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svg" ContentType="image/svg+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slicerCaches/slicerCache2.xml" ContentType="application/vnd.ms-excel.slicerCache+xml"/>
  <Override PartName="/xl/slicerCaches/slicerCache3.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activeX/activeX1.xml" ContentType="application/vnd.ms-office.activeX+xml"/>
  <Override PartName="/xl/activeX/activeX1.bin" ContentType="application/vnd.ms-office.activeX"/>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tables/table35.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tables/table38.xml" ContentType="application/vnd.openxmlformats-officedocument.spreadsheetml.table+xml"/>
  <Override PartName="/xl/tables/table39.xml" ContentType="application/vnd.openxmlformats-officedocument.spreadsheetml.table+xml"/>
  <Override PartName="/xl/tables/table40.xml" ContentType="application/vnd.openxmlformats-officedocument.spreadsheetml.table+xml"/>
  <Override PartName="/xl/tables/table41.xml" ContentType="application/vnd.openxmlformats-officedocument.spreadsheetml.table+xml"/>
  <Override PartName="/xl/tables/table42.xml" ContentType="application/vnd.openxmlformats-officedocument.spreadsheetml.table+xml"/>
  <Override PartName="/xl/slicers/slicer1.xml" ContentType="application/vnd.ms-excel.slicer+xml"/>
  <Override PartName="/xl/pivotTables/pivotTable1.xml" ContentType="application/vnd.openxmlformats-officedocument.spreadsheetml.pivotTable+xml"/>
  <Override PartName="/xl/pivotTables/pivotTable2.xml" ContentType="application/vnd.openxmlformats-officedocument.spreadsheetml.pivotTable+xml"/>
  <Override PartName="/xl/pivotTables/pivotTable3.xml" ContentType="application/vnd.openxmlformats-officedocument.spreadsheetml.pivotTable+xml"/>
  <Override PartName="/xl/pivotTables/pivotTable4.xml" ContentType="application/vnd.openxmlformats-officedocument.spreadsheetml.pivotTable+xml"/>
  <Override PartName="/xl/pivotTables/pivotTable5.xml" ContentType="application/vnd.openxmlformats-officedocument.spreadsheetml.pivotTable+xml"/>
  <Override PartName="/xl/pivotTables/pivotTable6.xml" ContentType="application/vnd.openxmlformats-officedocument.spreadsheetml.pivotTable+xml"/>
  <Override PartName="/xl/pivotTables/pivotTable7.xml" ContentType="application/vnd.openxmlformats-officedocument.spreadsheetml.pivot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codeName="{4D1C537B-E38A-612A-F078-A93A15B4B7F4}"/>
  <workbookPr showInkAnnotation="0" codeName="ThisWorkbook" autoCompressPictures="0"/>
  <mc:AlternateContent xmlns:mc="http://schemas.openxmlformats.org/markup-compatibility/2006">
    <mc:Choice Requires="x15">
      <x15ac:absPath xmlns:x15ac="http://schemas.microsoft.com/office/spreadsheetml/2010/11/ac" url="C:\Users\crisp\Downloads\Contrato Puenta Aranda\ALPA\jardines infantiles\"/>
    </mc:Choice>
  </mc:AlternateContent>
  <xr:revisionPtr revIDLastSave="0" documentId="13_ncr:1_{8FCA82B6-31EB-4AF9-9DB5-631ED206ED67}" xr6:coauthVersionLast="47" xr6:coauthVersionMax="47" xr10:uidLastSave="{00000000-0000-0000-0000-000000000000}"/>
  <bookViews>
    <workbookView xWindow="-120" yWindow="-120" windowWidth="20730" windowHeight="11040" tabRatio="889" firstSheet="2" activeTab="2" xr2:uid="{00000000-000D-0000-FFFF-FFFF00000000}"/>
  </bookViews>
  <sheets>
    <sheet name="listas" sheetId="29" state="veryHidden" r:id="rId1"/>
    <sheet name="Guía de Usuario" sheetId="134" r:id="rId2"/>
    <sheet name="DTS" sheetId="112" r:id="rId3"/>
    <sheet name="BATERIA DE PROYECTOS" sheetId="120" state="veryHidden" r:id="rId4"/>
    <sheet name="METAS PDL" sheetId="116" state="veryHidden" r:id="rId5"/>
    <sheet name="T.DINAMICA 2" sheetId="126" state="veryHidden" r:id="rId6"/>
  </sheets>
  <definedNames>
    <definedName name="_1._IDENTIFICACIÓN">DTS!$C$19</definedName>
    <definedName name="_10._ANÁLISIS_DE_RIESGOS">DTS!$C$906</definedName>
    <definedName name="_11._BENEFICIOS_Y_RESULTADOS_ESPERADOS_DEL_PROYECTO">DTS!$C$925</definedName>
    <definedName name="_12._GERENCIA_DEL_PROYECTO">DTS!$C$945</definedName>
    <definedName name="_13._HOJA_DE_VIDA_DEL_PROYECTO">DTS!$C$957</definedName>
    <definedName name="_2._CLASIFICACIÓN_DEL_PROYECTO_DE_INVERSIÓN">DTS!$C$31</definedName>
    <definedName name="_3._INICIATIVAS_CUIDADANAS">DTS!$C$54</definedName>
    <definedName name="_4._IDENTIFICACIÓN_DEL_PROBLEMA_O_NECESIDAD">DTS!$C$75</definedName>
    <definedName name="_5._IDENTIFICACIÓN_Y_ANÁLISIS_DE_PARTICIPANTES">DTS!$C$128</definedName>
    <definedName name="_6._OBJETIVO_GENERAL_Y_ESPECÍFICO">DTS!$C$145</definedName>
    <definedName name="_7._DESCRIPCIÓN_DEL_PROYECTO">DTS!$C$172</definedName>
    <definedName name="_8._CADENA_DE_VALOR">DTS!$C$711</definedName>
    <definedName name="_9._FLUJO_FINANCIERO">DTS!$C$858</definedName>
    <definedName name="_xlnm._FilterDatabase" localSheetId="3" hidden="1">'BATERIA DE PROYECTOS'!$A$1:$Y$115</definedName>
    <definedName name="_xlnm._FilterDatabase" localSheetId="2" hidden="1">DTS!$D$865:$J$902</definedName>
    <definedName name="_xlnm._FilterDatabase" localSheetId="0" hidden="1">listas!#REF!</definedName>
    <definedName name="_xlnm._FilterDatabase" localSheetId="4" hidden="1">'METAS PDL'!$A$1:$AG$1507</definedName>
    <definedName name="AÑO">listas!$N$119:$N$122</definedName>
    <definedName name="_xlnm.Print_Area" localSheetId="2">DTS!$C$16:$K$980</definedName>
    <definedName name="_xlnm.Print_Area" localSheetId="1">'Guía de Usuario'!$B$1:$N$24</definedName>
    <definedName name="BASE">'METAS PDL'!$A$1:$AG$1507</definedName>
    <definedName name="BASE_PROYECTOS">'BATERIA DE PROYECTOS'!$B$1:$Y$115</definedName>
    <definedName name="ETAPA">listas!$D$125:$D$131</definedName>
    <definedName name="I">'BATERIA DE PROYECTOS'!$O$2:$O$4</definedName>
    <definedName name="IMPACTO_RIESGO">listas!$L$116:$L$120</definedName>
    <definedName name="LINEA">#REF!</definedName>
    <definedName name="LOCALIDAD">listas!$D$9:$D$28</definedName>
    <definedName name="MENÚ">DTS!$A$1</definedName>
    <definedName name="METAPDD">DTS!#REF!</definedName>
    <definedName name="NIVEL_RIESGO">listas!$I$116:$I$118</definedName>
    <definedName name="Posición">listas!$D$106:$D$109</definedName>
    <definedName name="PROBABILIDAD_RIESGO">listas!$K$116:$K$120</definedName>
    <definedName name="PROGRAMA">#REF!</definedName>
    <definedName name="PROPOSITO">#REF!</definedName>
    <definedName name="SECTOR">#REF!</definedName>
    <definedName name="SegmentaciónDeDatos_NO._PROYECTO">#N/A</definedName>
    <definedName name="SegmentaciónDeDatos_Nombre_Localidad">#N/A</definedName>
    <definedName name="SegmentaciónDeDatos_Sector">#N/A</definedName>
    <definedName name="TIPO_RIESGO">listas!$J$116:$J$124</definedName>
    <definedName name="_xlnm.Print_Titles" localSheetId="2">DTS!$16:$17</definedName>
  </definedNames>
  <calcPr calcId="191028"/>
  <pivotCaches>
    <pivotCache cacheId="16" r:id="rId7"/>
  </pivotCaches>
  <extLst>
    <ext xmlns:x14="http://schemas.microsoft.com/office/spreadsheetml/2009/9/main" uri="{BBE1A952-AA13-448e-AADC-164F8A28A991}">
      <x14:slicerCaches>
        <x14:slicerCache r:id="rId8"/>
        <x14:slicerCache r:id="rId9"/>
        <x14:slicerCache r:id="rId10"/>
      </x14:slicerCaches>
    </ext>
    <ext xmlns:x14="http://schemas.microsoft.com/office/spreadsheetml/2009/9/main" uri="{79F54976-1DA5-4618-B147-4CDE4B953A38}">
      <x14:workbookPr/>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H852" i="112" l="1"/>
  <c r="H853" i="112"/>
  <c r="H854" i="112"/>
  <c r="G852" i="112"/>
  <c r="G853" i="112"/>
  <c r="G854" i="112"/>
  <c r="F852" i="112"/>
  <c r="F853" i="112"/>
  <c r="F854" i="112"/>
  <c r="H847" i="112"/>
  <c r="H848" i="112"/>
  <c r="H849" i="112"/>
  <c r="H833" i="112"/>
  <c r="H834" i="112"/>
  <c r="H835" i="112"/>
  <c r="G833" i="112"/>
  <c r="G834" i="112"/>
  <c r="G835" i="112"/>
  <c r="F833" i="112"/>
  <c r="F834" i="112"/>
  <c r="F835" i="112"/>
  <c r="H828" i="112"/>
  <c r="H829" i="112"/>
  <c r="H830" i="112"/>
  <c r="H814" i="112"/>
  <c r="H815" i="112"/>
  <c r="H816" i="112"/>
  <c r="G814" i="112"/>
  <c r="G815" i="112"/>
  <c r="G816" i="112"/>
  <c r="F814" i="112"/>
  <c r="F815" i="112"/>
  <c r="F816" i="112"/>
  <c r="H809" i="112"/>
  <c r="H810" i="112"/>
  <c r="H811" i="112"/>
  <c r="H795" i="112"/>
  <c r="H796" i="112"/>
  <c r="H797" i="112"/>
  <c r="G795" i="112"/>
  <c r="G796" i="112"/>
  <c r="G797" i="112"/>
  <c r="F795" i="112"/>
  <c r="F796" i="112"/>
  <c r="F797" i="112"/>
  <c r="H790" i="112"/>
  <c r="H791" i="112"/>
  <c r="H792" i="112"/>
  <c r="F779" i="112"/>
  <c r="F780" i="112"/>
  <c r="F781" i="112"/>
  <c r="G779" i="112"/>
  <c r="G780" i="112"/>
  <c r="G781" i="112"/>
  <c r="H779" i="112"/>
  <c r="H780" i="112"/>
  <c r="H781" i="112"/>
  <c r="H774" i="112"/>
  <c r="H775" i="112"/>
  <c r="H776" i="112"/>
  <c r="H760" i="112"/>
  <c r="H761" i="112"/>
  <c r="H762" i="112"/>
  <c r="G760" i="112"/>
  <c r="G761" i="112"/>
  <c r="G762" i="112"/>
  <c r="F760" i="112"/>
  <c r="F761" i="112"/>
  <c r="F762" i="112"/>
  <c r="H755" i="112"/>
  <c r="H756" i="112"/>
  <c r="H757" i="112"/>
  <c r="F741" i="112"/>
  <c r="F742" i="112"/>
  <c r="F743" i="112"/>
  <c r="G741" i="112"/>
  <c r="G742" i="112"/>
  <c r="G743" i="112"/>
  <c r="H741" i="112"/>
  <c r="H742" i="112"/>
  <c r="H743" i="112"/>
  <c r="H736" i="112"/>
  <c r="H737" i="112"/>
  <c r="H738" i="112"/>
  <c r="E845" i="112" l="1"/>
  <c r="E826" i="112"/>
  <c r="E807" i="112"/>
  <c r="E788" i="112"/>
  <c r="E772" i="112"/>
  <c r="E753" i="112"/>
  <c r="G637" i="112"/>
  <c r="G563" i="112"/>
  <c r="G489" i="112"/>
  <c r="G414" i="112"/>
  <c r="G342" i="112"/>
  <c r="G267" i="112"/>
  <c r="H42" i="112"/>
  <c r="H43" i="112"/>
  <c r="H44" i="112"/>
  <c r="H45" i="112"/>
  <c r="H46" i="112"/>
  <c r="H47" i="112"/>
  <c r="H48" i="112"/>
  <c r="H49" i="112"/>
  <c r="G42" i="112"/>
  <c r="G43" i="112"/>
  <c r="G44" i="112"/>
  <c r="G45" i="112"/>
  <c r="G46" i="112"/>
  <c r="G47" i="112"/>
  <c r="G48" i="112"/>
  <c r="G49" i="112"/>
  <c r="F42" i="112"/>
  <c r="F43" i="112"/>
  <c r="F44" i="112"/>
  <c r="F45" i="112"/>
  <c r="F46" i="112"/>
  <c r="F47" i="112"/>
  <c r="F48" i="112"/>
  <c r="F49" i="112"/>
  <c r="H41" i="112"/>
  <c r="G41" i="112"/>
  <c r="F41" i="112"/>
  <c r="H842" i="112"/>
  <c r="H823" i="112"/>
  <c r="H804" i="112"/>
  <c r="H785" i="112"/>
  <c r="H769" i="112"/>
  <c r="H750" i="112"/>
  <c r="H901" i="112" l="1"/>
  <c r="I901" i="112"/>
  <c r="J901" i="112"/>
  <c r="G901" i="112"/>
  <c r="AM84" i="126"/>
  <c r="AM85" i="126"/>
  <c r="AM86" i="126"/>
  <c r="AM87" i="126"/>
  <c r="AM88" i="126"/>
  <c r="AM89" i="126"/>
  <c r="AM90" i="126"/>
  <c r="AM91" i="126"/>
  <c r="AM92" i="126"/>
  <c r="AM93" i="126"/>
  <c r="AM94" i="126"/>
  <c r="AM95" i="126"/>
  <c r="AM96" i="126"/>
  <c r="I902" i="112" l="1"/>
  <c r="F24" i="112"/>
  <c r="H731" i="112" l="1"/>
  <c r="AM83" i="126" s="1"/>
  <c r="E734" i="112"/>
  <c r="E721" i="112"/>
  <c r="I3" i="116" l="1"/>
  <c r="I4" i="116"/>
  <c r="I5" i="116"/>
  <c r="I6" i="116"/>
  <c r="I7" i="116"/>
  <c r="I8" i="116"/>
  <c r="I9" i="116"/>
  <c r="I10" i="116"/>
  <c r="I11" i="116"/>
  <c r="I12" i="116"/>
  <c r="I13" i="116"/>
  <c r="I14" i="116"/>
  <c r="I15" i="116"/>
  <c r="I16" i="116"/>
  <c r="I17" i="116"/>
  <c r="I18" i="116"/>
  <c r="I19" i="116"/>
  <c r="I20" i="116"/>
  <c r="I21" i="116"/>
  <c r="I22" i="116"/>
  <c r="I23" i="116"/>
  <c r="I24" i="116"/>
  <c r="I25" i="116"/>
  <c r="I26" i="116"/>
  <c r="I27" i="116"/>
  <c r="I28" i="116"/>
  <c r="I29" i="116"/>
  <c r="I30" i="116"/>
  <c r="I31" i="116"/>
  <c r="I32" i="116"/>
  <c r="I33" i="116"/>
  <c r="I34" i="116"/>
  <c r="I35" i="116"/>
  <c r="I36" i="116"/>
  <c r="I37" i="116"/>
  <c r="I38" i="116"/>
  <c r="I39" i="116"/>
  <c r="I40" i="116"/>
  <c r="I41" i="116"/>
  <c r="I42" i="116"/>
  <c r="I43" i="116"/>
  <c r="I44" i="116"/>
  <c r="I45" i="116"/>
  <c r="I46" i="116"/>
  <c r="I47" i="116"/>
  <c r="I48" i="116"/>
  <c r="I49" i="116"/>
  <c r="I50" i="116"/>
  <c r="I51" i="116"/>
  <c r="I52" i="116"/>
  <c r="I53" i="116"/>
  <c r="I54" i="116"/>
  <c r="I55" i="116"/>
  <c r="I56" i="116"/>
  <c r="I57" i="116"/>
  <c r="I58" i="116"/>
  <c r="I59" i="116"/>
  <c r="I60" i="116"/>
  <c r="I61" i="116"/>
  <c r="I62" i="116"/>
  <c r="I63" i="116"/>
  <c r="I64" i="116"/>
  <c r="I65" i="116"/>
  <c r="I66" i="116"/>
  <c r="I67" i="116"/>
  <c r="I68" i="116"/>
  <c r="I69" i="116"/>
  <c r="I70" i="116"/>
  <c r="I71" i="116"/>
  <c r="I72" i="116"/>
  <c r="I73" i="116"/>
  <c r="I74" i="116"/>
  <c r="I75" i="116"/>
  <c r="I76" i="116"/>
  <c r="I77" i="116"/>
  <c r="I78" i="116"/>
  <c r="I79" i="116"/>
  <c r="I80" i="116"/>
  <c r="I81" i="116"/>
  <c r="I82" i="116"/>
  <c r="I83" i="116"/>
  <c r="I84" i="116"/>
  <c r="I85" i="116"/>
  <c r="I86" i="116"/>
  <c r="I87" i="116"/>
  <c r="I88" i="116"/>
  <c r="I89" i="116"/>
  <c r="I90" i="116"/>
  <c r="I91" i="116"/>
  <c r="I92" i="116"/>
  <c r="I93" i="116"/>
  <c r="I94" i="116"/>
  <c r="I95" i="116"/>
  <c r="I96" i="116"/>
  <c r="I97" i="116"/>
  <c r="I98" i="116"/>
  <c r="I99" i="116"/>
  <c r="I100" i="116"/>
  <c r="I101" i="116"/>
  <c r="I102" i="116"/>
  <c r="I103" i="116"/>
  <c r="I104" i="116"/>
  <c r="I105" i="116"/>
  <c r="I106" i="116"/>
  <c r="I107" i="116"/>
  <c r="I108" i="116"/>
  <c r="I109" i="116"/>
  <c r="I110" i="116"/>
  <c r="I111" i="116"/>
  <c r="I112" i="116"/>
  <c r="I113" i="116"/>
  <c r="I114" i="116"/>
  <c r="I115" i="116"/>
  <c r="I116" i="116"/>
  <c r="I117" i="116"/>
  <c r="I118" i="116"/>
  <c r="I119" i="116"/>
  <c r="I120" i="116"/>
  <c r="I121" i="116"/>
  <c r="I122" i="116"/>
  <c r="I123" i="116"/>
  <c r="I124" i="116"/>
  <c r="I125" i="116"/>
  <c r="I126" i="116"/>
  <c r="I127" i="116"/>
  <c r="I128" i="116"/>
  <c r="I129" i="116"/>
  <c r="I130" i="116"/>
  <c r="I131" i="116"/>
  <c r="I132" i="116"/>
  <c r="I133" i="116"/>
  <c r="I134" i="116"/>
  <c r="I135" i="116"/>
  <c r="I136" i="116"/>
  <c r="I137" i="116"/>
  <c r="I138" i="116"/>
  <c r="I139" i="116"/>
  <c r="I140" i="116"/>
  <c r="I141" i="116"/>
  <c r="I142" i="116"/>
  <c r="I143" i="116"/>
  <c r="I144" i="116"/>
  <c r="I145" i="116"/>
  <c r="I146" i="116"/>
  <c r="I147" i="116"/>
  <c r="I148" i="116"/>
  <c r="I149" i="116"/>
  <c r="I150" i="116"/>
  <c r="I151" i="116"/>
  <c r="I152" i="116"/>
  <c r="I153" i="116"/>
  <c r="I154" i="116"/>
  <c r="I155" i="116"/>
  <c r="I156" i="116"/>
  <c r="I157" i="116"/>
  <c r="I158" i="116"/>
  <c r="I159" i="116"/>
  <c r="I160" i="116"/>
  <c r="I161" i="116"/>
  <c r="I162" i="116"/>
  <c r="I163" i="116"/>
  <c r="I164" i="116"/>
  <c r="I165" i="116"/>
  <c r="I166" i="116"/>
  <c r="I167" i="116"/>
  <c r="I168" i="116"/>
  <c r="I169" i="116"/>
  <c r="I170" i="116"/>
  <c r="I171" i="116"/>
  <c r="I172" i="116"/>
  <c r="I173" i="116"/>
  <c r="I174" i="116"/>
  <c r="I175" i="116"/>
  <c r="I176" i="116"/>
  <c r="I177" i="116"/>
  <c r="I178" i="116"/>
  <c r="I179" i="116"/>
  <c r="I180" i="116"/>
  <c r="I181" i="116"/>
  <c r="I182" i="116"/>
  <c r="I183" i="116"/>
  <c r="I184" i="116"/>
  <c r="I185" i="116"/>
  <c r="I186" i="116"/>
  <c r="I187" i="116"/>
  <c r="I188" i="116"/>
  <c r="I189" i="116"/>
  <c r="I190" i="116"/>
  <c r="I191" i="116"/>
  <c r="I192" i="116"/>
  <c r="I193" i="116"/>
  <c r="I194" i="116"/>
  <c r="I195" i="116"/>
  <c r="I196" i="116"/>
  <c r="I197" i="116"/>
  <c r="I198" i="116"/>
  <c r="I199" i="116"/>
  <c r="I200" i="116"/>
  <c r="I201" i="116"/>
  <c r="I202" i="116"/>
  <c r="I203" i="116"/>
  <c r="I204" i="116"/>
  <c r="I205" i="116"/>
  <c r="I206" i="116"/>
  <c r="I207" i="116"/>
  <c r="I208" i="116"/>
  <c r="I209" i="116"/>
  <c r="I210" i="116"/>
  <c r="I211" i="116"/>
  <c r="I212" i="116"/>
  <c r="I213" i="116"/>
  <c r="I214" i="116"/>
  <c r="I215" i="116"/>
  <c r="I216" i="116"/>
  <c r="I217" i="116"/>
  <c r="I218" i="116"/>
  <c r="I219" i="116"/>
  <c r="I220" i="116"/>
  <c r="I221" i="116"/>
  <c r="I222" i="116"/>
  <c r="I223" i="116"/>
  <c r="I224" i="116"/>
  <c r="I225" i="116"/>
  <c r="I226" i="116"/>
  <c r="I227" i="116"/>
  <c r="I228" i="116"/>
  <c r="I229" i="116"/>
  <c r="I230" i="116"/>
  <c r="I231" i="116"/>
  <c r="I232" i="116"/>
  <c r="I233" i="116"/>
  <c r="I234" i="116"/>
  <c r="I235" i="116"/>
  <c r="I236" i="116"/>
  <c r="I237" i="116"/>
  <c r="I238" i="116"/>
  <c r="I239" i="116"/>
  <c r="I240" i="116"/>
  <c r="I241" i="116"/>
  <c r="I242" i="116"/>
  <c r="I243" i="116"/>
  <c r="I244" i="116"/>
  <c r="I245" i="116"/>
  <c r="I246" i="116"/>
  <c r="I247" i="116"/>
  <c r="I248" i="116"/>
  <c r="I249" i="116"/>
  <c r="I250" i="116"/>
  <c r="I251" i="116"/>
  <c r="I252" i="116"/>
  <c r="I253" i="116"/>
  <c r="I254" i="116"/>
  <c r="I255" i="116"/>
  <c r="I256" i="116"/>
  <c r="I257" i="116"/>
  <c r="I258" i="116"/>
  <c r="I259" i="116"/>
  <c r="I260" i="116"/>
  <c r="I261" i="116"/>
  <c r="I262" i="116"/>
  <c r="I263" i="116"/>
  <c r="I264" i="116"/>
  <c r="I265" i="116"/>
  <c r="I266" i="116"/>
  <c r="I267" i="116"/>
  <c r="I268" i="116"/>
  <c r="I269" i="116"/>
  <c r="I270" i="116"/>
  <c r="I271" i="116"/>
  <c r="I272" i="116"/>
  <c r="I273" i="116"/>
  <c r="I274" i="116"/>
  <c r="I275" i="116"/>
  <c r="I276" i="116"/>
  <c r="I277" i="116"/>
  <c r="I278" i="116"/>
  <c r="I279" i="116"/>
  <c r="I280" i="116"/>
  <c r="I281" i="116"/>
  <c r="I282" i="116"/>
  <c r="I283" i="116"/>
  <c r="I284" i="116"/>
  <c r="I285" i="116"/>
  <c r="I286" i="116"/>
  <c r="I287" i="116"/>
  <c r="I288" i="116"/>
  <c r="I289" i="116"/>
  <c r="I290" i="116"/>
  <c r="I291" i="116"/>
  <c r="I292" i="116"/>
  <c r="I293" i="116"/>
  <c r="I294" i="116"/>
  <c r="I295" i="116"/>
  <c r="I296" i="116"/>
  <c r="I297" i="116"/>
  <c r="I298" i="116"/>
  <c r="I299" i="116"/>
  <c r="I300" i="116"/>
  <c r="I301" i="116"/>
  <c r="I302" i="116"/>
  <c r="I303" i="116"/>
  <c r="I304" i="116"/>
  <c r="I305" i="116"/>
  <c r="I306" i="116"/>
  <c r="I307" i="116"/>
  <c r="I308" i="116"/>
  <c r="I309" i="116"/>
  <c r="I310" i="116"/>
  <c r="I311" i="116"/>
  <c r="I312" i="116"/>
  <c r="I313" i="116"/>
  <c r="I314" i="116"/>
  <c r="I315" i="116"/>
  <c r="I316" i="116"/>
  <c r="I317" i="116"/>
  <c r="I318" i="116"/>
  <c r="I319" i="116"/>
  <c r="I320" i="116"/>
  <c r="I321" i="116"/>
  <c r="I322" i="116"/>
  <c r="I323" i="116"/>
  <c r="I324" i="116"/>
  <c r="I325" i="116"/>
  <c r="I326" i="116"/>
  <c r="I327" i="116"/>
  <c r="I328" i="116"/>
  <c r="I329" i="116"/>
  <c r="I330" i="116"/>
  <c r="I331" i="116"/>
  <c r="I332" i="116"/>
  <c r="I333" i="116"/>
  <c r="I334" i="116"/>
  <c r="I335" i="116"/>
  <c r="I336" i="116"/>
  <c r="I337" i="116"/>
  <c r="I338" i="116"/>
  <c r="I339" i="116"/>
  <c r="I340" i="116"/>
  <c r="I341" i="116"/>
  <c r="I342" i="116"/>
  <c r="I343" i="116"/>
  <c r="I344" i="116"/>
  <c r="I345" i="116"/>
  <c r="I346" i="116"/>
  <c r="I347" i="116"/>
  <c r="I348" i="116"/>
  <c r="I349" i="116"/>
  <c r="I350" i="116"/>
  <c r="I351" i="116"/>
  <c r="I352" i="116"/>
  <c r="I353" i="116"/>
  <c r="I354" i="116"/>
  <c r="I355" i="116"/>
  <c r="I356" i="116"/>
  <c r="I357" i="116"/>
  <c r="I358" i="116"/>
  <c r="I359" i="116"/>
  <c r="I360" i="116"/>
  <c r="I361" i="116"/>
  <c r="I362" i="116"/>
  <c r="I363" i="116"/>
  <c r="I364" i="116"/>
  <c r="I365" i="116"/>
  <c r="I366" i="116"/>
  <c r="I367" i="116"/>
  <c r="I368" i="116"/>
  <c r="I369" i="116"/>
  <c r="I370" i="116"/>
  <c r="I371" i="116"/>
  <c r="I372" i="116"/>
  <c r="I373" i="116"/>
  <c r="I374" i="116"/>
  <c r="I375" i="116"/>
  <c r="I376" i="116"/>
  <c r="I377" i="116"/>
  <c r="I378" i="116"/>
  <c r="I379" i="116"/>
  <c r="I380" i="116"/>
  <c r="I381" i="116"/>
  <c r="I382" i="116"/>
  <c r="I383" i="116"/>
  <c r="I384" i="116"/>
  <c r="I385" i="116"/>
  <c r="I386" i="116"/>
  <c r="I387" i="116"/>
  <c r="I388" i="116"/>
  <c r="I389" i="116"/>
  <c r="I390" i="116"/>
  <c r="I391" i="116"/>
  <c r="I392" i="116"/>
  <c r="I393" i="116"/>
  <c r="I394" i="116"/>
  <c r="I395" i="116"/>
  <c r="I396" i="116"/>
  <c r="I397" i="116"/>
  <c r="I398" i="116"/>
  <c r="I399" i="116"/>
  <c r="I400" i="116"/>
  <c r="I401" i="116"/>
  <c r="I402" i="116"/>
  <c r="I403" i="116"/>
  <c r="I404" i="116"/>
  <c r="I405" i="116"/>
  <c r="I406" i="116"/>
  <c r="I407" i="116"/>
  <c r="I408" i="116"/>
  <c r="I409" i="116"/>
  <c r="I410" i="116"/>
  <c r="I411" i="116"/>
  <c r="I412" i="116"/>
  <c r="I413" i="116"/>
  <c r="I414" i="116"/>
  <c r="I415" i="116"/>
  <c r="I416" i="116"/>
  <c r="I417" i="116"/>
  <c r="I418" i="116"/>
  <c r="I419" i="116"/>
  <c r="I420" i="116"/>
  <c r="I421" i="116"/>
  <c r="I422" i="116"/>
  <c r="I423" i="116"/>
  <c r="I424" i="116"/>
  <c r="I425" i="116"/>
  <c r="I426" i="116"/>
  <c r="I427" i="116"/>
  <c r="I428" i="116"/>
  <c r="I429" i="116"/>
  <c r="I430" i="116"/>
  <c r="I431" i="116"/>
  <c r="I432" i="116"/>
  <c r="I433" i="116"/>
  <c r="I434" i="116"/>
  <c r="I435" i="116"/>
  <c r="I436" i="116"/>
  <c r="I437" i="116"/>
  <c r="I438" i="116"/>
  <c r="I439" i="116"/>
  <c r="I440" i="116"/>
  <c r="I441" i="116"/>
  <c r="I442" i="116"/>
  <c r="I443" i="116"/>
  <c r="I444" i="116"/>
  <c r="I445" i="116"/>
  <c r="I446" i="116"/>
  <c r="I447" i="116"/>
  <c r="I448" i="116"/>
  <c r="I449" i="116"/>
  <c r="I450" i="116"/>
  <c r="I451" i="116"/>
  <c r="I452" i="116"/>
  <c r="I453" i="116"/>
  <c r="I454" i="116"/>
  <c r="I455" i="116"/>
  <c r="I456" i="116"/>
  <c r="I457" i="116"/>
  <c r="I458" i="116"/>
  <c r="I459" i="116"/>
  <c r="I460" i="116"/>
  <c r="I461" i="116"/>
  <c r="I462" i="116"/>
  <c r="I463" i="116"/>
  <c r="I464" i="116"/>
  <c r="I465" i="116"/>
  <c r="I466" i="116"/>
  <c r="I467" i="116"/>
  <c r="I468" i="116"/>
  <c r="I469" i="116"/>
  <c r="I470" i="116"/>
  <c r="I471" i="116"/>
  <c r="I472" i="116"/>
  <c r="I473" i="116"/>
  <c r="I474" i="116"/>
  <c r="I475" i="116"/>
  <c r="I476" i="116"/>
  <c r="I477" i="116"/>
  <c r="I478" i="116"/>
  <c r="I479" i="116"/>
  <c r="I480" i="116"/>
  <c r="I481" i="116"/>
  <c r="I482" i="116"/>
  <c r="I483" i="116"/>
  <c r="I484" i="116"/>
  <c r="I485" i="116"/>
  <c r="I486" i="116"/>
  <c r="I487" i="116"/>
  <c r="I488" i="116"/>
  <c r="I489" i="116"/>
  <c r="I490" i="116"/>
  <c r="I491" i="116"/>
  <c r="I492" i="116"/>
  <c r="I493" i="116"/>
  <c r="I494" i="116"/>
  <c r="I495" i="116"/>
  <c r="I496" i="116"/>
  <c r="I497" i="116"/>
  <c r="I498" i="116"/>
  <c r="I499" i="116"/>
  <c r="I500" i="116"/>
  <c r="I501" i="116"/>
  <c r="I502" i="116"/>
  <c r="I503" i="116"/>
  <c r="I504" i="116"/>
  <c r="I505" i="116"/>
  <c r="I506" i="116"/>
  <c r="I507" i="116"/>
  <c r="I508" i="116"/>
  <c r="I509" i="116"/>
  <c r="I510" i="116"/>
  <c r="I511" i="116"/>
  <c r="I512" i="116"/>
  <c r="I513" i="116"/>
  <c r="I514" i="116"/>
  <c r="I515" i="116"/>
  <c r="I516" i="116"/>
  <c r="I517" i="116"/>
  <c r="I518" i="116"/>
  <c r="I519" i="116"/>
  <c r="I520" i="116"/>
  <c r="I521" i="116"/>
  <c r="I522" i="116"/>
  <c r="I523" i="116"/>
  <c r="I524" i="116"/>
  <c r="I525" i="116"/>
  <c r="I526" i="116"/>
  <c r="I527" i="116"/>
  <c r="I528" i="116"/>
  <c r="I529" i="116"/>
  <c r="I530" i="116"/>
  <c r="I531" i="116"/>
  <c r="I532" i="116"/>
  <c r="I533" i="116"/>
  <c r="I534" i="116"/>
  <c r="I535" i="116"/>
  <c r="I536" i="116"/>
  <c r="I537" i="116"/>
  <c r="I538" i="116"/>
  <c r="I539" i="116"/>
  <c r="I540" i="116"/>
  <c r="I541" i="116"/>
  <c r="I542" i="116"/>
  <c r="I543" i="116"/>
  <c r="I544" i="116"/>
  <c r="I545" i="116"/>
  <c r="I546" i="116"/>
  <c r="I547" i="116"/>
  <c r="I548" i="116"/>
  <c r="I549" i="116"/>
  <c r="I550" i="116"/>
  <c r="I551" i="116"/>
  <c r="I552" i="116"/>
  <c r="I553" i="116"/>
  <c r="I554" i="116"/>
  <c r="I555" i="116"/>
  <c r="I556" i="116"/>
  <c r="I557" i="116"/>
  <c r="I558" i="116"/>
  <c r="I559" i="116"/>
  <c r="I560" i="116"/>
  <c r="I561" i="116"/>
  <c r="I562" i="116"/>
  <c r="I563" i="116"/>
  <c r="I564" i="116"/>
  <c r="I565" i="116"/>
  <c r="I566" i="116"/>
  <c r="I567" i="116"/>
  <c r="I568" i="116"/>
  <c r="I569" i="116"/>
  <c r="I570" i="116"/>
  <c r="I571" i="116"/>
  <c r="I572" i="116"/>
  <c r="I573" i="116"/>
  <c r="I574" i="116"/>
  <c r="I575" i="116"/>
  <c r="I576" i="116"/>
  <c r="I577" i="116"/>
  <c r="I578" i="116"/>
  <c r="I579" i="116"/>
  <c r="I580" i="116"/>
  <c r="I581" i="116"/>
  <c r="I582" i="116"/>
  <c r="I583" i="116"/>
  <c r="I584" i="116"/>
  <c r="I585" i="116"/>
  <c r="I586" i="116"/>
  <c r="I587" i="116"/>
  <c r="I588" i="116"/>
  <c r="I589" i="116"/>
  <c r="I590" i="116"/>
  <c r="I591" i="116"/>
  <c r="I592" i="116"/>
  <c r="I593" i="116"/>
  <c r="I594" i="116"/>
  <c r="I595" i="116"/>
  <c r="I596" i="116"/>
  <c r="I597" i="116"/>
  <c r="I598" i="116"/>
  <c r="I599" i="116"/>
  <c r="I600" i="116"/>
  <c r="I601" i="116"/>
  <c r="I602" i="116"/>
  <c r="I603" i="116"/>
  <c r="I604" i="116"/>
  <c r="I605" i="116"/>
  <c r="I606" i="116"/>
  <c r="I607" i="116"/>
  <c r="I608" i="116"/>
  <c r="I609" i="116"/>
  <c r="I610" i="116"/>
  <c r="I611" i="116"/>
  <c r="I612" i="116"/>
  <c r="I613" i="116"/>
  <c r="I614" i="116"/>
  <c r="I615" i="116"/>
  <c r="I616" i="116"/>
  <c r="I617" i="116"/>
  <c r="I618" i="116"/>
  <c r="I619" i="116"/>
  <c r="I620" i="116"/>
  <c r="I621" i="116"/>
  <c r="I622" i="116"/>
  <c r="I623" i="116"/>
  <c r="I624" i="116"/>
  <c r="I625" i="116"/>
  <c r="I626" i="116"/>
  <c r="I627" i="116"/>
  <c r="I628" i="116"/>
  <c r="I629" i="116"/>
  <c r="I630" i="116"/>
  <c r="I631" i="116"/>
  <c r="I632" i="116"/>
  <c r="I633" i="116"/>
  <c r="I634" i="116"/>
  <c r="I635" i="116"/>
  <c r="I636" i="116"/>
  <c r="I637" i="116"/>
  <c r="I638" i="116"/>
  <c r="I639" i="116"/>
  <c r="I640" i="116"/>
  <c r="I641" i="116"/>
  <c r="I642" i="116"/>
  <c r="I643" i="116"/>
  <c r="I644" i="116"/>
  <c r="I645" i="116"/>
  <c r="I646" i="116"/>
  <c r="I647" i="116"/>
  <c r="I648" i="116"/>
  <c r="I649" i="116"/>
  <c r="I650" i="116"/>
  <c r="I651" i="116"/>
  <c r="I652" i="116"/>
  <c r="I653" i="116"/>
  <c r="I654" i="116"/>
  <c r="I655" i="116"/>
  <c r="I656" i="116"/>
  <c r="I657" i="116"/>
  <c r="I658" i="116"/>
  <c r="I659" i="116"/>
  <c r="I660" i="116"/>
  <c r="I661" i="116"/>
  <c r="I662" i="116"/>
  <c r="I663" i="116"/>
  <c r="I664" i="116"/>
  <c r="I665" i="116"/>
  <c r="I666" i="116"/>
  <c r="I667" i="116"/>
  <c r="I668" i="116"/>
  <c r="I669" i="116"/>
  <c r="I670" i="116"/>
  <c r="I671" i="116"/>
  <c r="I672" i="116"/>
  <c r="I673" i="116"/>
  <c r="I674" i="116"/>
  <c r="I675" i="116"/>
  <c r="I676" i="116"/>
  <c r="I677" i="116"/>
  <c r="I678" i="116"/>
  <c r="I679" i="116"/>
  <c r="I680" i="116"/>
  <c r="I681" i="116"/>
  <c r="I682" i="116"/>
  <c r="I683" i="116"/>
  <c r="I684" i="116"/>
  <c r="I685" i="116"/>
  <c r="I686" i="116"/>
  <c r="I687" i="116"/>
  <c r="I688" i="116"/>
  <c r="I689" i="116"/>
  <c r="I690" i="116"/>
  <c r="I691" i="116"/>
  <c r="I692" i="116"/>
  <c r="I693" i="116"/>
  <c r="I694" i="116"/>
  <c r="I695" i="116"/>
  <c r="I696" i="116"/>
  <c r="I697" i="116"/>
  <c r="I698" i="116"/>
  <c r="I699" i="116"/>
  <c r="I700" i="116"/>
  <c r="I701" i="116"/>
  <c r="I702" i="116"/>
  <c r="I703" i="116"/>
  <c r="I704" i="116"/>
  <c r="I705" i="116"/>
  <c r="I706" i="116"/>
  <c r="I707" i="116"/>
  <c r="I708" i="116"/>
  <c r="I709" i="116"/>
  <c r="I710" i="116"/>
  <c r="I711" i="116"/>
  <c r="I712" i="116"/>
  <c r="I713" i="116"/>
  <c r="I714" i="116"/>
  <c r="I715" i="116"/>
  <c r="I716" i="116"/>
  <c r="I717" i="116"/>
  <c r="I718" i="116"/>
  <c r="I719" i="116"/>
  <c r="I720" i="116"/>
  <c r="I721" i="116"/>
  <c r="I722" i="116"/>
  <c r="I723" i="116"/>
  <c r="I724" i="116"/>
  <c r="I725" i="116"/>
  <c r="I726" i="116"/>
  <c r="I727" i="116"/>
  <c r="I728" i="116"/>
  <c r="I729" i="116"/>
  <c r="I730" i="116"/>
  <c r="I731" i="116"/>
  <c r="I732" i="116"/>
  <c r="I733" i="116"/>
  <c r="I734" i="116"/>
  <c r="I735" i="116"/>
  <c r="I736" i="116"/>
  <c r="I737" i="116"/>
  <c r="I738" i="116"/>
  <c r="I739" i="116"/>
  <c r="I740" i="116"/>
  <c r="I741" i="116"/>
  <c r="I742" i="116"/>
  <c r="I743" i="116"/>
  <c r="I744" i="116"/>
  <c r="I745" i="116"/>
  <c r="I746" i="116"/>
  <c r="I747" i="116"/>
  <c r="I748" i="116"/>
  <c r="I749" i="116"/>
  <c r="I750" i="116"/>
  <c r="I751" i="116"/>
  <c r="I752" i="116"/>
  <c r="I753" i="116"/>
  <c r="I754" i="116"/>
  <c r="I755" i="116"/>
  <c r="I756" i="116"/>
  <c r="I757" i="116"/>
  <c r="I758" i="116"/>
  <c r="I759" i="116"/>
  <c r="I760" i="116"/>
  <c r="I761" i="116"/>
  <c r="I762" i="116"/>
  <c r="I763" i="116"/>
  <c r="I764" i="116"/>
  <c r="I765" i="116"/>
  <c r="I766" i="116"/>
  <c r="I767" i="116"/>
  <c r="I768" i="116"/>
  <c r="I769" i="116"/>
  <c r="I770" i="116"/>
  <c r="I771" i="116"/>
  <c r="I772" i="116"/>
  <c r="I773" i="116"/>
  <c r="I774" i="116"/>
  <c r="I775" i="116"/>
  <c r="I776" i="116"/>
  <c r="I777" i="116"/>
  <c r="I778" i="116"/>
  <c r="I779" i="116"/>
  <c r="I780" i="116"/>
  <c r="I781" i="116"/>
  <c r="I782" i="116"/>
  <c r="I783" i="116"/>
  <c r="I784" i="116"/>
  <c r="I785" i="116"/>
  <c r="I786" i="116"/>
  <c r="I787" i="116"/>
  <c r="I788" i="116"/>
  <c r="I789" i="116"/>
  <c r="I790" i="116"/>
  <c r="I791" i="116"/>
  <c r="I792" i="116"/>
  <c r="I793" i="116"/>
  <c r="I794" i="116"/>
  <c r="I795" i="116"/>
  <c r="I796" i="116"/>
  <c r="I797" i="116"/>
  <c r="I798" i="116"/>
  <c r="I799" i="116"/>
  <c r="I800" i="116"/>
  <c r="I801" i="116"/>
  <c r="I802" i="116"/>
  <c r="I803" i="116"/>
  <c r="I804" i="116"/>
  <c r="I805" i="116"/>
  <c r="I806" i="116"/>
  <c r="I807" i="116"/>
  <c r="I808" i="116"/>
  <c r="I809" i="116"/>
  <c r="I810" i="116"/>
  <c r="I811" i="116"/>
  <c r="I812" i="116"/>
  <c r="I813" i="116"/>
  <c r="I814" i="116"/>
  <c r="I815" i="116"/>
  <c r="I816" i="116"/>
  <c r="I817" i="116"/>
  <c r="I818" i="116"/>
  <c r="I819" i="116"/>
  <c r="I820" i="116"/>
  <c r="I821" i="116"/>
  <c r="I822" i="116"/>
  <c r="I823" i="116"/>
  <c r="I824" i="116"/>
  <c r="I825" i="116"/>
  <c r="I826" i="116"/>
  <c r="I827" i="116"/>
  <c r="I828" i="116"/>
  <c r="I829" i="116"/>
  <c r="I830" i="116"/>
  <c r="I831" i="116"/>
  <c r="I832" i="116"/>
  <c r="I833" i="116"/>
  <c r="I834" i="116"/>
  <c r="I835" i="116"/>
  <c r="I836" i="116"/>
  <c r="I837" i="116"/>
  <c r="I838" i="116"/>
  <c r="I839" i="116"/>
  <c r="I840" i="116"/>
  <c r="I841" i="116"/>
  <c r="I842" i="116"/>
  <c r="I843" i="116"/>
  <c r="I844" i="116"/>
  <c r="I845" i="116"/>
  <c r="I846" i="116"/>
  <c r="I847" i="116"/>
  <c r="I848" i="116"/>
  <c r="I849" i="116"/>
  <c r="I850" i="116"/>
  <c r="I851" i="116"/>
  <c r="I852" i="116"/>
  <c r="I853" i="116"/>
  <c r="I854" i="116"/>
  <c r="I855" i="116"/>
  <c r="I856" i="116"/>
  <c r="I857" i="116"/>
  <c r="I858" i="116"/>
  <c r="I859" i="116"/>
  <c r="I860" i="116"/>
  <c r="I861" i="116"/>
  <c r="I862" i="116"/>
  <c r="I863" i="116"/>
  <c r="I864" i="116"/>
  <c r="I865" i="116"/>
  <c r="I866" i="116"/>
  <c r="I867" i="116"/>
  <c r="I868" i="116"/>
  <c r="I869" i="116"/>
  <c r="I870" i="116"/>
  <c r="I871" i="116"/>
  <c r="I872" i="116"/>
  <c r="I873" i="116"/>
  <c r="I874" i="116"/>
  <c r="I875" i="116"/>
  <c r="I876" i="116"/>
  <c r="I877" i="116"/>
  <c r="I878" i="116"/>
  <c r="I879" i="116"/>
  <c r="I880" i="116"/>
  <c r="I881" i="116"/>
  <c r="I882" i="116"/>
  <c r="I883" i="116"/>
  <c r="I884" i="116"/>
  <c r="I885" i="116"/>
  <c r="I886" i="116"/>
  <c r="I887" i="116"/>
  <c r="I888" i="116"/>
  <c r="I889" i="116"/>
  <c r="I890" i="116"/>
  <c r="I891" i="116"/>
  <c r="I892" i="116"/>
  <c r="I893" i="116"/>
  <c r="I894" i="116"/>
  <c r="I895" i="116"/>
  <c r="I896" i="116"/>
  <c r="I897" i="116"/>
  <c r="I898" i="116"/>
  <c r="I899" i="116"/>
  <c r="I900" i="116"/>
  <c r="I901" i="116"/>
  <c r="I902" i="116"/>
  <c r="I903" i="116"/>
  <c r="I904" i="116"/>
  <c r="I905" i="116"/>
  <c r="I906" i="116"/>
  <c r="I907" i="116"/>
  <c r="I908" i="116"/>
  <c r="I909" i="116"/>
  <c r="I910" i="116"/>
  <c r="I911" i="116"/>
  <c r="I912" i="116"/>
  <c r="I913" i="116"/>
  <c r="I914" i="116"/>
  <c r="I915" i="116"/>
  <c r="I916" i="116"/>
  <c r="I917" i="116"/>
  <c r="I918" i="116"/>
  <c r="I919" i="116"/>
  <c r="I920" i="116"/>
  <c r="I921" i="116"/>
  <c r="I922" i="116"/>
  <c r="I923" i="116"/>
  <c r="I924" i="116"/>
  <c r="I925" i="116"/>
  <c r="I926" i="116"/>
  <c r="I927" i="116"/>
  <c r="I928" i="116"/>
  <c r="I929" i="116"/>
  <c r="I930" i="116"/>
  <c r="I931" i="116"/>
  <c r="I932" i="116"/>
  <c r="I933" i="116"/>
  <c r="I934" i="116"/>
  <c r="I935" i="116"/>
  <c r="I936" i="116"/>
  <c r="I937" i="116"/>
  <c r="I938" i="116"/>
  <c r="I939" i="116"/>
  <c r="I940" i="116"/>
  <c r="I941" i="116"/>
  <c r="I942" i="116"/>
  <c r="I943" i="116"/>
  <c r="I944" i="116"/>
  <c r="I945" i="116"/>
  <c r="I946" i="116"/>
  <c r="I947" i="116"/>
  <c r="I948" i="116"/>
  <c r="I949" i="116"/>
  <c r="I950" i="116"/>
  <c r="I951" i="116"/>
  <c r="I952" i="116"/>
  <c r="I953" i="116"/>
  <c r="I954" i="116"/>
  <c r="I955" i="116"/>
  <c r="I956" i="116"/>
  <c r="I957" i="116"/>
  <c r="I958" i="116"/>
  <c r="I959" i="116"/>
  <c r="I960" i="116"/>
  <c r="I961" i="116"/>
  <c r="I962" i="116"/>
  <c r="I963" i="116"/>
  <c r="I964" i="116"/>
  <c r="I965" i="116"/>
  <c r="I966" i="116"/>
  <c r="I967" i="116"/>
  <c r="I968" i="116"/>
  <c r="I969" i="116"/>
  <c r="I970" i="116"/>
  <c r="I971" i="116"/>
  <c r="I972" i="116"/>
  <c r="I973" i="116"/>
  <c r="I974" i="116"/>
  <c r="I975" i="116"/>
  <c r="I976" i="116"/>
  <c r="I977" i="116"/>
  <c r="I978" i="116"/>
  <c r="I979" i="116"/>
  <c r="I980" i="116"/>
  <c r="I981" i="116"/>
  <c r="I982" i="116"/>
  <c r="I983" i="116"/>
  <c r="I984" i="116"/>
  <c r="I985" i="116"/>
  <c r="I986" i="116"/>
  <c r="I987" i="116"/>
  <c r="I988" i="116"/>
  <c r="I989" i="116"/>
  <c r="I990" i="116"/>
  <c r="I991" i="116"/>
  <c r="I992" i="116"/>
  <c r="I993" i="116"/>
  <c r="I994" i="116"/>
  <c r="I995" i="116"/>
  <c r="I996" i="116"/>
  <c r="I997" i="116"/>
  <c r="I998" i="116"/>
  <c r="I999" i="116"/>
  <c r="I1000" i="116"/>
  <c r="I1001" i="116"/>
  <c r="I1002" i="116"/>
  <c r="I1003" i="116"/>
  <c r="I1004" i="116"/>
  <c r="I1005" i="116"/>
  <c r="I1006" i="116"/>
  <c r="I1007" i="116"/>
  <c r="I1008" i="116"/>
  <c r="I1009" i="116"/>
  <c r="I1010" i="116"/>
  <c r="I1011" i="116"/>
  <c r="I1012" i="116"/>
  <c r="I1013" i="116"/>
  <c r="I1014" i="116"/>
  <c r="I1015" i="116"/>
  <c r="I1016" i="116"/>
  <c r="I1017" i="116"/>
  <c r="I1018" i="116"/>
  <c r="I1019" i="116"/>
  <c r="I1020" i="116"/>
  <c r="I1021" i="116"/>
  <c r="I1022" i="116"/>
  <c r="I1023" i="116"/>
  <c r="I1024" i="116"/>
  <c r="I1025" i="116"/>
  <c r="I1026" i="116"/>
  <c r="I1027" i="116"/>
  <c r="I1028" i="116"/>
  <c r="I1029" i="116"/>
  <c r="I1030" i="116"/>
  <c r="I1031" i="116"/>
  <c r="I1032" i="116"/>
  <c r="I1033" i="116"/>
  <c r="I1034" i="116"/>
  <c r="I1035" i="116"/>
  <c r="I1036" i="116"/>
  <c r="I1037" i="116"/>
  <c r="I1038" i="116"/>
  <c r="I1039" i="116"/>
  <c r="I1040" i="116"/>
  <c r="I1041" i="116"/>
  <c r="I1042" i="116"/>
  <c r="I1043" i="116"/>
  <c r="I1044" i="116"/>
  <c r="I1045" i="116"/>
  <c r="I1046" i="116"/>
  <c r="I1047" i="116"/>
  <c r="I1048" i="116"/>
  <c r="I1049" i="116"/>
  <c r="I1050" i="116"/>
  <c r="I1051" i="116"/>
  <c r="I1052" i="116"/>
  <c r="I1053" i="116"/>
  <c r="I1054" i="116"/>
  <c r="I1055" i="116"/>
  <c r="I1056" i="116"/>
  <c r="I1057" i="116"/>
  <c r="I1058" i="116"/>
  <c r="I1059" i="116"/>
  <c r="I1060" i="116"/>
  <c r="I1061" i="116"/>
  <c r="I1062" i="116"/>
  <c r="I1063" i="116"/>
  <c r="I1064" i="116"/>
  <c r="I1065" i="116"/>
  <c r="I1066" i="116"/>
  <c r="I1067" i="116"/>
  <c r="I1068" i="116"/>
  <c r="I1069" i="116"/>
  <c r="I1070" i="116"/>
  <c r="I1071" i="116"/>
  <c r="I1072" i="116"/>
  <c r="I1073" i="116"/>
  <c r="I1074" i="116"/>
  <c r="I1075" i="116"/>
  <c r="I1076" i="116"/>
  <c r="I1077" i="116"/>
  <c r="I1078" i="116"/>
  <c r="I1079" i="116"/>
  <c r="I1080" i="116"/>
  <c r="I1081" i="116"/>
  <c r="I1082" i="116"/>
  <c r="I1083" i="116"/>
  <c r="I1084" i="116"/>
  <c r="I1085" i="116"/>
  <c r="I1086" i="116"/>
  <c r="I1087" i="116"/>
  <c r="I1088" i="116"/>
  <c r="I1089" i="116"/>
  <c r="I1090" i="116"/>
  <c r="I1091" i="116"/>
  <c r="I1092" i="116"/>
  <c r="I1093" i="116"/>
  <c r="I1094" i="116"/>
  <c r="I1095" i="116"/>
  <c r="I1096" i="116"/>
  <c r="I1097" i="116"/>
  <c r="I1098" i="116"/>
  <c r="I1099" i="116"/>
  <c r="I1100" i="116"/>
  <c r="I1101" i="116"/>
  <c r="I1102" i="116"/>
  <c r="I1103" i="116"/>
  <c r="I1104" i="116"/>
  <c r="I1105" i="116"/>
  <c r="I1106" i="116"/>
  <c r="I1107" i="116"/>
  <c r="I1108" i="116"/>
  <c r="I1109" i="116"/>
  <c r="I1110" i="116"/>
  <c r="I1111" i="116"/>
  <c r="I1112" i="116"/>
  <c r="I1113" i="116"/>
  <c r="I1114" i="116"/>
  <c r="I1115" i="116"/>
  <c r="I1116" i="116"/>
  <c r="I1117" i="116"/>
  <c r="I1118" i="116"/>
  <c r="I1119" i="116"/>
  <c r="I1120" i="116"/>
  <c r="I1121" i="116"/>
  <c r="I1122" i="116"/>
  <c r="I1123" i="116"/>
  <c r="I1124" i="116"/>
  <c r="I1125" i="116"/>
  <c r="I1126" i="116"/>
  <c r="I1127" i="116"/>
  <c r="I1128" i="116"/>
  <c r="I1129" i="116"/>
  <c r="I1130" i="116"/>
  <c r="I1131" i="116"/>
  <c r="I1132" i="116"/>
  <c r="I1133" i="116"/>
  <c r="I1134" i="116"/>
  <c r="I1135" i="116"/>
  <c r="I1136" i="116"/>
  <c r="I1137" i="116"/>
  <c r="I1138" i="116"/>
  <c r="I1139" i="116"/>
  <c r="I1140" i="116"/>
  <c r="I1141" i="116"/>
  <c r="I1142" i="116"/>
  <c r="I1143" i="116"/>
  <c r="I1144" i="116"/>
  <c r="I1145" i="116"/>
  <c r="I1146" i="116"/>
  <c r="I1147" i="116"/>
  <c r="I1148" i="116"/>
  <c r="I1149" i="116"/>
  <c r="I1150" i="116"/>
  <c r="I1151" i="116"/>
  <c r="I1152" i="116"/>
  <c r="I1153" i="116"/>
  <c r="I1154" i="116"/>
  <c r="I1155" i="116"/>
  <c r="I1156" i="116"/>
  <c r="I1157" i="116"/>
  <c r="I1158" i="116"/>
  <c r="I1159" i="116"/>
  <c r="I1160" i="116"/>
  <c r="I1161" i="116"/>
  <c r="I1162" i="116"/>
  <c r="I1163" i="116"/>
  <c r="I1164" i="116"/>
  <c r="I1165" i="116"/>
  <c r="I1166" i="116"/>
  <c r="I1167" i="116"/>
  <c r="I1168" i="116"/>
  <c r="I1169" i="116"/>
  <c r="I1170" i="116"/>
  <c r="I1171" i="116"/>
  <c r="I1172" i="116"/>
  <c r="I1173" i="116"/>
  <c r="I1174" i="116"/>
  <c r="I1175" i="116"/>
  <c r="I1176" i="116"/>
  <c r="I1177" i="116"/>
  <c r="I1178" i="116"/>
  <c r="I1179" i="116"/>
  <c r="I1180" i="116"/>
  <c r="I1181" i="116"/>
  <c r="I1182" i="116"/>
  <c r="I1183" i="116"/>
  <c r="I1184" i="116"/>
  <c r="I1185" i="116"/>
  <c r="I1186" i="116"/>
  <c r="I1187" i="116"/>
  <c r="I1188" i="116"/>
  <c r="I1189" i="116"/>
  <c r="I1190" i="116"/>
  <c r="I1191" i="116"/>
  <c r="I1192" i="116"/>
  <c r="I1193" i="116"/>
  <c r="I1194" i="116"/>
  <c r="I1195" i="116"/>
  <c r="I1196" i="116"/>
  <c r="I1197" i="116"/>
  <c r="I1198" i="116"/>
  <c r="I1199" i="116"/>
  <c r="I1200" i="116"/>
  <c r="I1201" i="116"/>
  <c r="I1202" i="116"/>
  <c r="I1203" i="116"/>
  <c r="I1204" i="116"/>
  <c r="I1205" i="116"/>
  <c r="I1206" i="116"/>
  <c r="I1207" i="116"/>
  <c r="I1208" i="116"/>
  <c r="I1209" i="116"/>
  <c r="I1210" i="116"/>
  <c r="I1211" i="116"/>
  <c r="I1212" i="116"/>
  <c r="I1213" i="116"/>
  <c r="I1214" i="116"/>
  <c r="I1215" i="116"/>
  <c r="I1216" i="116"/>
  <c r="I1217" i="116"/>
  <c r="I1218" i="116"/>
  <c r="I1219" i="116"/>
  <c r="I1220" i="116"/>
  <c r="I1221" i="116"/>
  <c r="I1222" i="116"/>
  <c r="I1223" i="116"/>
  <c r="I1224" i="116"/>
  <c r="I1225" i="116"/>
  <c r="I1226" i="116"/>
  <c r="I1227" i="116"/>
  <c r="I1228" i="116"/>
  <c r="I1229" i="116"/>
  <c r="I1230" i="116"/>
  <c r="I1231" i="116"/>
  <c r="I1232" i="116"/>
  <c r="I1233" i="116"/>
  <c r="I1234" i="116"/>
  <c r="I1235" i="116"/>
  <c r="I1236" i="116"/>
  <c r="I1237" i="116"/>
  <c r="I1238" i="116"/>
  <c r="I1239" i="116"/>
  <c r="I1240" i="116"/>
  <c r="I1241" i="116"/>
  <c r="I1242" i="116"/>
  <c r="I1243" i="116"/>
  <c r="I1244" i="116"/>
  <c r="I1245" i="116"/>
  <c r="I1246" i="116"/>
  <c r="I1247" i="116"/>
  <c r="I1248" i="116"/>
  <c r="I1249" i="116"/>
  <c r="I1250" i="116"/>
  <c r="I1251" i="116"/>
  <c r="I1252" i="116"/>
  <c r="I1253" i="116"/>
  <c r="I1254" i="116"/>
  <c r="I1255" i="116"/>
  <c r="I1256" i="116"/>
  <c r="I1257" i="116"/>
  <c r="I1258" i="116"/>
  <c r="I1259" i="116"/>
  <c r="I1260" i="116"/>
  <c r="I1261" i="116"/>
  <c r="I1262" i="116"/>
  <c r="I1263" i="116"/>
  <c r="I1264" i="116"/>
  <c r="I1265" i="116"/>
  <c r="I1266" i="116"/>
  <c r="I1267" i="116"/>
  <c r="I1268" i="116"/>
  <c r="I1269" i="116"/>
  <c r="I1270" i="116"/>
  <c r="I1271" i="116"/>
  <c r="I1272" i="116"/>
  <c r="I1273" i="116"/>
  <c r="I1274" i="116"/>
  <c r="I1275" i="116"/>
  <c r="I1276" i="116"/>
  <c r="I1277" i="116"/>
  <c r="I1278" i="116"/>
  <c r="I1279" i="116"/>
  <c r="I1280" i="116"/>
  <c r="I1281" i="116"/>
  <c r="I1282" i="116"/>
  <c r="I1283" i="116"/>
  <c r="I1284" i="116"/>
  <c r="I1285" i="116"/>
  <c r="I1286" i="116"/>
  <c r="I1287" i="116"/>
  <c r="I1288" i="116"/>
  <c r="I1289" i="116"/>
  <c r="I1290" i="116"/>
  <c r="I1291" i="116"/>
  <c r="I1292" i="116"/>
  <c r="I1293" i="116"/>
  <c r="I1294" i="116"/>
  <c r="I1295" i="116"/>
  <c r="I1296" i="116"/>
  <c r="I1297" i="116"/>
  <c r="I1298" i="116"/>
  <c r="I1299" i="116"/>
  <c r="I1300" i="116"/>
  <c r="I1301" i="116"/>
  <c r="I1302" i="116"/>
  <c r="I1303" i="116"/>
  <c r="I1304" i="116"/>
  <c r="I1305" i="116"/>
  <c r="I1306" i="116"/>
  <c r="I1307" i="116"/>
  <c r="I1308" i="116"/>
  <c r="I1309" i="116"/>
  <c r="I1310" i="116"/>
  <c r="I1311" i="116"/>
  <c r="I1312" i="116"/>
  <c r="I1313" i="116"/>
  <c r="I1314" i="116"/>
  <c r="I1315" i="116"/>
  <c r="I1316" i="116"/>
  <c r="I1317" i="116"/>
  <c r="I1318" i="116"/>
  <c r="I1319" i="116"/>
  <c r="I1320" i="116"/>
  <c r="I1321" i="116"/>
  <c r="I1322" i="116"/>
  <c r="I1323" i="116"/>
  <c r="I1324" i="116"/>
  <c r="I1325" i="116"/>
  <c r="I1326" i="116"/>
  <c r="I1327" i="116"/>
  <c r="I1328" i="116"/>
  <c r="I1329" i="116"/>
  <c r="I1330" i="116"/>
  <c r="I1331" i="116"/>
  <c r="I1332" i="116"/>
  <c r="I1333" i="116"/>
  <c r="I1334" i="116"/>
  <c r="I1335" i="116"/>
  <c r="I1336" i="116"/>
  <c r="I1337" i="116"/>
  <c r="I1338" i="116"/>
  <c r="I1339" i="116"/>
  <c r="I1340" i="116"/>
  <c r="I1341" i="116"/>
  <c r="I1342" i="116"/>
  <c r="I1343" i="116"/>
  <c r="I1344" i="116"/>
  <c r="I1345" i="116"/>
  <c r="I1346" i="116"/>
  <c r="I1347" i="116"/>
  <c r="I1348" i="116"/>
  <c r="I1349" i="116"/>
  <c r="I1350" i="116"/>
  <c r="I1351" i="116"/>
  <c r="I1352" i="116"/>
  <c r="I1353" i="116"/>
  <c r="I1354" i="116"/>
  <c r="I1355" i="116"/>
  <c r="I1356" i="116"/>
  <c r="I1357" i="116"/>
  <c r="I1358" i="116"/>
  <c r="I1359" i="116"/>
  <c r="I1360" i="116"/>
  <c r="I1361" i="116"/>
  <c r="I1362" i="116"/>
  <c r="I1363" i="116"/>
  <c r="I1364" i="116"/>
  <c r="I1365" i="116"/>
  <c r="I1366" i="116"/>
  <c r="I1367" i="116"/>
  <c r="I1368" i="116"/>
  <c r="I1369" i="116"/>
  <c r="I1370" i="116"/>
  <c r="I1371" i="116"/>
  <c r="I1372" i="116"/>
  <c r="I1373" i="116"/>
  <c r="I1374" i="116"/>
  <c r="I1375" i="116"/>
  <c r="I1376" i="116"/>
  <c r="I1377" i="116"/>
  <c r="I1378" i="116"/>
  <c r="I1379" i="116"/>
  <c r="I1380" i="116"/>
  <c r="I1381" i="116"/>
  <c r="I1382" i="116"/>
  <c r="I1383" i="116"/>
  <c r="I1384" i="116"/>
  <c r="I1385" i="116"/>
  <c r="I1386" i="116"/>
  <c r="I1387" i="116"/>
  <c r="I1388" i="116"/>
  <c r="I1389" i="116"/>
  <c r="I1390" i="116"/>
  <c r="I1391" i="116"/>
  <c r="I1392" i="116"/>
  <c r="I1393" i="116"/>
  <c r="I1394" i="116"/>
  <c r="I1395" i="116"/>
  <c r="I1396" i="116"/>
  <c r="I1397" i="116"/>
  <c r="I1398" i="116"/>
  <c r="I1399" i="116"/>
  <c r="I1400" i="116"/>
  <c r="I1401" i="116"/>
  <c r="I1402" i="116"/>
  <c r="I1403" i="116"/>
  <c r="I1404" i="116"/>
  <c r="I1405" i="116"/>
  <c r="I1406" i="116"/>
  <c r="I1407" i="116"/>
  <c r="I1408" i="116"/>
  <c r="I1409" i="116"/>
  <c r="I1410" i="116"/>
  <c r="I1411" i="116"/>
  <c r="I1412" i="116"/>
  <c r="I1413" i="116"/>
  <c r="I1414" i="116"/>
  <c r="I1415" i="116"/>
  <c r="I1416" i="116"/>
  <c r="I1417" i="116"/>
  <c r="I1418" i="116"/>
  <c r="I1419" i="116"/>
  <c r="I1420" i="116"/>
  <c r="I1421" i="116"/>
  <c r="I1422" i="116"/>
  <c r="I1423" i="116"/>
  <c r="I1424" i="116"/>
  <c r="I1425" i="116"/>
  <c r="I1426" i="116"/>
  <c r="I1427" i="116"/>
  <c r="I1428" i="116"/>
  <c r="I1429" i="116"/>
  <c r="I1430" i="116"/>
  <c r="I1431" i="116"/>
  <c r="I1432" i="116"/>
  <c r="I1433" i="116"/>
  <c r="I1434" i="116"/>
  <c r="I1435" i="116"/>
  <c r="I1436" i="116"/>
  <c r="I1437" i="116"/>
  <c r="I1438" i="116"/>
  <c r="I1439" i="116"/>
  <c r="I1440" i="116"/>
  <c r="I1441" i="116"/>
  <c r="I1442" i="116"/>
  <c r="I1443" i="116"/>
  <c r="I1444" i="116"/>
  <c r="I1445" i="116"/>
  <c r="I1446" i="116"/>
  <c r="I1447" i="116"/>
  <c r="I1448" i="116"/>
  <c r="I1449" i="116"/>
  <c r="I1450" i="116"/>
  <c r="I1451" i="116"/>
  <c r="I1452" i="116"/>
  <c r="I1453" i="116"/>
  <c r="I1454" i="116"/>
  <c r="I1455" i="116"/>
  <c r="I1456" i="116"/>
  <c r="I1457" i="116"/>
  <c r="I1458" i="116"/>
  <c r="I1459" i="116"/>
  <c r="I1460" i="116"/>
  <c r="I1461" i="116"/>
  <c r="I1462" i="116"/>
  <c r="I1463" i="116"/>
  <c r="I1464" i="116"/>
  <c r="I1465" i="116"/>
  <c r="I1466" i="116"/>
  <c r="I1467" i="116"/>
  <c r="I1468" i="116"/>
  <c r="I1469" i="116"/>
  <c r="I1470" i="116"/>
  <c r="I1471" i="116"/>
  <c r="I1472" i="116"/>
  <c r="I1473" i="116"/>
  <c r="I1474" i="116"/>
  <c r="I1475" i="116"/>
  <c r="I1476" i="116"/>
  <c r="I1477" i="116"/>
  <c r="I1478" i="116"/>
  <c r="I1479" i="116"/>
  <c r="I1480" i="116"/>
  <c r="I1481" i="116"/>
  <c r="I1482" i="116"/>
  <c r="I1483" i="116"/>
  <c r="I1484" i="116"/>
  <c r="I1485" i="116"/>
  <c r="I1486" i="116"/>
  <c r="I1487" i="116"/>
  <c r="I1488" i="116"/>
  <c r="I1489" i="116"/>
  <c r="I1490" i="116"/>
  <c r="I1491" i="116"/>
  <c r="I1492" i="116"/>
  <c r="I1493" i="116"/>
  <c r="I1494" i="116"/>
  <c r="I1495" i="116"/>
  <c r="I1496" i="116"/>
  <c r="I1497" i="116"/>
  <c r="I1498" i="116"/>
  <c r="I1499" i="116"/>
  <c r="I1500" i="116"/>
  <c r="I1501" i="116"/>
  <c r="I1502" i="116"/>
  <c r="I1503" i="116"/>
  <c r="I1504" i="116"/>
  <c r="I1505" i="116"/>
  <c r="I1506" i="116"/>
  <c r="I1507" i="116"/>
  <c r="I2" i="116"/>
  <c r="L3" i="116"/>
  <c r="L4" i="116"/>
  <c r="L5" i="116"/>
  <c r="L6" i="116"/>
  <c r="L7" i="116"/>
  <c r="L8" i="116"/>
  <c r="L9" i="116"/>
  <c r="L10" i="116"/>
  <c r="L11" i="116"/>
  <c r="L12" i="116"/>
  <c r="L13" i="116"/>
  <c r="L14" i="116"/>
  <c r="L15" i="116"/>
  <c r="L16" i="116"/>
  <c r="L17" i="116"/>
  <c r="L18" i="116"/>
  <c r="L19" i="116"/>
  <c r="L20" i="116"/>
  <c r="L21" i="116"/>
  <c r="L22" i="116"/>
  <c r="L23" i="116"/>
  <c r="L24" i="116"/>
  <c r="L25" i="116"/>
  <c r="L26" i="116"/>
  <c r="L27" i="116"/>
  <c r="L28" i="116"/>
  <c r="L29" i="116"/>
  <c r="L30" i="116"/>
  <c r="L31" i="116"/>
  <c r="L32" i="116"/>
  <c r="L33" i="116"/>
  <c r="L34" i="116"/>
  <c r="L35" i="116"/>
  <c r="L36" i="116"/>
  <c r="L37" i="116"/>
  <c r="L38" i="116"/>
  <c r="L39" i="116"/>
  <c r="L40" i="116"/>
  <c r="L41" i="116"/>
  <c r="L42" i="116"/>
  <c r="L43" i="116"/>
  <c r="L44" i="116"/>
  <c r="L45" i="116"/>
  <c r="L46" i="116"/>
  <c r="L47" i="116"/>
  <c r="L48" i="116"/>
  <c r="L49" i="116"/>
  <c r="L50" i="116"/>
  <c r="L51" i="116"/>
  <c r="L52" i="116"/>
  <c r="L53" i="116"/>
  <c r="L54" i="116"/>
  <c r="L55" i="116"/>
  <c r="L56" i="116"/>
  <c r="L57" i="116"/>
  <c r="L58" i="116"/>
  <c r="L59" i="116"/>
  <c r="L60" i="116"/>
  <c r="L61" i="116"/>
  <c r="L62" i="116"/>
  <c r="L63" i="116"/>
  <c r="L64" i="116"/>
  <c r="L65" i="116"/>
  <c r="L66" i="116"/>
  <c r="L67" i="116"/>
  <c r="L68" i="116"/>
  <c r="L69" i="116"/>
  <c r="L70" i="116"/>
  <c r="L71" i="116"/>
  <c r="L72" i="116"/>
  <c r="L73" i="116"/>
  <c r="L74" i="116"/>
  <c r="L75" i="116"/>
  <c r="L76" i="116"/>
  <c r="L77" i="116"/>
  <c r="L78" i="116"/>
  <c r="L79" i="116"/>
  <c r="L80" i="116"/>
  <c r="L81" i="116"/>
  <c r="L82" i="116"/>
  <c r="L83" i="116"/>
  <c r="L84" i="116"/>
  <c r="L85" i="116"/>
  <c r="L86" i="116"/>
  <c r="L87" i="116"/>
  <c r="L88" i="116"/>
  <c r="L89" i="116"/>
  <c r="L90" i="116"/>
  <c r="L91" i="116"/>
  <c r="L92" i="116"/>
  <c r="L93" i="116"/>
  <c r="L94" i="116"/>
  <c r="L95" i="116"/>
  <c r="L96" i="116"/>
  <c r="L97" i="116"/>
  <c r="L98" i="116"/>
  <c r="L99" i="116"/>
  <c r="L100" i="116"/>
  <c r="L101" i="116"/>
  <c r="L102" i="116"/>
  <c r="L103" i="116"/>
  <c r="L104" i="116"/>
  <c r="L105" i="116"/>
  <c r="L106" i="116"/>
  <c r="L107" i="116"/>
  <c r="L108" i="116"/>
  <c r="L109" i="116"/>
  <c r="L110" i="116"/>
  <c r="L111" i="116"/>
  <c r="L112" i="116"/>
  <c r="L113" i="116"/>
  <c r="L114" i="116"/>
  <c r="L115" i="116"/>
  <c r="L116" i="116"/>
  <c r="L117" i="116"/>
  <c r="L118" i="116"/>
  <c r="L119" i="116"/>
  <c r="L120" i="116"/>
  <c r="L121" i="116"/>
  <c r="L122" i="116"/>
  <c r="L123" i="116"/>
  <c r="L124" i="116"/>
  <c r="L125" i="116"/>
  <c r="L126" i="116"/>
  <c r="L127" i="116"/>
  <c r="L128" i="116"/>
  <c r="L129" i="116"/>
  <c r="L130" i="116"/>
  <c r="L131" i="116"/>
  <c r="L132" i="116"/>
  <c r="L133" i="116"/>
  <c r="L134" i="116"/>
  <c r="L135" i="116"/>
  <c r="L136" i="116"/>
  <c r="L137" i="116"/>
  <c r="L138" i="116"/>
  <c r="L139" i="116"/>
  <c r="L140" i="116"/>
  <c r="L141" i="116"/>
  <c r="L142" i="116"/>
  <c r="L143" i="116"/>
  <c r="L144" i="116"/>
  <c r="L145" i="116"/>
  <c r="L146" i="116"/>
  <c r="L147" i="116"/>
  <c r="L148" i="116"/>
  <c r="L149" i="116"/>
  <c r="L150" i="116"/>
  <c r="L151" i="116"/>
  <c r="L152" i="116"/>
  <c r="L153" i="116"/>
  <c r="L154" i="116"/>
  <c r="L155" i="116"/>
  <c r="L156" i="116"/>
  <c r="L157" i="116"/>
  <c r="L158" i="116"/>
  <c r="L159" i="116"/>
  <c r="L160" i="116"/>
  <c r="L161" i="116"/>
  <c r="L162" i="116"/>
  <c r="L163" i="116"/>
  <c r="L164" i="116"/>
  <c r="L165" i="116"/>
  <c r="L166" i="116"/>
  <c r="L167" i="116"/>
  <c r="L168" i="116"/>
  <c r="L169" i="116"/>
  <c r="L170" i="116"/>
  <c r="L171" i="116"/>
  <c r="L172" i="116"/>
  <c r="L173" i="116"/>
  <c r="L174" i="116"/>
  <c r="L175" i="116"/>
  <c r="L176" i="116"/>
  <c r="L177" i="116"/>
  <c r="L178" i="116"/>
  <c r="L179" i="116"/>
  <c r="L180" i="116"/>
  <c r="L181" i="116"/>
  <c r="L182" i="116"/>
  <c r="L183" i="116"/>
  <c r="L184" i="116"/>
  <c r="L185" i="116"/>
  <c r="L186" i="116"/>
  <c r="L187" i="116"/>
  <c r="L188" i="116"/>
  <c r="L189" i="116"/>
  <c r="L190" i="116"/>
  <c r="L191" i="116"/>
  <c r="L192" i="116"/>
  <c r="L193" i="116"/>
  <c r="L194" i="116"/>
  <c r="L195" i="116"/>
  <c r="L196" i="116"/>
  <c r="L197" i="116"/>
  <c r="L198" i="116"/>
  <c r="L199" i="116"/>
  <c r="L200" i="116"/>
  <c r="L201" i="116"/>
  <c r="L202" i="116"/>
  <c r="L203" i="116"/>
  <c r="L204" i="116"/>
  <c r="L205" i="116"/>
  <c r="L206" i="116"/>
  <c r="L207" i="116"/>
  <c r="L208" i="116"/>
  <c r="L209" i="116"/>
  <c r="L210" i="116"/>
  <c r="L211" i="116"/>
  <c r="L212" i="116"/>
  <c r="L213" i="116"/>
  <c r="L214" i="116"/>
  <c r="L215" i="116"/>
  <c r="L216" i="116"/>
  <c r="L217" i="116"/>
  <c r="L218" i="116"/>
  <c r="L219" i="116"/>
  <c r="L220" i="116"/>
  <c r="L221" i="116"/>
  <c r="L222" i="116"/>
  <c r="L223" i="116"/>
  <c r="L224" i="116"/>
  <c r="L225" i="116"/>
  <c r="L226" i="116"/>
  <c r="L227" i="116"/>
  <c r="L228" i="116"/>
  <c r="L229" i="116"/>
  <c r="L230" i="116"/>
  <c r="L231" i="116"/>
  <c r="L232" i="116"/>
  <c r="L233" i="116"/>
  <c r="L234" i="116"/>
  <c r="L235" i="116"/>
  <c r="L236" i="116"/>
  <c r="L237" i="116"/>
  <c r="L238" i="116"/>
  <c r="L239" i="116"/>
  <c r="L240" i="116"/>
  <c r="L241" i="116"/>
  <c r="L242" i="116"/>
  <c r="L243" i="116"/>
  <c r="L244" i="116"/>
  <c r="L245" i="116"/>
  <c r="L246" i="116"/>
  <c r="L247" i="116"/>
  <c r="L248" i="116"/>
  <c r="L249" i="116"/>
  <c r="L250" i="116"/>
  <c r="L251" i="116"/>
  <c r="L252" i="116"/>
  <c r="L253" i="116"/>
  <c r="L254" i="116"/>
  <c r="L255" i="116"/>
  <c r="L256" i="116"/>
  <c r="L257" i="116"/>
  <c r="L258" i="116"/>
  <c r="L259" i="116"/>
  <c r="L260" i="116"/>
  <c r="L261" i="116"/>
  <c r="L262" i="116"/>
  <c r="L263" i="116"/>
  <c r="L264" i="116"/>
  <c r="L265" i="116"/>
  <c r="L266" i="116"/>
  <c r="L267" i="116"/>
  <c r="L268" i="116"/>
  <c r="L269" i="116"/>
  <c r="L270" i="116"/>
  <c r="L271" i="116"/>
  <c r="L272" i="116"/>
  <c r="L273" i="116"/>
  <c r="L274" i="116"/>
  <c r="L275" i="116"/>
  <c r="L276" i="116"/>
  <c r="L277" i="116"/>
  <c r="L278" i="116"/>
  <c r="L279" i="116"/>
  <c r="L280" i="116"/>
  <c r="L281" i="116"/>
  <c r="L282" i="116"/>
  <c r="L283" i="116"/>
  <c r="L284" i="116"/>
  <c r="L285" i="116"/>
  <c r="L286" i="116"/>
  <c r="L287" i="116"/>
  <c r="L288" i="116"/>
  <c r="L289" i="116"/>
  <c r="L290" i="116"/>
  <c r="L291" i="116"/>
  <c r="L292" i="116"/>
  <c r="L293" i="116"/>
  <c r="L294" i="116"/>
  <c r="L295" i="116"/>
  <c r="L296" i="116"/>
  <c r="L297" i="116"/>
  <c r="L298" i="116"/>
  <c r="L299" i="116"/>
  <c r="L300" i="116"/>
  <c r="L301" i="116"/>
  <c r="L302" i="116"/>
  <c r="L303" i="116"/>
  <c r="L304" i="116"/>
  <c r="L305" i="116"/>
  <c r="L306" i="116"/>
  <c r="L307" i="116"/>
  <c r="L308" i="116"/>
  <c r="L309" i="116"/>
  <c r="L310" i="116"/>
  <c r="L311" i="116"/>
  <c r="L312" i="116"/>
  <c r="L313" i="116"/>
  <c r="L314" i="116"/>
  <c r="L315" i="116"/>
  <c r="L316" i="116"/>
  <c r="L317" i="116"/>
  <c r="L318" i="116"/>
  <c r="L319" i="116"/>
  <c r="L320" i="116"/>
  <c r="L321" i="116"/>
  <c r="L322" i="116"/>
  <c r="L323" i="116"/>
  <c r="L324" i="116"/>
  <c r="L325" i="116"/>
  <c r="L326" i="116"/>
  <c r="L327" i="116"/>
  <c r="L328" i="116"/>
  <c r="L329" i="116"/>
  <c r="L330" i="116"/>
  <c r="L331" i="116"/>
  <c r="L332" i="116"/>
  <c r="L333" i="116"/>
  <c r="L334" i="116"/>
  <c r="L335" i="116"/>
  <c r="L336" i="116"/>
  <c r="L337" i="116"/>
  <c r="L338" i="116"/>
  <c r="L339" i="116"/>
  <c r="L340" i="116"/>
  <c r="L341" i="116"/>
  <c r="L342" i="116"/>
  <c r="L343" i="116"/>
  <c r="L344" i="116"/>
  <c r="L345" i="116"/>
  <c r="L346" i="116"/>
  <c r="L347" i="116"/>
  <c r="L348" i="116"/>
  <c r="L349" i="116"/>
  <c r="L350" i="116"/>
  <c r="L351" i="116"/>
  <c r="L352" i="116"/>
  <c r="L353" i="116"/>
  <c r="L354" i="116"/>
  <c r="L355" i="116"/>
  <c r="L356" i="116"/>
  <c r="L357" i="116"/>
  <c r="L358" i="116"/>
  <c r="L359" i="116"/>
  <c r="L360" i="116"/>
  <c r="L361" i="116"/>
  <c r="L362" i="116"/>
  <c r="L363" i="116"/>
  <c r="L364" i="116"/>
  <c r="L365" i="116"/>
  <c r="L366" i="116"/>
  <c r="L367" i="116"/>
  <c r="L368" i="116"/>
  <c r="L369" i="116"/>
  <c r="L370" i="116"/>
  <c r="L371" i="116"/>
  <c r="L372" i="116"/>
  <c r="L373" i="116"/>
  <c r="L374" i="116"/>
  <c r="L375" i="116"/>
  <c r="L376" i="116"/>
  <c r="L377" i="116"/>
  <c r="L378" i="116"/>
  <c r="L379" i="116"/>
  <c r="L380" i="116"/>
  <c r="L381" i="116"/>
  <c r="L382" i="116"/>
  <c r="L383" i="116"/>
  <c r="L384" i="116"/>
  <c r="L385" i="116"/>
  <c r="L386" i="116"/>
  <c r="L387" i="116"/>
  <c r="L388" i="116"/>
  <c r="L389" i="116"/>
  <c r="L390" i="116"/>
  <c r="L391" i="116"/>
  <c r="L392" i="116"/>
  <c r="L393" i="116"/>
  <c r="L394" i="116"/>
  <c r="L395" i="116"/>
  <c r="L396" i="116"/>
  <c r="L397" i="116"/>
  <c r="L398" i="116"/>
  <c r="L399" i="116"/>
  <c r="L400" i="116"/>
  <c r="L401" i="116"/>
  <c r="L402" i="116"/>
  <c r="L403" i="116"/>
  <c r="L404" i="116"/>
  <c r="L405" i="116"/>
  <c r="L406" i="116"/>
  <c r="L407" i="116"/>
  <c r="L408" i="116"/>
  <c r="L409" i="116"/>
  <c r="L410" i="116"/>
  <c r="L411" i="116"/>
  <c r="L412" i="116"/>
  <c r="L413" i="116"/>
  <c r="L414" i="116"/>
  <c r="L415" i="116"/>
  <c r="L416" i="116"/>
  <c r="L417" i="116"/>
  <c r="L418" i="116"/>
  <c r="L419" i="116"/>
  <c r="L420" i="116"/>
  <c r="L421" i="116"/>
  <c r="L422" i="116"/>
  <c r="L423" i="116"/>
  <c r="L424" i="116"/>
  <c r="L425" i="116"/>
  <c r="L426" i="116"/>
  <c r="L427" i="116"/>
  <c r="L428" i="116"/>
  <c r="L429" i="116"/>
  <c r="L430" i="116"/>
  <c r="L431" i="116"/>
  <c r="L432" i="116"/>
  <c r="L433" i="116"/>
  <c r="L434" i="116"/>
  <c r="L435" i="116"/>
  <c r="L436" i="116"/>
  <c r="L437" i="116"/>
  <c r="L438" i="116"/>
  <c r="L439" i="116"/>
  <c r="L440" i="116"/>
  <c r="L441" i="116"/>
  <c r="L442" i="116"/>
  <c r="L443" i="116"/>
  <c r="L444" i="116"/>
  <c r="L445" i="116"/>
  <c r="L446" i="116"/>
  <c r="L447" i="116"/>
  <c r="L448" i="116"/>
  <c r="L449" i="116"/>
  <c r="L450" i="116"/>
  <c r="L451" i="116"/>
  <c r="L452" i="116"/>
  <c r="L453" i="116"/>
  <c r="L454" i="116"/>
  <c r="L455" i="116"/>
  <c r="L456" i="116"/>
  <c r="L457" i="116"/>
  <c r="L458" i="116"/>
  <c r="L459" i="116"/>
  <c r="L460" i="116"/>
  <c r="L461" i="116"/>
  <c r="L462" i="116"/>
  <c r="L463" i="116"/>
  <c r="L464" i="116"/>
  <c r="L465" i="116"/>
  <c r="L466" i="116"/>
  <c r="L467" i="116"/>
  <c r="L468" i="116"/>
  <c r="L469" i="116"/>
  <c r="L470" i="116"/>
  <c r="L471" i="116"/>
  <c r="L472" i="116"/>
  <c r="L473" i="116"/>
  <c r="L474" i="116"/>
  <c r="L475" i="116"/>
  <c r="L476" i="116"/>
  <c r="L477" i="116"/>
  <c r="L478" i="116"/>
  <c r="L479" i="116"/>
  <c r="L480" i="116"/>
  <c r="L481" i="116"/>
  <c r="L482" i="116"/>
  <c r="L483" i="116"/>
  <c r="L484" i="116"/>
  <c r="L485" i="116"/>
  <c r="L486" i="116"/>
  <c r="L487" i="116"/>
  <c r="L488" i="116"/>
  <c r="L489" i="116"/>
  <c r="L490" i="116"/>
  <c r="L491" i="116"/>
  <c r="L492" i="116"/>
  <c r="L493" i="116"/>
  <c r="L494" i="116"/>
  <c r="L495" i="116"/>
  <c r="L496" i="116"/>
  <c r="L497" i="116"/>
  <c r="L498" i="116"/>
  <c r="L499" i="116"/>
  <c r="L500" i="116"/>
  <c r="L501" i="116"/>
  <c r="L502" i="116"/>
  <c r="L503" i="116"/>
  <c r="L504" i="116"/>
  <c r="L505" i="116"/>
  <c r="L506" i="116"/>
  <c r="L507" i="116"/>
  <c r="L508" i="116"/>
  <c r="L509" i="116"/>
  <c r="L510" i="116"/>
  <c r="L511" i="116"/>
  <c r="L512" i="116"/>
  <c r="L513" i="116"/>
  <c r="L514" i="116"/>
  <c r="L515" i="116"/>
  <c r="L516" i="116"/>
  <c r="L517" i="116"/>
  <c r="L518" i="116"/>
  <c r="L519" i="116"/>
  <c r="L520" i="116"/>
  <c r="L521" i="116"/>
  <c r="L522" i="116"/>
  <c r="L523" i="116"/>
  <c r="L524" i="116"/>
  <c r="L525" i="116"/>
  <c r="L526" i="116"/>
  <c r="L527" i="116"/>
  <c r="L528" i="116"/>
  <c r="L529" i="116"/>
  <c r="L530" i="116"/>
  <c r="L531" i="116"/>
  <c r="L532" i="116"/>
  <c r="L533" i="116"/>
  <c r="L534" i="116"/>
  <c r="L535" i="116"/>
  <c r="L536" i="116"/>
  <c r="L537" i="116"/>
  <c r="L538" i="116"/>
  <c r="L539" i="116"/>
  <c r="L540" i="116"/>
  <c r="L541" i="116"/>
  <c r="L542" i="116"/>
  <c r="L543" i="116"/>
  <c r="L544" i="116"/>
  <c r="L545" i="116"/>
  <c r="L546" i="116"/>
  <c r="L547" i="116"/>
  <c r="L548" i="116"/>
  <c r="L549" i="116"/>
  <c r="L550" i="116"/>
  <c r="L551" i="116"/>
  <c r="L552" i="116"/>
  <c r="L553" i="116"/>
  <c r="L554" i="116"/>
  <c r="L555" i="116"/>
  <c r="L556" i="116"/>
  <c r="L557" i="116"/>
  <c r="L558" i="116"/>
  <c r="L559" i="116"/>
  <c r="L560" i="116"/>
  <c r="L561" i="116"/>
  <c r="L562" i="116"/>
  <c r="L563" i="116"/>
  <c r="L564" i="116"/>
  <c r="L565" i="116"/>
  <c r="L566" i="116"/>
  <c r="L567" i="116"/>
  <c r="L568" i="116"/>
  <c r="L569" i="116"/>
  <c r="L570" i="116"/>
  <c r="L571" i="116"/>
  <c r="L572" i="116"/>
  <c r="L573" i="116"/>
  <c r="L574" i="116"/>
  <c r="L575" i="116"/>
  <c r="L576" i="116"/>
  <c r="L577" i="116"/>
  <c r="L578" i="116"/>
  <c r="L579" i="116"/>
  <c r="L580" i="116"/>
  <c r="L581" i="116"/>
  <c r="L582" i="116"/>
  <c r="L583" i="116"/>
  <c r="L584" i="116"/>
  <c r="L585" i="116"/>
  <c r="L586" i="116"/>
  <c r="L587" i="116"/>
  <c r="L588" i="116"/>
  <c r="L589" i="116"/>
  <c r="L590" i="116"/>
  <c r="L591" i="116"/>
  <c r="L592" i="116"/>
  <c r="L593" i="116"/>
  <c r="L594" i="116"/>
  <c r="L595" i="116"/>
  <c r="L596" i="116"/>
  <c r="L597" i="116"/>
  <c r="L598" i="116"/>
  <c r="L599" i="116"/>
  <c r="L600" i="116"/>
  <c r="L601" i="116"/>
  <c r="L602" i="116"/>
  <c r="L603" i="116"/>
  <c r="L604" i="116"/>
  <c r="L605" i="116"/>
  <c r="L606" i="116"/>
  <c r="L607" i="116"/>
  <c r="L608" i="116"/>
  <c r="L609" i="116"/>
  <c r="L610" i="116"/>
  <c r="L611" i="116"/>
  <c r="L612" i="116"/>
  <c r="L613" i="116"/>
  <c r="L614" i="116"/>
  <c r="L615" i="116"/>
  <c r="L616" i="116"/>
  <c r="L617" i="116"/>
  <c r="L618" i="116"/>
  <c r="L619" i="116"/>
  <c r="L620" i="116"/>
  <c r="L621" i="116"/>
  <c r="L622" i="116"/>
  <c r="L623" i="116"/>
  <c r="L624" i="116"/>
  <c r="L625" i="116"/>
  <c r="L626" i="116"/>
  <c r="L627" i="116"/>
  <c r="L628" i="116"/>
  <c r="L629" i="116"/>
  <c r="L630" i="116"/>
  <c r="L631" i="116"/>
  <c r="L632" i="116"/>
  <c r="L633" i="116"/>
  <c r="L634" i="116"/>
  <c r="L635" i="116"/>
  <c r="L636" i="116"/>
  <c r="L637" i="116"/>
  <c r="L638" i="116"/>
  <c r="L639" i="116"/>
  <c r="L640" i="116"/>
  <c r="L641" i="116"/>
  <c r="L642" i="116"/>
  <c r="L643" i="116"/>
  <c r="L644" i="116"/>
  <c r="L645" i="116"/>
  <c r="L646" i="116"/>
  <c r="L647" i="116"/>
  <c r="L648" i="116"/>
  <c r="L649" i="116"/>
  <c r="L650" i="116"/>
  <c r="L651" i="116"/>
  <c r="L652" i="116"/>
  <c r="L653" i="116"/>
  <c r="L654" i="116"/>
  <c r="L655" i="116"/>
  <c r="L656" i="116"/>
  <c r="L657" i="116"/>
  <c r="L658" i="116"/>
  <c r="L659" i="116"/>
  <c r="L660" i="116"/>
  <c r="L661" i="116"/>
  <c r="L662" i="116"/>
  <c r="L663" i="116"/>
  <c r="L664" i="116"/>
  <c r="L665" i="116"/>
  <c r="L666" i="116"/>
  <c r="L667" i="116"/>
  <c r="L668" i="116"/>
  <c r="L670" i="116"/>
  <c r="L671" i="116"/>
  <c r="L672" i="116"/>
  <c r="L673" i="116"/>
  <c r="L674" i="116"/>
  <c r="L676" i="116"/>
  <c r="L677" i="116"/>
  <c r="L678" i="116"/>
  <c r="L679" i="116"/>
  <c r="L680" i="116"/>
  <c r="L681" i="116"/>
  <c r="L682" i="116"/>
  <c r="L683" i="116"/>
  <c r="L684" i="116"/>
  <c r="L685" i="116"/>
  <c r="L686" i="116"/>
  <c r="L687" i="116"/>
  <c r="L688" i="116"/>
  <c r="L689" i="116"/>
  <c r="L690" i="116"/>
  <c r="L691" i="116"/>
  <c r="L692" i="116"/>
  <c r="L693" i="116"/>
  <c r="L694" i="116"/>
  <c r="L695" i="116"/>
  <c r="L696" i="116"/>
  <c r="L697" i="116"/>
  <c r="L698" i="116"/>
  <c r="L699" i="116"/>
  <c r="L700" i="116"/>
  <c r="L701" i="116"/>
  <c r="L702" i="116"/>
  <c r="L703" i="116"/>
  <c r="L704" i="116"/>
  <c r="L705" i="116"/>
  <c r="L706" i="116"/>
  <c r="L707" i="116"/>
  <c r="L708" i="116"/>
  <c r="L709" i="116"/>
  <c r="L710" i="116"/>
  <c r="L711" i="116"/>
  <c r="L712" i="116"/>
  <c r="L713" i="116"/>
  <c r="L714" i="116"/>
  <c r="L715" i="116"/>
  <c r="L716" i="116"/>
  <c r="L717" i="116"/>
  <c r="L718" i="116"/>
  <c r="L719" i="116"/>
  <c r="L720" i="116"/>
  <c r="L721" i="116"/>
  <c r="L722" i="116"/>
  <c r="L723" i="116"/>
  <c r="L724" i="116"/>
  <c r="L725" i="116"/>
  <c r="L726" i="116"/>
  <c r="L727" i="116"/>
  <c r="L728" i="116"/>
  <c r="L729" i="116"/>
  <c r="L730" i="116"/>
  <c r="L731" i="116"/>
  <c r="L732" i="116"/>
  <c r="L733" i="116"/>
  <c r="L734" i="116"/>
  <c r="L735" i="116"/>
  <c r="L736" i="116"/>
  <c r="L737" i="116"/>
  <c r="L738" i="116"/>
  <c r="L739" i="116"/>
  <c r="L740" i="116"/>
  <c r="L741" i="116"/>
  <c r="L742" i="116"/>
  <c r="L743" i="116"/>
  <c r="L744" i="116"/>
  <c r="L745" i="116"/>
  <c r="L746" i="116"/>
  <c r="L747" i="116"/>
  <c r="L748" i="116"/>
  <c r="L749" i="116"/>
  <c r="L750" i="116"/>
  <c r="L751" i="116"/>
  <c r="L752" i="116"/>
  <c r="L753" i="116"/>
  <c r="L754" i="116"/>
  <c r="L755" i="116"/>
  <c r="L756" i="116"/>
  <c r="L757" i="116"/>
  <c r="L758" i="116"/>
  <c r="L759" i="116"/>
  <c r="L760" i="116"/>
  <c r="L761" i="116"/>
  <c r="L762" i="116"/>
  <c r="L763" i="116"/>
  <c r="L764" i="116"/>
  <c r="L765" i="116"/>
  <c r="L766" i="116"/>
  <c r="L767" i="116"/>
  <c r="L768" i="116"/>
  <c r="L769" i="116"/>
  <c r="L770" i="116"/>
  <c r="L771" i="116"/>
  <c r="L772" i="116"/>
  <c r="L773" i="116"/>
  <c r="L774" i="116"/>
  <c r="L775" i="116"/>
  <c r="L776" i="116"/>
  <c r="L777" i="116"/>
  <c r="L778" i="116"/>
  <c r="L779" i="116"/>
  <c r="L780" i="116"/>
  <c r="L781" i="116"/>
  <c r="L782" i="116"/>
  <c r="L783" i="116"/>
  <c r="L784" i="116"/>
  <c r="L785" i="116"/>
  <c r="L786" i="116"/>
  <c r="L787" i="116"/>
  <c r="L788" i="116"/>
  <c r="L789" i="116"/>
  <c r="L790" i="116"/>
  <c r="L791" i="116"/>
  <c r="L792" i="116"/>
  <c r="L793" i="116"/>
  <c r="L794" i="116"/>
  <c r="L795" i="116"/>
  <c r="L796" i="116"/>
  <c r="L797" i="116"/>
  <c r="L798" i="116"/>
  <c r="L799" i="116"/>
  <c r="L800" i="116"/>
  <c r="L801" i="116"/>
  <c r="L802" i="116"/>
  <c r="L803" i="116"/>
  <c r="L804" i="116"/>
  <c r="L805" i="116"/>
  <c r="L806" i="116"/>
  <c r="L807" i="116"/>
  <c r="L808" i="116"/>
  <c r="L809" i="116"/>
  <c r="L810" i="116"/>
  <c r="L811" i="116"/>
  <c r="L812" i="116"/>
  <c r="L813" i="116"/>
  <c r="L814" i="116"/>
  <c r="L815" i="116"/>
  <c r="L816" i="116"/>
  <c r="L817" i="116"/>
  <c r="L818" i="116"/>
  <c r="L819" i="116"/>
  <c r="L820" i="116"/>
  <c r="L821" i="116"/>
  <c r="L822" i="116"/>
  <c r="L823" i="116"/>
  <c r="L824" i="116"/>
  <c r="L825" i="116"/>
  <c r="L826" i="116"/>
  <c r="L827" i="116"/>
  <c r="L828" i="116"/>
  <c r="L829" i="116"/>
  <c r="L830" i="116"/>
  <c r="L831" i="116"/>
  <c r="L832" i="116"/>
  <c r="L833" i="116"/>
  <c r="L834" i="116"/>
  <c r="L835" i="116"/>
  <c r="L836" i="116"/>
  <c r="L837" i="116"/>
  <c r="L838" i="116"/>
  <c r="L839" i="116"/>
  <c r="L840" i="116"/>
  <c r="L841" i="116"/>
  <c r="L842" i="116"/>
  <c r="L843" i="116"/>
  <c r="L844" i="116"/>
  <c r="L845" i="116"/>
  <c r="L846" i="116"/>
  <c r="L847" i="116"/>
  <c r="L848" i="116"/>
  <c r="L849" i="116"/>
  <c r="L850" i="116"/>
  <c r="L851" i="116"/>
  <c r="L852" i="116"/>
  <c r="L853" i="116"/>
  <c r="L854" i="116"/>
  <c r="L855" i="116"/>
  <c r="L856" i="116"/>
  <c r="L857" i="116"/>
  <c r="L858" i="116"/>
  <c r="L859" i="116"/>
  <c r="L860" i="116"/>
  <c r="L861" i="116"/>
  <c r="L862" i="116"/>
  <c r="L863" i="116"/>
  <c r="L864" i="116"/>
  <c r="L865" i="116"/>
  <c r="L866" i="116"/>
  <c r="L867" i="116"/>
  <c r="L868" i="116"/>
  <c r="L869" i="116"/>
  <c r="L870" i="116"/>
  <c r="L871" i="116"/>
  <c r="L872" i="116"/>
  <c r="L873" i="116"/>
  <c r="L874" i="116"/>
  <c r="L875" i="116"/>
  <c r="L876" i="116"/>
  <c r="L877" i="116"/>
  <c r="L878" i="116"/>
  <c r="L879" i="116"/>
  <c r="L880" i="116"/>
  <c r="L881" i="116"/>
  <c r="L882" i="116"/>
  <c r="L883" i="116"/>
  <c r="L884" i="116"/>
  <c r="L885" i="116"/>
  <c r="L886" i="116"/>
  <c r="L887" i="116"/>
  <c r="L888" i="116"/>
  <c r="L889" i="116"/>
  <c r="L890" i="116"/>
  <c r="L891" i="116"/>
  <c r="L892" i="116"/>
  <c r="L893" i="116"/>
  <c r="L894" i="116"/>
  <c r="L895" i="116"/>
  <c r="L896" i="116"/>
  <c r="L897" i="116"/>
  <c r="L898" i="116"/>
  <c r="L899" i="116"/>
  <c r="L900" i="116"/>
  <c r="L901" i="116"/>
  <c r="L902" i="116"/>
  <c r="L903" i="116"/>
  <c r="L904" i="116"/>
  <c r="L905" i="116"/>
  <c r="L906" i="116"/>
  <c r="L907" i="116"/>
  <c r="L908" i="116"/>
  <c r="L909" i="116"/>
  <c r="L910" i="116"/>
  <c r="L911" i="116"/>
  <c r="L912" i="116"/>
  <c r="L913" i="116"/>
  <c r="L914" i="116"/>
  <c r="L915" i="116"/>
  <c r="L916" i="116"/>
  <c r="L917" i="116"/>
  <c r="L918" i="116"/>
  <c r="L919" i="116"/>
  <c r="L920" i="116"/>
  <c r="L921" i="116"/>
  <c r="L922" i="116"/>
  <c r="L923" i="116"/>
  <c r="L924" i="116"/>
  <c r="L925" i="116"/>
  <c r="L926" i="116"/>
  <c r="L927" i="116"/>
  <c r="L928" i="116"/>
  <c r="L929" i="116"/>
  <c r="L930" i="116"/>
  <c r="L931" i="116"/>
  <c r="L932" i="116"/>
  <c r="L933" i="116"/>
  <c r="L934" i="116"/>
  <c r="L935" i="116"/>
  <c r="L936" i="116"/>
  <c r="L937" i="116"/>
  <c r="L938" i="116"/>
  <c r="L939" i="116"/>
  <c r="L940" i="116"/>
  <c r="L941" i="116"/>
  <c r="L942" i="116"/>
  <c r="L943" i="116"/>
  <c r="L944" i="116"/>
  <c r="L945" i="116"/>
  <c r="L946" i="116"/>
  <c r="L947" i="116"/>
  <c r="L948" i="116"/>
  <c r="L949" i="116"/>
  <c r="L950" i="116"/>
  <c r="L951" i="116"/>
  <c r="L952" i="116"/>
  <c r="L953" i="116"/>
  <c r="L954" i="116"/>
  <c r="L955" i="116"/>
  <c r="L956" i="116"/>
  <c r="L957" i="116"/>
  <c r="L958" i="116"/>
  <c r="L959" i="116"/>
  <c r="L960" i="116"/>
  <c r="L961" i="116"/>
  <c r="L962" i="116"/>
  <c r="L963" i="116"/>
  <c r="L964" i="116"/>
  <c r="L965" i="116"/>
  <c r="L966" i="116"/>
  <c r="L967" i="116"/>
  <c r="L968" i="116"/>
  <c r="L969" i="116"/>
  <c r="L970" i="116"/>
  <c r="L971" i="116"/>
  <c r="L972" i="116"/>
  <c r="L973" i="116"/>
  <c r="L974" i="116"/>
  <c r="L975" i="116"/>
  <c r="L976" i="116"/>
  <c r="L977" i="116"/>
  <c r="L978" i="116"/>
  <c r="L979" i="116"/>
  <c r="L980" i="116"/>
  <c r="L981" i="116"/>
  <c r="L982" i="116"/>
  <c r="L983" i="116"/>
  <c r="L984" i="116"/>
  <c r="L985" i="116"/>
  <c r="L986" i="116"/>
  <c r="L987" i="116"/>
  <c r="L988" i="116"/>
  <c r="L989" i="116"/>
  <c r="L990" i="116"/>
  <c r="L991" i="116"/>
  <c r="L992" i="116"/>
  <c r="L993" i="116"/>
  <c r="L994" i="116"/>
  <c r="L995" i="116"/>
  <c r="L996" i="116"/>
  <c r="L997" i="116"/>
  <c r="L998" i="116"/>
  <c r="L999" i="116"/>
  <c r="L1000" i="116"/>
  <c r="L1001" i="116"/>
  <c r="L1002" i="116"/>
  <c r="L1003" i="116"/>
  <c r="L1004" i="116"/>
  <c r="L1005" i="116"/>
  <c r="L1006" i="116"/>
  <c r="L1007" i="116"/>
  <c r="L1008" i="116"/>
  <c r="L1009" i="116"/>
  <c r="L1010" i="116"/>
  <c r="L1011" i="116"/>
  <c r="L1012" i="116"/>
  <c r="L1013" i="116"/>
  <c r="L1014" i="116"/>
  <c r="L1015" i="116"/>
  <c r="L1016" i="116"/>
  <c r="L1017" i="116"/>
  <c r="L1018" i="116"/>
  <c r="L1019" i="116"/>
  <c r="L1020" i="116"/>
  <c r="L1021" i="116"/>
  <c r="L1022" i="116"/>
  <c r="L1023" i="116"/>
  <c r="L1024" i="116"/>
  <c r="L1025" i="116"/>
  <c r="L1026" i="116"/>
  <c r="L1027" i="116"/>
  <c r="L1028" i="116"/>
  <c r="L1029" i="116"/>
  <c r="L1030" i="116"/>
  <c r="L1031" i="116"/>
  <c r="L1032" i="116"/>
  <c r="L1033" i="116"/>
  <c r="L1034" i="116"/>
  <c r="L1035" i="116"/>
  <c r="L1036" i="116"/>
  <c r="L1037" i="116"/>
  <c r="L1038" i="116"/>
  <c r="L1039" i="116"/>
  <c r="L1040" i="116"/>
  <c r="L1041" i="116"/>
  <c r="L1042" i="116"/>
  <c r="L1043" i="116"/>
  <c r="L1044" i="116"/>
  <c r="L1045" i="116"/>
  <c r="L1046" i="116"/>
  <c r="L1047" i="116"/>
  <c r="L1048" i="116"/>
  <c r="L1049" i="116"/>
  <c r="L1050" i="116"/>
  <c r="L1051" i="116"/>
  <c r="L1052" i="116"/>
  <c r="L1053" i="116"/>
  <c r="L1054" i="116"/>
  <c r="L1055" i="116"/>
  <c r="L1056" i="116"/>
  <c r="L1057" i="116"/>
  <c r="L1058" i="116"/>
  <c r="L1059" i="116"/>
  <c r="L1060" i="116"/>
  <c r="L1061" i="116"/>
  <c r="L1062" i="116"/>
  <c r="L1063" i="116"/>
  <c r="L1064" i="116"/>
  <c r="L1065" i="116"/>
  <c r="L1066" i="116"/>
  <c r="L1067" i="116"/>
  <c r="L1068" i="116"/>
  <c r="L1069" i="116"/>
  <c r="L1070" i="116"/>
  <c r="L1071" i="116"/>
  <c r="L1072" i="116"/>
  <c r="L1073" i="116"/>
  <c r="L1074" i="116"/>
  <c r="L1075" i="116"/>
  <c r="L1076" i="116"/>
  <c r="L1077" i="116"/>
  <c r="L1078" i="116"/>
  <c r="L1079" i="116"/>
  <c r="L1080" i="116"/>
  <c r="L1081" i="116"/>
  <c r="L1082" i="116"/>
  <c r="L1083" i="116"/>
  <c r="L1084" i="116"/>
  <c r="L1085" i="116"/>
  <c r="L1086" i="116"/>
  <c r="L1087" i="116"/>
  <c r="L1088" i="116"/>
  <c r="L1089" i="116"/>
  <c r="L1090" i="116"/>
  <c r="L1091" i="116"/>
  <c r="L1092" i="116"/>
  <c r="L1093" i="116"/>
  <c r="L1094" i="116"/>
  <c r="L1095" i="116"/>
  <c r="L1096" i="116"/>
  <c r="L1097" i="116"/>
  <c r="L1098" i="116"/>
  <c r="L1099" i="116"/>
  <c r="L1100" i="116"/>
  <c r="L1101" i="116"/>
  <c r="L1102" i="116"/>
  <c r="L1103" i="116"/>
  <c r="L1104" i="116"/>
  <c r="L1105" i="116"/>
  <c r="L1106" i="116"/>
  <c r="L1107" i="116"/>
  <c r="L1108" i="116"/>
  <c r="L1109" i="116"/>
  <c r="L1110" i="116"/>
  <c r="L1111" i="116"/>
  <c r="L1112" i="116"/>
  <c r="L1113" i="116"/>
  <c r="L1114" i="116"/>
  <c r="L1115" i="116"/>
  <c r="L1116" i="116"/>
  <c r="L1117" i="116"/>
  <c r="L1118" i="116"/>
  <c r="L1119" i="116"/>
  <c r="L1120" i="116"/>
  <c r="L1121" i="116"/>
  <c r="L1122" i="116"/>
  <c r="L1123" i="116"/>
  <c r="L1124" i="116"/>
  <c r="L1125" i="116"/>
  <c r="L1126" i="116"/>
  <c r="L1127" i="116"/>
  <c r="L1128" i="116"/>
  <c r="L1129" i="116"/>
  <c r="L1130" i="116"/>
  <c r="L1131" i="116"/>
  <c r="L1132" i="116"/>
  <c r="L1133" i="116"/>
  <c r="L1134" i="116"/>
  <c r="L1135" i="116"/>
  <c r="L1136" i="116"/>
  <c r="L1137" i="116"/>
  <c r="L1138" i="116"/>
  <c r="L1139" i="116"/>
  <c r="L1140" i="116"/>
  <c r="L1141" i="116"/>
  <c r="L1142" i="116"/>
  <c r="L1143" i="116"/>
  <c r="L1144" i="116"/>
  <c r="L1145" i="116"/>
  <c r="L1146" i="116"/>
  <c r="L1147" i="116"/>
  <c r="L1148" i="116"/>
  <c r="L1149" i="116"/>
  <c r="L1150" i="116"/>
  <c r="L1151" i="116"/>
  <c r="L1152" i="116"/>
  <c r="L1153" i="116"/>
  <c r="L1154" i="116"/>
  <c r="L1155" i="116"/>
  <c r="L1156" i="116"/>
  <c r="L1157" i="116"/>
  <c r="L1158" i="116"/>
  <c r="L1159" i="116"/>
  <c r="L1160" i="116"/>
  <c r="L1161" i="116"/>
  <c r="L1162" i="116"/>
  <c r="L1163" i="116"/>
  <c r="L1164" i="116"/>
  <c r="L1165" i="116"/>
  <c r="L1166" i="116"/>
  <c r="L1167" i="116"/>
  <c r="L1168" i="116"/>
  <c r="L1169" i="116"/>
  <c r="L1170" i="116"/>
  <c r="L1171" i="116"/>
  <c r="L1172" i="116"/>
  <c r="L1173" i="116"/>
  <c r="L1174" i="116"/>
  <c r="L1175" i="116"/>
  <c r="L1176" i="116"/>
  <c r="L1177" i="116"/>
  <c r="L1178" i="116"/>
  <c r="L1179" i="116"/>
  <c r="L1180" i="116"/>
  <c r="L1181" i="116"/>
  <c r="L1182" i="116"/>
  <c r="L1183" i="116"/>
  <c r="L1184" i="116"/>
  <c r="L1185" i="116"/>
  <c r="L1186" i="116"/>
  <c r="L1187" i="116"/>
  <c r="L1188" i="116"/>
  <c r="L1189" i="116"/>
  <c r="L1190" i="116"/>
  <c r="L1191" i="116"/>
  <c r="L1192" i="116"/>
  <c r="L1193" i="116"/>
  <c r="L1194" i="116"/>
  <c r="L1195" i="116"/>
  <c r="L1196" i="116"/>
  <c r="L1197" i="116"/>
  <c r="L1198" i="116"/>
  <c r="L1199" i="116"/>
  <c r="L1200" i="116"/>
  <c r="L1201" i="116"/>
  <c r="L1202" i="116"/>
  <c r="L1203" i="116"/>
  <c r="L1204" i="116"/>
  <c r="L1205" i="116"/>
  <c r="L1206" i="116"/>
  <c r="L1207" i="116"/>
  <c r="L1208" i="116"/>
  <c r="L1209" i="116"/>
  <c r="L1210" i="116"/>
  <c r="L1211" i="116"/>
  <c r="L1212" i="116"/>
  <c r="L1213" i="116"/>
  <c r="L1214" i="116"/>
  <c r="L1215" i="116"/>
  <c r="L1216" i="116"/>
  <c r="L1217" i="116"/>
  <c r="L1218" i="116"/>
  <c r="L1219" i="116"/>
  <c r="L1220" i="116"/>
  <c r="L1221" i="116"/>
  <c r="L1222" i="116"/>
  <c r="L1223" i="116"/>
  <c r="L1224" i="116"/>
  <c r="L1225" i="116"/>
  <c r="L1226" i="116"/>
  <c r="L1227" i="116"/>
  <c r="L1228" i="116"/>
  <c r="L1229" i="116"/>
  <c r="L1230" i="116"/>
  <c r="L1231" i="116"/>
  <c r="L1232" i="116"/>
  <c r="L1233" i="116"/>
  <c r="L1234" i="116"/>
  <c r="L1235" i="116"/>
  <c r="L1236" i="116"/>
  <c r="L1237" i="116"/>
  <c r="L1238" i="116"/>
  <c r="L1239" i="116"/>
  <c r="L1240" i="116"/>
  <c r="L1241" i="116"/>
  <c r="L1242" i="116"/>
  <c r="L1243" i="116"/>
  <c r="L1244" i="116"/>
  <c r="L1245" i="116"/>
  <c r="L1246" i="116"/>
  <c r="L1247" i="116"/>
  <c r="L1248" i="116"/>
  <c r="L1249" i="116"/>
  <c r="L1250" i="116"/>
  <c r="L1251" i="116"/>
  <c r="L1252" i="116"/>
  <c r="L1253" i="116"/>
  <c r="L1254" i="116"/>
  <c r="L1255" i="116"/>
  <c r="L1256" i="116"/>
  <c r="L1257" i="116"/>
  <c r="L1258" i="116"/>
  <c r="L1259" i="116"/>
  <c r="L1260" i="116"/>
  <c r="L1261" i="116"/>
  <c r="L1262" i="116"/>
  <c r="L1263" i="116"/>
  <c r="L1264" i="116"/>
  <c r="L1265" i="116"/>
  <c r="L1266" i="116"/>
  <c r="L1267" i="116"/>
  <c r="L1268" i="116"/>
  <c r="L1269" i="116"/>
  <c r="L1270" i="116"/>
  <c r="L1271" i="116"/>
  <c r="L1272" i="116"/>
  <c r="L1273" i="116"/>
  <c r="L1274" i="116"/>
  <c r="L1275" i="116"/>
  <c r="L1276" i="116"/>
  <c r="L1277" i="116"/>
  <c r="L1278" i="116"/>
  <c r="L1279" i="116"/>
  <c r="L1280" i="116"/>
  <c r="L1281" i="116"/>
  <c r="L1282" i="116"/>
  <c r="L1283" i="116"/>
  <c r="L1284" i="116"/>
  <c r="L1285" i="116"/>
  <c r="L1286" i="116"/>
  <c r="L1287" i="116"/>
  <c r="L1288" i="116"/>
  <c r="L1289" i="116"/>
  <c r="L1290" i="116"/>
  <c r="L1291" i="116"/>
  <c r="L1292" i="116"/>
  <c r="L1293" i="116"/>
  <c r="L1294" i="116"/>
  <c r="L1295" i="116"/>
  <c r="L1296" i="116"/>
  <c r="L1297" i="116"/>
  <c r="L1298" i="116"/>
  <c r="L1299" i="116"/>
  <c r="L1300" i="116"/>
  <c r="L1301" i="116"/>
  <c r="L1302" i="116"/>
  <c r="L1303" i="116"/>
  <c r="L1304" i="116"/>
  <c r="L1305" i="116"/>
  <c r="L1306" i="116"/>
  <c r="L1307" i="116"/>
  <c r="L1308" i="116"/>
  <c r="L1309" i="116"/>
  <c r="L1310" i="116"/>
  <c r="L1311" i="116"/>
  <c r="L1312" i="116"/>
  <c r="L1313" i="116"/>
  <c r="L1314" i="116"/>
  <c r="L1315" i="116"/>
  <c r="L1316" i="116"/>
  <c r="L1317" i="116"/>
  <c r="L1318" i="116"/>
  <c r="L1319" i="116"/>
  <c r="L1320" i="116"/>
  <c r="L1321" i="116"/>
  <c r="L1322" i="116"/>
  <c r="L1323" i="116"/>
  <c r="L1324" i="116"/>
  <c r="L1325" i="116"/>
  <c r="L1326" i="116"/>
  <c r="L1327" i="116"/>
  <c r="L1328" i="116"/>
  <c r="L1329" i="116"/>
  <c r="L1330" i="116"/>
  <c r="L1331" i="116"/>
  <c r="L1332" i="116"/>
  <c r="L1333" i="116"/>
  <c r="L1334" i="116"/>
  <c r="L1335" i="116"/>
  <c r="L1336" i="116"/>
  <c r="L1337" i="116"/>
  <c r="L1338" i="116"/>
  <c r="L1339" i="116"/>
  <c r="L1340" i="116"/>
  <c r="L1341" i="116"/>
  <c r="L1342" i="116"/>
  <c r="L1343" i="116"/>
  <c r="L1344" i="116"/>
  <c r="L1345" i="116"/>
  <c r="L1346" i="116"/>
  <c r="L1347" i="116"/>
  <c r="L1348" i="116"/>
  <c r="L1349" i="116"/>
  <c r="L1350" i="116"/>
  <c r="L1351" i="116"/>
  <c r="L1352" i="116"/>
  <c r="L1353" i="116"/>
  <c r="L1354" i="116"/>
  <c r="L1355" i="116"/>
  <c r="L1356" i="116"/>
  <c r="L1357" i="116"/>
  <c r="L1358" i="116"/>
  <c r="L1359" i="116"/>
  <c r="L1360" i="116"/>
  <c r="L1361" i="116"/>
  <c r="L1362" i="116"/>
  <c r="L1363" i="116"/>
  <c r="L1364" i="116"/>
  <c r="L1365" i="116"/>
  <c r="L1366" i="116"/>
  <c r="L1367" i="116"/>
  <c r="L1368" i="116"/>
  <c r="L1369" i="116"/>
  <c r="L1370" i="116"/>
  <c r="L1371" i="116"/>
  <c r="L1372" i="116"/>
  <c r="L1373" i="116"/>
  <c r="L1374" i="116"/>
  <c r="L1375" i="116"/>
  <c r="L1376" i="116"/>
  <c r="L1377" i="116"/>
  <c r="L1378" i="116"/>
  <c r="L1379" i="116"/>
  <c r="L1380" i="116"/>
  <c r="L1381" i="116"/>
  <c r="L1382" i="116"/>
  <c r="L1383" i="116"/>
  <c r="L1384" i="116"/>
  <c r="L1385" i="116"/>
  <c r="L1386" i="116"/>
  <c r="L1387" i="116"/>
  <c r="L1388" i="116"/>
  <c r="L1389" i="116"/>
  <c r="L1390" i="116"/>
  <c r="L1391" i="116"/>
  <c r="L1392" i="116"/>
  <c r="L1393" i="116"/>
  <c r="L1394" i="116"/>
  <c r="L1395" i="116"/>
  <c r="L1396" i="116"/>
  <c r="L1397" i="116"/>
  <c r="L1398" i="116"/>
  <c r="L1399" i="116"/>
  <c r="L1400" i="116"/>
  <c r="L1401" i="116"/>
  <c r="L1402" i="116"/>
  <c r="L1403" i="116"/>
  <c r="L1404" i="116"/>
  <c r="L1405" i="116"/>
  <c r="L1406" i="116"/>
  <c r="L1407" i="116"/>
  <c r="L1408" i="116"/>
  <c r="L1409" i="116"/>
  <c r="L1410" i="116"/>
  <c r="L1411" i="116"/>
  <c r="L1412" i="116"/>
  <c r="L1413" i="116"/>
  <c r="L1414" i="116"/>
  <c r="L1415" i="116"/>
  <c r="L1416" i="116"/>
  <c r="L1417" i="116"/>
  <c r="L1418" i="116"/>
  <c r="L1419" i="116"/>
  <c r="L1420" i="116"/>
  <c r="L1421" i="116"/>
  <c r="L1422" i="116"/>
  <c r="L1423" i="116"/>
  <c r="L1424" i="116"/>
  <c r="L1425" i="116"/>
  <c r="L1426" i="116"/>
  <c r="L1427" i="116"/>
  <c r="L1428" i="116"/>
  <c r="L1429" i="116"/>
  <c r="L1430" i="116"/>
  <c r="L1431" i="116"/>
  <c r="L1432" i="116"/>
  <c r="L1433" i="116"/>
  <c r="L1434" i="116"/>
  <c r="L1435" i="116"/>
  <c r="L1436" i="116"/>
  <c r="L1437" i="116"/>
  <c r="L1438" i="116"/>
  <c r="L1439" i="116"/>
  <c r="L1440" i="116"/>
  <c r="L1441" i="116"/>
  <c r="L1442" i="116"/>
  <c r="L1443" i="116"/>
  <c r="L1444" i="116"/>
  <c r="L1445" i="116"/>
  <c r="L1446" i="116"/>
  <c r="L1447" i="116"/>
  <c r="L1448" i="116"/>
  <c r="L1449" i="116"/>
  <c r="L1450" i="116"/>
  <c r="L1451" i="116"/>
  <c r="L1452" i="116"/>
  <c r="L1453" i="116"/>
  <c r="L1454" i="116"/>
  <c r="L1455" i="116"/>
  <c r="L1456" i="116"/>
  <c r="L1457" i="116"/>
  <c r="L1458" i="116"/>
  <c r="L1459" i="116"/>
  <c r="L1460" i="116"/>
  <c r="L1461" i="116"/>
  <c r="L1462" i="116"/>
  <c r="L1463" i="116"/>
  <c r="L1464" i="116"/>
  <c r="L1465" i="116"/>
  <c r="L1466" i="116"/>
  <c r="L1467" i="116"/>
  <c r="L1468" i="116"/>
  <c r="L1469" i="116"/>
  <c r="L1470" i="116"/>
  <c r="L1471" i="116"/>
  <c r="L1472" i="116"/>
  <c r="L1473" i="116"/>
  <c r="L1474" i="116"/>
  <c r="L1475" i="116"/>
  <c r="L1476" i="116"/>
  <c r="L1477" i="116"/>
  <c r="L1478" i="116"/>
  <c r="L1479" i="116"/>
  <c r="L1480" i="116"/>
  <c r="L1481" i="116"/>
  <c r="L1482" i="116"/>
  <c r="L1483" i="116"/>
  <c r="L1484" i="116"/>
  <c r="L1485" i="116"/>
  <c r="L1486" i="116"/>
  <c r="L1487" i="116"/>
  <c r="L1488" i="116"/>
  <c r="L1489" i="116"/>
  <c r="L1490" i="116"/>
  <c r="L1491" i="116"/>
  <c r="L1492" i="116"/>
  <c r="L1493" i="116"/>
  <c r="L1494" i="116"/>
  <c r="L1495" i="116"/>
  <c r="L1496" i="116"/>
  <c r="L1497" i="116"/>
  <c r="L1498" i="116"/>
  <c r="L1499" i="116"/>
  <c r="L1500" i="116"/>
  <c r="L1501" i="116"/>
  <c r="L1502" i="116"/>
  <c r="L1503" i="116"/>
  <c r="L1504" i="116"/>
  <c r="L1505" i="116"/>
  <c r="L1506" i="116"/>
  <c r="L1507" i="116"/>
  <c r="L2" i="116"/>
  <c r="G3" i="116"/>
  <c r="G4" i="116"/>
  <c r="G5" i="116"/>
  <c r="G6" i="116"/>
  <c r="G7" i="116"/>
  <c r="G8" i="116"/>
  <c r="G9" i="116"/>
  <c r="G10" i="116"/>
  <c r="G11" i="116"/>
  <c r="G12" i="116"/>
  <c r="G13" i="116"/>
  <c r="G14" i="116"/>
  <c r="G15" i="116"/>
  <c r="G16" i="116"/>
  <c r="G17" i="116"/>
  <c r="G18" i="116"/>
  <c r="G19" i="116"/>
  <c r="G20" i="116"/>
  <c r="G21" i="116"/>
  <c r="G22" i="116"/>
  <c r="G23" i="116"/>
  <c r="G24" i="116"/>
  <c r="G25" i="116"/>
  <c r="G26" i="116"/>
  <c r="G27" i="116"/>
  <c r="G28" i="116"/>
  <c r="G29" i="116"/>
  <c r="G30" i="116"/>
  <c r="G31" i="116"/>
  <c r="G32" i="116"/>
  <c r="G33" i="116"/>
  <c r="G34" i="116"/>
  <c r="G35" i="116"/>
  <c r="G36" i="116"/>
  <c r="G37" i="116"/>
  <c r="G38" i="116"/>
  <c r="G39" i="116"/>
  <c r="G40" i="116"/>
  <c r="G41" i="116"/>
  <c r="G42" i="116"/>
  <c r="G43" i="116"/>
  <c r="G44" i="116"/>
  <c r="G45" i="116"/>
  <c r="G46" i="116"/>
  <c r="G47" i="116"/>
  <c r="G48" i="116"/>
  <c r="G49" i="116"/>
  <c r="G50" i="116"/>
  <c r="G51" i="116"/>
  <c r="G52" i="116"/>
  <c r="G53" i="116"/>
  <c r="G54" i="116"/>
  <c r="G55" i="116"/>
  <c r="G56" i="116"/>
  <c r="G57" i="116"/>
  <c r="G58" i="116"/>
  <c r="G59" i="116"/>
  <c r="G60" i="116"/>
  <c r="G61" i="116"/>
  <c r="G62" i="116"/>
  <c r="G63" i="116"/>
  <c r="G64" i="116"/>
  <c r="G65" i="116"/>
  <c r="G66" i="116"/>
  <c r="G67" i="116"/>
  <c r="G68" i="116"/>
  <c r="G69" i="116"/>
  <c r="G70" i="116"/>
  <c r="G71" i="116"/>
  <c r="G72" i="116"/>
  <c r="G73" i="116"/>
  <c r="G74" i="116"/>
  <c r="G75" i="116"/>
  <c r="G76" i="116"/>
  <c r="G77" i="116"/>
  <c r="G78" i="116"/>
  <c r="G79" i="116"/>
  <c r="G80" i="116"/>
  <c r="G81" i="116"/>
  <c r="G82" i="116"/>
  <c r="G83" i="116"/>
  <c r="G84" i="116"/>
  <c r="G85" i="116"/>
  <c r="G86" i="116"/>
  <c r="G87" i="116"/>
  <c r="G88" i="116"/>
  <c r="G89" i="116"/>
  <c r="G90" i="116"/>
  <c r="G91" i="116"/>
  <c r="G92" i="116"/>
  <c r="G93" i="116"/>
  <c r="G94" i="116"/>
  <c r="G95" i="116"/>
  <c r="G96" i="116"/>
  <c r="G97" i="116"/>
  <c r="G98" i="116"/>
  <c r="G99" i="116"/>
  <c r="G100" i="116"/>
  <c r="G101" i="116"/>
  <c r="G102" i="116"/>
  <c r="G103" i="116"/>
  <c r="G104" i="116"/>
  <c r="G105" i="116"/>
  <c r="G106" i="116"/>
  <c r="G107" i="116"/>
  <c r="G108" i="116"/>
  <c r="G109" i="116"/>
  <c r="G110" i="116"/>
  <c r="G111" i="116"/>
  <c r="G112" i="116"/>
  <c r="G113" i="116"/>
  <c r="G114" i="116"/>
  <c r="G115" i="116"/>
  <c r="G116" i="116"/>
  <c r="G117" i="116"/>
  <c r="G118" i="116"/>
  <c r="G119" i="116"/>
  <c r="G120" i="116"/>
  <c r="G121" i="116"/>
  <c r="G122" i="116"/>
  <c r="G123" i="116"/>
  <c r="G124" i="116"/>
  <c r="G125" i="116"/>
  <c r="G126" i="116"/>
  <c r="G127" i="116"/>
  <c r="G128" i="116"/>
  <c r="G129" i="116"/>
  <c r="G130" i="116"/>
  <c r="G131" i="116"/>
  <c r="G132" i="116"/>
  <c r="G133" i="116"/>
  <c r="G134" i="116"/>
  <c r="G135" i="116"/>
  <c r="G136" i="116"/>
  <c r="G137" i="116"/>
  <c r="G138" i="116"/>
  <c r="G139" i="116"/>
  <c r="G140" i="116"/>
  <c r="G141" i="116"/>
  <c r="G142" i="116"/>
  <c r="G143" i="116"/>
  <c r="G144" i="116"/>
  <c r="G145" i="116"/>
  <c r="G146" i="116"/>
  <c r="G147" i="116"/>
  <c r="G148" i="116"/>
  <c r="G149" i="116"/>
  <c r="G150" i="116"/>
  <c r="G151" i="116"/>
  <c r="G152" i="116"/>
  <c r="G153" i="116"/>
  <c r="G154" i="116"/>
  <c r="G155" i="116"/>
  <c r="G156" i="116"/>
  <c r="G157" i="116"/>
  <c r="G158" i="116"/>
  <c r="G159" i="116"/>
  <c r="G160" i="116"/>
  <c r="G161" i="116"/>
  <c r="G162" i="116"/>
  <c r="G163" i="116"/>
  <c r="G164" i="116"/>
  <c r="G165" i="116"/>
  <c r="G166" i="116"/>
  <c r="G167" i="116"/>
  <c r="G168" i="116"/>
  <c r="G169" i="116"/>
  <c r="G170" i="116"/>
  <c r="G171" i="116"/>
  <c r="G172" i="116"/>
  <c r="G173" i="116"/>
  <c r="G174" i="116"/>
  <c r="G175" i="116"/>
  <c r="G176" i="116"/>
  <c r="G177" i="116"/>
  <c r="G178" i="116"/>
  <c r="G179" i="116"/>
  <c r="G180" i="116"/>
  <c r="G181" i="116"/>
  <c r="G182" i="116"/>
  <c r="G183" i="116"/>
  <c r="G184" i="116"/>
  <c r="G185" i="116"/>
  <c r="G186" i="116"/>
  <c r="G187" i="116"/>
  <c r="G188" i="116"/>
  <c r="G189" i="116"/>
  <c r="G190" i="116"/>
  <c r="G191" i="116"/>
  <c r="G192" i="116"/>
  <c r="G193" i="116"/>
  <c r="G194" i="116"/>
  <c r="G195" i="116"/>
  <c r="G196" i="116"/>
  <c r="G197" i="116"/>
  <c r="G198" i="116"/>
  <c r="G199" i="116"/>
  <c r="G200" i="116"/>
  <c r="G201" i="116"/>
  <c r="G202" i="116"/>
  <c r="G203" i="116"/>
  <c r="G204" i="116"/>
  <c r="G205" i="116"/>
  <c r="G206" i="116"/>
  <c r="G207" i="116"/>
  <c r="G208" i="116"/>
  <c r="G209" i="116"/>
  <c r="G210" i="116"/>
  <c r="G211" i="116"/>
  <c r="G212" i="116"/>
  <c r="G213" i="116"/>
  <c r="G214" i="116"/>
  <c r="G215" i="116"/>
  <c r="G216" i="116"/>
  <c r="G217" i="116"/>
  <c r="G218" i="116"/>
  <c r="G219" i="116"/>
  <c r="G220" i="116"/>
  <c r="G221" i="116"/>
  <c r="G222" i="116"/>
  <c r="G223" i="116"/>
  <c r="G224" i="116"/>
  <c r="G225" i="116"/>
  <c r="G226" i="116"/>
  <c r="G227" i="116"/>
  <c r="G228" i="116"/>
  <c r="G229" i="116"/>
  <c r="G230" i="116"/>
  <c r="G231" i="116"/>
  <c r="G232" i="116"/>
  <c r="G233" i="116"/>
  <c r="G234" i="116"/>
  <c r="G235" i="116"/>
  <c r="G236" i="116"/>
  <c r="G237" i="116"/>
  <c r="G238" i="116"/>
  <c r="G239" i="116"/>
  <c r="G240" i="116"/>
  <c r="G241" i="116"/>
  <c r="G242" i="116"/>
  <c r="G243" i="116"/>
  <c r="G244" i="116"/>
  <c r="G245" i="116"/>
  <c r="G246" i="116"/>
  <c r="G247" i="116"/>
  <c r="G248" i="116"/>
  <c r="G249" i="116"/>
  <c r="G250" i="116"/>
  <c r="G251" i="116"/>
  <c r="G252" i="116"/>
  <c r="G253" i="116"/>
  <c r="G254" i="116"/>
  <c r="G255" i="116"/>
  <c r="G256" i="116"/>
  <c r="G257" i="116"/>
  <c r="G258" i="116"/>
  <c r="G259" i="116"/>
  <c r="G260" i="116"/>
  <c r="G261" i="116"/>
  <c r="G262" i="116"/>
  <c r="G263" i="116"/>
  <c r="G264" i="116"/>
  <c r="G265" i="116"/>
  <c r="G266" i="116"/>
  <c r="G267" i="116"/>
  <c r="G268" i="116"/>
  <c r="G269" i="116"/>
  <c r="G270" i="116"/>
  <c r="G271" i="116"/>
  <c r="G272" i="116"/>
  <c r="G273" i="116"/>
  <c r="G274" i="116"/>
  <c r="G275" i="116"/>
  <c r="G276" i="116"/>
  <c r="G277" i="116"/>
  <c r="G278" i="116"/>
  <c r="G279" i="116"/>
  <c r="G280" i="116"/>
  <c r="G281" i="116"/>
  <c r="G282" i="116"/>
  <c r="G283" i="116"/>
  <c r="G284" i="116"/>
  <c r="G285" i="116"/>
  <c r="G286" i="116"/>
  <c r="G287" i="116"/>
  <c r="G288" i="116"/>
  <c r="G289" i="116"/>
  <c r="G290" i="116"/>
  <c r="G291" i="116"/>
  <c r="G292" i="116"/>
  <c r="G293" i="116"/>
  <c r="G294" i="116"/>
  <c r="G295" i="116"/>
  <c r="G296" i="116"/>
  <c r="G297" i="116"/>
  <c r="G298" i="116"/>
  <c r="G299" i="116"/>
  <c r="G300" i="116"/>
  <c r="G301" i="116"/>
  <c r="G302" i="116"/>
  <c r="G303" i="116"/>
  <c r="G304" i="116"/>
  <c r="G305" i="116"/>
  <c r="G306" i="116"/>
  <c r="G307" i="116"/>
  <c r="G308" i="116"/>
  <c r="G309" i="116"/>
  <c r="G310" i="116"/>
  <c r="G311" i="116"/>
  <c r="G312" i="116"/>
  <c r="G313" i="116"/>
  <c r="G314" i="116"/>
  <c r="G315" i="116"/>
  <c r="G316" i="116"/>
  <c r="G317" i="116"/>
  <c r="G318" i="116"/>
  <c r="G319" i="116"/>
  <c r="G320" i="116"/>
  <c r="G321" i="116"/>
  <c r="G322" i="116"/>
  <c r="G323" i="116"/>
  <c r="G324" i="116"/>
  <c r="G325" i="116"/>
  <c r="G326" i="116"/>
  <c r="G327" i="116"/>
  <c r="G328" i="116"/>
  <c r="G329" i="116"/>
  <c r="G330" i="116"/>
  <c r="G331" i="116"/>
  <c r="G332" i="116"/>
  <c r="G333" i="116"/>
  <c r="G334" i="116"/>
  <c r="G335" i="116"/>
  <c r="G336" i="116"/>
  <c r="G337" i="116"/>
  <c r="G338" i="116"/>
  <c r="G339" i="116"/>
  <c r="G340" i="116"/>
  <c r="G341" i="116"/>
  <c r="G342" i="116"/>
  <c r="G343" i="116"/>
  <c r="G344" i="116"/>
  <c r="G345" i="116"/>
  <c r="G346" i="116"/>
  <c r="G347" i="116"/>
  <c r="G348" i="116"/>
  <c r="G349" i="116"/>
  <c r="G350" i="116"/>
  <c r="G351" i="116"/>
  <c r="G352" i="116"/>
  <c r="G353" i="116"/>
  <c r="G354" i="116"/>
  <c r="G355" i="116"/>
  <c r="G356" i="116"/>
  <c r="G357" i="116"/>
  <c r="G358" i="116"/>
  <c r="G359" i="116"/>
  <c r="G360" i="116"/>
  <c r="G361" i="116"/>
  <c r="G362" i="116"/>
  <c r="G363" i="116"/>
  <c r="G364" i="116"/>
  <c r="G365" i="116"/>
  <c r="G366" i="116"/>
  <c r="G367" i="116"/>
  <c r="G368" i="116"/>
  <c r="G369" i="116"/>
  <c r="G370" i="116"/>
  <c r="G371" i="116"/>
  <c r="G372" i="116"/>
  <c r="G373" i="116"/>
  <c r="G374" i="116"/>
  <c r="G375" i="116"/>
  <c r="G376" i="116"/>
  <c r="G377" i="116"/>
  <c r="G378" i="116"/>
  <c r="G379" i="116"/>
  <c r="G380" i="116"/>
  <c r="G381" i="116"/>
  <c r="G382" i="116"/>
  <c r="G383" i="116"/>
  <c r="G384" i="116"/>
  <c r="G385" i="116"/>
  <c r="G386" i="116"/>
  <c r="G387" i="116"/>
  <c r="G388" i="116"/>
  <c r="G389" i="116"/>
  <c r="G390" i="116"/>
  <c r="G391" i="116"/>
  <c r="G392" i="116"/>
  <c r="G393" i="116"/>
  <c r="G394" i="116"/>
  <c r="G395" i="116"/>
  <c r="G396" i="116"/>
  <c r="G397" i="116"/>
  <c r="G398" i="116"/>
  <c r="G399" i="116"/>
  <c r="G400" i="116"/>
  <c r="G401" i="116"/>
  <c r="G402" i="116"/>
  <c r="G403" i="116"/>
  <c r="G404" i="116"/>
  <c r="G405" i="116"/>
  <c r="G406" i="116"/>
  <c r="G407" i="116"/>
  <c r="G408" i="116"/>
  <c r="G409" i="116"/>
  <c r="G410" i="116"/>
  <c r="G411" i="116"/>
  <c r="G412" i="116"/>
  <c r="G413" i="116"/>
  <c r="G414" i="116"/>
  <c r="G415" i="116"/>
  <c r="G416" i="116"/>
  <c r="G417" i="116"/>
  <c r="G418" i="116"/>
  <c r="G419" i="116"/>
  <c r="G420" i="116"/>
  <c r="G421" i="116"/>
  <c r="G422" i="116"/>
  <c r="G423" i="116"/>
  <c r="G424" i="116"/>
  <c r="G425" i="116"/>
  <c r="G426" i="116"/>
  <c r="G427" i="116"/>
  <c r="G428" i="116"/>
  <c r="G429" i="116"/>
  <c r="G430" i="116"/>
  <c r="G431" i="116"/>
  <c r="G432" i="116"/>
  <c r="G433" i="116"/>
  <c r="G434" i="116"/>
  <c r="G435" i="116"/>
  <c r="G436" i="116"/>
  <c r="G437" i="116"/>
  <c r="G438" i="116"/>
  <c r="G439" i="116"/>
  <c r="G440" i="116"/>
  <c r="G441" i="116"/>
  <c r="G442" i="116"/>
  <c r="G443" i="116"/>
  <c r="G444" i="116"/>
  <c r="G445" i="116"/>
  <c r="G446" i="116"/>
  <c r="G447" i="116"/>
  <c r="G448" i="116"/>
  <c r="G449" i="116"/>
  <c r="G450" i="116"/>
  <c r="G451" i="116"/>
  <c r="G452" i="116"/>
  <c r="G453" i="116"/>
  <c r="G454" i="116"/>
  <c r="G455" i="116"/>
  <c r="G456" i="116"/>
  <c r="G457" i="116"/>
  <c r="G458" i="116"/>
  <c r="G459" i="116"/>
  <c r="G460" i="116"/>
  <c r="G461" i="116"/>
  <c r="G462" i="116"/>
  <c r="G463" i="116"/>
  <c r="G464" i="116"/>
  <c r="G465" i="116"/>
  <c r="G466" i="116"/>
  <c r="G467" i="116"/>
  <c r="G468" i="116"/>
  <c r="G469" i="116"/>
  <c r="G470" i="116"/>
  <c r="G471" i="116"/>
  <c r="G472" i="116"/>
  <c r="G473" i="116"/>
  <c r="G474" i="116"/>
  <c r="G475" i="116"/>
  <c r="G476" i="116"/>
  <c r="G477" i="116"/>
  <c r="G478" i="116"/>
  <c r="G479" i="116"/>
  <c r="G480" i="116"/>
  <c r="G481" i="116"/>
  <c r="G482" i="116"/>
  <c r="G483" i="116"/>
  <c r="G484" i="116"/>
  <c r="G485" i="116"/>
  <c r="G486" i="116"/>
  <c r="G487" i="116"/>
  <c r="G488" i="116"/>
  <c r="G489" i="116"/>
  <c r="G490" i="116"/>
  <c r="G491" i="116"/>
  <c r="G492" i="116"/>
  <c r="G493" i="116"/>
  <c r="G494" i="116"/>
  <c r="G495" i="116"/>
  <c r="G496" i="116"/>
  <c r="G497" i="116"/>
  <c r="G498" i="116"/>
  <c r="G499" i="116"/>
  <c r="G500" i="116"/>
  <c r="G501" i="116"/>
  <c r="G502" i="116"/>
  <c r="G503" i="116"/>
  <c r="G504" i="116"/>
  <c r="G505" i="116"/>
  <c r="G506" i="116"/>
  <c r="G507" i="116"/>
  <c r="G508" i="116"/>
  <c r="G509" i="116"/>
  <c r="G510" i="116"/>
  <c r="G511" i="116"/>
  <c r="G512" i="116"/>
  <c r="G513" i="116"/>
  <c r="G514" i="116"/>
  <c r="G515" i="116"/>
  <c r="G516" i="116"/>
  <c r="G517" i="116"/>
  <c r="G518" i="116"/>
  <c r="G519" i="116"/>
  <c r="G520" i="116"/>
  <c r="G521" i="116"/>
  <c r="G522" i="116"/>
  <c r="G523" i="116"/>
  <c r="G524" i="116"/>
  <c r="G525" i="116"/>
  <c r="G526" i="116"/>
  <c r="G527" i="116"/>
  <c r="G528" i="116"/>
  <c r="G529" i="116"/>
  <c r="G530" i="116"/>
  <c r="G531" i="116"/>
  <c r="G532" i="116"/>
  <c r="G533" i="116"/>
  <c r="G534" i="116"/>
  <c r="G535" i="116"/>
  <c r="G536" i="116"/>
  <c r="G537" i="116"/>
  <c r="G538" i="116"/>
  <c r="G539" i="116"/>
  <c r="G540" i="116"/>
  <c r="G541" i="116"/>
  <c r="G542" i="116"/>
  <c r="G543" i="116"/>
  <c r="G544" i="116"/>
  <c r="G545" i="116"/>
  <c r="G546" i="116"/>
  <c r="G547" i="116"/>
  <c r="G548" i="116"/>
  <c r="G549" i="116"/>
  <c r="G550" i="116"/>
  <c r="G551" i="116"/>
  <c r="G552" i="116"/>
  <c r="G553" i="116"/>
  <c r="G554" i="116"/>
  <c r="G555" i="116"/>
  <c r="G556" i="116"/>
  <c r="G557" i="116"/>
  <c r="G558" i="116"/>
  <c r="G559" i="116"/>
  <c r="G560" i="116"/>
  <c r="G561" i="116"/>
  <c r="G562" i="116"/>
  <c r="G563" i="116"/>
  <c r="G564" i="116"/>
  <c r="G565" i="116"/>
  <c r="G566" i="116"/>
  <c r="G567" i="116"/>
  <c r="G568" i="116"/>
  <c r="G569" i="116"/>
  <c r="G570" i="116"/>
  <c r="G571" i="116"/>
  <c r="G572" i="116"/>
  <c r="G573" i="116"/>
  <c r="G574" i="116"/>
  <c r="G575" i="116"/>
  <c r="G576" i="116"/>
  <c r="G577" i="116"/>
  <c r="G578" i="116"/>
  <c r="G579" i="116"/>
  <c r="G580" i="116"/>
  <c r="G581" i="116"/>
  <c r="G582" i="116"/>
  <c r="G583" i="116"/>
  <c r="G584" i="116"/>
  <c r="G585" i="116"/>
  <c r="G586" i="116"/>
  <c r="G587" i="116"/>
  <c r="G588" i="116"/>
  <c r="G589" i="116"/>
  <c r="G590" i="116"/>
  <c r="G591" i="116"/>
  <c r="G592" i="116"/>
  <c r="G593" i="116"/>
  <c r="G594" i="116"/>
  <c r="G595" i="116"/>
  <c r="G596" i="116"/>
  <c r="G597" i="116"/>
  <c r="G598" i="116"/>
  <c r="G599" i="116"/>
  <c r="G600" i="116"/>
  <c r="G601" i="116"/>
  <c r="G602" i="116"/>
  <c r="G603" i="116"/>
  <c r="G604" i="116"/>
  <c r="G605" i="116"/>
  <c r="G606" i="116"/>
  <c r="G607" i="116"/>
  <c r="G608" i="116"/>
  <c r="G609" i="116"/>
  <c r="G610" i="116"/>
  <c r="G611" i="116"/>
  <c r="G612" i="116"/>
  <c r="G613" i="116"/>
  <c r="G614" i="116"/>
  <c r="G615" i="116"/>
  <c r="G616" i="116"/>
  <c r="G617" i="116"/>
  <c r="G618" i="116"/>
  <c r="G619" i="116"/>
  <c r="G620" i="116"/>
  <c r="G621" i="116"/>
  <c r="G622" i="116"/>
  <c r="G623" i="116"/>
  <c r="G624" i="116"/>
  <c r="G625" i="116"/>
  <c r="G626" i="116"/>
  <c r="G627" i="116"/>
  <c r="G628" i="116"/>
  <c r="G629" i="116"/>
  <c r="G630" i="116"/>
  <c r="G631" i="116"/>
  <c r="G632" i="116"/>
  <c r="G633" i="116"/>
  <c r="G634" i="116"/>
  <c r="G635" i="116"/>
  <c r="G636" i="116"/>
  <c r="G637" i="116"/>
  <c r="G638" i="116"/>
  <c r="G639" i="116"/>
  <c r="G640" i="116"/>
  <c r="G641" i="116"/>
  <c r="G642" i="116"/>
  <c r="G643" i="116"/>
  <c r="G644" i="116"/>
  <c r="G645" i="116"/>
  <c r="G646" i="116"/>
  <c r="G647" i="116"/>
  <c r="G648" i="116"/>
  <c r="G649" i="116"/>
  <c r="G650" i="116"/>
  <c r="G651" i="116"/>
  <c r="G652" i="116"/>
  <c r="G653" i="116"/>
  <c r="G654" i="116"/>
  <c r="G655" i="116"/>
  <c r="G656" i="116"/>
  <c r="G657" i="116"/>
  <c r="G658" i="116"/>
  <c r="G659" i="116"/>
  <c r="G660" i="116"/>
  <c r="G661" i="116"/>
  <c r="G662" i="116"/>
  <c r="G663" i="116"/>
  <c r="G664" i="116"/>
  <c r="G665" i="116"/>
  <c r="G666" i="116"/>
  <c r="G667" i="116"/>
  <c r="G668" i="116"/>
  <c r="G670" i="116"/>
  <c r="G671" i="116"/>
  <c r="G672" i="116"/>
  <c r="G673" i="116"/>
  <c r="G674" i="116"/>
  <c r="G676" i="116"/>
  <c r="G677" i="116"/>
  <c r="G678" i="116"/>
  <c r="G679" i="116"/>
  <c r="G680" i="116"/>
  <c r="G681" i="116"/>
  <c r="G682" i="116"/>
  <c r="G683" i="116"/>
  <c r="G684" i="116"/>
  <c r="G685" i="116"/>
  <c r="G686" i="116"/>
  <c r="G687" i="116"/>
  <c r="G688" i="116"/>
  <c r="G689" i="116"/>
  <c r="G690" i="116"/>
  <c r="G691" i="116"/>
  <c r="G692" i="116"/>
  <c r="G693" i="116"/>
  <c r="G694" i="116"/>
  <c r="G695" i="116"/>
  <c r="G696" i="116"/>
  <c r="G697" i="116"/>
  <c r="G698" i="116"/>
  <c r="G699" i="116"/>
  <c r="G700" i="116"/>
  <c r="G701" i="116"/>
  <c r="G702" i="116"/>
  <c r="G703" i="116"/>
  <c r="G704" i="116"/>
  <c r="G705" i="116"/>
  <c r="G706" i="116"/>
  <c r="G707" i="116"/>
  <c r="G708" i="116"/>
  <c r="G709" i="116"/>
  <c r="G710" i="116"/>
  <c r="G711" i="116"/>
  <c r="G712" i="116"/>
  <c r="G713" i="116"/>
  <c r="G714" i="116"/>
  <c r="G715" i="116"/>
  <c r="G716" i="116"/>
  <c r="G717" i="116"/>
  <c r="G718" i="116"/>
  <c r="G719" i="116"/>
  <c r="G720" i="116"/>
  <c r="G721" i="116"/>
  <c r="G722" i="116"/>
  <c r="G723" i="116"/>
  <c r="G724" i="116"/>
  <c r="G725" i="116"/>
  <c r="G726" i="116"/>
  <c r="G727" i="116"/>
  <c r="G728" i="116"/>
  <c r="G729" i="116"/>
  <c r="G730" i="116"/>
  <c r="G731" i="116"/>
  <c r="G732" i="116"/>
  <c r="G733" i="116"/>
  <c r="G734" i="116"/>
  <c r="G735" i="116"/>
  <c r="G736" i="116"/>
  <c r="G737" i="116"/>
  <c r="G738" i="116"/>
  <c r="G739" i="116"/>
  <c r="G740" i="116"/>
  <c r="G741" i="116"/>
  <c r="G742" i="116"/>
  <c r="G743" i="116"/>
  <c r="G744" i="116"/>
  <c r="G745" i="116"/>
  <c r="G746" i="116"/>
  <c r="G747" i="116"/>
  <c r="G748" i="116"/>
  <c r="G749" i="116"/>
  <c r="G750" i="116"/>
  <c r="G751" i="116"/>
  <c r="G752" i="116"/>
  <c r="G753" i="116"/>
  <c r="G754" i="116"/>
  <c r="G755" i="116"/>
  <c r="G756" i="116"/>
  <c r="G757" i="116"/>
  <c r="G758" i="116"/>
  <c r="G759" i="116"/>
  <c r="G760" i="116"/>
  <c r="G761" i="116"/>
  <c r="G762" i="116"/>
  <c r="G763" i="116"/>
  <c r="G764" i="116"/>
  <c r="G765" i="116"/>
  <c r="G766" i="116"/>
  <c r="G767" i="116"/>
  <c r="G768" i="116"/>
  <c r="G769" i="116"/>
  <c r="G770" i="116"/>
  <c r="G771" i="116"/>
  <c r="G772" i="116"/>
  <c r="G773" i="116"/>
  <c r="G774" i="116"/>
  <c r="G775" i="116"/>
  <c r="G776" i="116"/>
  <c r="G777" i="116"/>
  <c r="G778" i="116"/>
  <c r="G779" i="116"/>
  <c r="G780" i="116"/>
  <c r="G781" i="116"/>
  <c r="G782" i="116"/>
  <c r="G783" i="116"/>
  <c r="G784" i="116"/>
  <c r="G785" i="116"/>
  <c r="G786" i="116"/>
  <c r="G787" i="116"/>
  <c r="G788" i="116"/>
  <c r="G789" i="116"/>
  <c r="G790" i="116"/>
  <c r="G791" i="116"/>
  <c r="G792" i="116"/>
  <c r="G793" i="116"/>
  <c r="G794" i="116"/>
  <c r="G795" i="116"/>
  <c r="G796" i="116"/>
  <c r="G797" i="116"/>
  <c r="G798" i="116"/>
  <c r="G799" i="116"/>
  <c r="G800" i="116"/>
  <c r="G801" i="116"/>
  <c r="G802" i="116"/>
  <c r="G803" i="116"/>
  <c r="G804" i="116"/>
  <c r="G805" i="116"/>
  <c r="G806" i="116"/>
  <c r="G807" i="116"/>
  <c r="G808" i="116"/>
  <c r="G809" i="116"/>
  <c r="G810" i="116"/>
  <c r="G811" i="116"/>
  <c r="G812" i="116"/>
  <c r="G813" i="116"/>
  <c r="G814" i="116"/>
  <c r="G815" i="116"/>
  <c r="G816" i="116"/>
  <c r="G817" i="116"/>
  <c r="G818" i="116"/>
  <c r="G819" i="116"/>
  <c r="G820" i="116"/>
  <c r="G821" i="116"/>
  <c r="G822" i="116"/>
  <c r="G823" i="116"/>
  <c r="G824" i="116"/>
  <c r="G825" i="116"/>
  <c r="G826" i="116"/>
  <c r="G827" i="116"/>
  <c r="G828" i="116"/>
  <c r="G829" i="116"/>
  <c r="G830" i="116"/>
  <c r="G831" i="116"/>
  <c r="G832" i="116"/>
  <c r="G833" i="116"/>
  <c r="G834" i="116"/>
  <c r="G835" i="116"/>
  <c r="G836" i="116"/>
  <c r="G837" i="116"/>
  <c r="G838" i="116"/>
  <c r="G839" i="116"/>
  <c r="G840" i="116"/>
  <c r="G841" i="116"/>
  <c r="G842" i="116"/>
  <c r="G843" i="116"/>
  <c r="G844" i="116"/>
  <c r="G845" i="116"/>
  <c r="G846" i="116"/>
  <c r="G847" i="116"/>
  <c r="G848" i="116"/>
  <c r="G849" i="116"/>
  <c r="G850" i="116"/>
  <c r="G851" i="116"/>
  <c r="G852" i="116"/>
  <c r="G853" i="116"/>
  <c r="G854" i="116"/>
  <c r="G855" i="116"/>
  <c r="G856" i="116"/>
  <c r="G857" i="116"/>
  <c r="G858" i="116"/>
  <c r="G859" i="116"/>
  <c r="G860" i="116"/>
  <c r="G861" i="116"/>
  <c r="G862" i="116"/>
  <c r="G863" i="116"/>
  <c r="G864" i="116"/>
  <c r="G865" i="116"/>
  <c r="G866" i="116"/>
  <c r="G867" i="116"/>
  <c r="G868" i="116"/>
  <c r="G869" i="116"/>
  <c r="G870" i="116"/>
  <c r="G871" i="116"/>
  <c r="G872" i="116"/>
  <c r="G873" i="116"/>
  <c r="G874" i="116"/>
  <c r="G875" i="116"/>
  <c r="G876" i="116"/>
  <c r="G877" i="116"/>
  <c r="G878" i="116"/>
  <c r="G879" i="116"/>
  <c r="G880" i="116"/>
  <c r="G881" i="116"/>
  <c r="G882" i="116"/>
  <c r="G883" i="116"/>
  <c r="G884" i="116"/>
  <c r="G885" i="116"/>
  <c r="G886" i="116"/>
  <c r="G887" i="116"/>
  <c r="G888" i="116"/>
  <c r="G889" i="116"/>
  <c r="G890" i="116"/>
  <c r="G891" i="116"/>
  <c r="G892" i="116"/>
  <c r="G893" i="116"/>
  <c r="G894" i="116"/>
  <c r="G895" i="116"/>
  <c r="G896" i="116"/>
  <c r="G897" i="116"/>
  <c r="G898" i="116"/>
  <c r="G899" i="116"/>
  <c r="G900" i="116"/>
  <c r="G901" i="116"/>
  <c r="G902" i="116"/>
  <c r="G903" i="116"/>
  <c r="G904" i="116"/>
  <c r="G905" i="116"/>
  <c r="G906" i="116"/>
  <c r="G907" i="116"/>
  <c r="G908" i="116"/>
  <c r="G909" i="116"/>
  <c r="G910" i="116"/>
  <c r="G911" i="116"/>
  <c r="G912" i="116"/>
  <c r="G913" i="116"/>
  <c r="G914" i="116"/>
  <c r="G915" i="116"/>
  <c r="G916" i="116"/>
  <c r="G917" i="116"/>
  <c r="G918" i="116"/>
  <c r="G919" i="116"/>
  <c r="G920" i="116"/>
  <c r="G921" i="116"/>
  <c r="G922" i="116"/>
  <c r="G923" i="116"/>
  <c r="G924" i="116"/>
  <c r="G925" i="116"/>
  <c r="G926" i="116"/>
  <c r="G927" i="116"/>
  <c r="G928" i="116"/>
  <c r="G929" i="116"/>
  <c r="G930" i="116"/>
  <c r="G931" i="116"/>
  <c r="G932" i="116"/>
  <c r="G933" i="116"/>
  <c r="G934" i="116"/>
  <c r="G935" i="116"/>
  <c r="G936" i="116"/>
  <c r="G937" i="116"/>
  <c r="G938" i="116"/>
  <c r="G939" i="116"/>
  <c r="G940" i="116"/>
  <c r="G941" i="116"/>
  <c r="G942" i="116"/>
  <c r="G943" i="116"/>
  <c r="G944" i="116"/>
  <c r="G945" i="116"/>
  <c r="G946" i="116"/>
  <c r="G947" i="116"/>
  <c r="G948" i="116"/>
  <c r="G949" i="116"/>
  <c r="G950" i="116"/>
  <c r="G951" i="116"/>
  <c r="G952" i="116"/>
  <c r="G953" i="116"/>
  <c r="G954" i="116"/>
  <c r="G955" i="116"/>
  <c r="G956" i="116"/>
  <c r="G957" i="116"/>
  <c r="G958" i="116"/>
  <c r="G959" i="116"/>
  <c r="G960" i="116"/>
  <c r="G961" i="116"/>
  <c r="G962" i="116"/>
  <c r="G963" i="116"/>
  <c r="G964" i="116"/>
  <c r="G965" i="116"/>
  <c r="G966" i="116"/>
  <c r="G967" i="116"/>
  <c r="G968" i="116"/>
  <c r="G969" i="116"/>
  <c r="G970" i="116"/>
  <c r="G971" i="116"/>
  <c r="G972" i="116"/>
  <c r="G973" i="116"/>
  <c r="G974" i="116"/>
  <c r="G975" i="116"/>
  <c r="G976" i="116"/>
  <c r="G977" i="116"/>
  <c r="G978" i="116"/>
  <c r="G979" i="116"/>
  <c r="G980" i="116"/>
  <c r="G981" i="116"/>
  <c r="G982" i="116"/>
  <c r="G983" i="116"/>
  <c r="G984" i="116"/>
  <c r="G985" i="116"/>
  <c r="G986" i="116"/>
  <c r="G987" i="116"/>
  <c r="G988" i="116"/>
  <c r="G989" i="116"/>
  <c r="G990" i="116"/>
  <c r="G991" i="116"/>
  <c r="G992" i="116"/>
  <c r="G993" i="116"/>
  <c r="G994" i="116"/>
  <c r="G995" i="116"/>
  <c r="G996" i="116"/>
  <c r="G997" i="116"/>
  <c r="G998" i="116"/>
  <c r="G999" i="116"/>
  <c r="G1000" i="116"/>
  <c r="G1001" i="116"/>
  <c r="G1002" i="116"/>
  <c r="G1003" i="116"/>
  <c r="G1004" i="116"/>
  <c r="G1005" i="116"/>
  <c r="G1006" i="116"/>
  <c r="G1007" i="116"/>
  <c r="G1008" i="116"/>
  <c r="G1009" i="116"/>
  <c r="G1010" i="116"/>
  <c r="G1011" i="116"/>
  <c r="G1012" i="116"/>
  <c r="G1013" i="116"/>
  <c r="G1014" i="116"/>
  <c r="G1015" i="116"/>
  <c r="G1016" i="116"/>
  <c r="G1017" i="116"/>
  <c r="G1018" i="116"/>
  <c r="G1019" i="116"/>
  <c r="G1020" i="116"/>
  <c r="G1021" i="116"/>
  <c r="G1022" i="116"/>
  <c r="G1023" i="116"/>
  <c r="G1024" i="116"/>
  <c r="G1025" i="116"/>
  <c r="G1026" i="116"/>
  <c r="G1027" i="116"/>
  <c r="G1028" i="116"/>
  <c r="G1029" i="116"/>
  <c r="G1030" i="116"/>
  <c r="G1031" i="116"/>
  <c r="G1032" i="116"/>
  <c r="G1033" i="116"/>
  <c r="G1034" i="116"/>
  <c r="G1035" i="116"/>
  <c r="G1036" i="116"/>
  <c r="G1037" i="116"/>
  <c r="G1038" i="116"/>
  <c r="G1039" i="116"/>
  <c r="G1040" i="116"/>
  <c r="G1041" i="116"/>
  <c r="G1042" i="116"/>
  <c r="G1043" i="116"/>
  <c r="G1044" i="116"/>
  <c r="G1045" i="116"/>
  <c r="G1046" i="116"/>
  <c r="G1047" i="116"/>
  <c r="G1048" i="116"/>
  <c r="G1049" i="116"/>
  <c r="G1050" i="116"/>
  <c r="G1051" i="116"/>
  <c r="G1052" i="116"/>
  <c r="G1053" i="116"/>
  <c r="G1054" i="116"/>
  <c r="G1055" i="116"/>
  <c r="G1056" i="116"/>
  <c r="G1057" i="116"/>
  <c r="G1058" i="116"/>
  <c r="G1059" i="116"/>
  <c r="G1060" i="116"/>
  <c r="G1061" i="116"/>
  <c r="G1062" i="116"/>
  <c r="G1063" i="116"/>
  <c r="G1064" i="116"/>
  <c r="G1065" i="116"/>
  <c r="G1066" i="116"/>
  <c r="G1067" i="116"/>
  <c r="G1068" i="116"/>
  <c r="G1069" i="116"/>
  <c r="G1070" i="116"/>
  <c r="G1071" i="116"/>
  <c r="G1072" i="116"/>
  <c r="G1073" i="116"/>
  <c r="G1074" i="116"/>
  <c r="G1075" i="116"/>
  <c r="G1076" i="116"/>
  <c r="G1077" i="116"/>
  <c r="G1078" i="116"/>
  <c r="G1079" i="116"/>
  <c r="G1080" i="116"/>
  <c r="G1081" i="116"/>
  <c r="G1082" i="116"/>
  <c r="G1083" i="116"/>
  <c r="G1084" i="116"/>
  <c r="G1085" i="116"/>
  <c r="G1086" i="116"/>
  <c r="G1087" i="116"/>
  <c r="G1088" i="116"/>
  <c r="G1089" i="116"/>
  <c r="G1090" i="116"/>
  <c r="G1091" i="116"/>
  <c r="G1092" i="116"/>
  <c r="G1093" i="116"/>
  <c r="G1094" i="116"/>
  <c r="G1095" i="116"/>
  <c r="G1096" i="116"/>
  <c r="G1097" i="116"/>
  <c r="G1098" i="116"/>
  <c r="G1099" i="116"/>
  <c r="G1100" i="116"/>
  <c r="G1101" i="116"/>
  <c r="G1102" i="116"/>
  <c r="G1103" i="116"/>
  <c r="G1104" i="116"/>
  <c r="G1105" i="116"/>
  <c r="G1106" i="116"/>
  <c r="G1107" i="116"/>
  <c r="G1108" i="116"/>
  <c r="G1109" i="116"/>
  <c r="G1110" i="116"/>
  <c r="G1111" i="116"/>
  <c r="G1112" i="116"/>
  <c r="G1113" i="116"/>
  <c r="G1114" i="116"/>
  <c r="G1115" i="116"/>
  <c r="G1116" i="116"/>
  <c r="G1117" i="116"/>
  <c r="G1118" i="116"/>
  <c r="G1119" i="116"/>
  <c r="G1120" i="116"/>
  <c r="G1121" i="116"/>
  <c r="G1122" i="116"/>
  <c r="G1123" i="116"/>
  <c r="G1124" i="116"/>
  <c r="G1125" i="116"/>
  <c r="G1126" i="116"/>
  <c r="G1127" i="116"/>
  <c r="G1128" i="116"/>
  <c r="G1129" i="116"/>
  <c r="G1130" i="116"/>
  <c r="G1131" i="116"/>
  <c r="G1132" i="116"/>
  <c r="G1133" i="116"/>
  <c r="G1134" i="116"/>
  <c r="G1135" i="116"/>
  <c r="G1136" i="116"/>
  <c r="G1137" i="116"/>
  <c r="G1138" i="116"/>
  <c r="G1139" i="116"/>
  <c r="G1140" i="116"/>
  <c r="G1141" i="116"/>
  <c r="G1142" i="116"/>
  <c r="G1143" i="116"/>
  <c r="G1144" i="116"/>
  <c r="G1145" i="116"/>
  <c r="G1146" i="116"/>
  <c r="G1147" i="116"/>
  <c r="G1148" i="116"/>
  <c r="G1149" i="116"/>
  <c r="G1150" i="116"/>
  <c r="G1151" i="116"/>
  <c r="G1152" i="116"/>
  <c r="G1153" i="116"/>
  <c r="G1154" i="116"/>
  <c r="G1155" i="116"/>
  <c r="G1156" i="116"/>
  <c r="G1157" i="116"/>
  <c r="G1158" i="116"/>
  <c r="G1159" i="116"/>
  <c r="G1160" i="116"/>
  <c r="G1161" i="116"/>
  <c r="G1162" i="116"/>
  <c r="G1163" i="116"/>
  <c r="G1164" i="116"/>
  <c r="G1165" i="116"/>
  <c r="G1166" i="116"/>
  <c r="G1167" i="116"/>
  <c r="G1168" i="116"/>
  <c r="G1169" i="116"/>
  <c r="G1170" i="116"/>
  <c r="G1171" i="116"/>
  <c r="G1172" i="116"/>
  <c r="G1173" i="116"/>
  <c r="G1174" i="116"/>
  <c r="G1175" i="116"/>
  <c r="G1176" i="116"/>
  <c r="G1177" i="116"/>
  <c r="G1178" i="116"/>
  <c r="G1179" i="116"/>
  <c r="G1180" i="116"/>
  <c r="G1181" i="116"/>
  <c r="G1182" i="116"/>
  <c r="G1183" i="116"/>
  <c r="G1184" i="116"/>
  <c r="G1185" i="116"/>
  <c r="G1186" i="116"/>
  <c r="G1187" i="116"/>
  <c r="G1188" i="116"/>
  <c r="G1189" i="116"/>
  <c r="G1190" i="116"/>
  <c r="G1191" i="116"/>
  <c r="G1192" i="116"/>
  <c r="G1193" i="116"/>
  <c r="G1194" i="116"/>
  <c r="G1195" i="116"/>
  <c r="G1196" i="116"/>
  <c r="G1197" i="116"/>
  <c r="G1198" i="116"/>
  <c r="G1199" i="116"/>
  <c r="G1200" i="116"/>
  <c r="G1201" i="116"/>
  <c r="G1202" i="116"/>
  <c r="G1203" i="116"/>
  <c r="G1204" i="116"/>
  <c r="G1205" i="116"/>
  <c r="G1206" i="116"/>
  <c r="G1207" i="116"/>
  <c r="G1208" i="116"/>
  <c r="G1209" i="116"/>
  <c r="G1210" i="116"/>
  <c r="G1211" i="116"/>
  <c r="G1212" i="116"/>
  <c r="G1213" i="116"/>
  <c r="G1214" i="116"/>
  <c r="G1215" i="116"/>
  <c r="G1216" i="116"/>
  <c r="G1217" i="116"/>
  <c r="G1218" i="116"/>
  <c r="G1219" i="116"/>
  <c r="G1220" i="116"/>
  <c r="G1221" i="116"/>
  <c r="G1222" i="116"/>
  <c r="G1223" i="116"/>
  <c r="G1224" i="116"/>
  <c r="G1225" i="116"/>
  <c r="G1226" i="116"/>
  <c r="G1227" i="116"/>
  <c r="G1228" i="116"/>
  <c r="G1229" i="116"/>
  <c r="G1230" i="116"/>
  <c r="G1231" i="116"/>
  <c r="G1232" i="116"/>
  <c r="G1233" i="116"/>
  <c r="G1234" i="116"/>
  <c r="G1235" i="116"/>
  <c r="G1236" i="116"/>
  <c r="G1237" i="116"/>
  <c r="G1238" i="116"/>
  <c r="G1239" i="116"/>
  <c r="G1240" i="116"/>
  <c r="G1241" i="116"/>
  <c r="G1242" i="116"/>
  <c r="G1243" i="116"/>
  <c r="G1244" i="116"/>
  <c r="G1245" i="116"/>
  <c r="G1246" i="116"/>
  <c r="G1247" i="116"/>
  <c r="G1248" i="116"/>
  <c r="G1249" i="116"/>
  <c r="G1250" i="116"/>
  <c r="G1251" i="116"/>
  <c r="G1252" i="116"/>
  <c r="G1253" i="116"/>
  <c r="G1254" i="116"/>
  <c r="G1255" i="116"/>
  <c r="G1256" i="116"/>
  <c r="G1257" i="116"/>
  <c r="G1258" i="116"/>
  <c r="G1259" i="116"/>
  <c r="G1260" i="116"/>
  <c r="G1261" i="116"/>
  <c r="G1262" i="116"/>
  <c r="G1263" i="116"/>
  <c r="G1264" i="116"/>
  <c r="G1265" i="116"/>
  <c r="G1266" i="116"/>
  <c r="G1267" i="116"/>
  <c r="G1268" i="116"/>
  <c r="G1269" i="116"/>
  <c r="G1270" i="116"/>
  <c r="G1271" i="116"/>
  <c r="G1272" i="116"/>
  <c r="G1273" i="116"/>
  <c r="G1274" i="116"/>
  <c r="G1275" i="116"/>
  <c r="G1276" i="116"/>
  <c r="G1277" i="116"/>
  <c r="G1278" i="116"/>
  <c r="G1279" i="116"/>
  <c r="G1280" i="116"/>
  <c r="G1281" i="116"/>
  <c r="G1282" i="116"/>
  <c r="G1283" i="116"/>
  <c r="G1284" i="116"/>
  <c r="G1285" i="116"/>
  <c r="G1286" i="116"/>
  <c r="G1287" i="116"/>
  <c r="G1288" i="116"/>
  <c r="G1289" i="116"/>
  <c r="G1290" i="116"/>
  <c r="G1291" i="116"/>
  <c r="G1292" i="116"/>
  <c r="G1293" i="116"/>
  <c r="G1294" i="116"/>
  <c r="G1295" i="116"/>
  <c r="G1296" i="116"/>
  <c r="G1297" i="116"/>
  <c r="G1298" i="116"/>
  <c r="G1299" i="116"/>
  <c r="G1300" i="116"/>
  <c r="G1301" i="116"/>
  <c r="G1302" i="116"/>
  <c r="G1303" i="116"/>
  <c r="G1304" i="116"/>
  <c r="G1305" i="116"/>
  <c r="G1306" i="116"/>
  <c r="G1307" i="116"/>
  <c r="G1308" i="116"/>
  <c r="G1309" i="116"/>
  <c r="G1310" i="116"/>
  <c r="G1311" i="116"/>
  <c r="G1312" i="116"/>
  <c r="G1313" i="116"/>
  <c r="G1314" i="116"/>
  <c r="G1315" i="116"/>
  <c r="G1316" i="116"/>
  <c r="G1317" i="116"/>
  <c r="G1318" i="116"/>
  <c r="G1319" i="116"/>
  <c r="G1320" i="116"/>
  <c r="G1321" i="116"/>
  <c r="G1322" i="116"/>
  <c r="G1323" i="116"/>
  <c r="G1324" i="116"/>
  <c r="G1325" i="116"/>
  <c r="G1326" i="116"/>
  <c r="G1327" i="116"/>
  <c r="G1328" i="116"/>
  <c r="G1329" i="116"/>
  <c r="G1330" i="116"/>
  <c r="G1331" i="116"/>
  <c r="G1332" i="116"/>
  <c r="G1333" i="116"/>
  <c r="G1334" i="116"/>
  <c r="G1335" i="116"/>
  <c r="G1336" i="116"/>
  <c r="G1337" i="116"/>
  <c r="G1338" i="116"/>
  <c r="G1339" i="116"/>
  <c r="G1340" i="116"/>
  <c r="G1341" i="116"/>
  <c r="G1342" i="116"/>
  <c r="G1343" i="116"/>
  <c r="G1344" i="116"/>
  <c r="G1345" i="116"/>
  <c r="G1346" i="116"/>
  <c r="G1347" i="116"/>
  <c r="G1348" i="116"/>
  <c r="G1349" i="116"/>
  <c r="G1350" i="116"/>
  <c r="G1351" i="116"/>
  <c r="G1352" i="116"/>
  <c r="G1353" i="116"/>
  <c r="G1354" i="116"/>
  <c r="G1355" i="116"/>
  <c r="G1356" i="116"/>
  <c r="G1357" i="116"/>
  <c r="G1358" i="116"/>
  <c r="G1359" i="116"/>
  <c r="G1360" i="116"/>
  <c r="G1361" i="116"/>
  <c r="G1362" i="116"/>
  <c r="G1363" i="116"/>
  <c r="G1364" i="116"/>
  <c r="G1365" i="116"/>
  <c r="G1366" i="116"/>
  <c r="G1367" i="116"/>
  <c r="G1368" i="116"/>
  <c r="G1369" i="116"/>
  <c r="G1370" i="116"/>
  <c r="G1371" i="116"/>
  <c r="G1372" i="116"/>
  <c r="G1373" i="116"/>
  <c r="G1374" i="116"/>
  <c r="G1375" i="116"/>
  <c r="G1376" i="116"/>
  <c r="G1377" i="116"/>
  <c r="G1378" i="116"/>
  <c r="G1379" i="116"/>
  <c r="G1380" i="116"/>
  <c r="G1381" i="116"/>
  <c r="G1382" i="116"/>
  <c r="G1383" i="116"/>
  <c r="G1384" i="116"/>
  <c r="G1385" i="116"/>
  <c r="G1386" i="116"/>
  <c r="G1387" i="116"/>
  <c r="G1388" i="116"/>
  <c r="G1389" i="116"/>
  <c r="G1390" i="116"/>
  <c r="G1391" i="116"/>
  <c r="G1392" i="116"/>
  <c r="G1393" i="116"/>
  <c r="G1394" i="116"/>
  <c r="G1395" i="116"/>
  <c r="G1396" i="116"/>
  <c r="G1397" i="116"/>
  <c r="G1398" i="116"/>
  <c r="G1399" i="116"/>
  <c r="G1400" i="116"/>
  <c r="G1401" i="116"/>
  <c r="G1402" i="116"/>
  <c r="G1403" i="116"/>
  <c r="G1404" i="116"/>
  <c r="G1405" i="116"/>
  <c r="G1406" i="116"/>
  <c r="G1407" i="116"/>
  <c r="G1408" i="116"/>
  <c r="G1409" i="116"/>
  <c r="G1410" i="116"/>
  <c r="G1411" i="116"/>
  <c r="G1412" i="116"/>
  <c r="G1413" i="116"/>
  <c r="G1414" i="116"/>
  <c r="G1415" i="116"/>
  <c r="G1416" i="116"/>
  <c r="G1417" i="116"/>
  <c r="G1418" i="116"/>
  <c r="G1419" i="116"/>
  <c r="G1420" i="116"/>
  <c r="G1421" i="116"/>
  <c r="G1422" i="116"/>
  <c r="G1423" i="116"/>
  <c r="G1424" i="116"/>
  <c r="G1425" i="116"/>
  <c r="G1426" i="116"/>
  <c r="G1427" i="116"/>
  <c r="G1428" i="116"/>
  <c r="G1429" i="116"/>
  <c r="G1430" i="116"/>
  <c r="G1431" i="116"/>
  <c r="G1432" i="116"/>
  <c r="G1433" i="116"/>
  <c r="G1434" i="116"/>
  <c r="G1435" i="116"/>
  <c r="G1436" i="116"/>
  <c r="G1437" i="116"/>
  <c r="G1438" i="116"/>
  <c r="G1439" i="116"/>
  <c r="G1440" i="116"/>
  <c r="G1441" i="116"/>
  <c r="G1442" i="116"/>
  <c r="G1443" i="116"/>
  <c r="G1444" i="116"/>
  <c r="G1445" i="116"/>
  <c r="G1446" i="116"/>
  <c r="G1447" i="116"/>
  <c r="G1448" i="116"/>
  <c r="G1449" i="116"/>
  <c r="G1450" i="116"/>
  <c r="G1451" i="116"/>
  <c r="G1452" i="116"/>
  <c r="G1453" i="116"/>
  <c r="G1454" i="116"/>
  <c r="G1455" i="116"/>
  <c r="G1456" i="116"/>
  <c r="G1457" i="116"/>
  <c r="G1458" i="116"/>
  <c r="G1459" i="116"/>
  <c r="G1460" i="116"/>
  <c r="G1461" i="116"/>
  <c r="G1462" i="116"/>
  <c r="G1463" i="116"/>
  <c r="G1464" i="116"/>
  <c r="G1465" i="116"/>
  <c r="G1466" i="116"/>
  <c r="G1467" i="116"/>
  <c r="G1468" i="116"/>
  <c r="G1469" i="116"/>
  <c r="G1470" i="116"/>
  <c r="G1471" i="116"/>
  <c r="G1472" i="116"/>
  <c r="G1473" i="116"/>
  <c r="G1474" i="116"/>
  <c r="G1475" i="116"/>
  <c r="G1476" i="116"/>
  <c r="G1477" i="116"/>
  <c r="G1478" i="116"/>
  <c r="G1479" i="116"/>
  <c r="G1480" i="116"/>
  <c r="G1481" i="116"/>
  <c r="G1482" i="116"/>
  <c r="G1483" i="116"/>
  <c r="G1484" i="116"/>
  <c r="G1485" i="116"/>
  <c r="G1486" i="116"/>
  <c r="G1487" i="116"/>
  <c r="G1488" i="116"/>
  <c r="G1489" i="116"/>
  <c r="G1490" i="116"/>
  <c r="G1491" i="116"/>
  <c r="G1492" i="116"/>
  <c r="G1493" i="116"/>
  <c r="G1494" i="116"/>
  <c r="G1495" i="116"/>
  <c r="G1496" i="116"/>
  <c r="G1497" i="116"/>
  <c r="G1498" i="116"/>
  <c r="G1499" i="116"/>
  <c r="G1500" i="116"/>
  <c r="G1501" i="116"/>
  <c r="G1502" i="116"/>
  <c r="G1503" i="116"/>
  <c r="G1504" i="116"/>
  <c r="G1505" i="116"/>
  <c r="G1506" i="116"/>
  <c r="G1507" i="116"/>
  <c r="G2" i="116"/>
  <c r="G192" i="112"/>
  <c r="F39" i="112"/>
  <c r="F38" i="112"/>
  <c r="F37" i="112"/>
  <c r="N49" i="112" l="1"/>
  <c r="F36" i="112" l="1"/>
</calcChain>
</file>

<file path=xl/sharedStrings.xml><?xml version="1.0" encoding="utf-8"?>
<sst xmlns="http://schemas.openxmlformats.org/spreadsheetml/2006/main" count="21856" uniqueCount="2252">
  <si>
    <t>Anualización</t>
  </si>
  <si>
    <t>Suma</t>
  </si>
  <si>
    <t>Constante</t>
  </si>
  <si>
    <t>PDL</t>
  </si>
  <si>
    <t>Usaquén</t>
  </si>
  <si>
    <t>"USAQUÉN CAMINA SEGURA"</t>
  </si>
  <si>
    <t>Chapinero</t>
  </si>
  <si>
    <t>“CHAPINERO CAMINA SEGURA”</t>
  </si>
  <si>
    <t>Santa Fe</t>
  </si>
  <si>
    <t>"SANTA FÉ CAMINA SEGURA"</t>
  </si>
  <si>
    <t>San Cristóbal</t>
  </si>
  <si>
    <t>"SAN CRISTÓBAL TERRITORIO DE OPORTUNIDADES, CAMINA SEGURA"</t>
  </si>
  <si>
    <t>Usme</t>
  </si>
  <si>
    <t>"USME CAMINA SEGURA"</t>
  </si>
  <si>
    <t>Tunjuelito</t>
  </si>
  <si>
    <t>"TUNJUELITO CAMINA SEGURA"</t>
  </si>
  <si>
    <t>Bosa</t>
  </si>
  <si>
    <t>"BOSA CAMINA SEGURA"</t>
  </si>
  <si>
    <t>Kennedy</t>
  </si>
  <si>
    <t>"KENNEDY CAMINA SEGURA"</t>
  </si>
  <si>
    <t>Fontibón</t>
  </si>
  <si>
    <t>"FONTIBÓN CAMINA SEGURA"</t>
  </si>
  <si>
    <t>Engativá</t>
  </si>
  <si>
    <t>"ENGATIVA CAMINA SEGURA"</t>
  </si>
  <si>
    <t>Suba</t>
  </si>
  <si>
    <t>"CONFIANDO EN SU VECI, SUBA CAMINA SEGURA"</t>
  </si>
  <si>
    <t>Barrios Unidos</t>
  </si>
  <si>
    <t>"BARRIOS UNIDOS CAMINA SEGURA"</t>
  </si>
  <si>
    <t>Teusaquillo</t>
  </si>
  <si>
    <t>"TEUSAQUILLO CAMINA SEGURA: TEUSAQUILLO NUESTRA LOCALIDAD NUESTRA CASA"</t>
  </si>
  <si>
    <t>Los Mártires</t>
  </si>
  <si>
    <t>“LOS MÁRTIRES CAMINA SEGURA"</t>
  </si>
  <si>
    <t>Antonio Nariño</t>
  </si>
  <si>
    <t>ANTONIO NARIÑO CAMINA SEGURA"</t>
  </si>
  <si>
    <t>Puente Aranda</t>
  </si>
  <si>
    <t>"PUENTE ARANDA CAMINA SEGURA"</t>
  </si>
  <si>
    <t>La Candelaria</t>
  </si>
  <si>
    <t>"REDESCUBRIENDO EL CORAZÓN DE BOGOTÁ: LA CANDELARIA CAMINA SEGURA"</t>
  </si>
  <si>
    <t>Rafael Uribe Uribe</t>
  </si>
  <si>
    <t>"RAFAEL URIBE CAMINA SEGURA"</t>
  </si>
  <si>
    <t>Ciudad Bolívar</t>
  </si>
  <si>
    <t>“CIUDAD BOLÍVAR CAMINA SEGURA”</t>
  </si>
  <si>
    <t>Sumapaz</t>
  </si>
  <si>
    <t>"SUMAPAZ CAMINA SEGURA"</t>
  </si>
  <si>
    <t>Marzo 31 de 2021</t>
  </si>
  <si>
    <t>Junio 30 de 2021</t>
  </si>
  <si>
    <t>Septiembre 30 de 2021</t>
  </si>
  <si>
    <t>Diciembre 31 de 2021</t>
  </si>
  <si>
    <t>Marzo 31 de 2022</t>
  </si>
  <si>
    <t>Junio 30 de 2022</t>
  </si>
  <si>
    <t>Septiembre 30 de 2022</t>
  </si>
  <si>
    <t>Diciembre 31 de 2022</t>
  </si>
  <si>
    <t>Marzo 31 de 2023</t>
  </si>
  <si>
    <t>Junio 30 de 2023</t>
  </si>
  <si>
    <t>Septiembre 30 de 2023</t>
  </si>
  <si>
    <t>Diciembre 31 de 2023</t>
  </si>
  <si>
    <t>Marzo 31 de 2024</t>
  </si>
  <si>
    <t>Junio 30 de 2024</t>
  </si>
  <si>
    <t>Septiembre 30 de 2024</t>
  </si>
  <si>
    <t>Diciembre 31 de 2024</t>
  </si>
  <si>
    <t>SI</t>
  </si>
  <si>
    <t>NO</t>
  </si>
  <si>
    <t>Polígono</t>
  </si>
  <si>
    <t>Local</t>
  </si>
  <si>
    <t>Barrio</t>
  </si>
  <si>
    <t>UPZ</t>
  </si>
  <si>
    <t>Territorio estratégico intra y supra local</t>
  </si>
  <si>
    <t>codigo_pilar_eje</t>
  </si>
  <si>
    <t>nombre_pilar_eje</t>
  </si>
  <si>
    <t>Pilar Igualdad de calidad de vida</t>
  </si>
  <si>
    <t>Pilar Democracia urbana</t>
  </si>
  <si>
    <t>Pilar Construcción de comunidad y cultura ciudadana</t>
  </si>
  <si>
    <t>Eje transversal Nuevo ordenamiento territorial</t>
  </si>
  <si>
    <t>Eje transversal Desarrollo económico basado en el conocimiento</t>
  </si>
  <si>
    <t>Eje transversal Sostenibilidad ambiental basada en la eficiencia energética</t>
  </si>
  <si>
    <t>Eje transversal Gobierno legítimo, fortalecimiento local y eficiencia</t>
  </si>
  <si>
    <t>codigo_sector</t>
  </si>
  <si>
    <t>bt_desc_codigo_sector</t>
  </si>
  <si>
    <t>Sector Mujeres</t>
  </si>
  <si>
    <t>Sector Seguridad, Convivencia y Justicia</t>
  </si>
  <si>
    <t>Sector Gestión pública</t>
  </si>
  <si>
    <t>Sector Hacienda</t>
  </si>
  <si>
    <t>Sector Planeación</t>
  </si>
  <si>
    <t>Sector Desarrollo económico, industria y turismo</t>
  </si>
  <si>
    <t>Sector Educación</t>
  </si>
  <si>
    <t>Sector Salud</t>
  </si>
  <si>
    <t>Sector Integración social</t>
  </si>
  <si>
    <t>Sector Cultura, recreación y deporte</t>
  </si>
  <si>
    <t>Sector Ambiente</t>
  </si>
  <si>
    <t>Sector Movilidad</t>
  </si>
  <si>
    <t>Sector Hábitat</t>
  </si>
  <si>
    <t>Sector Gobierno</t>
  </si>
  <si>
    <t>Beneficiario</t>
  </si>
  <si>
    <t>Cooperante</t>
  </si>
  <si>
    <t xml:space="preserve">Oponente </t>
  </si>
  <si>
    <t>Perjudicado</t>
  </si>
  <si>
    <t>NIVEL</t>
  </si>
  <si>
    <t>TIPO</t>
  </si>
  <si>
    <t>PROBABILIDAD</t>
  </si>
  <si>
    <t>IMPACTO</t>
  </si>
  <si>
    <t>Objetivo General</t>
  </si>
  <si>
    <t>Administrativos</t>
  </si>
  <si>
    <t>Raro</t>
  </si>
  <si>
    <t>Insignificante</t>
  </si>
  <si>
    <t>Productos</t>
  </si>
  <si>
    <t>De calendario</t>
  </si>
  <si>
    <t>Improbable</t>
  </si>
  <si>
    <t>Menor</t>
  </si>
  <si>
    <t xml:space="preserve">Actividades </t>
  </si>
  <si>
    <t>De costos</t>
  </si>
  <si>
    <t>Moderado</t>
  </si>
  <si>
    <t>De mercado</t>
  </si>
  <si>
    <t>Probable</t>
  </si>
  <si>
    <t>Mayor</t>
  </si>
  <si>
    <t>Financieros</t>
  </si>
  <si>
    <t>Casi Seguro</t>
  </si>
  <si>
    <t>Catastrófico</t>
  </si>
  <si>
    <t>Legales</t>
  </si>
  <si>
    <t>Operacionales</t>
  </si>
  <si>
    <t>Sanitarios</t>
  </si>
  <si>
    <t>Asociado a fenómenos de origen biológico, humano, natural, tecnológico.</t>
  </si>
  <si>
    <t>Idea</t>
  </si>
  <si>
    <t>Perfil</t>
  </si>
  <si>
    <t>Prefactibilidad</t>
  </si>
  <si>
    <t>Factibilidad</t>
  </si>
  <si>
    <t>Diseño Final</t>
  </si>
  <si>
    <t>Inversión/Ejecución/Operación</t>
  </si>
  <si>
    <t>Seguimiento y evaluación</t>
  </si>
  <si>
    <t>GUÍA DE USUARIO PARA EL DILIGENCIAMIENTO DEL DOCUMENTO TÉCNICO DE SOPORTE</t>
  </si>
  <si>
    <t>No</t>
  </si>
  <si>
    <t>ASPECTOS GENERALES</t>
  </si>
  <si>
    <t>El Formato Documento técnico de Soporte (DTS), incorpora la batería de proyectos, componentes e indicadores, y metas de los Planes de Desarrollo Local. Así mimo, incorpora los Productos (en su mayoría MGA) y las asociaciones con las metas de producto y metas estratégicas del Plan de Desarrollo Distrital. Razón por la cual estos campos están predeterminados.</t>
  </si>
  <si>
    <t>Al ingresar al DTS, el formulador del proyecto, deberá seleccionar en el segmentador de datos el nombre de la localidad (1), el sector (2), y el número de proyecto sobre el cual realizará la formulación (3). Una vez realizada esta selección, el DTS visibiliza la relación de los componentes del proyecto y los indicadores (4) que han sido aprobados en el Plan de Desarrollo Local. Esto permite parametrizar la información de manera que se ajuste al proyecto que será formulado.</t>
  </si>
  <si>
    <t>Tenga en cuenta que las celdas de color gris están bloqueadas y constituyen información parametrizada, por lo cual no podrán ser modificadas.</t>
  </si>
  <si>
    <t>En tal sentido, al ingresar información del proyecto, diligencie únicamente los campos en blanco del DTS.</t>
  </si>
  <si>
    <t>El DTS también contine listas desplegables de acuerdo con el proyecto que haya definido para la formulación.</t>
  </si>
  <si>
    <t>El DTS no permite eliminar filas, al hacerlo se desconfigura la fila. En caso de no requerir una fila utilizar la opción ocultar.</t>
  </si>
  <si>
    <t>En algunas tablas existe una columna del encabezado con color amarillo, esto indica que debe ser el primer campo a diligenciar en la tabla.</t>
  </si>
  <si>
    <t>Items</t>
  </si>
  <si>
    <t>ASPECTOS ESPECÍFICOS DE LA ESTRUCTURA DEL PROYECTO DE INVERSIÓN LOCAL</t>
  </si>
  <si>
    <t xml:space="preserve">1. IDENTIFICACIÓN </t>
  </si>
  <si>
    <t>El número del proyecto que aparece en la parte de arriba (4) constituye solo un número que permite estructurar la información del proyecto. El Código del proyecto debe solicitarlo a la persona del área de planeación que realiza el rol de operador del SEGPLAN, el cual es brindado automáticamente por este sistema durante el proceso de inscripción del proyecto.</t>
  </si>
  <si>
    <t>2. CLASIFICACIÓN DEL PROYECTO DE INVERSIÓN</t>
  </si>
  <si>
    <t>Para diligenciar la clasificación del proyecto, debe diligenciar el campo “indicador”, seleccionando de la lista despegable los indicadores que hacen parte del proyecto de inversión. Los campos, línea, concepto y componente se diligencian automáticamente.</t>
  </si>
  <si>
    <t>3. INICIATIVAS CUIDADANAS</t>
  </si>
  <si>
    <t xml:space="preserve">La información relacionada con las “iniciativas ciudadanas” las encuentra en el Módulo de “Banco de Iniciativas” del Sistema SEGPLAN.										</t>
  </si>
  <si>
    <t>4. IDENTIFICACIÓN DEL PROBLEMA O NECESIDAD</t>
  </si>
  <si>
    <t>De acuerdo con el volumen de información relacionado con el problema, ajustar el alto de las filas, para que, al momento de la conversión a PDF, se pueda visibilizar toda la información.</t>
  </si>
  <si>
    <t>5. IDENTIFICACIÓN Y ANÁLISIS DE PARTICIPANTES</t>
  </si>
  <si>
    <t xml:space="preserve">El formato DTS permite ingresar nuevas filas, en caso que requiera ingresar mayor información.	</t>
  </si>
  <si>
    <t>6. OBJETIVOS</t>
  </si>
  <si>
    <t>Seleccione de la lista desplegable el componente del proyecto, y por cada uno de ellos formule un objetivo específico. Esto permite asegurar, relaciones posteriores en la cadena de valor del proyecto. Por defecto, el proyecto visualiza 4 filas para incluir la información. En caso de requerir más filas para seleccionar indicadores e incluir objetivos específicos, seleccione el botón azul "Habilitar esquema" que se encuentra en la parte superior derecha y luego el botón “+” que se encuentra a la izquierda sobre la barra vertical.</t>
  </si>
  <si>
    <t>7. DESCRIPCIÓN DEL PROYECTO</t>
  </si>
  <si>
    <t xml:space="preserve">El proyecto está estructurado por componentes, detallando y especificando sus aportes en el cumplimiento de los objetivos específicos del proyecto. Por defecto, el proyecto visualiza 3 componentes. En caso de requerir más componentes, seleccione el botón azul "Habilitar esquema" que se encuentra en la parte superior derecha y luego el botón “+” que se encuentra a la izquierda sobre la barra vertical. De esta forma, se pueden ingresar hasta 4 nuevos componentes.
Los campos “02 -Propuestas de presupuestos participativos asociadas al componente”, “03 -Ubicación de la inversión del componente” y “04-Población a beneficiar” permiten agregar filas en caso de ser requeridas para el ingreso de información."	</t>
  </si>
  <si>
    <t xml:space="preserve">8. CADENA DE VALOR </t>
  </si>
  <si>
    <t>Para iniciar el diligenciamiento de la cadena de valor, seleccione el indicador(es) asociado al componente y objetivo específico. En la mayoría de los casos es un solo indicador.  La parte del encabezado del Documento DTS permite identificar los indicadores que van asociados a cada componente (Ver, encabezado No. 4).
Una vez seleccionado automáticamente se carga la información de “producto”, “meta PDL” y “metas del Plan de Desarrollo Distrital”. Para el caso de los productos de política pública, esta información será suministrada por cada indicador a través de un documento anexo.
Por defecto, el proyecto visualiza 3 Objetivos específicos y componentes. En caso de requerir más objetivos, seleccione el botón azul "Habilitar esquema" que se encuentra en la parte superior derecha y luego el botón “+” que se encuentra a la izquierda sobre la barra vertical. De esta forma, se pueden ingresar hasta 4 nuevos objetivos específicos.</t>
  </si>
  <si>
    <t>9. FLUJO FINANCIERO</t>
  </si>
  <si>
    <t>En este campo las metas de proyecto y componentes deben copiarse o digitarse de acuerdo con las necesidades de información.
El formato DTS permite agregar filas para incluir objetos de gasto que serán financiados en cada componente del proyecto.
Solo debe diligenciar los costos de la respectiva vigencia y recordar que las cifras deben incluirse en pesos.</t>
  </si>
  <si>
    <t>10. ANÁLISIS DE RIESGOS</t>
  </si>
  <si>
    <t>En este campo debe identificarse al menos un riesgo para Objetivo General, un riesgo para Productos y un riesgo para actividades.
El formato DTS permite agregar filas para incluir riesgos según lo requiera el proyecto.</t>
  </si>
  <si>
    <t>11. BENEFICIOS Y RESULTADOS ESPERADOS DEL PROYECTO</t>
  </si>
  <si>
    <t>El formato DTS permite agregar filas para incluir información de beneficios y resultados según lo requiera el proyecto.</t>
  </si>
  <si>
    <t>12. GERENCIA DEL PROYECTO</t>
  </si>
  <si>
    <t>Los roles asociados a la Gerencia del proyecto podrán actualizarse en el periodo de vigencia del proyecto, de acuerdo con los cambios de personal presentados en cada Alcaldía Local.</t>
  </si>
  <si>
    <t>13. HOJA DE VIDA DEL PROYECTO</t>
  </si>
  <si>
    <t>Por cada proceso de actualización, cambiar el número de personamiento del proyecto de manera consecutiva (1, 2 3, etc.)</t>
  </si>
  <si>
    <t>Anexo 1.2 FORMATO DOCUMENTO TECNICO DE SOPORTE  - DTS</t>
  </si>
  <si>
    <t>Localidad</t>
  </si>
  <si>
    <t>Código del proyecto</t>
  </si>
  <si>
    <t>Nombre del proyecto</t>
  </si>
  <si>
    <t xml:space="preserve">En Puente Aranda Creamos Futuro </t>
  </si>
  <si>
    <t>Etapa del proyecto</t>
  </si>
  <si>
    <t>Nombre Plan de Desarrollo Local</t>
  </si>
  <si>
    <t>Objetivo estratégico</t>
  </si>
  <si>
    <t>Programa</t>
  </si>
  <si>
    <t>Sector</t>
  </si>
  <si>
    <t>Líneas de inversión</t>
  </si>
  <si>
    <t>Línea</t>
  </si>
  <si>
    <t>Concepto de gasto</t>
  </si>
  <si>
    <t>Componente del proyecto</t>
  </si>
  <si>
    <t>Indicador</t>
  </si>
  <si>
    <t>Sedes de Centros de Desarrollo Comunitarios dotados y/o acondicionados para la prestación de servicios sociales dirigidas al desarrollo de capacidades y generación de oportunidades.</t>
  </si>
  <si>
    <t>Unidades operativas de atención especializada (Centros Integrarte, Centros Crecer, Cadis) dotados y/o acondicionados</t>
  </si>
  <si>
    <t xml:space="preserve">Unidades operativas orientadas a la atención de la primera infancia  (Jardines Infantiles, Casas de Pensamiento Intercultural, Modalidad Espacios Rurales, Crecemos en la Ruralidad, Creciendo Juntos, Centros Amar) dotadas y/o acondicionadas </t>
  </si>
  <si>
    <t>Año de vigencia</t>
  </si>
  <si>
    <t>2025 - 2028</t>
  </si>
  <si>
    <t>Código</t>
  </si>
  <si>
    <t>Alternativa de solución</t>
  </si>
  <si>
    <t>Describa la manera como la iniciativa se incorpora a este proyecto de inversión</t>
  </si>
  <si>
    <t>01 - Problema</t>
  </si>
  <si>
    <t>Problema Central</t>
  </si>
  <si>
    <t>En Colombia los niños gozan de un reconocimiento y una protección especial a nivel constitucional; a partir de ello, se genera normas y conceptos de indole legal que buscan hacer efectivas estas normas. Es así como ene l artículo 44 de la Constitución Política señala como derechos fundamentales para los niños: "...la vida, la integridad física, la salud y la seguridad social, la alimentación equilibrada, su nombre y nacionalidad, tener una familia y no ser separados de ella, el cuidado y el amor, la educación y la cultura, la recreación y la vida libre expresión de su opinión..."
Los centros de integración social están diseñados para garantizar y restablecer los derechos de grupos en situación de vulnerabilidad, como niños, adolescentes, personas con discapacidad y mujeres. Estos espacios ofrecen servicios que promueven la inclusión social y la igualdad de oportunidades, lo que es fundamental para combatir la segregación social y las desigualdades económicas. Por ello es crucial, impactar directamente a comunidades vulnerables y contribuyen al desarrollo social integral.
A través de la dotación adecuada de estos centros permite implementar programas que fomentan el desarrollo de habilidades y capacidades en los participantes. Esto incluye la atención integral que busca fortalecer la independencia de las personas con discapacidad, así como ofrecer oportunidades educativas y laborales a jóvenes y adultos en riesgo; esto permite, prevención de problemas sociales, como el trabajo infantil y la violencia intrafamiliar. Al ofrecer un entorno seguro y recursos adecuados, estos centros pueden actuar como un primer punto de contacto para identificar y abordar situaciones de riesgo dentro de las comunidades.
Así mismo, dotar estos centros asegura que las comunidades tengan acceso a recursos esenciales, como material pedagógico y elementos para programas recreativos. Esto no solo mejora la calidad de vida de los beneficiarios, sino que también fortalece el tejido social al fomentar la participación comunitaria, siendo fundamental para promover el bienestar integral de las comunidades vulnerables, garantizando sus derechos y ofreciendo herramientas para su desarrollo personal y social.</t>
  </si>
  <si>
    <t>Antecedentes</t>
  </si>
  <si>
    <t>En Bogotá, las dotaciones de los Centros de Integración Social han sido una prioridad para las alcaldías, enfocándose en mejorar la calidad de los servicios ofrecidos a la comunidad. Se han llevado a cabo entregas de elementos que incluyen recursos deportivos, pedagógicos, tecnológicos, musicales, entre otros mejorando tanto la infraestructura de los centros, y además la capacidad para ofrecer servicios de calidad fortaleciendo el bienestar y calidad de vida de los usuarios. 
Para brindar una atención integral a niños, niñas con edades entre los cero (0) y nueve (9) años, la Secretaria de Integración Social en la localidad de Puente Aranda cuenta con jardines comunitarios, en los cuales los menores pieden compartir experiencias a nivel pedagógico, educativo y vivencial que permite el desarrollo integral de habilidades tanti cognitivas como fisicas.  
Estos jardines deben contar con dotaciones conformadas por juguetes didácticos libros, clochonetas, mesas, sillas, entre otros. Par el caso de dotaciones, se precisa que los elemntos entregados en estos centros están compuestos en gran medida por el deterioro de los elementos por el uso y paso del tiempo, lo cual es necesraio el reemplazo de tal manera que dichos elementos cumplan con las condiciones, especificaciones y calidad para garantizar el buen funcionamiento de las instituciones.
En Puente Aranda, se ha llevado a cabo dotaciones a varios centros de atención de la localidad, enfocándose en mejorar los servicios para la infancia y la adolescencia. Para la vigencia 2020-2024 se invirtió un recurso de aproximadamente mil millones en las dotaciones de los centros priorizados, que permitio mejorar las condiciones de los servicios otorgados por estas instituciones e impactando a quienes participan de ellos.</t>
  </si>
  <si>
    <t>Situación actual (Descripción de la situación existente con respecto al problema)</t>
  </si>
  <si>
    <t>La dotación de centros de integración social en la localidad de Puente Aranda es esencial por diversas razones que impactan positivamente a la comunidad ya los grupos más vulnerables, especialmente niños y adolescentes, como el bienestar además del desarrollo integral de esta población y sus familias, sino también para el desarrollo sostenible y equitativo de la comunidad. Al proporcionar atención integral, fomenta la inclusión además de contribuir significativamente al fortalecimiento del tejido social y al bienestar general de la localidad. Su impacto va más allá del apoyo individual, promoviendo una cultura de solidaridad y cohesión social que beneficia a todos los habitantes.
Los centros, como el Centro Crecer, ofrecen servicios integrales que abarcan apoyo educativo, psicológico y social. Esto permite un desarrollo más completo y equitativo de los jóvenes, garantizando que cada niño, independientemente de sus circunstancias, reciba la atención necesaria para prosperar. Estos centros benefician no solo a los niños, sino también a sus familias. Proporcionan un entorno seguro donde los padres pueden dejar a sus hijos mientras trabajan o realizan otras actividades. Esto reduce el estrés familiar y mejora la calidad de vida, permitiendo a los padres centrarse en sus responsabilidades laborales y personales.Por su parte, la atención especializada promueve la inclusión de niños con discapacidades, asegurando que reciban el apoyo necesario para su desarrollo. Esto es fundamental en una sociedad que busca eliminar barreras y fomentar la igualdad de oportunidades para todos los niños.
Los centros actúan como puntos de encuentro donde se promueve la participación comunitaria y el fortalecimiento de redes sociales. Al facilitar actividades recreativas, educativas y culturales, contribuyen a un tejido social más cohesionado, donde los vecinos colaboran y se apoyan mutuamente. A través de alianzas con otras entidades, estos centros, como centro Crecer facilitan el acceso a servicios de salud, incluyendo atención médica especializada a niños con necesidades particulares. Esto es vital en un contexto donde muchas familias enfrentan dificultades para acceder a estos servicios esenciales.</t>
  </si>
  <si>
    <t>02 - Descripción del universo</t>
  </si>
  <si>
    <t>a. Descripción del universo</t>
  </si>
  <si>
    <t>b. Cuantificación del universo</t>
  </si>
  <si>
    <t>c. Localización del universo</t>
  </si>
  <si>
    <t>d. Unidad de medida</t>
  </si>
  <si>
    <t>Fuente de Información</t>
  </si>
  <si>
    <t xml:space="preserve">Centros operativos de Integración Social </t>
  </si>
  <si>
    <t>UPL de Puente Aranda</t>
  </si>
  <si>
    <t>Unidad</t>
  </si>
  <si>
    <t>Secretaria de Integración Social</t>
  </si>
  <si>
    <t>No.</t>
  </si>
  <si>
    <t>Actor</t>
  </si>
  <si>
    <t>Posición</t>
  </si>
  <si>
    <t>Intereses o expectativas</t>
  </si>
  <si>
    <t>Contribución o gestión</t>
  </si>
  <si>
    <t>Niños, niñas, adolescentes, mujeres y personas con discapacidad</t>
  </si>
  <si>
    <t>Fotalecimiento de las actividades otorgadas en los centros dotados</t>
  </si>
  <si>
    <t xml:space="preserve">Participar en el cumplimiento  Plan de Desarrollo Local </t>
  </si>
  <si>
    <t xml:space="preserve">Integración Social </t>
  </si>
  <si>
    <t>Dotación de los centros operativos</t>
  </si>
  <si>
    <t>01 - Objetivo general</t>
  </si>
  <si>
    <t xml:space="preserve">Objetivo General </t>
  </si>
  <si>
    <t xml:space="preserve">Mejorar la calidad de vida y el desarrollo integral de las comunidades vulnerables a través de la provisión de recursos y herramientas que faciliten su inclusión social y educativa. </t>
  </si>
  <si>
    <t>02 - Objetivos específicos</t>
  </si>
  <si>
    <t>Componentes del Proyecto</t>
  </si>
  <si>
    <t>Objetivos específicos</t>
  </si>
  <si>
    <t>DOTACIÓN</t>
  </si>
  <si>
    <t>Dotar sedes de Centros de Desarrollo Comunitarios dotados y/o acondicionados para la prestación de servicios sociales dirigidas al desarrollo de capacidades y generación de oportunidades.</t>
  </si>
  <si>
    <t>Dotar unidades operativas de atención especializada (Centros Integrarte, Centros Crecer, Cadis) dotados y/o acondicionados</t>
  </si>
  <si>
    <t xml:space="preserve">Dotar unidades operativas orientadas a la atención de la primera infancia  (Jardines Infantiles, Casas de Pensamiento Intercultural, Modalidad Espacios Rurales, Crecemos en la Ruralidad, Creciendo Juntos, Centros Amar) dotadas y/o acondicionadas </t>
  </si>
  <si>
    <t>Descripción general del proyecto</t>
  </si>
  <si>
    <t>Dotar los Centros operativos de Integración Social de la localidad son esenciales parael desarrollo socialal y comunitario, ya que ofrecen una Variedad de servicios que abordan las necesidades de las poblaciones vulnerables, pues mejoran la calidad de vida proporcionando acceso a programas educativos y de formación que permiten a los individuos mejorar sus habilidades y sus oportunidades laborales. Esto es crucial para el mejoramiento de ingresos económicos , lo que contribuye a la reducción de la pobreza en las comunidades. Así mismo, fundamental en la inclusión social al ofrecer servicios adaptados a diversas poblaciones, incluyendo personas mayores, personas con discapacidad y jóvenes. La atención diferencial asegura que todos los grupos reciban el apoyo necesario para integrarse plenamente en la sociedad.</t>
  </si>
  <si>
    <t>Nombre</t>
  </si>
  <si>
    <t>COMPONENTE 1</t>
  </si>
  <si>
    <t>01 -Descripción del componente</t>
  </si>
  <si>
    <t>Descripción del componente</t>
  </si>
  <si>
    <t>Reconociendo la importancia de brindar calidad de vida a las poblaciones presentes de la localidad, se busca atender las necesidades de los niños, niñas, adloscentes y jóvenes de acuerdo con las intervenciones que se puedan realizar. La dotación de centros de integración social por parte de la Alcaldía Local de Puente Aranda es fundamental para atender a  la comunidad, como niños, niñas, adolescentes y personas con discapacidad, garantizando su bienestar y derechos. Esta inversión en recursos pedagógicos, tecnológicos y recreativos no solo potencia el desarrollo de habilidades y competencias, sino que también previene el trabajo infantil al ofrecer alternativas educativas y recreativas. Además, al fortalecer el tejido social, se promueve la cohesión comunitaria y se facilita la articulación entre diferentes entidades públicas y privadas, maximizando recursos para una atención integral. Así mismo, esta dotación contribuye a cumplir con las políticas públicas establecidas en el Plan de Desarrollo Local, mejorando las condiciones de vida y promoviendo la inclusión social en la comunidad.</t>
  </si>
  <si>
    <t>02 -Propuestas de presupuestos participativos asociadas al componente</t>
  </si>
  <si>
    <t>Año</t>
  </si>
  <si>
    <t>Código de la propuesta</t>
  </si>
  <si>
    <t>Título de la propuesta</t>
  </si>
  <si>
    <t>Ruta de participación</t>
  </si>
  <si>
    <t>Describa la manera como la propuesta se incorpora en el componente del proyecto de inversión</t>
  </si>
  <si>
    <t>03 -Ubicación de la inversión del componente</t>
  </si>
  <si>
    <t>UPL/área rural de la localidad</t>
  </si>
  <si>
    <t>Barrio/vereda</t>
  </si>
  <si>
    <t>Localización especifica</t>
  </si>
  <si>
    <t xml:space="preserve">04-Población a beneficiar </t>
  </si>
  <si>
    <t>Cantidad</t>
  </si>
  <si>
    <t>Descripción de la población</t>
  </si>
  <si>
    <t>2025</t>
  </si>
  <si>
    <t>2026</t>
  </si>
  <si>
    <t>2027</t>
  </si>
  <si>
    <t>2028</t>
  </si>
  <si>
    <t>05-Criterios de selección de la población beneficiaria</t>
  </si>
  <si>
    <t>Criterios</t>
  </si>
  <si>
    <t>Serán las unidades operativas determinadas por Integración Social.</t>
  </si>
  <si>
    <t>COMPONENTE 2</t>
  </si>
  <si>
    <t>Centros Crecer son espacios destinados a la atención integral de niños, niñas y adolescentes con discapacidad en Bogotá. Su objetivo es proporcionar un entorno adecuado para el desarrollo de habilidades, la inclusión social y la mejora de la calidad de vida de sus participantes. La dotación adecuada y el mantenimiento continuo de los Centros Crecer son fundamentales para garantizar que estos espacios sigan cumpliendo su misión. La atención integral que se brinda en estos centros es esencial para el desarrollo personal y social de los jóvenes con discapacidad en Bogotá.</t>
  </si>
  <si>
    <t>COMPONENTE 3</t>
  </si>
  <si>
    <t>Dotar los jardines infantiles radica en su papel fundamental en el desarrollo integral de los niños durante los primeros años de vida. Estos espacios no solo ofrecen cuidado, sino que también son entornos educativos que fomentan el aprendizaje a través del juego, la exploración y la interacción social. Los jardines infantiles proporcionan un ambiente enriquecedor donde los niños pueden desarrollar habilidades cognitivas y emocionales. La investigación muestra que durante los primeros años, el cerebro humano es altamente plástico, lo que significa que es un período crítico para el aprendizaje y la adquisición de habilidades fundamentales.</t>
  </si>
  <si>
    <t>Unidades operativas orientadas a la atención de la primera infancia  (Jardines Infantiles, Casas de Pensamiento Intercultural, Modalidad Espacios Rurales, Crecemos en la Ruralidad, Creciendo Juntos, Centros Amar) dotadas y/o acondicionadas</t>
  </si>
  <si>
    <t>COMPONENTE 4</t>
  </si>
  <si>
    <t>hhhh</t>
  </si>
  <si>
    <t xml:space="preserve">COMPONENTE 5 </t>
  </si>
  <si>
    <t>COMPONENTE 6</t>
  </si>
  <si>
    <t>COMPONENTE 7</t>
  </si>
  <si>
    <t>02 - Cadena de valor objetivos específicos</t>
  </si>
  <si>
    <t>OBJETIVO 1</t>
  </si>
  <si>
    <t>Componente</t>
  </si>
  <si>
    <t>Objetivo Específico</t>
  </si>
  <si>
    <t>Meta proyecto (actividad)</t>
  </si>
  <si>
    <t>Producto</t>
  </si>
  <si>
    <t>Cantidad (cuatrenio)</t>
  </si>
  <si>
    <t>Dotar y/o acondicionar 2 centros de Desarrollo Comunitario para la presentación de servicios sociales dirigidas al desarrollo de capacidades y generación de oportunidades</t>
  </si>
  <si>
    <t>Articulación Sistema Distrital de Planeación</t>
  </si>
  <si>
    <t>Meta Plan de Desarrollo Local</t>
  </si>
  <si>
    <t>Meta Producto Plan de Desarrollo Distrital</t>
  </si>
  <si>
    <t>Meta Estratégica Plan de Desarrollo Distrital</t>
  </si>
  <si>
    <t>Producto política pública</t>
  </si>
  <si>
    <t>OBJETIVO 2</t>
  </si>
  <si>
    <t>Dotar y/o acondicionar unidades operativas de atención especializada (Centro Crecer)</t>
  </si>
  <si>
    <t>OBJETIVO 3</t>
  </si>
  <si>
    <t>Dotar y/o acondicionar unidades operativas orientadas a la atención de la primera infancia (Jardines Infantiles)</t>
  </si>
  <si>
    <t>OBJETIVO 4</t>
  </si>
  <si>
    <t>OBJETIVO 5</t>
  </si>
  <si>
    <t>OBJETIVO 6</t>
  </si>
  <si>
    <t>OBJETIVO 7</t>
  </si>
  <si>
    <t>Costos (Cifras en pesos colombianos)</t>
  </si>
  <si>
    <t>Metas proyecto</t>
  </si>
  <si>
    <t>Componentes del proyecto</t>
  </si>
  <si>
    <t>Objetos de gasto financiados</t>
  </si>
  <si>
    <t>Dotar y/o acondicionar 9 unidades operativas orientadas a la atención de la primera infancia (Jardines Infantiles)</t>
  </si>
  <si>
    <t xml:space="preserve">Dotar y/o acondicionar 1 unidad operativas de atención especializada (Centros Crecer) </t>
  </si>
  <si>
    <t>Dotar y/o acondicionar 2 Centros de Desarrollo Comunitarios  para la prestación de servicios sociales dirigidas al desarrollo de capacidades y generación de oportunidades</t>
  </si>
  <si>
    <t>Copiar Meta</t>
  </si>
  <si>
    <t>TOTAL ANUAL DE COSTOS</t>
  </si>
  <si>
    <t>COSTO TOTAL DEL PROYECTO</t>
  </si>
  <si>
    <t>Riesgos Propósito</t>
  </si>
  <si>
    <t>Nivel</t>
  </si>
  <si>
    <t>Tipo</t>
  </si>
  <si>
    <t>Descripción del riesgo</t>
  </si>
  <si>
    <t>Probabilidades</t>
  </si>
  <si>
    <t>Impacto</t>
  </si>
  <si>
    <t>Efectos</t>
  </si>
  <si>
    <t>Medidas de mitigación</t>
  </si>
  <si>
    <t>Beneficios y resultados esperados</t>
  </si>
  <si>
    <t>Facilitar la inclusión de grupos vulnerables, como niños, niñas,  jóvenes y personas con discapacidad, en actividades educativas y recreativas, mejorando su calidad de vida</t>
  </si>
  <si>
    <t xml:space="preserve">La dotación adecuada permite ofrecer programas que desarrollan habilidades y competencias esenciales, mejorando las oportunidades laborales y educativas para los beneficiarios. </t>
  </si>
  <si>
    <t>Empoderar a las personas y fomentar su autonomía.</t>
  </si>
  <si>
    <t>Mejorar la salud mental y física por medio de relaciones sociales positivas que reduzcan el riesgo de enfermedades mentales y mejoran el bienestar general, lo que se traduce en una vida más saludable para los beneficiarios</t>
  </si>
  <si>
    <t>Jefe Plan:</t>
  </si>
  <si>
    <t>María Amanda Camacho</t>
  </si>
  <si>
    <t>Correo electrónico:</t>
  </si>
  <si>
    <t>maria.camacho@gobiernobogota.gov.co</t>
  </si>
  <si>
    <t>Operador (SEGPLAN):</t>
  </si>
  <si>
    <t>Richard Romo Guacas</t>
  </si>
  <si>
    <t>richard.romo@gobiernobogota.gov.co</t>
  </si>
  <si>
    <t>Responsable del proyecto:</t>
  </si>
  <si>
    <t>Lina Ocampo</t>
  </si>
  <si>
    <t>lina.ocampo@gobiernobogota.gov.co</t>
  </si>
  <si>
    <t>Versión</t>
  </si>
  <si>
    <t>Fecha de actualización</t>
  </si>
  <si>
    <t>Descripción</t>
  </si>
  <si>
    <t>Cod. Indicador</t>
  </si>
  <si>
    <t>COD Sector</t>
  </si>
  <si>
    <t>COD Entidad</t>
  </si>
  <si>
    <t>Entidad</t>
  </si>
  <si>
    <t>Objetivo Estratégico</t>
  </si>
  <si>
    <t>Componente presupuestal</t>
  </si>
  <si>
    <t>Línea de Inversión 2025-2028</t>
  </si>
  <si>
    <t>Participación mímina Línea de inversión (Circular CONFIS 04 de 2024)</t>
  </si>
  <si>
    <t>No. Concepto</t>
  </si>
  <si>
    <t>Concepto de Gasto 2025-2028</t>
  </si>
  <si>
    <t>Definición</t>
  </si>
  <si>
    <t>Indicador de producto</t>
  </si>
  <si>
    <t>Estructura de la meta PDL</t>
  </si>
  <si>
    <t xml:space="preserve">NO. PROYECTO </t>
  </si>
  <si>
    <t>COMPONENTE PROYECTO</t>
  </si>
  <si>
    <t xml:space="preserve">CODIGO INDICADOR </t>
  </si>
  <si>
    <t>META ESTRATEGICA DISTRTAL</t>
  </si>
  <si>
    <t>META DE PRODUCTO DISTRITAL</t>
  </si>
  <si>
    <t>TIPO DE APORTE META DE PRODUCTO</t>
  </si>
  <si>
    <t>Código del Producto</t>
  </si>
  <si>
    <t>PRODUCTOS</t>
  </si>
  <si>
    <t>Observaciones</t>
  </si>
  <si>
    <t>SEGURIDAD, CONVIVENCIA Y JUSTICIA</t>
  </si>
  <si>
    <t>Objetivo 1. Bogotá avanza en seguridad.</t>
  </si>
  <si>
    <t>Programa 1. Diálogo social y cultura ciudadana para la convivencia pacífica y la recuperación de la confianza.</t>
  </si>
  <si>
    <t>Presupuestos Participativos</t>
  </si>
  <si>
    <t>Cultura ciudadana para la convivencia pacífica</t>
  </si>
  <si>
    <t>N/A</t>
  </si>
  <si>
    <t>Promoción de la convivencia ciudadana</t>
  </si>
  <si>
    <t>Se basa en dos componentes principales, uno es el desarrollo de acciones para fortalecer la convivencia en las comunidades, implementando acciones formativas y herramientas pedagógicas innovadoras para la autorregulación, solidaridad y corresponsabilidad, con enfoque de prevención, cultura ciudadana y poblacional.
El otro componente contempla el desarrollo de acciones para el fortalecimiento de capacidades comunitarias, espacios e iniciativas de participación ciudadana, con actores sociales, institucionales y del sector privado, que den respuesta a las necesidades locales de seguridad y convivencia, para la promoción de espacios públicos disfrutables, armónicos, pacíficos y seguros.</t>
  </si>
  <si>
    <t>Organizaciones comunitarias fortalecidas a través de capacidades para promover acciones de corresponsabilidad en la gestión de la seguridad y la convivencia</t>
  </si>
  <si>
    <t xml:space="preserve">Fortalecer XXX organizaciones comunitarias a través de capacidades para promover acciones de corresponsabilidad en la gestión de la seguridad y la convivencia  </t>
  </si>
  <si>
    <t>FORTALECIMIENTO DE CAPACIDADES</t>
  </si>
  <si>
    <t>Porcentaje de personas que consideran que el barrio en el que habitan es seguro.</t>
  </si>
  <si>
    <t>Servicio de apoyo financiero para proyectos de convivencia y seguridad ciudadana</t>
  </si>
  <si>
    <t>Acciones formativas diferenciales para la promoción de la convivencia ciudadana implementadas</t>
  </si>
  <si>
    <t>Implementar XXX acciones formativas diferenciales para la promoción de la convivencia ciudadana</t>
  </si>
  <si>
    <t>FORMACIÓN</t>
  </si>
  <si>
    <t>Porcentaje de personas que consideran que en Bogotá las relaciones se dan en el marco de Convivencia y Cultura de Paz.</t>
  </si>
  <si>
    <t>Escuelas territoriales de convivencia ciudadana construidas</t>
  </si>
  <si>
    <t>Iniciativas de convivencia con participación ciudadana implementadas</t>
  </si>
  <si>
    <t>Implementar XXX iniciativas de convivencia con participación de la ciudadanía</t>
  </si>
  <si>
    <t>INICIATIVAS</t>
  </si>
  <si>
    <t>MUJERES</t>
  </si>
  <si>
    <t>Programa 2. Cero tolerancia a las violencias contra las mujeres y basadas en género</t>
  </si>
  <si>
    <t>Cero tolerancia a las violencias</t>
  </si>
  <si>
    <t>Prevención del feminicidio y las violencias contra las mujeres</t>
  </si>
  <si>
    <t>Acciones orientadas a la promoción y fortalecimiento de las capacidades individuales y colectivas, enmarcadas en el Derecho a una Vida Libre de Violencias, para la transformación de los prejuicios culturales e institucionales que reproducen y naturalizan las violencias contra las mujeres en los territorios urbanos y rurales.</t>
  </si>
  <si>
    <t>Número de Personas vinculadas en acciones para la prevención del feminicidio y la violencia contra la mujer</t>
  </si>
  <si>
    <t>Vincular XXX personas en acciones para la prevención del feminicidio y la violencia contra la mujer.</t>
  </si>
  <si>
    <t>Homicidios con víctima mujer</t>
  </si>
  <si>
    <t>Servicio de promoción de la garantía de derechos</t>
  </si>
  <si>
    <t>Programa 3. Desmantelamiento de estructuras criminales y delincuenciales con mejores capacidades y activos tecnológicos.</t>
  </si>
  <si>
    <t>Gestión Pública Local</t>
  </si>
  <si>
    <t>Mejores capacidades al servicio de la seguridad</t>
  </si>
  <si>
    <t>2% (incluyendo la línea de inversión "Cultura ciudadana para la convivencia pacifica" con el concepto de gasto "Cultura ciudadana en torno a la seguridad")</t>
  </si>
  <si>
    <t>Dotación, mantenimiento de equipamientos que permitan el fortalecimiento de la seguridad y justicia.</t>
  </si>
  <si>
    <t>Comprende la adecuación, arrendamiento, adquisición o suministro de los elementos, bienes o servicios que se requieran para el mejoramiento de equipamientos y estrategias que fortalezcan las condiciones de seguridad, convivencia y acceso a la justicia, y aquellas que desarrollen la actividad policial en temas de prevención, vigilancia y control e investigación criminal en pro de la justicia, la convivencia y la seguridad ciudadana, fundamentada en la Ley 1801 de 2016.</t>
  </si>
  <si>
    <t>Dotaciones suministradas a organismos de seguridad</t>
  </si>
  <si>
    <t>Suministrar XXX dotaciones a organismos de seguridad</t>
  </si>
  <si>
    <t>Servicio de dotación para la movilidad operacional y el apoyo logístico</t>
  </si>
  <si>
    <t>Equipamientos de seguridad y acceso a la justicia intervenidos con acciones de fortalecimiento, operación, adecuación y/o dotación</t>
  </si>
  <si>
    <t>Intervenir XXX equipamientos de seguridad y acceso a la justicia con acciones de fortalecimiento, operación, adecuación y/o dotación</t>
  </si>
  <si>
    <t>INTERVENCIÓN</t>
  </si>
  <si>
    <t>Infraestructura de promoción de la convivencia y seguridad ciudadana adecuada</t>
  </si>
  <si>
    <t>Programa 4. Servicios centrados en la justicia.</t>
  </si>
  <si>
    <t>Acceso a la Justicia</t>
  </si>
  <si>
    <t>Comprende la formulación de proyectos enfocados en robustecer la justicia distrital y local, desde el fortalecimiento e institucionalización del sistema distrital y sistemas locales de justicia con un enfoque restaurativo, que permita dar respuesta y amparo a las necesidades de justicia de la ciudadanía. En este marco, se espera fortalecer y visibilizar públicamente iniciativas que exalten la justicia o incentiven la convivencia como espacio de encuentro y de diálogo desde las diferencias. Asi mismo, se busca intervenir contextos de alta conflictividad activando recursos sociales y fortaleciendo capacidades comunitarias; promueve lecturas participativas de las conflictividades y articula las instancias de mediación social de conflictos que existen en el entorno local para gestionar la convivencia, promover la autorregulación, evitar el escalamiento de los conflictos, prevenir las violencias y buscar respuestas efectivas. Además, se busca incentivar y gestionar el conocimiento y los recursos territoriales para la autorregulación y el abordaje social y comunitario de conflictos, fomentando los Métodos Alternativos de Solución de Conflictos - MASC, y creando estrategias de acceso a la justicia formal, no formal y comunitaria en los territorios.
De igual forma, incluye acciones relacionadas con estrategias de prevención y acceso a la justicia de violencias contra las mujeres, los NNA y otros sujetos de especial protección constitucional (mujer, jóvenes, niños, niñas, adolescentes, adultos mayores, personas en condición de discapacidad, víctimas, grupos étnicos, afrocolombianos, grupos religiosos, personas con orientaciones sexuales e identidades de género diversas); de forma que amplíe la efectividad de respuesta institucional, generando más y mejores oportunidades de denuncia, estrategias integrales de prevención y un modelo de atención centrado en el enfoque y la justicia restaurativa que proporcione un apoyo más completo, efectivo e integral a las víctimas.
Se incluyen proyectos y estrategias enfocadas en promover Localidades Restaurativas y un modelo de abordaje de la conflictividad escolar en el Distrito, buscando la inclusión del enfoque restaurativo. Finalmente, dentro de este concepto también tendrían cabida proyectos que contemplen acciones pedagógicas del Código Nacional de Seguridad y Convivencia Ciudadana.</t>
  </si>
  <si>
    <t>Programas de abordaje de conflictividad escolar para la convivencia con enfoque restaurativo fortalecidos</t>
  </si>
  <si>
    <t>Fortalecer XXX programas de abordaje de conflictividad escolar para la convivencia con enfoque restaurativo</t>
  </si>
  <si>
    <t>CONFLICTIVIDAD ESCOLAR</t>
  </si>
  <si>
    <t>Servicio de asistencia técnica en justicia restaurativa</t>
  </si>
  <si>
    <t>Actores comunitarios fortalecidos con herramientas y capacidades para la implementación de un enfoque restaurativo para la justicia y la convivencia</t>
  </si>
  <si>
    <t>Fortalecer XXX actores comunitarios con herramientas y capacidades para la implementación de un enfoque restaurativo para la justicia y la convivencia</t>
  </si>
  <si>
    <t>Proyectos de justicia local para la resolución efectiva de conflictividades de manera integral en el sistema de justicia implementados</t>
  </si>
  <si>
    <t>Implementar XXX proyectos de justicia local para la resolución efectiva de conflictividades de manera integral en el sistema de justicia</t>
  </si>
  <si>
    <t>RESOLUCIÓN DE CONFLICTIVIDADES</t>
  </si>
  <si>
    <t>Servicio de asistencia técnica para la implementación de los métodos de solución de conflictos</t>
  </si>
  <si>
    <t>Ciudadanos beneficiados con habilidades y capacidades para gestionar la convivencia constructivamente</t>
  </si>
  <si>
    <t>Beneficiar XXX ciudadanos con habilidades y capacidades para gestionar la convivencia constructivamente</t>
  </si>
  <si>
    <t>GESTIÓN DE LA CONVIVENCIA</t>
  </si>
  <si>
    <t>Proyectos comunitarios implementados en la localidad, para la apropiación del Código Nacional de Seguridad y Convivencia Ciudadana</t>
  </si>
  <si>
    <t>Implementar XXX proyectos comunitarios en la localidad, para la apropiación del Código Nacional de Seguridad y Convivencia Ciudadana</t>
  </si>
  <si>
    <t>CÓDIGO NACIONAL DE SEGURIDAD Y CONVIVENCIA</t>
  </si>
  <si>
    <t>Acciones pedagógicas para la gestión de conflictividades y prevención de violencias implementadas</t>
  </si>
  <si>
    <t>Implementar XXX acciones pedagógicas para la gestión de conflictividades y prevención de violencias</t>
  </si>
  <si>
    <t>ACCIONES PEDAGÓGICAS</t>
  </si>
  <si>
    <t>Registros de lesiones personales.</t>
  </si>
  <si>
    <t>Servicio de educación informal en resolución de conflictos</t>
  </si>
  <si>
    <t>Programas comunitarios con enfoque restaurativo para el cuidado del espacio público y del medio ambiente ejecutados</t>
  </si>
  <si>
    <t>Ejecutar XXX programas comunitarios con enfoque restaurativo para el cuidado del espacio público y del medio ambiente</t>
  </si>
  <si>
    <t>ACCIONES DE CUIDADO</t>
  </si>
  <si>
    <t>GOBIERNO</t>
  </si>
  <si>
    <t>Programa 5. Espacio público seguro e inclusivo.</t>
  </si>
  <si>
    <t>Acuerdos para el uso y aprovechamiento del espacio público</t>
  </si>
  <si>
    <t>Acciones para la organización, la recuperación, el cuidado, el embellecimiento, la sostenibilidad, el mejoramiento y el aprovechamiento económico del espacio público, incluyendo acciones para el control y regulación del espacio público, campañas educativas, adecuación de mercados temporales y acuerdos para la formalización del comercio informal.acios públicos.</t>
  </si>
  <si>
    <t>Acuerdos realizados para la organización, la recuperación, el cuidado, el embellecimiento, la sostenibilidad, el mejoramiento y el aprovechamiento económico del espacio público.</t>
  </si>
  <si>
    <t>Realizar XXX acuerdos para la organización, la recuperación, el cuidado, el embellecimiento, la sostenibilidad, el mejoramiento y el aprovechamiento económico del espacio público.</t>
  </si>
  <si>
    <t xml:space="preserve">ACUERDOS </t>
  </si>
  <si>
    <t>Metros cuadrados de espacio público efectivo por habitante</t>
  </si>
  <si>
    <t>Acuerdos ciudadanos suscritos.</t>
  </si>
  <si>
    <t>MOVILIDAD</t>
  </si>
  <si>
    <t>Infraestructura segura e incluyente</t>
  </si>
  <si>
    <t>Construcción y/o conservación de elementos del sistema de espacio público</t>
  </si>
  <si>
    <t>Corresponde a la generación de un nuevo espacio público peatonal o a la generación de una nueva estructura de puentes peatonales y/o vehiculares sobre cuerpos de agua. Incluye la realización de estudios y diseños que se requieran para su construcción. Asimismo, acciones enfocada a cumplir el período de vida útil o a incrementarlo, empleando los tratamientos necesarios con el fin de retardar o reparar el desarrollo de deterioros. Incluir como parte de la construcción, adecuación y la conservación, la cicloinfraestructura en el marco del Art 156 del POT Vigente</t>
  </si>
  <si>
    <t>Metros cuadrados construidos y/o conservados de elementos del sistema de espacio público peatonal.</t>
  </si>
  <si>
    <t>Intervenir XXX metros cuadrados de elementos del sistema de espacio público peatonal con acciones de construcción y/o conservación.</t>
  </si>
  <si>
    <t>Conservar 1.120.000 m2 de la red de infraestructura peatonal para mejorar la movilidad urbana y promover el transporte sostenible</t>
  </si>
  <si>
    <t xml:space="preserve">DIRECTO </t>
  </si>
  <si>
    <t>Espacio publico adecuado</t>
  </si>
  <si>
    <t>2% (incluyendo la línea de inversión "Mejores capacidades al servicio de la seguridad")</t>
  </si>
  <si>
    <t>Cultura ciudadana en torno a la seguridad</t>
  </si>
  <si>
    <t>El concepto consiste en el fortalecimiento de las capacidades institucionales para la gestión de situaciones que afecten el disfrute del espacio público y la garantía de los derechos de la ciudadanía relacionados con la seguridad y convivencia.</t>
  </si>
  <si>
    <t>Estrategias de seguridad y convivencia implementadas a través de gestores locales, que permitan el uso y disfrute del espacio público</t>
  </si>
  <si>
    <t>Implementar XXX estrategias de seguridad y convivencia a través de gestores locales, que permitan el uso y disfrute del espacio público</t>
  </si>
  <si>
    <t>ESTRATEGIAS DE SEGURIDAD Y CONVIVENCIA</t>
  </si>
  <si>
    <t>Porcentaje de personas que considera que la inseguridad ha aumentado.</t>
  </si>
  <si>
    <t>Servicio de promoción a los gestores de convivencia ciudadana</t>
  </si>
  <si>
    <t>SALUD</t>
  </si>
  <si>
    <t>Objetivo 2. Bogotá Confía en su Bien - Estar</t>
  </si>
  <si>
    <t xml:space="preserve">Programa 10. Salud Pública Integrada e Integral </t>
  </si>
  <si>
    <t>Ciudad saludable y con bien-estar</t>
  </si>
  <si>
    <t>Acciones complementarias para personas con discapacidad y sus cuidadores</t>
  </si>
  <si>
    <t>Actividades complementarias en salud, no incluidas en los planes de beneficios en salud vigente o realizadas por otros sectores, dirigidas a personas con discapacidad, sus familias y las personas cuidadoras de personas con discapacidad en todos los ciclos de vida, así como a grupos y colectivos integrados por los actores mencionados.</t>
  </si>
  <si>
    <t>Número de personas con discapacidad, cuidadadores y cuidadoras, vinculados en actividades complementarias en salud</t>
  </si>
  <si>
    <t>Vincular XXX personas con discapacidad, cuidadores y cuidadoras, en actividades complementarias en salud</t>
  </si>
  <si>
    <t xml:space="preserve">ACCIONES COMPLEMENTARIAS </t>
  </si>
  <si>
    <t>Atender a 10.000 personas con discapacidad sus familias y sus personas cuidadoras a través de servicios sociales estrategias y acciones transversales que favorezcan su inclusión social y productiva.</t>
  </si>
  <si>
    <t>DIRECTO</t>
  </si>
  <si>
    <t>Servicio de atención integral a población en condición de discapacidad</t>
  </si>
  <si>
    <t>Acciones para la disminución de los factores de riesgo frente al consumo de sustancias psicoactivas.</t>
  </si>
  <si>
    <t>Desarrollo de acciones para la disminución de los factores de riesgo frente al consumo de SPA, a través de la creación y fortalecimiento de “dispositivos comunitarios” en Salud, como estrategia social en salud basadas en comunidad.</t>
  </si>
  <si>
    <t>Números de personas vinculadas a las acciones desarrolladas desde los dispositivos de base comunitaria en respuesta al consumo de SPA</t>
  </si>
  <si>
    <t>Vincular XXX personas a las acciones desarrolladas desde los dispositivos de base comunitaria en respuesta al consumo de SPA</t>
  </si>
  <si>
    <t>DISMINUCIÓN FACTORES DE RIESGO SPA</t>
  </si>
  <si>
    <t>Servicio de gestión del riesgo en temas de consumo de sustancias psicoactivas</t>
  </si>
  <si>
    <t xml:space="preserve">Otorgamiento de Dispositivos de asistencia Personal - DAP - a personas con discapacidad </t>
  </si>
  <si>
    <t>Proceso de otorgamiento de Dispositivos de Asistencia Personal(no incluidos en los Planes de Beneficios), constituido para favorecer la independencia, la participación en la comunidad y complementar los procesos de habilitación – rehabilitación dentro de los contextos donde se desarrollan las personas con discapacidad (PcD).</t>
  </si>
  <si>
    <t>Número de personas con discapacidad beneficiadas con Dispostivos de Asistencia Personal - Ayudas Técnicas (no incluidas en los Planes de Beneficios)</t>
  </si>
  <si>
    <t>Beneficiar XXX personas con discapacidad a través de Dispositivos de Asistencia Personal - Ayudas Técnicas (no incluidas en los Planes de Beneficios)</t>
  </si>
  <si>
    <t>DISPOSITIVOS DE ASISTENCIA PERSONAL</t>
  </si>
  <si>
    <t>Salud sexual y reproductiva consciente en adolescentes y jóvenes</t>
  </si>
  <si>
    <t>Acciones y estrategias orientadas  a  promover la salud y sexual y reproductiva consciente, el disfrute de la sexualidad de forma autónoma y responsable, la transformación de mitos y creencias culturales frente a la sexualidad  en los diferentes ciclos de vida.</t>
  </si>
  <si>
    <t>Número de personas vinculadas a las acciones y estrategias para promover la salud sexual y reproductiva consciente en los diferentes ciclos de vida</t>
  </si>
  <si>
    <t>Vincular XXX personas a las acciones y estrategias para promover la salud sexual y reproductiva consciente en los diferentes ciclos de vida</t>
  </si>
  <si>
    <t>SALUD SEXUAL Y REPRODUCTIVA</t>
  </si>
  <si>
    <t>Servicio de gestión del riesgo en temas de salud sexual y reproductiva</t>
  </si>
  <si>
    <t xml:space="preserve">Servicios de salud inclusivos y accesibles para la comunidad LGBTI. </t>
  </si>
  <si>
    <t>Implementar alternativas complementarias en salud que promuevan el bienestar físico y mental de las personas LGBTI , generando procesos que favorezcan el cuidado efectivo de su salud,   la canalización a servicios locales y distritales, asi como la creacion y  fortalecimiento de redes de apoyo comunitarias e institucionales.</t>
  </si>
  <si>
    <t>Número de personas beneficiadas con alternativas complementarias en salud para la comunidad LGBTI</t>
  </si>
  <si>
    <t>Beneficiar XXX personas con alternativas complementarias en salud para la comunidad LGBTI</t>
  </si>
  <si>
    <t>SERVICIOS DE SALUD INCLUSIVOS</t>
  </si>
  <si>
    <t>Servicio de atención en salud a la población</t>
  </si>
  <si>
    <t>Acciones complementarias en salud física y nutricional</t>
  </si>
  <si>
    <t>Acciones complementarias en salud que aporten a la disminución de los factores de riesgo en los diferentes grupos poblacionales que presenten condiciones de vulnerabilidad relacionadas con el cuidado de su salud.</t>
  </si>
  <si>
    <t>Número de personas vinculadas en las acciones complementarias en salud física, nutricional y oral, a través del Circuito del Cuidado</t>
  </si>
  <si>
    <t>Vincular XXX personas en acciones complementarias en salud física, nutricional y oral, a través del Circuito del Cuidado</t>
  </si>
  <si>
    <t>SALUD FÍSICA Y NUTRICIONAL</t>
  </si>
  <si>
    <t>Acciones para la promoción y atención de la salud mental</t>
  </si>
  <si>
    <t>Acciones colectivas de promoción y prevención, no incluidas en los planes de beneficios ni en los planes de intervenciones colectivas, que aborden las necesidades y particularidades de las comunidades que se encuentran en riesgo psicosocial por sus condiciones socioeconómicas, por los diferentes entornos y que tenga en cuenta las particularidades étnicas, culturales y sociales de los habitantes.</t>
  </si>
  <si>
    <t>Número de personas beneficiadas con acciones para la promoción y atención de la salud mental</t>
  </si>
  <si>
    <t>Beneficiar XXX personas con acciones para la promoción y atención de la salud mental</t>
  </si>
  <si>
    <t>SALUD MENTAL</t>
  </si>
  <si>
    <t>Tasa de mortalidad por suicidio por 100.000</t>
  </si>
  <si>
    <t xml:space="preserve">Control y mitigación de plagas </t>
  </si>
  <si>
    <t>Acciones complementarias de control y mitigación de plagas en viviendas con riesgo de proliferación, pormoviendo el uso de estrategias de control fisico, quimico y redes comunitarias e institucinales que favorezcan las condicones de salud.</t>
  </si>
  <si>
    <t>Número de focos intervenidos con acciones de control de plagas</t>
  </si>
  <si>
    <t>Intervenir XX focos con acciones de control de plagas</t>
  </si>
  <si>
    <t>CONTROL Y MITIGACIÓN</t>
  </si>
  <si>
    <t xml:space="preserve">1707061
</t>
  </si>
  <si>
    <t>Servicio de prevención y control de plagas</t>
  </si>
  <si>
    <t>MUJERES/INTEGRACIÓN SOCIAL</t>
  </si>
  <si>
    <t>Programa 12. Bogotá cuida a su gente</t>
  </si>
  <si>
    <t>Cuidado de la vida</t>
  </si>
  <si>
    <t>Prevención y atención de violencia intrafamiliar y sexual para poblaciones en situaciones de riesgo y vulnerabilidad de derechos</t>
  </si>
  <si>
    <t>Estrategias y acciones orientadas a los factores de riesgo para la prevención y atención de violencias en el contexto familiar y/o violencia sexual para poblaciones en situaciones de riesgo y vulneración de derechos</t>
  </si>
  <si>
    <t xml:space="preserve">Número de Personas que participan en procesos para la prevención de violencias en el contexto familiar y/o violencia sexual.          </t>
  </si>
  <si>
    <t xml:space="preserve">Vincular XXX personas en procesos para la prevención de violencias en el contexto familiar y/o violencia sexual   </t>
  </si>
  <si>
    <t>PREVENCIÓN</t>
  </si>
  <si>
    <t>Estrategias de cuidado a personas cuidadoras</t>
  </si>
  <si>
    <t>Desarrollo de estrategias que promuevan el ejercicio de derechos por parte de las mujeres cuidadoras en sus diversidades, contribuyendo a su bienestar físico, emocional y a su autonomía, en los territorios urbanos y rurales.</t>
  </si>
  <si>
    <t>Mujeres cuidadoras vinculadas a estrategias de cuidado</t>
  </si>
  <si>
    <t>Vincular XXX mujeres cuidadoras a estrategias de cuidado.</t>
  </si>
  <si>
    <t>ESTRATEGIAS DE CUIDADO</t>
  </si>
  <si>
    <t>Fortalecimiento de capacidades para el ejercicio de derechos y para la autonomía económica de las mujeres.</t>
  </si>
  <si>
    <t>Desarrollo y fortalecimiento de acciones y procesos locales, que permitan movilizar los Derechos de las Mujeres; así como, promover su autonomía económica mediante el desarrollo e implementación de acciones individuales y colectivas, que aporten a la disminución de la feminización de la pobreza y las brechas de género en los territorios urbanos y rurales, desde los enfoques de la PPMYEG.
Promover la autonomía económica de las mujeres mediante el desarrollo e implementación de acciones individuales y colectivas, que aporten a la disminución de la feminización de la pobreza y las brechas de género, fortaleciendo sus capacidades desde los enfoques de la PPMYEG, en los territorios urbanos y rurales.</t>
  </si>
  <si>
    <t>Mujeres vinculadas para el ejercicio de derechos y el fortalecimiento de su autonomía económica</t>
  </si>
  <si>
    <t>Vincular xxx mujeres para el ejercicio de derechos y el fortalecimiento de su autonomía económica</t>
  </si>
  <si>
    <t>Vincular a 9000 mujeres en estrategias de empoderamiento Social y político que aportan a la promoción y garantía de sus derechos.</t>
  </si>
  <si>
    <t>Servicio de asistencia técnica para la equidad laboral en materia de género</t>
  </si>
  <si>
    <t>Adecuación y dotación de manzanas del cuidado</t>
  </si>
  <si>
    <t>Dotar las Manzanas del Cuidado en áreas rurales y urbanas, de manera coordinada y complementaria entre la Secretaría Distrital de la Mujer como sector cabeza del Sistema Distrital de Cuidado y la entidad a la cual está a cargo dicho equipamiento.</t>
  </si>
  <si>
    <t>Numero de espacios con adecuación y dotación en las manzanas del cuidado</t>
  </si>
  <si>
    <t>Adecuar y dotar XXXX espacios en las manzanas del cuidado</t>
  </si>
  <si>
    <t>Alcanzar 31 manzanas de cuidado en operación fortaleciendo los servicios actuales e implementando nuevas estrategias lideradas por la SDMujer en el marco del Sistema Distrital de Cuidado.</t>
  </si>
  <si>
    <t>Servicio de apoyo financiero para empresas y emprendimientos productivos</t>
  </si>
  <si>
    <t>Dotación de Casas de igualdad</t>
  </si>
  <si>
    <t>Dotar las casas de Igualdad de Oportunidades para las Mujeres, con elementos para potenciar el trabajo de las mujeres en cada territorio y la posibilidad de realizar actividades, eventos y procesos en espacio público para la visibilización de sus derechos.</t>
  </si>
  <si>
    <t>Numero de casas de igualdad dotadas</t>
  </si>
  <si>
    <t>Dotar XXX casas de igualdad</t>
  </si>
  <si>
    <t>Mantener en funcionamiento el modelo de Casas de igualdad de oportunidades para las mujeres en las 20 localidades, fortaleciendo la atención en los territorios urbanos y rurales.</t>
  </si>
  <si>
    <t>GESTIÓN PÚBLICA</t>
  </si>
  <si>
    <t>Programa 13. Bogotá, un territorio de paz y reconciliación en donde todos puedan volver a empezar.</t>
  </si>
  <si>
    <t>Construcción de memoria, verdad, reparación, víctimas, paz y reconciliación</t>
  </si>
  <si>
    <t>Beneficiar a la población víctima del conflicto armado o excombatientes mediante uno o más de los siguientes tres componentes:
1) Apropiación social de la memoria: desarrollo de procesos pedagógicos, artísticos, culturales, formativos y académicos, para el fortalecimiento de iniciativas ciudadanas de apropiación social de la memoria.
2) Construcción de paz: desarrollo de acciones de construcción del tejido social, la integración local, sostenibilidad económica y/o el desarrollo territorial para la reconciliación.
3) Participación: fortalecimiento de habilidades y capacidades de la población víctima del conflicto armado o excombatientes que promueva su participación en diferentes escenarios.</t>
  </si>
  <si>
    <t xml:space="preserve">Procesos pedagógicos, artísticos, culturales, formativos o académicos realizados para el fortalecimiento de iniciativas ciudadanas para la apropiación social de la memoria, verdad, reparación integral a víctimas, paz y reconciliación. </t>
  </si>
  <si>
    <t>Realizar xxxx procesos pedagógicos, artísticos, culturales, formativos o para el fortalecimiento de iniciativas ciudadanas para la apropiación social de la memoria, verdad, reparación integral a víctimas, paz y reconciliación..</t>
  </si>
  <si>
    <t>Desarrollar 81 procesos de investigación memoria y verdad como aporte a la reconciliación en Bogotá</t>
  </si>
  <si>
    <t>Servicios de divulgación de temáticas de memoria histórica</t>
  </si>
  <si>
    <t>Acciones de construcción de paz realizadas que contribuyan al tejido social, la integración local, la sostenibilidad económica y/o desarrollo territorial para la reconciliación.</t>
  </si>
  <si>
    <t>Realizar xxx acciones de construcción de paz que contribuyan al tejido social, la integración local, la sostenibilidad económica y/o desarrollo territorial para la reconciliación.</t>
  </si>
  <si>
    <t>ACCIONES DE CONSTRUCCIÓN DE PAZ</t>
  </si>
  <si>
    <t>Servicio de apoyo financiero para la construcción de Escenarios de paz, convivencia ciudadana e inclusión social</t>
  </si>
  <si>
    <t xml:space="preserve">Procesos realizados para el fortalecimiento de habilidades y capacidades de la población víctima del conflicto armado o excombatientes que promuevan su participación en diferentes escenarios. </t>
  </si>
  <si>
    <t>Realizar xxx procesos de fortalecimiento de habilidades y capacidades de la población víctima del conflicto armado o excombatientes para promover su partitipación en los diferentes escenarios.</t>
  </si>
  <si>
    <t>Servicio de asistencia técnica para la participación de las víctimas</t>
  </si>
  <si>
    <t>CULTURA, RECREACIÓN Y DEPORTE</t>
  </si>
  <si>
    <t>Programa 14. Bogotá deportiva, recreativa, artística, patrimonial e intercultural.</t>
  </si>
  <si>
    <t>Bogotá cultural y deportiva</t>
  </si>
  <si>
    <t>A definir en PDL</t>
  </si>
  <si>
    <t>Iniciativas de interés cultural, artístico, patrimonial y de cultura ciudadana.</t>
  </si>
  <si>
    <t>Acciones para el reconocimiento, fortalecimiento de los procesos, proyectos e iniciativas desarrolladas por los agentes del sector, las poblaciones vulnerables y de la ciudadanía en general, a través de la entrega de recursos económicos o en especie, mediante los programas de fomento u otros mecanimos, garantizando la equidad, transparencia y democratización en su asignación, y generando las condiciones necesarias para el desarrollo y proyección de los mismos.</t>
  </si>
  <si>
    <t xml:space="preserve">Estímulos otorgados de apoyo al sector artístico y cultural </t>
  </si>
  <si>
    <t>Otorgar XXX estímulos de apoyo al sector artístico y cultural.</t>
  </si>
  <si>
    <t>ESTÍMULOS</t>
  </si>
  <si>
    <t>Porcentaje de personas que participan en proyectos, actividades o campañas orientadas a la promoción del arte, la cultura y el patrimonio, y/o a la promoción de la recreación y el deporte en los barrios</t>
  </si>
  <si>
    <t>Entregar 9.000 estímulos, reconocimientos, apoyos, incentivos y alianzas estratégicas en el marco de los distintos programas de fomento, ofertados a las 20 localidades, que puedan incluir enfoque poblacional y territorial, que beneficien a agentes, organizaciones y comunidades</t>
  </si>
  <si>
    <t>3301054</t>
  </si>
  <si>
    <t>Servicio de apoyo financiero al sector artístico y cultural</t>
  </si>
  <si>
    <t xml:space="preserve">Recreación y deporte </t>
  </si>
  <si>
    <t>Implementación de Bancos Locales de apoyo a iniciativas de organizaciones y colectivos que desarrollan actividades y procesos recreodeportivos en los barrios y veredas de las localidades. Desarrollo de certámenes y eventos recreo deportivos, los cuales pueden contar con reglas elaboradas de acuerdo a las necesidades de las comunidades de las localidades (Carreras atléticas y ciclísticas, ciclo paseo, escuela de la bicicleta, eventos entorno a la bicicleta, torneos de los deportes urbanos y nuevas tendencias, juegos Intercolegiados, juegos comunitarios, juegos tradicionales, actividades recreo-deportivas. Desarrollo de escuelas y procesos de formación deportiva convencional, paralímpicas, nuevas tendencias y deportes alternativos, así como capacitaciones técnicas, administrativas en cualquier modalidad; incluyendo la entrega de elementos deportivos.</t>
  </si>
  <si>
    <t>Colectivos u organizaciones recreo deportivas inscritas en el Banco que implementan iniciativas de carácter barrial beneficiadas con apoyos economicos</t>
  </si>
  <si>
    <t>Beneficiar XXX colectivos u organizaciones recreo deportivas  inscritas en el Banco que implementan iniciativas de carácter barrial con apoyos economicos</t>
  </si>
  <si>
    <t>BANCO DE INICIATIVAS</t>
  </si>
  <si>
    <t>Servicio de promoción de la actividad física, la recreación y el deporte</t>
  </si>
  <si>
    <t>Personas beneficiadas con actividades recreo-deportivas comunitarias</t>
  </si>
  <si>
    <t>Beneficiar  XXX personas en actividades recreo-deportivas comunitarias.</t>
  </si>
  <si>
    <t>ACTIVIDADES RECREODEPORTIVAS</t>
  </si>
  <si>
    <t>Servicio de organización de eventos deportivos comunitarios</t>
  </si>
  <si>
    <t xml:space="preserve">Personas capacitadas en los campos deportivos o recreativos </t>
  </si>
  <si>
    <t xml:space="preserve">Capacitar XXX personas en los campos deportivos o recreativos </t>
  </si>
  <si>
    <t>CAPACITACIÓN</t>
  </si>
  <si>
    <t>Beneficiar 189.809 personas a partir de la primera infancia y a lo largo de la vida en procesos de formación y exploración cultural, artística, patrimonial, recreativa y deportiva en particular en espacios cercanos, parques de proximidad, estructurantes y entornos comunitarios.</t>
  </si>
  <si>
    <t>Servicio de Escuelas Deportivas</t>
  </si>
  <si>
    <t>Personas beneficiadas con la entrega de dotaciones deportivas.</t>
  </si>
  <si>
    <t>Beneficiar XXX Personas con la entrega de dotaciones deportivas.</t>
  </si>
  <si>
    <t>Servicio de asistencia técnica para la promoción del deporte</t>
  </si>
  <si>
    <t>Arte, cultura y patrimonio</t>
  </si>
  <si>
    <t>Los proyectos deben estar orientados al fortalecimiento y desarrollo de festivales, muestras, exposiciones, encuentros, eventos, ferias, conciertos, recorridos, circuitos, celebraciones y/o conmemoraciones artísticas, culturales y/o patrimoniales para la visibilización y valoración de las prácticas y expresiones artísticas, culturales y patrimoniales en los territorios de los grupos poblacionales de pueblos étnicos, grupos etarios, sectores sociales y ciudadanía en general. Asimismo, podrán desarrollarse procesos de formación virtual y/o presencial en áreas artísticas, culturales, patrimoniales, interculturales, gestión cultural, promoción de lectura, cultura ciudadana o relacionadas. La formación en arte, cultura y/o patrimonio busca generar saberes, capacidades, actitudes y competencias que aporten al ejercicio de los derechos culturales y contribuyan al desarrollo humano de la ciudadanía. Los procesos de formación pueden incluir dotación de materiales didácticos, herramientas pedagógicas, dotación de instrumentos y/o de elementos básicos de acuerdo con las áreas artísticas para brindar condiciones apropiadas de funcionamiento de los procesos.</t>
  </si>
  <si>
    <t>Eventos de promoción, circulción y apropiación de actividades artísticas, culturales y patrimoniales realizadas</t>
  </si>
  <si>
    <t>Realizar XXX eventos de promoción, circulción y apropiación de actividades artísticas, culturales y patrimoniales.</t>
  </si>
  <si>
    <t>EVENTOS</t>
  </si>
  <si>
    <t>Desarrollar 9.300 actividades para la promoción, fortalecimiento y desarrollo de las prácticas artísticas, culturales y patrimoniales, como un medio para el ejercicio de los derechos culturales y el desarrollo humano, con alcance zonal, distrital y regional.</t>
  </si>
  <si>
    <t>Servicio de promoción de actividades culturales</t>
  </si>
  <si>
    <t xml:space="preserve">Personas beneficiadas y capacitadas con procesos de formación y exploración en los campos artísticos, culturales y patrimoniales </t>
  </si>
  <si>
    <t>Capacitar XXX personas en los campos artísticos, interculturales, culturales y/o patrimoniales.</t>
  </si>
  <si>
    <t>Beneficiar 189.809 personas a partir de la primera infancia y a lo largo de la vida en procesos de formación y exploración cultural, artística patrimonial, recreativa y deportiva, en particular en espacios cercanos, parques de proximidad, estructurantes y entornos comunitarios</t>
  </si>
  <si>
    <t>Servicio de educación informal en áreas artísticas y culturales</t>
  </si>
  <si>
    <t>No. Organizaciones artísticas, culturales y patrimoniales beneficiadas con elementos entregados.</t>
  </si>
  <si>
    <t>Beneficiar XXX organizaciones artísticas, culturales y patrimoniales con elementos entregados.</t>
  </si>
  <si>
    <t>ENTREGA DE ELEMENTOS</t>
  </si>
  <si>
    <t>Servicios de asistencia técnica para la circulación cinematográfica</t>
  </si>
  <si>
    <t>Apoyos a deportistas de alto rendimiento</t>
  </si>
  <si>
    <t>Brindar al deportista de Alto Rendimiento un incentivo economico o en especie que garantice su preparación y la posibilidad de competir nacional o internacionalmente en cualquiera de las disciplinas.</t>
  </si>
  <si>
    <t>Número de deportistas de alto rendimiento beneficiados con apoyos economicos o especie</t>
  </si>
  <si>
    <t>Beneficiar a XXX a deportistas de alto rendimiento con apoyos economicos o en especie</t>
  </si>
  <si>
    <t>APOYO ALTO RENDIMIENTO</t>
  </si>
  <si>
    <t>Servicio de apoyo financiero a atletas</t>
  </si>
  <si>
    <t>Patrimonio tangible e Intagible Local</t>
  </si>
  <si>
    <t>Apoyar el desarrollo de acciones de divulgación, pedagogía, reflexión y promoción de los Patrimonios existentes en el Área Arqueológica Protegida de la Hacienda El Carmen parque arqueológico, así como otras prácticas y expresiones patrimoniales existentes en la localidad, que resalten la importancia de los sitios locales como lugares de memoria histórica y colectiva</t>
  </si>
  <si>
    <t>Personas vinculadas a las acciones de reconocimiento y salvaguardia  del patrimonio cultura inmaterial en torno a practicas artísticas,  recreodeportivas y saberes culturales.</t>
  </si>
  <si>
    <t>Vincular a XXX personas en acciones de reconocimiento y salvaguardia  del patrimonio cultura</t>
  </si>
  <si>
    <t>PATRIMONIO CULTURAL</t>
  </si>
  <si>
    <t>Índice de reconocimiento de los patrimonios integrados (Porcentaje)</t>
  </si>
  <si>
    <t>Servicio de educación informal sobre parques arqueológicos</t>
  </si>
  <si>
    <t>AMBIENTE</t>
  </si>
  <si>
    <t>Programa 15. Bogotá protege todas las formas de vida</t>
  </si>
  <si>
    <t>Protección y bienestar animal</t>
  </si>
  <si>
    <t>Contempla los servicios de esterilización quirúrgica de perros y gatos cuyo cuidador reside en estrato 1, 2 y 3; atención de urgencias veterinarias animales sin tenedor responsable, o que su tenedor sea habitante de calle, carretero o esté en cuidado de rescatistas y hogares de paso; el servicio de urgencias esta orientado a la atención médica de animales que han sufrido un accidente o enfermedad que pone en peligro inminente su vida, para garantizar su diagnóstico, tratamiento y recuperación , sin cuidador, habitantes de calle y carreteros. Brigadas médicas veterinarias para animales que residen en estrato 1,2 y 3, consiste en una valoración médica preventiva; así como acciones de educación y tenencia responsable, adopción.</t>
  </si>
  <si>
    <t>Número de personas vinculadas en acciones de educación en temas de protección y bienestar animal</t>
  </si>
  <si>
    <t>Vincular XXX personas en acciones educativas en temas de protección y bienestar animal</t>
  </si>
  <si>
    <t>Vincular a 50.000 personas en acciones educativas sobre protección y bienestar animal para fomentar una convivencia armónica y una transformación cultural desde el enfoque humano-animal.</t>
  </si>
  <si>
    <t>Servicio de divulgación de la información de la política nacional de educación ambiental y participación</t>
  </si>
  <si>
    <t>Número de animales atendidos por los programas de brigadas médicas, urgencias veterinarias y adopciones</t>
  </si>
  <si>
    <t>Atender XXX animales en los programas de brigadas médicas, urgencias veterinarias y adopciones</t>
  </si>
  <si>
    <t>BIENESTAR ANIMAL</t>
  </si>
  <si>
    <t>Atender 70.000 animales en los programas de atención integral de la fauna doméstica del Distrito Capital.</t>
  </si>
  <si>
    <t>Servicio de atención integral a la fauna</t>
  </si>
  <si>
    <t>Número de animales esterilizados</t>
  </si>
  <si>
    <t>Esterilizar XXX perros y gatos incluyendo los que está en condición de vulnerabilidad</t>
  </si>
  <si>
    <t>ESTERILIZACIÓN</t>
  </si>
  <si>
    <t>Esterilizar 320.000 perros y gatos incluyendo los que están en condición de vulnerabilidad, en el Distrito, a través de alianzas y una gestión eficiente.</t>
  </si>
  <si>
    <t>INTEGRACIÓN SOCIAL</t>
  </si>
  <si>
    <t>Programa 7. Bogotá, una ciudad con menos pobreza.</t>
  </si>
  <si>
    <t xml:space="preserve">Menos pobreza </t>
  </si>
  <si>
    <t xml:space="preserve">Transferencias monetarias condicionadas para jóvenes </t>
  </si>
  <si>
    <t>Transferencias Monetarias Condicionadas que tiene por objeto contribuir con la reducción del riesgo social de jóvenes altamente vulnerables a través de su inclusión en dinámicas educativas y sociales, orientación socio ocupacional y formación en habilidades.</t>
  </si>
  <si>
    <t>Jóvenes beneficiados con transferencias condicionadas y  acompañamiento psicosocial para la promoción al acceso y permanencia a oportunidades de formación y empleabilidad</t>
  </si>
  <si>
    <t>Beneficiar xxxx jóvenes con transferencias condicionadas y  acompañamiento psicosocial para la promoción al acceso y permanencia a oportunidades de formación y empleabilidad</t>
  </si>
  <si>
    <t>TRANSFERENCIAS MONETARIAS</t>
  </si>
  <si>
    <t>Incidencia de pobreza monetaria (Porcentaje de personas)</t>
  </si>
  <si>
    <t>Beneficiar 40.000 jóvenes con transferencias monetarias condicionadas con enfoque diferencial características particulares en razón de su genero, creencia religiosa, pertenencia étnica, y discapacidad en el marco de una ruta de inclusión productiva.</t>
  </si>
  <si>
    <t>Servicio de protección integral a niños, niñas, adolescentes y jóvenes</t>
  </si>
  <si>
    <t>Otras Transferencias Monetarias</t>
  </si>
  <si>
    <t>Aporte monerario que brinde un ingreso mínimo a personas en condición de pobreza y/o vulnerabilidad de la ciudad con el objetivo de reducir los índices de pobreza monetaria, multidimensional y de feminización de la pobreza.</t>
  </si>
  <si>
    <t>Personas atendidas con apoyos que contribuyan al ingreso mínimo garantizado</t>
  </si>
  <si>
    <t xml:space="preserve">Atender XXX personas con apoyos que contribuyan al ingreso mínimo garantizado. </t>
  </si>
  <si>
    <t>INGRESO MÍNIMO</t>
  </si>
  <si>
    <t>Atender 1.300.000 personas pobres extremas, pobres, vulnerables y víctimas del conflicto interno armado en esas condiciones, mediante transferencias monetarias (condicionadas y no condicionadas) donde se garantice que la población beneficiaria en su mayoría sean mujeres.</t>
  </si>
  <si>
    <t>Servicio de apoyo financiero para la entrega de transferencias monetarias no condicionadas</t>
  </si>
  <si>
    <t>Apoyo económico para persona mayor - tipo C</t>
  </si>
  <si>
    <t>Aporte en dinero entregado a las personas mayores del Distrito Capital que se encuentran en situación de vulnerabilidad social e inseguridad económica.</t>
  </si>
  <si>
    <t>Número de personas mayores con transferencias Monetarias</t>
  </si>
  <si>
    <t>Beneficiar XXX personas mayores con transferencias monetarias</t>
  </si>
  <si>
    <t>APOYO ECONÓMICO PERSONA MAYOR</t>
  </si>
  <si>
    <t>Servicio de apoyo financiero para el adulto mayor</t>
  </si>
  <si>
    <t>Programa 8. Erradicación del hambre en Bogotá</t>
  </si>
  <si>
    <t>Comedores Comunitarios</t>
  </si>
  <si>
    <t>Acciones orientadas a atender población  en inseguridad alimentaria, focalizada por la SDIS, a través de  comedores comunitarios.</t>
  </si>
  <si>
    <t>Número de cupos habilitados para la atención de población en inseguridad alimentaria y nutricional del Distrito Capital, a través de comedores comunitarios.</t>
  </si>
  <si>
    <t xml:space="preserve"> Habilitar XXX cupos para la atención de población en inseguridad alimentaria y nutricional del Distrito Capital, a través de comedores comunitarios.</t>
  </si>
  <si>
    <t>SEGURIDAD ALIMENTARIA</t>
  </si>
  <si>
    <t>Porcentaje de Incidencia en inseguridad alimentaria severa</t>
  </si>
  <si>
    <t>Servicio de entrega de raciones de alimentos</t>
  </si>
  <si>
    <t>EDUCACIÓN</t>
  </si>
  <si>
    <t>Objetivo 3. Bogotá Confía en su Potencial</t>
  </si>
  <si>
    <t>Programa 16. Atención integral a la primera infancia y educación como eje del potencial humano.</t>
  </si>
  <si>
    <t>Educación como eje del potencial humano</t>
  </si>
  <si>
    <t>Dotación de equipamientos para instituciones educativas públicas del distrito.</t>
  </si>
  <si>
    <t>Satisfacer las necesidades de equipamientos de las instituciones educativas públicas del distrito, tanto en colegios distritales como en multicampus universitarios. Se busca mejorar los entornos de aprendizaje mediante la provisión de recursos pedagógicos y tecnológicos adecuados y así atender las necesidades particulares de las diversas poblaciones estudiantiles.</t>
  </si>
  <si>
    <t>Sedes educativas urbanas y rurales dotadas con recursos pedagógicos y/o tecnológicos</t>
  </si>
  <si>
    <t>Dotar XXX sedes educativas urbanas y rurales con recursos pedagógicos y/o tecnológicos</t>
  </si>
  <si>
    <t>Intervenir 310 sedes educativas y sedes administrativas con acciones de mejoramiento a la infraestructura y/o dotaciones para el aprendizaje</t>
  </si>
  <si>
    <t>Infraestructura educativa dotada</t>
  </si>
  <si>
    <t>Apoyo para educación superior</t>
  </si>
  <si>
    <t>Otorgar financiación para el tránsito, el acceso y permanencia en la educación posmedia (niveles de formación técnico profesional, tecnólogo, profesional universitario y educación para el trabajo y desarrollo humano).</t>
  </si>
  <si>
    <t>Número de estudiantes beneficiados con apoyo de sostenimiento para la permanencia en la educación posmedia (niveles de formación técnico profesional, tecnólogo, profesional universitario y educación para el trabajo y desarrollo humano).</t>
  </si>
  <si>
    <t>Beneficiar xxx estudiantes con apoyo de sostenimiento para la permanencia en la educación posmedia (niveles de formación técnico profesional, tecnólogo, profesional universitario y educación para el trabajo y desarrollo humano).</t>
  </si>
  <si>
    <t>SOSTENIMIENTO</t>
  </si>
  <si>
    <t>Tasa de tránsito inmediato a educación posmedia (Porcentaje)</t>
  </si>
  <si>
    <t>Ofrecer 32.000 cupos en las estrategias de acceso y permanencia en la educación superior y posmedia; de los cuales 22.000 cupos serán para educación superior y 10.000 cupos para educación para el trabajo y el desarrollo humano</t>
  </si>
  <si>
    <t xml:space="preserve">Servicio de apoyo financiero para la permanencia a la educación superior </t>
  </si>
  <si>
    <t>Número de estudiantes beneficiados en programas de educación posmedia (niveles de formación técnico profesional, tecnólogo, profesional universitario y educación para el trabajo y desarrollo humano).</t>
  </si>
  <si>
    <t>Beneficiar XXX estudiantes en programas de educación posmedia (niveles de formación técnico profesional, tecnólogo, profesional universitario y educación para el trabajo y desarrollo humano).</t>
  </si>
  <si>
    <t>APOYO EDUCACIÓN POSMEDIA</t>
  </si>
  <si>
    <t xml:space="preserve">Servicio de fomento para el acceso a la educación superior </t>
  </si>
  <si>
    <t>Procesos complementarios de educación a las personas para el cierre de brechas de la ruralidad</t>
  </si>
  <si>
    <t>Estrategias que busque fortalecer las competencias en inglés matemáticas y programación entre otras áreas de conocimiento en los niños, jóvenes y adultos campesinos con el fin de cerrar la brechas educativas. Realizar acciones complementarias de refuerzos en áreas educativas de inglés, matemáticas, investigación y comprensión de lectura para los niños, niñas, jóvenes y adultos del territorio.</t>
  </si>
  <si>
    <t>Proyectos para el desarrollo integral de la primera infancia y la relación escuela, familia y comunidad.</t>
  </si>
  <si>
    <t>Implementar XXX Proyectos para el desarrollo integral de la primera infancia y la relación escuela, familia y comunidad.</t>
  </si>
  <si>
    <t>DESARROLLO INTEGRAL</t>
  </si>
  <si>
    <t>Servicio de atención integral para la primera infancia</t>
  </si>
  <si>
    <t>DESARROLLO ECONÓMICO, INDUSTRIA Y TURISMO</t>
  </si>
  <si>
    <t>Programa 19. Desarrollo empresarial, productividad y empleo.</t>
  </si>
  <si>
    <t>Desarrollo empresarial, productividad y empleo</t>
  </si>
  <si>
    <t>Fortalecimiento de habilidades para la empleabilidad - impulso al empleo local.</t>
  </si>
  <si>
    <t>Acciones para fortalecer las capacidades y/o habilidades, técnicas y blandas de las personas de la localidad, con el fin de mejorar el acceso a oportunidades de empleo.</t>
  </si>
  <si>
    <t>Número de acciones realizadas para fortalecer las capacidades y/o habilidades, técnicas y blandas de las personas de la localidad, con el fin de mejorar el acceso a oportunidades de empleo.</t>
  </si>
  <si>
    <t>Realizar XXX acciones para fortalecer las capacidades y/o habilidades, técnicas y blandas de las personas de la localidad, con el fin de mejorar el acceso a oportunidades de empleo.</t>
  </si>
  <si>
    <t>Certificaciones en formación para el trabajo y/o competencias en habilidades laborales específicas</t>
  </si>
  <si>
    <t>Personas asistidas técnicamente</t>
  </si>
  <si>
    <t>Emprendimiento equitativo e incluyente</t>
  </si>
  <si>
    <t>Desarrollo turístico local</t>
  </si>
  <si>
    <t>Proyectos orientados a la generación de acciones, incentivos y capacitaciones con el fin de fortalecer las capacidades locales para la gestión y el desarrollo turístico, contribuyendo a fortalecer el tejido económico y social de las localidades.</t>
  </si>
  <si>
    <t>Número de Mipymes y/o emprendimientos orientados al fortalecimiento de las capacidades locales para la gestión y el desarrollo turístico apoyados.</t>
  </si>
  <si>
    <t xml:space="preserve">Apoyar XXX Mipymes y/o emprendimientos orientados al fortalecimiento de las capacidades locales para la gestión y el desarrollo turístico </t>
  </si>
  <si>
    <t>DESARROLLO TURÍSTICO</t>
  </si>
  <si>
    <t>Servicio de apoyo para la formación de capital humano pertinente para el desarrollo empresarial de los territorios</t>
  </si>
  <si>
    <t>Programa 20. Promoción del emprendimiento formal, equitativo e incluyente</t>
  </si>
  <si>
    <t>Sostenibilidad del ecosistema cultural y creativo</t>
  </si>
  <si>
    <t>Estrategias dirigidas a: (i) activar los Distritos Creativos y los territorios culturales; (ii) fortalecer las competencias emprendedoras de los agentes y las organizaciones; y (iii) promover la creación y circulación de bienes y servicios en escenarios especializados con el propósito de dinamizar la cadena de valor del sector.</t>
  </si>
  <si>
    <t>Número de proyectos financiados y acompañados del sector cultural y creativo.</t>
  </si>
  <si>
    <t>Financiar XXX proyectos del sector cultural y creativo.</t>
  </si>
  <si>
    <t>SOSTENIBILIDAD</t>
  </si>
  <si>
    <t>Servicio de circulación artística y cultural</t>
  </si>
  <si>
    <t>Extensión agropecuaria y productividad rural</t>
  </si>
  <si>
    <t>Incentivar la producción sostenible por medio de la reconversión productiva y el establecimiento de sistemas innovadores a través de las Buenas Prácticas Pecuarias, Agrícolas y de Manufactura, y la agregación de valor. 2. Fortalecer la capacidad organizacional para la producción, transformación, comercialización de los productos y servicios agropecuarios a través la oferta ordenada, continua y sostenible para mejorar la competitividad de los productores.</t>
  </si>
  <si>
    <t>Número  de hogares y/o unidades productivas vinculadas a procesos productivos y de comercialización en el sector rural</t>
  </si>
  <si>
    <t>Vincular XXX hogares y/o unidades productivas a procesos productivos y de comercialización en el sector rural.</t>
  </si>
  <si>
    <t>PRODUCTIVIDAD Y COMERCIALIZACIÓN</t>
  </si>
  <si>
    <t>Vincular 500 unidades productivas y/o emprendimientos rurales a mecanismos de inclusión financiera, priorizando la oferta en mujeres y jóvenes.</t>
  </si>
  <si>
    <t>Servicio de apoyo para el fomento organizativo de la Agricultura Campesina, Familiar y Comunitaria</t>
  </si>
  <si>
    <t>Fortalecimiento del tejido empresarial local</t>
  </si>
  <si>
    <t>Apoyo a emprendimientos, y unidades productivas locales mediante acciones que fortalezcan sus capacidades, como procesos formativos,  acompañamiento para la transformación empresarial. Esto incluye incentivos monetarios, apoyos para la reactivación económica y suministro de insumos para fortalecer emprendimientos, MiPymes y actores de la economia informal.</t>
  </si>
  <si>
    <t>Número de Mipymes, emprendimientos y/o actores de la economia informal apoyados para el fortalecimiento del tejido empresarial local.</t>
  </si>
  <si>
    <t>Apoyar XXX Mipymes, emprendimientos y/o actores de la economia informal para el fortalecimiento del tejido empresarial local.</t>
  </si>
  <si>
    <t>TEJIDO EMPRESARIAL LOCAL</t>
  </si>
  <si>
    <t>Apoyar financieramente a 36.000 negocios locales con el fin de contribuir a su fortalecimiento sostenibilidad y crecimiento, priorizando mujeres, jóvenes y personas mayores de 50 años.</t>
  </si>
  <si>
    <t>Servicio de acompañamiento productivo y empresarial</t>
  </si>
  <si>
    <t>HÁBITAT</t>
  </si>
  <si>
    <t>Objetivo 4. Bogotá Ordena su Territorio y Avanza en su Acción Climática</t>
  </si>
  <si>
    <t>Programa 23: Ordenamiento territorial sostenible, equilibrado y participativo</t>
  </si>
  <si>
    <t>Hábitat sostenible e incluyente</t>
  </si>
  <si>
    <t>Legalización y titulación de predios</t>
  </si>
  <si>
    <t>Facilitar el acceso de los ciudadanos a la propiedad legal, promoviendo la seguridad jurídica y el desarrollo económico en la comunidad. Además, una gestión eficiente en la titulación y legalización de predios contribuye a la reducción de la informalidad y mejora la planificación urbana, así como el acceso a mayores beneficios.</t>
  </si>
  <si>
    <t>Predios legalizados y/o con titulación gestionados</t>
  </si>
  <si>
    <t>Gestionar la titulación o legalización de XXX predios.</t>
  </si>
  <si>
    <t>TITULACIÓN Y LEGALIZACIÓN</t>
  </si>
  <si>
    <t>Servicio de asistencia técnica y jurídica en saneamiento y titulación de predios</t>
  </si>
  <si>
    <t>Programa 24. Revitalización y renovación urbana y rural con inclusión.</t>
  </si>
  <si>
    <t>Desarrollo urbano y rural integral</t>
  </si>
  <si>
    <t>Construcción, mantenimiento y dotación de parques de la red de proximidad</t>
  </si>
  <si>
    <t>Acciones de construcción, mantenimiento y dotación de parques de la red de proximidad, que impliquen diseños arquitectónicos propios e Intervenciones de mantenimiento orientadas a la mejora y aprovechamiento del mobiliario y la infraestructura física existente en los parques.</t>
  </si>
  <si>
    <t>m2 de Parques de la red de proximidad construidos y dotados</t>
  </si>
  <si>
    <t>Construir XXX m2 de Parques de la red de proximidad (la construcción incluye su dotación).</t>
  </si>
  <si>
    <t>CONSTRUCCIÓN</t>
  </si>
  <si>
    <t>Parques recreativos construidos y dotados</t>
  </si>
  <si>
    <t>Número de Parques de la red de proximidad intervenidos en mejoramiento, mantenimiento y/o dotación</t>
  </si>
  <si>
    <t xml:space="preserve">Intervenir XXX Parques  de la red de proximidad con acciones de mejoramiento, mantenimiento y/o dotación. </t>
  </si>
  <si>
    <t>Administrar, mantener y/o mejorar 146 parques y escenarios del sistema de Espacio Público Peatonal y para el Encuentro, propendiendo por generar unas condiciones adecuadas, para el disfrute de los mismos.</t>
  </si>
  <si>
    <t>Parques recreativos adecuados</t>
  </si>
  <si>
    <t>Dotación de equipamientos culturales de escala local</t>
  </si>
  <si>
    <t>Fortalecimiento de las infraestructuras culturales locales, como herramientas para el mejoramiento del acceso y disfrute de la oferta cultural por parte de la ciudadanía, en condiciones adecuadas de seguridad y calidad</t>
  </si>
  <si>
    <t>No. de equipamientos culturales intervenidos con acciones de construcción, adecuación y/o dotación</t>
  </si>
  <si>
    <t>Intervenir XXX equipamientos culturales con acciones de construcción, adecuación y/o dotación</t>
  </si>
  <si>
    <t>Adecuar y/o sostener 63 equipamientos culturales, recreativos y/o deportivos,  algunos de ellos en barrios de borde, propiciando espacios de encuentro para las comunidades</t>
  </si>
  <si>
    <t>Servicio de mantenimiento de infraestructura cultural</t>
  </si>
  <si>
    <t>Programa 25. Aumento de la resiliencia al cambio climático y reduccion de la vulnerabilidad</t>
  </si>
  <si>
    <t>Protección del ambiente y resiliencia al cambio climático</t>
  </si>
  <si>
    <t xml:space="preserve">Reverdecimeinto Urbano </t>
  </si>
  <si>
    <t>Comprende muros y techos verdes; Renaturalización urbana; Mantenimiento de arbolado; Acciones de restauración ecológica; Acciones de conservación de la Estructura Ecológica Principal; Conectores ecosistémicos; Educación ambiental (en el marco de la Política Pública Distrital de Educación Ambiental D675/2011 - Proceda); Jardinería urbana y Agricultura urbana y perirubana agroecológica.</t>
  </si>
  <si>
    <t>Número de m2 de áreas renaturalizadas</t>
  </si>
  <si>
    <t>Generar XXX m2 de áreas renaturalizadas</t>
  </si>
  <si>
    <t>RENATURALIZACIÓN</t>
  </si>
  <si>
    <t>Número de hectáreas de ecosistemas conservadas</t>
  </si>
  <si>
    <t>Servicio de restauración de ecosistemas</t>
  </si>
  <si>
    <t>Número de hectáreas en proceso de restauración ecológica</t>
  </si>
  <si>
    <t>Lograr XXX hectáreas en proceso de restauración ecológica</t>
  </si>
  <si>
    <t>RESTAURACIÓN ECOLÓGICA</t>
  </si>
  <si>
    <t>Lograr setecientas ochenta (780) hectáreas en proceso de restauración ecológica con planeación y ejecución participativas</t>
  </si>
  <si>
    <t>Número de hectáreas de Estructura Ecológica Principal con acciones de conservación</t>
  </si>
  <si>
    <t>Realizar acciones de conservación en XXX hectáreas de la  Estructura Ecológica Principal</t>
  </si>
  <si>
    <t>CONSERVACIÓN</t>
  </si>
  <si>
    <t>Conservar 2.000 hectáreas de la Estructura Ecológica Principal del D.C.</t>
  </si>
  <si>
    <t>Número de hectáreas de conectores ecosistémicos de la Estructura Ecológica Principal intervenidos</t>
  </si>
  <si>
    <t>Intervenir XXX hectáreas de conectores ecosistémicos</t>
  </si>
  <si>
    <t>CONECTORES ECOSISTÉMICOS</t>
  </si>
  <si>
    <t>Intervenir 2.500 hectáreas de conectores ecosistémicos para aumentar la conectividad de los elementos de la Estructura Ecológica Principal</t>
  </si>
  <si>
    <t>AMBIENTE/HÁBITAT</t>
  </si>
  <si>
    <t>Número de procesos comunitarios de educación ambiental implementados</t>
  </si>
  <si>
    <t>Implementar XXX procesos comunitarios de educación ambiental que promueven la conservación de la biodiversidad y el agua</t>
  </si>
  <si>
    <t>EDUCACIÓN AMBIENTAL</t>
  </si>
  <si>
    <t>Número de Procesos comunitarios de educación ambiental implementados y/o fortalecidos</t>
  </si>
  <si>
    <t>Número de huertas urbanas implementadas</t>
  </si>
  <si>
    <t xml:space="preserve">Implementar XXX huertas urbanas </t>
  </si>
  <si>
    <t>HUERTAS URBANAS</t>
  </si>
  <si>
    <t>Asistir técnicamente 25.000 huertas urbanas en procesos de agricultura urbana.</t>
  </si>
  <si>
    <t>Servicio de apoyo para las unidades productivas para el autoconsumo de los hogares en situación de vulnerabilidad social</t>
  </si>
  <si>
    <t>Número de m2 de muros y techos verdes</t>
  </si>
  <si>
    <t>Construir XXX m2 de muros y techos verdes.</t>
  </si>
  <si>
    <t>MUROS Y TECHOS VERDES</t>
  </si>
  <si>
    <t>Número de m2 de jardinería convencional y biodiversa mantenidos</t>
  </si>
  <si>
    <t xml:space="preserve">Mantener XXX m2 de jardinería </t>
  </si>
  <si>
    <t>JARDINERÍA</t>
  </si>
  <si>
    <t>Mantener 200.000 metros cuadrados de jardinería</t>
  </si>
  <si>
    <t>Número de árboles mantenidos en zona urbana</t>
  </si>
  <si>
    <t>Mantener XXX árboles en zona urbana</t>
  </si>
  <si>
    <t>ARBOLADO</t>
  </si>
  <si>
    <t>Mantener 500.000 árboles en zona urbana y rural en el Distrito Capital</t>
  </si>
  <si>
    <t>Servicio de reforestación de ecosistemas</t>
  </si>
  <si>
    <t>Asistencia técnica agropecuaria y ambiental</t>
  </si>
  <si>
    <t>Corresponde a acciones de sostenibilidad ambiental en la ruralidad, que comprenden restauración ecológica, mantenimiento de arbolado en zonas rurales, educación ambiental (en el marco de la Política Pública Distrital de Educación Ambiental D675/2011 - Proceda), huertas rurales y buenas prácticas agropecuarias y ambientales realizadas en el marco de la Unidad Local de Asistencia Técnica Agropecuaria (ULATA).</t>
  </si>
  <si>
    <t>Número de procesos comunitarios de educación ambiental implementados y/o fortalecidos</t>
  </si>
  <si>
    <t>Número de árboles mantenidos en zona rural</t>
  </si>
  <si>
    <t>Mantener XXX árboles en zona rural</t>
  </si>
  <si>
    <t>Número de huertas rurales implementadas</t>
  </si>
  <si>
    <t xml:space="preserve">Implementar XXX huertas rurales </t>
  </si>
  <si>
    <t>Número de predios rurales con buenas prácticas agropecuarias y ambientales que fortalezcan la protección a coberturas vegetales y recurso hídrico</t>
  </si>
  <si>
    <t>Apoyar XXXX predios rurales con buenas prácticas agropecuarias y ambientales que fortalezcan la protección a coberturas vegetales y recurso hídrico</t>
  </si>
  <si>
    <t>BUENAS PRÁCTICAS</t>
  </si>
  <si>
    <t>Servicio de apoyo para la certificación de predios agropecuarios</t>
  </si>
  <si>
    <t>Cambios de hábitos de consumo, separación en la fuente y reciclaje.</t>
  </si>
  <si>
    <t>Acciones orientadas a la divulgación y sensibilización acerca de consumo responsable, economía circular y separación en la fuente, así como la promoción de una cultura ciudadana con actitudes y prácticas sobre la gestión de residuos.</t>
  </si>
  <si>
    <t>Personas capacitadas en separación en la fuente y reciclaje</t>
  </si>
  <si>
    <t>Capacitar XXX personas en separación en la fuente y reciclaje.</t>
  </si>
  <si>
    <t>SEPARACIÓN EN LA FUENTE</t>
  </si>
  <si>
    <t>Vincular 2.302.200 personas en acciones de educación ambiental para la conservación de la biodiversidad, el agua y la gestión de riesgos de desastres</t>
  </si>
  <si>
    <t>Servicios de apoyo financiero para la ejecución de proyectos de gestión integral de residuos sólidos</t>
  </si>
  <si>
    <t>Programa 26. Movilidad Sostenible.</t>
  </si>
  <si>
    <t>Entre el 14% y 19%</t>
  </si>
  <si>
    <t>Diseño, construcción y conservación (mantenimiento y rehabilitación) de la malla vial local e intermedia urbana o rural.</t>
  </si>
  <si>
    <t>Comprende la realización de estudios y diseños que se requieran para la intervención de un nuevo corredor vial local e intermedio y su construcción, así como el conjunto de acciones que se ejecutan sobre la malla vial local e intermedia, una vez puesta en operación, para que brinden condiciones de uso aceptable. Incluye las intervenciones que propendan por la movilidad activa brindando y fortaleciendo el transito ciclista, considerando lo dispuesto en Art 156 del POT Vigente para el FDL.</t>
  </si>
  <si>
    <t>Kilómetros-carril construidos y/o conservados de malla vial urbana (local y/o intermedia)</t>
  </si>
  <si>
    <t>Intervenir XXX Kilómetros-carril de malla vial urbana (local y/o intermedia) con acciones de construcción y/o conservación</t>
  </si>
  <si>
    <t>INTERVENCIÓN MALLA VIAL LOCAL</t>
  </si>
  <si>
    <t>Conservar 2.915 kilometros-carril de la red vial.</t>
  </si>
  <si>
    <t>Vía secundaria mejorada</t>
  </si>
  <si>
    <t>Kilómetros-carril construidos y/o conservados de malla vial rural</t>
  </si>
  <si>
    <t>Intervenir XXX Kilómetros-carril de malla vial rural con acciones de construcción y/o conservación</t>
  </si>
  <si>
    <t>INTERVENCIÓN MALLA VIAL RURAL</t>
  </si>
  <si>
    <t>Programa 27. Gestión del riesgo de desastres para un territorio seguro</t>
  </si>
  <si>
    <t>Manejo de emergencias y mitigación del riesgo de desastres</t>
  </si>
  <si>
    <t>Comprende acciones orientadas al conocimiento del Riesgo de Desastres y los Efectos del Cambio Climático; Acciones de reducción del riesgo; Gobernanza del Riesgo y Adaptación al Cambio Climático; Manejo de emergencias, y desastres y Fortalecimiento Institucional-Consejos Locales de Gestion del Riesgo,  obras de mitigación, mantenimiento de obras de mitigación existentes y estudios de diseño de obras de mitigación</t>
  </si>
  <si>
    <t>Número de acciones efectivas para el fortalecimiento de las capacidades locales en torno a la gestión del riesgo</t>
  </si>
  <si>
    <t>Realizar XXX acciones efectivas para el fortalecimiento de las capacidades locales en torno a la gestión del riesgo</t>
  </si>
  <si>
    <t>GESTIÓN DEL RIESGO</t>
  </si>
  <si>
    <t>Servicio de educación informal en el marco de la reducción y mitigación del riesgo de desastres</t>
  </si>
  <si>
    <t>Programa 29. Servicios públicos inclusivos y sostenibles.</t>
  </si>
  <si>
    <t>Acueductos veredales y saneamiento básico.</t>
  </si>
  <si>
    <t>Construcción o adecuación de la infraestructura y la dotación de suministros, válvulas y accesorios y la imposición de servidumbres, con el fin de mejorar la calidad, continuidad y cobertura para la prestación eficiente de los servicios públicos de acueducto y alcantarillado.</t>
  </si>
  <si>
    <t>Número de acueductos veredales asistidos o intervenidos técnica u organizacionalmente.</t>
  </si>
  <si>
    <t>Fortalecer XXX acueductos veredales con asistencia, intervenir técnica u organizativa</t>
  </si>
  <si>
    <t>ACUEDUCTOS VEREDALES</t>
  </si>
  <si>
    <t>Número de hogares rurales con cobertura, calidad y continuidad de la prestación de los Servicios Públicos domiciliarios y TIC mejorada</t>
  </si>
  <si>
    <t>Servicios de apoyo financiero para la ejecución de proyectos de acueductos y de manejo de aguas residuales</t>
  </si>
  <si>
    <t>Energias alternativas</t>
  </si>
  <si>
    <t>Implementación de soluciones de autogeneración eléctrica basados en Fuentes No Convencionales de Energía Alternativas para la ruralidad.</t>
  </si>
  <si>
    <t>Acciones con energías alternativas para el área rural realizadas.</t>
  </si>
  <si>
    <t>Realizar XXX acciones  con energías alternativas para el área rural.</t>
  </si>
  <si>
    <t>ENERGÍAS ALTERNATIVAS</t>
  </si>
  <si>
    <t>Servicio de asistencia técnica para la administración y operación de los servicios públicos domiciliarios</t>
  </si>
  <si>
    <t>Programa 30. Atención del déficit social para un hábitat digno.</t>
  </si>
  <si>
    <t>Dotación, adecuación y mejoramiento a unidades operativas de servicios sociales de la SDIS</t>
  </si>
  <si>
    <t>Adquisición e instalación de elementos de dotación  e intervenciones locativas en actividades de saneamiento básico de bienes inmuebles de las unidades operativas de SDIS. *En el marco del desarrollo de las actividades inherentes a las adecuaciones locativas de la infraestructura, denomina saneamiento básico a aquellas actividades que atienden los siguientes temas:
 •Presencia de filtración en cubiertas, limpieza de canales e instalaciones de flanches.
•Redes hidrosanitarias que garanticen la operación de baños y cocinas.
•Redes eléctricas que garanticen la operación de equipos eléctricos, iluminación y conectividad.
•Redes de gas que garantizan la prestación del servicio de alimentación.
•Cerramientos que garanticen la seguridad de la unidad operativa.
•Pintura general en los diferentes espacios de la unidad operativa.</t>
  </si>
  <si>
    <t>Dotar y/o acondicionar XXX unidades operativas orientadas a la atención de la primera infancia (Jardines Infantiles, Casas de Pensamiento Intercultural, Modalidad Espacios Rurales, Crecemos en la Ruralidad, Creciendo Juntos, Centros Amar, Centros Forjar)</t>
  </si>
  <si>
    <t>Realizar 1.400 optimizaciones en unidades operativas para la prestación de servicios sociales a través del mantenimiento reforzamiento y adecuación de las infraestructuras.</t>
  </si>
  <si>
    <t>Edificaciones de atención a la primera infancia dotadas</t>
  </si>
  <si>
    <t xml:space="preserve">Dotar y/o acondicionar XXX unidades operativas de atención especializada (Centros Integrarte, Centros Crecer y Cadis) </t>
  </si>
  <si>
    <t>Centros de atención integral para personas con discapacidad dotados</t>
  </si>
  <si>
    <t>Unidades operativas orientadas a la atención de jóvenes (casas de la juventud, centros forjar) dotadas y/o acondicionadas</t>
  </si>
  <si>
    <t>Dotar y/o acondicionar XXX unidades operativas orientadas a la atención de jóvenes (casas de la juventud, centros forjar)</t>
  </si>
  <si>
    <t>Edificaciones de atención a la adolescencia y juventud dotadas</t>
  </si>
  <si>
    <t>Dotar y/o acondicionar XXX Centros de Desarrollo Comunitarios  para la prestación de servicios sociales dirigidas al desarrollo de capacidades y generación de oportunidades</t>
  </si>
  <si>
    <t>Centros comunitarios dotados</t>
  </si>
  <si>
    <t xml:space="preserve">Unidades operativas para la prestación de servicios sociales y estrategias dirigidas a personas de los sectores sociales LGBTI dotadas y/o acondicionadas </t>
  </si>
  <si>
    <t>Dotar y/o acondicionar casas LGBTI para la prestación de servicios sociales y estrategias dirigidas a personas de los sectores sociales LGBTI.</t>
  </si>
  <si>
    <t>Infraestructura para la promoción a la cultura de la legalidad y a la convivencia dotada</t>
  </si>
  <si>
    <t>Unidades operativas para la prestación de servicios sociales  y  la generación de estrategias dirigidas a personas habitantes de calle y/o en riesgo de estarlo (Hogares de paso, Autocuidado, SEDID, Atención Socio-sanitaria y Comunidad de Vida El Camino) dotadas y/o acondicionadas.</t>
  </si>
  <si>
    <t xml:space="preserve">Dotar y/o acondicionar XXX unidades operativas para la prestación de servicios  y  la generación de estrategias dirigidas a personas habitantes de calle y/o en riesgo de estarlo (Hogares de paso, Autocuidado, SEDID, Atención Socio-saniatria y Comunidad de Vida El Camino) </t>
  </si>
  <si>
    <t>Centros de atención de habitantes de la calle adecuados</t>
  </si>
  <si>
    <t>Unidades operativas orientadas a la prestación de servicios sociales a la persona mayor dotadas y/o acondicionadas</t>
  </si>
  <si>
    <t xml:space="preserve">Dotar y/o acondicionar unidades operativas orientadas a la prestación de servicios a la persona mayor </t>
  </si>
  <si>
    <t>Centros de protección social para el adulto mayor dotados</t>
  </si>
  <si>
    <t>Programa 31. Acceso equitativo de vivienda urbana y rural</t>
  </si>
  <si>
    <t>Asignación del subsidio de mejoramiento de vivienda</t>
  </si>
  <si>
    <t>Mejoramiento de Vivienda - Este programa busca orientar recursos hacia la población que no tiene una vivienda en condiciones aceptables de habitabilidad, garantizando que los hogares accedan a reparaciones o mejoras locativas, y actualmente está regulado por el Decreto Distrital 145 de 2021 “Por el cual se adoptan los lineamientos para la promoción, generación y acceso a soluciones habitacionales y se dictan otras disposiciones”.
La asignación del subsidio esta a cargo de la Secretaría Distrital del Hábitat - SDHT, y contempla metas en el  Plan Distrital de Desarrollo "Bogotá camina Segura" relacionada con "Asignar 75.000 subsidios y/o instrumentos financieros para adquisición de vivienda nueva, arrendamiento y mejoramiento en los diferentes programas de la SDHT" y en particular con la meta "Ejecutar 12.000 mejoramientos de vivienda rural y urbana para familias en condiciones vulnerabilidad."
Desde la SDHT realizamos una evaluación técnica, jurídica y financiera, según lo establecido en el programa de mejoramiento de vivienda vigente, para la asignación de los subsidios, tanto a nivel urbano como rural. Por lo tanto, para poder acceder a dichos subsidios se debe cumplir con los requisitos técnicos, normativos y jurídicos que allí se determinen y en sus resoluciones reglamentarias, dentro del cual se destaca el siguiente requisito general "3. El predio no debe estar ubicado sobre ronda de cuerpo de agua o zona que presenten alto riesgo para la localización de asentamientos humanos, zona de reserva, de obra pública o de infraestructura básica de nivel nacional o distrital, de acuerdo con la cartografía oficial en el marco del Plan de Ordenamiento Territorial vigente".
 La SDHT trabajará de la mano con las alcadías locales frente a las necesidades en materia de vivienda que se presenten en cada territorio.</t>
  </si>
  <si>
    <t xml:space="preserve">Viviendas de interés social rurales mejoradas </t>
  </si>
  <si>
    <t>Mejorar XXX viviendas de interés social rurales.</t>
  </si>
  <si>
    <t>MEJORAMIENTO DE VIVIENDA</t>
  </si>
  <si>
    <t>Ejecutar 8.000 mejoramientos de vivienda rural y urbana para familias en condiciones vulnerabilidad</t>
  </si>
  <si>
    <t>Servicio de apoyo financiero para mejoramiento de vivienda</t>
  </si>
  <si>
    <t>Objetivo 5. Bogotá Confía en su Gobierno</t>
  </si>
  <si>
    <t>Programa 33. Fortalecimiento institucional para un Gobierno confiable</t>
  </si>
  <si>
    <t>Gobierno confiable</t>
  </si>
  <si>
    <r>
      <rPr>
        <sz val="10"/>
        <color rgb="FF000000"/>
        <rFont val="Calibri"/>
        <family val="2"/>
      </rPr>
      <t>15% (En este caso el porcentaje referido es el máximo posible)</t>
    </r>
  </si>
  <si>
    <t>Infraestructura local</t>
  </si>
  <si>
    <t xml:space="preserve">El concepto de construcción y terminación de infraestructuras locales (sedes administrativas) comprende el desarrollo de aquellas actividades y/o acciones que promueven, fortalecen y consolidan las buenas prácticas en la administración pública en el nivel local del Distrito Capital.   Es por ello, que la modernización de las sedes administrativas de las Alcaldías Locales establece 2 componentes: 1. Adquisición de predios, estudios y diseños, construcción y/o adecuación locativa de sedes, con el fin de transformarlas en Centros Administrativos Locales. Allí los usuarios accederán a un número mayor de servicios en un mismo lugar y el gobierno local responderá de manera eficiente y oportuna a los requerimientos que demanda la ciudadanía. 2. Terminación sedes administrativas en construcción.  Lo anterior contribuye al fortalecimiento de la gestión de las alcaldías locales, de modo tal que las relaciones y cercanía entre ciudadanos y administración pública distrital promuevan el desarrollo de actividades misionales y garanticen la calidad de la prestación del servicio.  La modernización es un proceso permanente y encaminado a su verdadera reinvención, ya que por su propia dinámica y por sus intenciones estratégicas, transforma nuestras actitudes y comportamientos y nos permite confluir con las expectativas ciudadanas, fomentando el mejoramiento en los comportamientos y eficiencias de las entidades frente a su ciudadanía.  El estado actual de cada una de las sedes debe establecer un análisis de las necesidades, así como de los tiempos para la realización de los diferentes proyectos (modernización, adecuación y/o ampliación de las sedes) y si las localidades tienen recursos para la realización de estas intervenciones.  Se debe tener en cuenta la necesidad de implantación de las sedes en sitios estratégicos de las localidades como son los sitios de fácil accesibilidad. De esta manera, se establecen nuevas apropiaciones del espacio público y las dinámicas que en este se crean, invitando a los ciudadanos no solo a recibir una mejor atención gracias a las nuevas infraestructuras capaces de responder a las atenciones de hoy en día sino también, proporcionando seguridad y nuevas dinámicas alrededor de donde son implantadas por medio de plazas, vegetación, vías peatonales, vías para movilidad lenta como la bicicleta, entre otros componentes propios de las ciudades sostenibles. </t>
  </si>
  <si>
    <t>Sedes administrativas locales terminadas.</t>
  </si>
  <si>
    <t>Terminar XX sede administrativa local</t>
  </si>
  <si>
    <t xml:space="preserve">TERMINACIÓN </t>
  </si>
  <si>
    <t>Índice de calidad del servicio brindado en las entidades distritales (Porcentaje)</t>
  </si>
  <si>
    <t>Sedes construidas</t>
  </si>
  <si>
    <t xml:space="preserve">El concepto de construcción y terminación de infraestructuras (sedes administrativas locales) comprende el desarrollo de aquellas actividades y/o acciones que promueven, fortalecen y consolidan las buenas prácticas en la administración pública en el nivel local del Distrito Capital.   Es por ello, que la modernización de las sedes administrativas de las Alcaldías Locales establece 2 componentes: 1. Adquisición de predios, estudios y diseños, construcción y/o adecuación locativa de sedes, con el fin de transformarlas en Centros Administrativos Locales. Allí los usuarios accederán a un número mayor de servicios en un mismo lugar y el gobierno local responderá de manera eficiente y oportuna a los requerimientos que demanda la ciudadanía. 2. Terminación sedes administrativas en construcción.  Lo anterior contribuye al fortalecimiento de la gestión de las alcaldías locales, de modo tal que las relaciones y cercanía entre ciudadanos y administración pública distrital promuevan el desarrollo de actividades misionales y garanticen la calidad de la prestación del servicio.  La modernización es un proceso permanente y encaminado a su verdadera reinvención, ya que por su propia dinámica y por sus intenciones estratégicas, transforma nuestras actitudes y comportamientos y nos permite confluir con las expectativas ciudadanas, fomentando el mejoramiento en los comportamientos y eficiencias de las entidades frente a su ciudadanía.  El estado actual de cada una de las sedes debe establecer un análisis de las necesidades, así como de los tiempos para la realización de los diferentes proyectos (modernización, adecuación y/o ampliación de las sedes) y si las localidades tienen recursos para la realización de estas intervenciones.  Se debe tener en cuenta la necesidad de implantación de las sedes en sitios estratégicos de las localidades como son los sitios de fácil accesibilidad. De esta manera, se establecen nuevas apropiaciones del espacio público y las dinámicas que en este se crean, invitando a los ciudadanos no solo a recibir una mejor atención gracias a las nuevas infraestructuras capaces de responder a las atenciones de hoy en día sino también, proporcionando seguridad y nuevas dinámicas alrededor de donde son implantadas por medio de plazas, vegetación, vías peatonales, vías para movilidad lenta como la bicicleta, entre otros componentes propios de las ciudades sostenibles. </t>
  </si>
  <si>
    <t>Sedes administrativas locales construidas.</t>
  </si>
  <si>
    <t>Construir XX sede administrativa local</t>
  </si>
  <si>
    <t>Sedes administrativas locales intervenidas.</t>
  </si>
  <si>
    <t>Intervenir XX sede administrativa local</t>
  </si>
  <si>
    <t>Sedes adecuadas</t>
  </si>
  <si>
    <t>Fortalecimiento institucional</t>
  </si>
  <si>
    <t>El Fortalecimiento de la gestión institucional de las Alcaldías Locales, está orientado a promover la gobernabilidad democrática local mediante procesos de gestión integrales para el desarrollo local que permitan generar condiciones de gobernanza local y fortalecimiento de capacidades institucionales de las alcaldías locales  y garantizar la entrega efectiva de bienes y servicios a la ciudadanía. El concepto de “Fortalecimiento Institucional” comprende el desarrollo de aquellas acciones que promueven, adoptan, fortalecen y consolidan las buenas prácticas en la administración pública local del Distrito Capital, dirigiendose a la confianza institucional, el buen gobierno, el servicio a la ciudadanía, la generación de valor público y la optimización de la gestión y los costos de prestación de servicios y entrega de bienes, en un modelo de costo – beneficio.
Así mismo, incluye el desarrollo de actividades que propenden por la transparencia, integridad y lucha contra la corrupción, fomentando una participación ciudadana diversa, incluyente e incidente, fortalecimiento del enfoque de gobierno abierto, el control social y la gobernanza local, así como la implementación de medidas necesarias para la modernización institucional.
Es así como se contemplan los siguientes componentes:  
a. Adquisición y modernización de infraestructura tecnológica.
b. Prestación de servicios profesionales y apoyo a la gestión.
c. Dotación de mobiliario.
d. Adquisición de parque automotor.
e. Manejo y administración de bienes inmuebles, toma física de inventarios y avalúos.
f. Elementos de protección documental. 
g. Elementos de bioseguridad y desinfección.
h. Pago de sentencias.
i. Pago de Administradora de Riesgos Laborales ARL. Cuando aplique según normatividad vigente.
j. Metrología legal.
k. Promoción y fortalecimiento de la transparencia, integridad y lucha contra la corrupción.
l. Evaluación y seguimiento a la gestión pública local.</t>
  </si>
  <si>
    <t>Estrategias de fortalecimiento institucional realizadas</t>
  </si>
  <si>
    <t>Realizar 4 estrategias de fortalecimiento institucional (una por vigencia).</t>
  </si>
  <si>
    <t>FORTALECIMIENTO INSTITUCIONAL</t>
  </si>
  <si>
    <t>Fortalecimiento institucional.</t>
  </si>
  <si>
    <t>Inspección, vigilancia y control.</t>
  </si>
  <si>
    <t xml:space="preserve">Actividades tendientes a la materialización de la función policiva en torno a procesos de control urbanístico, cumplimiento de fallos judiciales, acciones preventivas, recuperación del espacio público, protección del patrimonio, los recursos naturales.
Dichas actividades se desagregan en dos grandes componentes:
1. Gestión IVC: son todas aquellas actividades tendientes a la materialización de la función policiva en torno a procesos de control urbanístico, cumplimiento de fallos judiciales, acciones preventivas, recuperación del espacio público, protección del patrimonio, los recursos naturales, áreas protegidas y de especial importancia ecológica, la defensa y promoción de los derechos de los consumidores de bienes y servicios, entre otros.
2. Fortalecimiento de autoridades de policía: actividades de fortalecimiento de las autoridades de policía local garantizando el efectivo cumplimiento de las normas de policía (capacidad institucional, modernización tecnológica, lineamientos, sistema de seguimiento y evaluación, entre otros).  Algunos conceptos específicos se desagregan en: Gastos de personal para IVC, depuración, control urbanístico e Inspecciones, pesas y medidas (casa del consumidor), gestores ambientales. Gastos en acciones de recuperación de ocupación ilegal o informal en diferentes zonas de la ciudad.
3. Gasto para demoliciones y suministro de los insumos y recursos tendientes a generar los procesos de recuperación de predios y espacio público que están ocupados de manera ilegal.  </t>
  </si>
  <si>
    <t>Estrategias de inspección, vigilancia y control realizada</t>
  </si>
  <si>
    <t>Realizar 4 estrategias de inspección, vigilancia y control (una por vigencia).</t>
  </si>
  <si>
    <t>IVC</t>
  </si>
  <si>
    <t>Inspección, vigilancia y control (IVC).</t>
  </si>
  <si>
    <t>Creación de Laboratorios de Innovación Social y Transparencia</t>
  </si>
  <si>
    <t>Desarrollar acciones para fortalecer la Red Innova Local a través de sus unidades de innovación y para destacar la identidad y características culturales de los habitantes de Bogotá y su localidades, promoviendo comportamientos ciudadanos positivos a través de la educación cívica, el fortalecimiento del sentido de pertenencia con la ciudad y la implementación de estrategias de innovación pública.</t>
  </si>
  <si>
    <t>Unidades de innovación publica  y social fortalecidas</t>
  </si>
  <si>
    <t>Fortalecer XX unidades de innovación publica y  social a nivel local</t>
  </si>
  <si>
    <t>INNOVACIÓN PÚBLICA</t>
  </si>
  <si>
    <t>Índice de Innovación Pública</t>
  </si>
  <si>
    <t>Servicio de innovación institucional</t>
  </si>
  <si>
    <t>Programa 35. Bogotá Ciudad Inteligente.</t>
  </si>
  <si>
    <t>Ciudad inteligente​</t>
  </si>
  <si>
    <t>Conectividad y redes de comunicación.</t>
  </si>
  <si>
    <t xml:space="preserve">Instalación, puesta en servicio, operación, mantenimiento, promoción, uso y apropiación de los servicios TIC, en los cuales se prestarán los servicios de conectividad a Internet y la provisión de contenidos de formación y desarrollo en competencias digitales, para el desarrollo económico y social, en área urbana y rural, y contemplando los enfoques poblacionales, diferencial e interseccional. </t>
  </si>
  <si>
    <t>Servicios TIC´s generados en zonas rurales y/o apartadas y urbanas</t>
  </si>
  <si>
    <t>Operativizar XXX Centros de Acceso Comunitario en zonas rurales y/o apartadas y/o urbanas, con énfasis en Servicios TIC´s generados.</t>
  </si>
  <si>
    <t>CONECTIVIDAD</t>
  </si>
  <si>
    <t>Servicio de acceso y uso de Tecnologías de la Información y las Comunicaciones</t>
  </si>
  <si>
    <t>Procesos de formacion y desarrollo de competencias digitales realizados en zonas rurales y/o apartadas y urbanas</t>
  </si>
  <si>
    <t>Operativizar XXX Centros de Acceso Comunitario en zonas rurales y/o apartadas y/o urbanas, con énfasis en procesos de formación y desarrollo de competencias digitales.</t>
  </si>
  <si>
    <t>Servicio de educación informal en tecnologías de la información y las comunicaciones.</t>
  </si>
  <si>
    <t>Programa 39. Camino hacia una democracia deliberativa con un gobierno cercano a la gente y con participación ciudadana</t>
  </si>
  <si>
    <t>Democracia deliberativa y participación</t>
  </si>
  <si>
    <t>Fortalecimiento a organizaciones sociales y comunitarias y a instancias de participación.</t>
  </si>
  <si>
    <t>Acciones orientadas a brindar herramientas e instrumentos técnicos,  jurídicos  y gestión de equipos para fortalecer las organizaciones sociales y las instancias de participación que les permitan incrementar sus capacidades organizativas, con el fin de contribuir a la transformación de realidades sociales y territorios; para  incidir en la toma de decisiones públicas, la consolidación de la convivencia, la diversidad, y la inclusión ciudadana.
Con un enfoque  de colaboración y respeto entre las organizaciones o instancias, impulsando  la incidencia de las mismas para que estas puedan ejercer control  y gestión ciudadana, a través de los mecanismos constitucionales dispuestos para tal fin, en el marco de la cultura de paz, democrática y ciudadana definidas en el Plan Distrital de Desarrollo.</t>
  </si>
  <si>
    <t>Organizaciones sociales e Instancias de participación ciudadana fortalecidas.</t>
  </si>
  <si>
    <t>Fortalecer XXX Organizaciones sociales e Instancias de participación ciudadana.</t>
  </si>
  <si>
    <t>FORTALECIMIENTO DE ORGANIZACIONES</t>
  </si>
  <si>
    <t>Servicio de promoción a la participación ciudadana</t>
  </si>
  <si>
    <t>Procesos de formación en capacidades democráticas para la participación ciudadana incidente</t>
  </si>
  <si>
    <t>Promoción de procesos de formación informal, y gratuitos mediante cursos y estrategias de formación complementaria alrededor de temáticas de ciudad, que fortalezcan las capacidades democráticas para la participación ciudadana incidente en torno a líneas temáticas como el trabajo en equipo, resolución de conflictos, construcción de proyectos de interés público, mujeres, etnias, gobierno abierto, juventud, políticas públicas, paz, derechos humanos, ambiente sostenibilidad, innovación, organización comunal, propiedad horizontal, prevención de la discriminación y protección animal de manera virtual, virtual asistido o presencial.</t>
  </si>
  <si>
    <t>Personas capacitadas a través de procesos de formación para la participación de manera virtual y presencial.</t>
  </si>
  <si>
    <t>Capacitar XXX personas a través de procesos de formación para la participación de manera virtual y presencial.</t>
  </si>
  <si>
    <t>Fortalecer las competencias ciudadanas de 120.000 personas en sus diferencias, diversidades y formas organizativas para la participación incidente y la construcción de acuerdos que robustezcan el tejido social incorporando enfoque de género, diferencial y poblacional, entre las que se incluirán 2.000 contratistas capacitados sobre la Ley Estatutaria de ciudadanía Juvenil.</t>
  </si>
  <si>
    <t>Fortalecimiento a organizaciones comunales</t>
  </si>
  <si>
    <t>Acciones orientadas a brindar herramientas e instrumentos para el fortalecimiento de las organizaciones comunales en cada localidad, con el objetivo aumentar la capacidad de intervención en el desarrollo de la comunidad, en pro de su autonomía y el cumplimiento de su misión comunitaria y para el mejoramiento de la calidad de vida de las personas en los territorios, resaltando y exaltando su condición de gestores comunitarios.</t>
  </si>
  <si>
    <t>Organizaciones comunales fortalecidas.</t>
  </si>
  <si>
    <t>Fortalecer XXX organizaciones comunales.</t>
  </si>
  <si>
    <t>FORTALECIMIENTO COMUNAL</t>
  </si>
  <si>
    <t>Bogotaneidad</t>
  </si>
  <si>
    <t>Acciones desarrolladas, orientadas a la ciudadanía en el marco de la estrategía Bogotaneidad</t>
  </si>
  <si>
    <t>Desarrollar XXXX acciones orientadas a la ciudadanía, en el marco de la estrategia "Bogotaneidad</t>
  </si>
  <si>
    <t>ESTRATEGIA BOGOTANEIDAD</t>
  </si>
  <si>
    <t>Porcentaje de personas que se sienten orgullosas de vivir en Bogotá
Índice de Innovación Pública</t>
  </si>
  <si>
    <t>Línea diferencial étnica</t>
  </si>
  <si>
    <t>Iniciativas diferenciales étnicas para comunidades Negras, Afrocolombianas, Raizales, Palenqueras, y los Pueblos Indígenas, Rrom o Gitano</t>
  </si>
  <si>
    <t>Desarrollo del enfoque étnico diferencial permitiendo a los grupos étnicos presentes en las diferentes localidades soluciones a las problemáticas territoriales, a través de la participación incidente de acuerdo con las prácticas ancestrales relacionadas a sus dinámicas propias, gobierno propio de acuerdo con la normatividad vigente, prácticas sociales, económicas y culturales, que promuevan la atención diferenciada en espacios físicos, conforme a sus usos, costumbres y lenguas propias en las temáticas de: I) medicina ancestral; II) reactivación económica: III) prácticas culturales propias; IV) fortalecimiento de capacidades para las mujeres, jóvenes y organizaciones étnicas; V) incorporación del enfoque étnico diferencial en programas y proyectos de los FDL; VI) conmemoraciones culturales; VII) procesos de formación de educación propia, de justicia propia y sociales, entre otras, y VIII) juegos ancestrales.</t>
  </si>
  <si>
    <t>Iniciativa de inversión local concertada e implementada con el pueblo indígena muisca</t>
  </si>
  <si>
    <t>Concertar e implementar una (1) iniciativa de inversión local con el pueblo muisca (aplica en Suba y Bosa).</t>
  </si>
  <si>
    <t>INICIATIVAS PUEBLO MUISCA</t>
  </si>
  <si>
    <t>Servicio de acompañamiento a la implementación de planes de prevención, protección y atención a las comunidades étnicas</t>
  </si>
  <si>
    <t>Iniciativa de inversión local concertada e implementada con los pueblos indígenas</t>
  </si>
  <si>
    <t>Concertar e implementar una (1) iniciativa de inversión local con los pueblos indígenas (aplica en todas las localidades con autoridades indígenas)</t>
  </si>
  <si>
    <t>INICIATIVAS PUEBLO INDÍGENA</t>
  </si>
  <si>
    <t>Iniciativa de inversión local concertada e implementada con las comunidades negras, afrocolombianas y palenqueras</t>
  </si>
  <si>
    <t>Concertar e implementar una (1) iniciativa de inversión local con las comunidades negras, afrocolombianas y palenqueras (aplica en todas las localidades con autoridades NAP)</t>
  </si>
  <si>
    <t>INICIATIVAS COMUNIDADES NEGRAS, AFROCOLOMBIANAS, PALENQUERAS</t>
  </si>
  <si>
    <t>Iniciativa de inversión local concertada e implementada con las comunidades raizales</t>
  </si>
  <si>
    <t>Concertar e implementar una (1) iniciativa de inversión local con las comunidades raizales (aplica en todas las localidades con autoridades raizales)</t>
  </si>
  <si>
    <t>INICIATIVAS RAIZALES</t>
  </si>
  <si>
    <t>Iniciativa de inversión local concertada e implementada con el pueblo rom gitano</t>
  </si>
  <si>
    <t>Concertar e implementar una (1) iniciativa de inversión local con el pueblo Rom gitano (aplica en Puente Aranda y Kennedy)</t>
  </si>
  <si>
    <t>INICIATIVAS ROM</t>
  </si>
  <si>
    <t>Infraestructura de espacios para la participación</t>
  </si>
  <si>
    <t>Construcción, terminación, mantenimiento, rehabilitación, adecuación y dotación de salones comunales u organizaciones comunales y casas de participación para diversas comunidades locales. Incluye la terimnación de las infraestructuras para la participacion de obras inc</t>
  </si>
  <si>
    <t>Salones comunales y/o casas de la participación rehabilitados</t>
  </si>
  <si>
    <t>Rehabilitar  XXX salones comunales y/o casas de participación.</t>
  </si>
  <si>
    <t>REHABILITACIÓN</t>
  </si>
  <si>
    <t>Salón comunal adecuado</t>
  </si>
  <si>
    <t>Organizaciones comunales dotadas</t>
  </si>
  <si>
    <t>Dotar XXX organizaciones comunales</t>
  </si>
  <si>
    <t>Salón comunal dotado</t>
  </si>
  <si>
    <t>Salones comunales y/o casas de la participación construidos</t>
  </si>
  <si>
    <t>Construir XXX sedes de salones comunales y/o casas de participación.</t>
  </si>
  <si>
    <t>Salón comunal construido</t>
  </si>
  <si>
    <t>Salones comunales y/o casas de la participación terminados.</t>
  </si>
  <si>
    <t>Terminar XXX sedes de salones comunales y/o casas de participación.</t>
  </si>
  <si>
    <t>Fortalecimiento a medios comunitarios y alternativos</t>
  </si>
  <si>
    <t>Apoyo y fortalecimiento  a los medios comunitarios, promoviendo mercados para su sostenibilidad, así como el fortalecimiento de sus planes de comunicación y difusión.</t>
  </si>
  <si>
    <t>Medios comunitarios y alternativos fortalecidos.</t>
  </si>
  <si>
    <t>Fortalecer XXX medios comunitarios y alternativos.</t>
  </si>
  <si>
    <t>MEDIOS COMUNITARIOS</t>
  </si>
  <si>
    <t>Fortalecimiento de medios comunitarios alternativos</t>
  </si>
  <si>
    <t>Número de obras de mitigación y/u obras de mitigación existentes con mantenimiento</t>
  </si>
  <si>
    <t>Realizar XXX obras de mitigación y/u obras de mitigación existentes con mantenimiento</t>
  </si>
  <si>
    <t>OBRAS DE MITIGACIÓN</t>
  </si>
  <si>
    <t>Obras de infraestructura para la reducción del riesgo de desastres</t>
  </si>
  <si>
    <t>No. Localidad</t>
  </si>
  <si>
    <t xml:space="preserve">Nombre Localidad </t>
  </si>
  <si>
    <t>Cod. Objetivo</t>
  </si>
  <si>
    <t>Cod. Programa</t>
  </si>
  <si>
    <t>Meta PDL 2025-208</t>
  </si>
  <si>
    <t>Recursos 2025 (cifras en millones)</t>
  </si>
  <si>
    <t>Recursos 2026</t>
  </si>
  <si>
    <t>Recursos 2027</t>
  </si>
  <si>
    <t>Recursos 2028</t>
  </si>
  <si>
    <t>Total presupuesto</t>
  </si>
  <si>
    <t>%</t>
  </si>
  <si>
    <t>Maginutud_Meta</t>
  </si>
  <si>
    <t>Sector 2</t>
  </si>
  <si>
    <t xml:space="preserve">Cod Sector </t>
  </si>
  <si>
    <t>CODIGO INDICADOR</t>
  </si>
  <si>
    <t>OBS</t>
  </si>
  <si>
    <t xml:space="preserve">Fortalecer 200 organizaciones comunitarias a través de capacidades para promover acciones de corresponsabilidad en la gestión de la seguridad y la convivencia  </t>
  </si>
  <si>
    <t>Secretaría Distrital de Seguridad, Convivencia y Justicia</t>
  </si>
  <si>
    <t>Implementar 4 acciones formativas diferenciales para la promoción de la convivencia ciudadana</t>
  </si>
  <si>
    <t>Implementar 8 iniciativas de convivencia con participación de la ciudadanía</t>
  </si>
  <si>
    <t>Vincular 2329 personas en acciones para la prevención del feminicidio y la violencia contra la mujer.</t>
  </si>
  <si>
    <t>Secretaría Distrital de la Mujer</t>
  </si>
  <si>
    <t>Suministrar 4 dotaciones a organismos de seguridad</t>
  </si>
  <si>
    <t>Intervenir 4 equipamientos de seguridad y acceso a la justicia con acciones de fortalecimiento, operación, adecuación y/o dotación</t>
  </si>
  <si>
    <t>Fortalecer 1 programa de abordaje de conflictividad escolar para la convivencia con enfoque restaurativo</t>
  </si>
  <si>
    <t xml:space="preserve">   $ -     </t>
  </si>
  <si>
    <t>Fortalecer 4 actores comunitarios con herramientas y capacidades para la implementación de un enfoque restaurativo para la justicia y la convivencia</t>
  </si>
  <si>
    <t>Beneficiar 350 ciudadanos con habilidades y capacidades para gestionar la convivencia constructivamente</t>
  </si>
  <si>
    <t>Implementar 1 proyecto comunitario en la localidad, para la apropiación del Código Nacional de Seguridad y Convivencia Ciudadana</t>
  </si>
  <si>
    <t>Implementar 2 acciones pedagógicas para la gestión de conflictividades y prevención de violencias</t>
  </si>
  <si>
    <t>Ejecutar 2 programas comunitarios con enfoque restaurativo para el cuidado del espacio público y del medio ambiente</t>
  </si>
  <si>
    <t>Intervenir 8000 metros cuadrados de elementos del sistema de espacio público peatonal con acciones de construcción y/o conservación.</t>
  </si>
  <si>
    <t>Secretaría Distrital de Movilidad</t>
  </si>
  <si>
    <t>Implementar 4 estrategias de seguridad y convivencia a través de gestores locales, que permitan el uso y disfrute del espacio público</t>
  </si>
  <si>
    <t>Beneficiar 150 jóvenes con transferencias condicionadas y  acompañamiento psicosocial para la promoción al acceso y permanencia a oportunidades de formación y empleabilidad</t>
  </si>
  <si>
    <t>Secretaría Distrital de Integración Social</t>
  </si>
  <si>
    <t xml:space="preserve">Atender 977 personas con apoyos que contribuyan al ingreso mínimo garantizado. </t>
  </si>
  <si>
    <t>Beneficiar 1542 personas mayores con transferencias monetarias</t>
  </si>
  <si>
    <t>Vincular 281 personas con discapacidad, cuidadores y cuidadoras, en actividades complementarias en salud</t>
  </si>
  <si>
    <t>Secretaría Distrital de Salud</t>
  </si>
  <si>
    <t>Vincular 300 personas a las acciones desarrolladas desde los dispositivos de base comunitaria en respuesta al consumo de SPA</t>
  </si>
  <si>
    <t>Beneficiar 653 personas con discapacidad a través de Dispositivos de Asistencia Personal - Ayudas Técnicas (no incluidas en los Planes de Beneficios)</t>
  </si>
  <si>
    <t>Vincular 381 personas a las acciones y estrategias para promover la salud sexual y reproductiva consciente en los diferentes ciclos de vida</t>
  </si>
  <si>
    <t>Beneficiar 138 personas con alternativas complementarias en salud para la comunidad LGBTI</t>
  </si>
  <si>
    <t>Beneficiar 595 personas con acciones para la promoción y atención de la salud mental</t>
  </si>
  <si>
    <t xml:space="preserve">Vincular 1860 personas en procesos para la prevención de violencias en el contexto familiar y/o violencia sexual   </t>
  </si>
  <si>
    <t>Vincular 873 mujeres cuidadoras a estrategias de cuidado.</t>
  </si>
  <si>
    <t>Vincular 2222 mujeres para el ejercicio de derechos y el fortalecimiento de su autonomía económica</t>
  </si>
  <si>
    <t>Realizar 4 procesos pedagógicos, artísticos, culturales, formativos o para el fortalecimiento de iniciativas ciudadanas para la apropiación social de la memoria, verdad, reparación integral a víctimas, paz y reconciliación..</t>
  </si>
  <si>
    <t>Secretaría General</t>
  </si>
  <si>
    <t>Realizar 4 acciones de construcción de paz que contribuyan al tejido social, la integración local, la sostenibilidad económica y/o desarrollo territorial para la reconciliación.</t>
  </si>
  <si>
    <t>Realizar 4 procesos de fortalecimiento de habilidades y capacidades de la población víctima del conflicto armado o excombatientes para promover su partitipación en los diferentes escenarios.</t>
  </si>
  <si>
    <t>Otorgar 56 estímulos de apoyo al sector artístico y cultural.</t>
  </si>
  <si>
    <t>Secretaría Distrital de Cultura, Recreación y Deporte</t>
  </si>
  <si>
    <t>Beneficiar 24 colectivos u organizaciones recreo deportivas  inscritas en el Banco que implementan iniciativas de carácter barrial con apoyos economicos</t>
  </si>
  <si>
    <t>Beneficiar  10000 personas en actividades recreo-deportivas comunitarias.</t>
  </si>
  <si>
    <t xml:space="preserve">Capacitar 700 personas en los campos deportivos o recreativos </t>
  </si>
  <si>
    <t>Beneficiar 700 Personas con la entrega de dotaciones deportivas.</t>
  </si>
  <si>
    <t>Realizar 20 eventos de promoción, circulación y apropiación de actividades artísticas, culturales y patrimoniales.</t>
  </si>
  <si>
    <t>Capacitar 1500 personas en los campos artísticos, interculturales, culturales y/o patrimoniales.</t>
  </si>
  <si>
    <t>Beneficiar 50 organizaciones artísticas, culturales y patrimoniales con elementos entregados.</t>
  </si>
  <si>
    <t>Vincular 2000 personas en acciones educativas en temas de protección y bienestar animal</t>
  </si>
  <si>
    <t>Secretaría Distrital de Ambiente</t>
  </si>
  <si>
    <t>Atender 6500 animales en los programas de brigadas médicas, urgencias veterinarias y adopciones</t>
  </si>
  <si>
    <t>Esterilizar 5000 perros y gatos incluyendo los que está en condición de vulnerabilidad</t>
  </si>
  <si>
    <t>Dotar 12 sedes educativas urbanas y rurales con recursos pedagógicos y/o tecnológicos</t>
  </si>
  <si>
    <t>Secretaría de Educación del Distrito</t>
  </si>
  <si>
    <t>Beneficiar 250 estudiantes con apoyo de sostenimiento para la permanencia en la educación posmedia (niveles de formación técnico profesional, tecnólogo, profesional universitario y educación para el trabajo y desarrollo humano).</t>
  </si>
  <si>
    <t>Beneficiar 250 personas con apoyo para la educación posmedia (niveles de formación técnico profesional, tecnólogo, profesional universitario y educación para el trabajo y desarrollo humano).</t>
  </si>
  <si>
    <t>Realizar 8 acciones para fortalecer las capacidades y/o habilidades, técnicas y blandas de las personas de la localidad, con el fin de mejorar el acceso a oportunidades de empleo.</t>
  </si>
  <si>
    <t>Secretaría Distrital de Desarrollo Económico</t>
  </si>
  <si>
    <t xml:space="preserve">Apoyar 341 Mipymes y/o emprendimientos orientados al fortalecimiento de las capacidades locales para la gestión y el desarrollo turístico </t>
  </si>
  <si>
    <t>Financiar 65 proyectos del sector cultural y creativo.</t>
  </si>
  <si>
    <t>Vincular 60 hogares y/o unidades productivas a procesos productivos y de comercialización en el sector rural.</t>
  </si>
  <si>
    <t>Apoyar 270 Mipymes, emprendimientos y/o actores de la economia informal para el fortalecimiento del tejido empresarial local.</t>
  </si>
  <si>
    <t xml:space="preserve">Intervenir 20 Parques  de la red de proximidad con acciones de mejoramiento, mantenimiento y/o dotación. </t>
  </si>
  <si>
    <t>Intervenir 3 equipamientos culturales con acciones de construcción, adecuación y/o dotación</t>
  </si>
  <si>
    <t xml:space="preserve">   $-   </t>
  </si>
  <si>
    <t>Intervenir 1 hectáreas de conectores ecosistémicos</t>
  </si>
  <si>
    <t>Implementar 2 procesos comunitarios de educación ambiental que promueven la conservación de la biodiversidad y el agua</t>
  </si>
  <si>
    <t xml:space="preserve">Implementar 40 huertas urbanas </t>
  </si>
  <si>
    <t xml:space="preserve">Mantener 14000  m2 de jardinería </t>
  </si>
  <si>
    <t>Mantener 9400 árboles en zona urbana</t>
  </si>
  <si>
    <t>Lograr 3 hectáreas en proceso de restauración ecológica</t>
  </si>
  <si>
    <t>Implementar 3 procesos comunitarios de educación ambiental que promueven la conservación de la biodiversidad y el agua</t>
  </si>
  <si>
    <t>Mantener 9000 árboles en zona rural</t>
  </si>
  <si>
    <t xml:space="preserve">Implementar 40 huertas rurales </t>
  </si>
  <si>
    <t>Capacitar 2500 personas en separación en la fuente y reciclaje.</t>
  </si>
  <si>
    <t>Secretaría Distrital del Hábitat</t>
  </si>
  <si>
    <t>Apoyar 50 predios rurales con buenas prácticas agropecuarias y ambientales que fortalezcan la protección a coberturas vegetales y recurso hídrico</t>
  </si>
  <si>
    <t>Intervenir 8,08 Kilómetros-carril de malla vial urbana (local y/o intermedia) con acciones de construcción y/o conservación</t>
  </si>
  <si>
    <t>Intervenir 1,64 Kilómetros-carril de malla vial rural con acciones de construcción y/o conservación</t>
  </si>
  <si>
    <t>Realizar 4 acciones efectivas para el fortalecimiento de las capacidades locales en torno a la gestión del riesgo</t>
  </si>
  <si>
    <t>Realizar 3 obras de mitigación y/u obras de mitigación existentes con mantenimiento</t>
  </si>
  <si>
    <t>Dotar y/o acondicionar 11 unidades operativas orientadas a la atención de la primera infancia (Jardines Infantiles, Casas de Pensamiento Intercultural, Modalidad Espacios Rurales, Crecemos en la Ruralidad, Creciendo Juntos, Centros Amar, Centros Forjar)</t>
  </si>
  <si>
    <t xml:space="preserve">Dotar y/o acondicionar 1 unidad operativa de atención especializada (Centros Integrarte, Centros Crecer y Cadis) </t>
  </si>
  <si>
    <t>Dotar y/o acondicionar 1 unidad operativa orientada a la atención de jóvenes (casas de la juventud, centros forjar)</t>
  </si>
  <si>
    <t>Dotar y/o acondicionar 1 Centro de Desarrollo Comunitario  para la prestación de servicios sociales dirigidas al desarrollo de capacidades y generación de oportunidades</t>
  </si>
  <si>
    <t xml:space="preserve">Dotar y/o acondicionar 1 unidad operativa orientada a la prestación de servicios a la persona mayor </t>
  </si>
  <si>
    <t>Mejorar 50 viviendas de interés social rurales.</t>
  </si>
  <si>
    <t>15% (En este caso el porcentaje referido es el máximo posible)</t>
  </si>
  <si>
    <t>Intervenir 1 sede administrativa local</t>
  </si>
  <si>
    <t>Secretaría Distrital de Gobierno</t>
  </si>
  <si>
    <t>Operativizar 10 Centros de Acceso Comunitario en zonas rurales y/o apartadas y/o urbanas, con énfasis en Servicios TIC´s generados.</t>
  </si>
  <si>
    <t>Operativizar 10 Centros de Acceso Comunitario en zonas rurales y/o apartadas y/o urbanas, con énfasis en procesos de formación y desarrollo de competencias digitales.</t>
  </si>
  <si>
    <t>Fortalecer 80 Organizaciones sociales e Instancias de participación ciudadana.</t>
  </si>
  <si>
    <t>Capacitar 800 personas a través de procesos de formación para la participación de manera virtual y presencial.</t>
  </si>
  <si>
    <t>Fortalecer 75 organizaciones comunales.</t>
  </si>
  <si>
    <t>Desarrollar 4 acciones orientadas a la ciudadanía, en el marco de la estrategia "Bogotaneidad</t>
  </si>
  <si>
    <t>Fortalecer 4 unidades de innovación publica y  social a nivel local</t>
  </si>
  <si>
    <t>Rehabilitar  20 salones comunales y/o casas de participación.</t>
  </si>
  <si>
    <t>Dotar 40 organizaciones comunales</t>
  </si>
  <si>
    <t>Fortalecer 16 medios comunitarios y alternativos.</t>
  </si>
  <si>
    <t xml:space="preserve">Fortalecer 20 organizaciones comunitarias a través de capacidades para promover acciones de corresponsabilidad en la gestión de la seguridad y la convivencia  </t>
  </si>
  <si>
    <t>Implementar 20 acciones formativas diferenciales para la promoción de la convivencia ciudadana</t>
  </si>
  <si>
    <t>Implementar 19 iniciativas de convivencia con participación de la ciudadanía.</t>
  </si>
  <si>
    <t>Vincular 2431 personas en acciones para la prevención del feminicidio y la violencia contra la mujer.</t>
  </si>
  <si>
    <t>Suministrar 8 dotaciones a organismos de seguridad</t>
  </si>
  <si>
    <t>Intervenir 5 equipamientos de seguridad y acceso a la justicia con acciones de fortalecimiento, operación, adecuación y/o dotación</t>
  </si>
  <si>
    <t>Fortalecer 1 programas de abordaje de conflictividad escolar para la convivencia con enfoque restaurativo</t>
  </si>
  <si>
    <t>Fortalecer 1 actor comunitarios con herramientas y capacidades para la implementación de un enfoque restaurativo para la justicia y la convivencia</t>
  </si>
  <si>
    <t>Implementar 1 proyecto de justicia local para la resolución efectiva de conflictividades de manera integral en el sistema de justicia</t>
  </si>
  <si>
    <t>Beneficiar 250 ciudadanos con habilidades y capacidades para gestionar la convivencia constructivamente</t>
  </si>
  <si>
    <t>Implementar 1 proyectos comunitarios en la localidad, para la apropiación del Código Nacional de Seguridad y Convivencia Ciudadana</t>
  </si>
  <si>
    <t>Realizar 6 acuerdo para la organización, la recuperación, el cuidado, el embellecimiento, la sostenibilidad, el mejoramiento y el aprovechamiento económico del espacio público.</t>
  </si>
  <si>
    <t>Intervenir 1145 metros cuadrados de elementos del sistema de espacio público peatonal con acciones de construcción y/o conservación.</t>
  </si>
  <si>
    <t>Implementar 4 estrategias de seguridad y convivencia a través de gestores locales que permitan el uso y disfrute del espacio público</t>
  </si>
  <si>
    <t>Beneficiar 160 jóvenes con transferencias condicionadas y  acompañamiento psicosocial para la promoción al acceso y permanencia a oportunidades de formación y empleabilidad</t>
  </si>
  <si>
    <t xml:space="preserve">Atender 28000 personas con apoyos que contribuyan al ingreso mínimo garantizado. </t>
  </si>
  <si>
    <t>Beneficiar 679 personas mayores con apoyo económico tipo C.</t>
  </si>
  <si>
    <t>Habilitar XXX cupos para la atención de población en inseguridad alimentaria y nutricional del Distrito Capital, a través de comedores comunitarios.</t>
  </si>
  <si>
    <t>Habilitar 400 cupos para la atención de población en inseguridad alimentaria y nutricional del Distrito Capital, a través de comedores comunitarios.</t>
  </si>
  <si>
    <t>Vincular 201 personas con discapacidad, cuidadores y cuidadoras, en actividades complementarias en salud.</t>
  </si>
  <si>
    <t>Vincular 400 personas a las acciones desarrolladas desde los dispositivos de base comunitaria en respuesta al consumo de SPA.</t>
  </si>
  <si>
    <t>Beneficiar 101 personas con discapacidad a través de Dispositivos de Asistencia Personal - Ayudas Técnicas (no incluidas en los Planes de Beneficios).</t>
  </si>
  <si>
    <t>Vincular 400 personas a las acciones y estrategias para promover la salud sexual y reproductiva consciente en los diferentes ciclos de vida</t>
  </si>
  <si>
    <t xml:space="preserve">Vincular 320 personas en acciones complementarias en salud física, nutricional y oral  </t>
  </si>
  <si>
    <t>Beneficiar 425 personas  con acciones para la promoción y atención de la salud mental .</t>
  </si>
  <si>
    <t xml:space="preserve">Vincular 4000 personas en procesos para la prevención de violencias en el contexto familiar y/o violencia sexual   </t>
  </si>
  <si>
    <t>Vincular 1780 mujeres cuidadoras a estrategias de cuidado.</t>
  </si>
  <si>
    <t>Vincular 1234 mujeres para el ejercicio de derechos y el fortalecimiento de su autonomía económica</t>
  </si>
  <si>
    <t>Realizar 6 procesos pedagógicos, artísticos, culturales, formativos o para el fortalecimiento de iniciativas ciudadanas para la apropiación social de la memoria, verdad, reparación integral a víctimas, paz y reconciliación.</t>
  </si>
  <si>
    <t>Realizar 2 procesos de fortalecimiento de habilidades y capacidades de la población víctima del conflicto armado o excombatientes para promover su partitipación en los diferentes escenarios.</t>
  </si>
  <si>
    <t>Otorgar 16 estímulos de apoyo al sector artístico y cultural.</t>
  </si>
  <si>
    <t>Beneficiar 7 colectivos u organizaciones recreo deportivas  inscritas en el Banco que implementan iniciativas de carácter barrial con apoyos economicos</t>
  </si>
  <si>
    <t>Beneficiar  4000 personas en actividades recreo-deportivas comunitarias.</t>
  </si>
  <si>
    <t xml:space="preserve">Capacitar 3600 personas en los campos deportivos o recreativos </t>
  </si>
  <si>
    <t>Realizar 10 eventos de promoción, circulación y apropiación de actividades artísticas, culturales y patrimoniales.</t>
  </si>
  <si>
    <t>Capacitar 1540  personas en los campos artísticos, interculturales, culturales y/o patrimoniales.</t>
  </si>
  <si>
    <t>Beneficiar 32 organizaciones artísticas, culturales y patrimoniales con elementos entregados.</t>
  </si>
  <si>
    <t>Atender 4428 animales en los programas de brigadas médicas, urgencias veterinarias y adopciones</t>
  </si>
  <si>
    <t>Esterilizar 2695 perros y gatos incluyendo los que está en condición de vulnerabilidad</t>
  </si>
  <si>
    <t>Dotar 7 sedes educativas urbanas y rurales con recursos pedagógicos y/o tecnológicos</t>
  </si>
  <si>
    <t>Beneficiar 229 estudiantes con apoyo de sostenimiento para la permanencia en la educación posmedia (niveles de formación técnico profesional, tecnólogo, profesional universitario y educación para el trabajo y desarrollo humano).</t>
  </si>
  <si>
    <t>Beneficiar 229 estudiantes en programas de educación posmedia (niveles de formación técnico profesional, tecnólogo, profesional universitario y educación para el trabajo y desarrollo humano).</t>
  </si>
  <si>
    <t>Realizar 757 acciones para fortalecer las capacidades y/o habilidades, técnicas y blandas de las personas de la localidad, con el fin de mejorar el acceso a oportunidades de empleo.</t>
  </si>
  <si>
    <t xml:space="preserve">Apoyar 159 Mipymes y/o emprendimientos orientados al fortalecimiento de las capacidades locales para la gestión y el desarrollo turístico </t>
  </si>
  <si>
    <t>Financiar 30 proyectos del sector cultural y creativo.</t>
  </si>
  <si>
    <t>Vincular 54 hogares y/o unidades productivas a procesos productivos y de comercialización en el sector rural.</t>
  </si>
  <si>
    <t>Apoyar 177 Mipymes, emprendimientos y/o actores de la economia informal para el fortalecimiento del tejido empresarial local.</t>
  </si>
  <si>
    <t>Construir 950 m2 de Parques de la red de proximidad (la construcción incluye su dotación).</t>
  </si>
  <si>
    <t xml:space="preserve">Intervenir 6 Parques  de la red de proximidad con acciones de mejoramiento, mantenimiento y/o dotación. </t>
  </si>
  <si>
    <t>Intervenir 4 equipamientos culturales con acciones de construcción, adecuación y/o dotación (M2)</t>
  </si>
  <si>
    <t>Intervenir 3,3 hectáreas de conectores ecosistémicos</t>
  </si>
  <si>
    <t>Implementar 1 proceso comunitario de educación ambiental que promueven la conservación de la biodiversidad y el agua</t>
  </si>
  <si>
    <t xml:space="preserve">Implementar 100 huertas urbanas </t>
  </si>
  <si>
    <t xml:space="preserve">Mantener 1050 m2 de jardinería </t>
  </si>
  <si>
    <t>Mantener 600 árboles en zona urbana</t>
  </si>
  <si>
    <t>Implementar 4 procesos comunitarios de educación ambiental que promueven la conservación de la biodiversidad y el agua</t>
  </si>
  <si>
    <t>Capacitar 4800 personas en separación en la fuente y reciclaje.</t>
  </si>
  <si>
    <t>Intervenir 5 Kilómetros-carril de malla vial urbana (local y/o intermedia) con acciones de construcción y/o conservación</t>
  </si>
  <si>
    <t>Intervenir 2 Kilómetros-carril de malla vial rural con acciones de construcción y/o conservación</t>
  </si>
  <si>
    <t>Realizar 1 acción efectivas para el fortalecimiento de las capacidades locales para la respuesta a emergencias y desastres.</t>
  </si>
  <si>
    <t>Realizar 2 obras de mitigación y/u obras de mitigación existentes con mantenimiento</t>
  </si>
  <si>
    <t>Fortalecer 3 acueductos veredales con asistencia, intervenir técnica u organizativa</t>
  </si>
  <si>
    <t>Dotar y/o acondicionar 2 unidades operativas orientadas a la atención de la primera infancia (Jardines Infantiles, Casas de Pensamiento Intercultural, Modalidad Espacios Rurales, Crecemos en la Ruralidad, Creciendo Juntos, Centros Amar, Centros Forjar)</t>
  </si>
  <si>
    <t xml:space="preserve">Dotar y/o acondicionar 1  unidades operativas orientadas a la prestación de servicios a la persona mayor </t>
  </si>
  <si>
    <t>Mejorar 17 viviendas de interés social rurales.</t>
  </si>
  <si>
    <t>Operativizar 4 Centros de Acceso Comunitario en zonas rurales y/o apartadas y/o urbanas, con énfasis en Servicios TIC´s generados.</t>
  </si>
  <si>
    <t>Operativizar 4 Centros de Acceso Comunitario en zonas rurales y/o apartadas y/o urbanas, con énfasis en procesos de formación y desarrollo de competencias digitales</t>
  </si>
  <si>
    <t>Fortalecer 60 Organizaciones sociales e Instancias de participación ciudadana.</t>
  </si>
  <si>
    <t>Capacitar 5348 personas a través de procesos de formación para la participación de manera virtual y presencial.</t>
  </si>
  <si>
    <t>Fortalecer 18 organizaciones comunales.</t>
  </si>
  <si>
    <t>Desarrollar 4 acciones orientadas a la ciudadanía, en el marco de la estrategia "Bogotaneidad"</t>
  </si>
  <si>
    <t>Concertar e implementar cuatro (4) iniciativa de inversión local con los pueblos indígenas (aplica en todas las localidades con autoridades indígenas)</t>
  </si>
  <si>
    <t>Concertar e implementar cuatro (4) iniciativa de inversión local con las comunidades negras, afrocolombianas y palenqueras (aplica en todas las localidades con autoridades NAP)</t>
  </si>
  <si>
    <t>Concertar e implementar cuatro (4) iniciativa de inversión local con las comunidades raizales (aplica en todas las localidades con autoridades raizales)</t>
  </si>
  <si>
    <t>Fortalecer 31 organizaciones comunitarias a través de capacidades para promover acciones de corresponsabilidad en la gestión de la seguridad y la convivencia.</t>
  </si>
  <si>
    <t>Vincular 2400 personas en acciones para la prevención del feminicidio y la violencia contra la mujer.</t>
  </si>
  <si>
    <t>Suministrar 2 dotaciones a organismos de seguridad.</t>
  </si>
  <si>
    <t>Fortalecer 8 programas de abordaje de conflictividad escolar para la convivencia con enfoque restaurativo.</t>
  </si>
  <si>
    <t>Beneficiar 750 ciudadanos con habilidades y capacidades para gestionar la convivencia constructivamente.</t>
  </si>
  <si>
    <t>Intervenir 17000 metros cuadrados de elementos del sistema de espacio público peatonal con acciones de construcción y/o conservación.</t>
  </si>
  <si>
    <t>Implementar 4 estrategias de seguridad y convivencia a través de gestores locales que permitan el uso y disfrute del espacio público.</t>
  </si>
  <si>
    <t>Beneficiar 400 jóvenes con transferencias condicionadas y  acompañamiento psicosocial para la promoción al acceso y permanencia a oportunidades de formación y empleabilidad.</t>
  </si>
  <si>
    <t>Atender 7086 personas con apoyos que contribuyan al ingreso mínimo garantizado.</t>
  </si>
  <si>
    <t>Beneficiar 2500 personas mayores con transferencias monetarias.</t>
  </si>
  <si>
    <t>Habilitar 150 cupos para la atención de población en inseguridad alimentaria y nutricional del Distrito Capital, a través de comedores comunitarios.</t>
  </si>
  <si>
    <t>Vincular 500 personas con discapacidad, cuidadores y cuidadoras, en actividades complementarias en salud.</t>
  </si>
  <si>
    <t>Vincular 600 personas a las acciones desarrolladas desde los dispositivos de base comunitaria en respuesta al consumo de SPA.</t>
  </si>
  <si>
    <t>Beneficiar 800 personas con discapacidad a través de Dispositivos de Asistencia Personal - Ayudas Técnicas (no incluidas en los Planes de Beneficios).</t>
  </si>
  <si>
    <t>Vincular 1000  personas a las acciones y estrategias para promover la salud sexual y reproductiva consciente en los diferentes ciclos de vida.</t>
  </si>
  <si>
    <t>Beneficiar 800 personas  con acciones para la promoción y atención de la salud mental.</t>
  </si>
  <si>
    <t>Intervenir 100 Focos Con Acciones De Control De Plagas.</t>
  </si>
  <si>
    <t xml:space="preserve">Vincular 2000 personas en procesos para la prevención de violencias en el contexto familiar y/o violencia sexual.   </t>
  </si>
  <si>
    <t>Vincular 900 mujeres cuidadoras a estrategias de cuidado.</t>
  </si>
  <si>
    <t>Vincular 1400 mujeres para el ejercicio de derechos y el fortalecimiento de su autonomía económica.</t>
  </si>
  <si>
    <t>Realizar 4 procesos pedagógicos, artísticos, culturales, formativos o para el fortalecimiento de iniciativas ciudadanas para la apropiación social de la memoria, verdad, reparación integral a víctimas, paz y reconciliación.</t>
  </si>
  <si>
    <t>Otorgar 60 estímulos de apoyo al sector artístico y cultural.</t>
  </si>
  <si>
    <t>Beneficiar 20 colectivos u organizaciones recreo deportivas  inscritas en el Banco que implementan iniciativas de carácter barrial con apoyos economicos</t>
  </si>
  <si>
    <t>Beneficiar  8000 personas en actividades recreo-deportivas comunitarias.</t>
  </si>
  <si>
    <t>Capacitar 2000 personas en los campos deportivos o recreativos.</t>
  </si>
  <si>
    <t>Beneficiar 2000 Personas con la entrega de dotaciones deportivas.</t>
  </si>
  <si>
    <t>Realizar 36 eventos de promoción, circulación y apropiación de actividades artísticas, culturales y patrimoniales.</t>
  </si>
  <si>
    <t>Capacitar 2000 personas en los campos artísticos, interculturales, culturales y/o patrimoniales.</t>
  </si>
  <si>
    <t>Vincular 1500 personas en acciones educativas en temas de protección y bienestar animal</t>
  </si>
  <si>
    <t>Atender 15000 animales en los programas de brigadas médicas, urgencias veterinarias y adopciones</t>
  </si>
  <si>
    <t>Esterilizar 4000 perros y gatos incluyendo los que está en condición de vulnerabilidad</t>
  </si>
  <si>
    <t>Dotar 8 sedes educativas urbanas y rurales con recursos pedagógicos y/o tecnológicos</t>
  </si>
  <si>
    <t>Beneficiar 190 estudiantes con apoyo de sostenimiento para la permanencia en la educación pos-media (niveles de formación técnico profesional, tecnólogo, profesional universitario y educación para el trabajo y desarrollo humano).</t>
  </si>
  <si>
    <t>Beneficiar 200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</si>
  <si>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t>
  </si>
  <si>
    <t>Apoyar 100 Mipymes y/o emprendimientos orientados al fortalecimiento de las capacidades locales para la gestión y el desarrollo turístico</t>
  </si>
  <si>
    <t>Financiar 48 proyectos del sector cultural y creativo.</t>
  </si>
  <si>
    <t>Apoyar 200 Mipymes, emprendimientos y/o actores de la economía informal para el fortalecimiento del tejido empresarial local.</t>
  </si>
  <si>
    <t>Gestionar la titulación o legalización de 200 predios.</t>
  </si>
  <si>
    <t>Construir 600 m2 de Parques de la red de proximidad (la construcción incluye su dotación).</t>
  </si>
  <si>
    <t>Intervenir 10 Parques  de la red de proximidad con acciones de mejoramiento, mantenimiento y/o dotación.</t>
  </si>
  <si>
    <t>Intervenir 12 equipamientos culturales con acciones de construcción, adecuación y/o dotación</t>
  </si>
  <si>
    <t>Lograr 5 hectáreas en proceso de restauración ecológica.</t>
  </si>
  <si>
    <t>Implementar 10 huertas urbanas.</t>
  </si>
  <si>
    <t>Mantener 4500 m2 de jardinería.</t>
  </si>
  <si>
    <t>Mantener 4500 árboles en zona urbana.</t>
  </si>
  <si>
    <t>Implementar 4 procesos comunitarios de educación ambiental que promueven la conservación de la biodiversidad y el agua.</t>
  </si>
  <si>
    <t>Implementar 40 huertas rurales.</t>
  </si>
  <si>
    <t>Capacitar 3000 personas en separación en la fuente y reciclaje.</t>
  </si>
  <si>
    <t>Apoyar 40 predios rurales con buenas prácticas agropecuarias y ambientales que fortalezcan la protección a coberturas vegetales y recurso hídrico.</t>
  </si>
  <si>
    <t>Intervenir 7.5 Kilómetros-carril de malla vial urbana (local y/o intermedia) con acciones de construcción y/o conservación</t>
  </si>
  <si>
    <t>Intervenir 1.5 Kilómetros-carril de malla vial rural con acciones de construcción y/o conservación</t>
  </si>
  <si>
    <t>Realizar 2 obras de mitigación y/u obras de mitigación existentes con mantenimiento</t>
  </si>
  <si>
    <t>Fortalecer 1 acueducto veredal con asistencia, intervenir técnica u organizativa.</t>
  </si>
  <si>
    <t>Dotar y/o acondicionar 10 unidades operativas orientadas a la atención de la primera infancia (Jardines Infantiles, Casas de Pensamiento Intercultural, Modalidad Espacios Rurales, Crecemos en la Ruralidad, Creciendo Juntos, Centros Amar, Centros Forjar).</t>
  </si>
  <si>
    <t xml:space="preserve">Dotar y/o acondicionar 1 unidades operativas de atención especializada (Centros Integrarte, Centros Crecer y Cadis). </t>
  </si>
  <si>
    <t>Dotar y/o acondicionar 1 unidades operativas orientadas a la atención de jóvenes (casas de la juventud, centros forjar).</t>
  </si>
  <si>
    <t>Dotar y/o acondicionar 1 Centros de Desarrollo Comunitarios  para la prestación de servicios sociales dirigidas al desarrollo de capacidades y generación de oportunidades.</t>
  </si>
  <si>
    <t>Construir 1 sede administrativa local</t>
  </si>
  <si>
    <t>Operativizar 30 Centros de Acceso Comunitario en zonas rurales y/o apartadas y/o urbanas, con énfasis en Servicios TIC´s generados.</t>
  </si>
  <si>
    <t>Operativizar 30 Centros de Acceso Comunitario en zonas rurales y/o apartadas y/o urbanas, con énfasis en procesos de formación y desarrollo de competencias digitales.</t>
  </si>
  <si>
    <t>Fortalecer 31 organizaciones comunales.</t>
  </si>
  <si>
    <t>Capacitar 2000 personas a través de procesos de formación para la participación de manera virtual y presencial.</t>
  </si>
  <si>
    <t>Desarrollar 2 acciones orientadas a la ciudadanía, en el marco de la estrategia Bogotaneidad.</t>
  </si>
  <si>
    <t>Concertar e implementar 4 iniciativas de inversión local con los pueblos indígenas.</t>
  </si>
  <si>
    <t>Concertar e implementar 4 iniciativas de inversión local con las comunidades negras, afrocolombianas y palenqueras.</t>
  </si>
  <si>
    <t>Rehabilitar 8 salones comunales y/o casas de participación.</t>
  </si>
  <si>
    <t>Fortalecer 40 medios comunitarios y alternativos.</t>
  </si>
  <si>
    <t xml:space="preserve">Fortalecer 100 organizaciones comunitarias a través de capacidades para promover acciones de corresponsabilidad en la gestión de la seguridad y la convivencia  </t>
  </si>
  <si>
    <t>Implementar 120 acciones formativas diferenciales para la promoción de la convivencia ciudadana</t>
  </si>
  <si>
    <t>Implementar 120 iniciativas de convivencia con participación de la ciudadanía</t>
  </si>
  <si>
    <t>Vincular 6.000 personas en acciones para la prevención del feminicidio y la violencia contra la mujer.</t>
  </si>
  <si>
    <t>Intervenir 11 equipamientos de seguridad y acceso a la justicia con acciones de fortalecimiento, operación, adecuación y/o dotación</t>
  </si>
  <si>
    <t>Fortalecer XXXX programas de abordaje de conflictividad escolar para la convivencia con enfoque restaurativo</t>
  </si>
  <si>
    <t>Fortalecer 4 programas de abordaje de conflictividad escolar para la convivencia con enfoque restaurativo</t>
  </si>
  <si>
    <t>Fortalecer 1.600 actores comunitarios con herramientas y capacidades para la implementación de un enfoque restaurativo para la justicia y la convivencia</t>
  </si>
  <si>
    <t>Implementar 24 proyectos de justicia local para la resolución efectiva de conflictividades de manera integral en el sistema de justicia</t>
  </si>
  <si>
    <t>Beneficiar 680 ciudadanos con habilidades y capacidades para gestionar la convivencia constructivamente</t>
  </si>
  <si>
    <t>Implementar XXXX  proyectos comunitarios en la localidad, para la apropiación del Código Nacional de Seguridad y Convivencia Ciudadana</t>
  </si>
  <si>
    <t>Implementar 24 proyectos comunitarios en la localidad, para la apropiación del Código Nacional de Seguridad y Convivencia Ciudadana</t>
  </si>
  <si>
    <t>Implementar XXXX  acciones pedagógicas para la gestión de conflictividades y prevención de violencias</t>
  </si>
  <si>
    <t>Implementar 80 acciones pedagógicas para la gestión de conflictividades y prevención de violencias</t>
  </si>
  <si>
    <t>Ejecutar 4 programas comunitarios con enfoque restaurativo para el cuidado del espacio público y del medio ambiente</t>
  </si>
  <si>
    <t>Realizar 16 acuerdos para la organización, la recuperación, el cuidado, el embellecimiento, la sostenibilidad, el mejoramiento y el aprovechamiento económico del espacio público.</t>
  </si>
  <si>
    <t>Intervenir XXXX  metros cuadrados de elementos del sistema de espacio público peatonal con acciones de construcción y/o conservación.</t>
  </si>
  <si>
    <t>Intervenir 4.290  metros cuadrados de elementos del sistema de espacio público peatonal con acciones de construcción y/o conservación.</t>
  </si>
  <si>
    <t>Implementar XXXX estrategias de seguridad y convivencia a través de gestores locales, que permitan el uso y disfrute del espacio público</t>
  </si>
  <si>
    <t>Beneficiar XXXX jóvenes con transferencias condicionadas y  acompañamiento psicosocial para la promoción al acceso y permanencia a oportunidades de formación y empleabilidad</t>
  </si>
  <si>
    <t>Beneficiar 1.160 jóvenes con transferencias condicionadas y  acompañamiento psicosocial para la promoción al acceso y permanencia a oportunidades de formación y empleabilidad</t>
  </si>
  <si>
    <t xml:space="preserve">Atender XXXX personas con apoyos que contribuyan al ingreso mínimo garantizado. </t>
  </si>
  <si>
    <t xml:space="preserve">Atender 8.000 personas con apoyos que contribuyan al ingreso mínimo garantizado. </t>
  </si>
  <si>
    <t>Beneficiar XXXX personas mayores con transferencias monetarias</t>
  </si>
  <si>
    <t>Beneficiar 6.250 personas mayores con transferencias monetarias</t>
  </si>
  <si>
    <t>Habilitar XXXX cupos para la atención de población en inseguridad alimentaria y nutricional del Distrito Capital, a través de comedores comunitarios.</t>
  </si>
  <si>
    <t>Habilitar 300 cupos para la atención de población en inseguridad alimentaria y nutricional del Distrito Capital, a través de comedores comunitarios.</t>
  </si>
  <si>
    <t>Vincular 1.200 personas con discapacidad, cuidadores y cuidadoras, en actividades complementarias en salud</t>
  </si>
  <si>
    <t>Vincular XXXX personas a las acciones desarrolladas desde los dispositivos de base comunitaria en respuesta al consumo de SPA</t>
  </si>
  <si>
    <t>Vincular 1.600 personas a las acciones desarrolladas desde los dispositivos de base comunitaria en respuesta al consumo de SPA</t>
  </si>
  <si>
    <t>Beneficiar XXXX personas con discapacidad a través de Dispositivos de Asistencia Personal - Ayudas Técnicas (no incluidas en los Planes de Beneficios)</t>
  </si>
  <si>
    <t>Beneficiar 2.000 personas con discapacidad a través de Dispositivos de Asistencia Personal - Ayudas Técnicas (no incluidas en los Planes de Beneficios)</t>
  </si>
  <si>
    <t>Vincular XXXX personas a las acciones y estrategias para promover la salud sexual y reproductiva consciente en los diferentes ciclos de vida</t>
  </si>
  <si>
    <t>Vincular 2.000 personas a las acciones y estrategias para promover la salud sexual y reproductiva consciente en los diferentes ciclos de vida</t>
  </si>
  <si>
    <t>Vincular 3.200 personas en acciones complementarias en salud física, nutricional y oral, a través del Circuito del Cuidado</t>
  </si>
  <si>
    <t>Beneficiar XXXX personas con acciones para la promoción y atención de la salud mental</t>
  </si>
  <si>
    <t>Beneficiar 6.000 personas con acciones para la promoción y atención de la salud mental</t>
  </si>
  <si>
    <t xml:space="preserve">Vincular 4.000 personas en procesos para la prevención de violencias en el contexto familiar y/o violencia sexual   </t>
  </si>
  <si>
    <t>Vincular 6.000 mujeres cuidadoras a estrategias de cuidado.</t>
  </si>
  <si>
    <t>Vincular XXX mujeres para el ejercicio de derechos y el fortalecimiento de su autonomía económica</t>
  </si>
  <si>
    <t>Vincular 1.600 mujeres para el ejercicio de derechos y el fortalecimiento de su autonomía económica</t>
  </si>
  <si>
    <t>Adecuar y dotar XXX espacios en las manzanas del cuidado</t>
  </si>
  <si>
    <t>Adecuar y dotar 2 espacios en las manzanas del cuidado</t>
  </si>
  <si>
    <t>Realizar XXX procesos pedagógicos, artísticos, culturales, formativos o para el fortalecimiento de iniciativas ciudadanas para la apropiación social de la memoria, verdad, reparación integral a víctimas, paz y reconciliación.</t>
  </si>
  <si>
    <t>Realizar XXXX acciones de construcción de paz que contribuyan al tejido social, la integración local, la sostenibilidad económica y/o desarrollo territorial para la reconciliación.</t>
  </si>
  <si>
    <t>Realizar XXX procesos de fortalecimiento de habilidades y capacidades de la población víctima del conflicto armado o excombatientes para promover su partitipación en los diferentes escenarios.</t>
  </si>
  <si>
    <t>Otorgar 100 estímulos de apoyo al sector artístico y cultural.</t>
  </si>
  <si>
    <t>Beneficiar 120 colectivos u organizaciones recreo deportivas  inscritas en el Banco que implementan iniciativas de carácter barrial con apoyos economicos</t>
  </si>
  <si>
    <t>Beneficiar  13.200 personas en actividades recreo-deportivas comunitarias.</t>
  </si>
  <si>
    <t xml:space="preserve">Capacitar 6.400 personas en los campos deportivos o recreativos </t>
  </si>
  <si>
    <t>Beneficiar 4.000 Personas con la entrega de dotaciones deportivas.</t>
  </si>
  <si>
    <t>Realizar 80 eventos de promoción, circulción y apropiación de actividades artísticas, culturales y patrimoniales.</t>
  </si>
  <si>
    <t>Capacitar 1.480 personas en los campos artísticos, interculturales, culturales y/o patrimoniales.</t>
  </si>
  <si>
    <t>Beneficiar XXXX organizaciones artísticas, culturales y patrimoniales con elementos entregados.</t>
  </si>
  <si>
    <t>Beneficiar 60 organizaciones artísticas, culturales y patrimoniales con elementos entregados.</t>
  </si>
  <si>
    <t>Vincular 2.400 personas en acciones educativas en temas de protección y bienestar animal</t>
  </si>
  <si>
    <t>Atender XXXX animales en los programas de brigadas médicas, urgencias veterinarias y adopciones</t>
  </si>
  <si>
    <t>Atender 10.000 animales en los programas de brigadas médicas, urgencias veterinarias y adopciones</t>
  </si>
  <si>
    <t>Esterilizar XXXX perros y gatos incluyendo los que está en condición de vulnerabilidad</t>
  </si>
  <si>
    <t>Esterilizar 15.000 perros y gatos incluyendo los que está en condición de vulnerabilidad</t>
  </si>
  <si>
    <t>Dotar 61 sedes educativas urbanas y rurales con recursos pedagógicos y/o tecnológicos</t>
  </si>
  <si>
    <t>Beneficiar XXX estudiantes con apoyo de sostenimiento para la permanencia en la educación posmedia (niveles de formación técnico profesional, tecnólogo, profesional universitario y educación para el trabajo y desarrollo humano).</t>
  </si>
  <si>
    <t>Beneficiar 840 estudiantes con apoyo de sostenimiento para la permanencia en la educación posmedia (niveles de formación técnico profesional, tecnólogo, profesional universitario y educación para el trabajo y desarrollo humano).</t>
  </si>
  <si>
    <t>Beneficiar XXX  estudiantes en programas de educación posmedia (niveles de formación técnico profesional, tecnólogo, profesional universitario y educación para el trabajo y desarrollo humano).</t>
  </si>
  <si>
    <t>Beneficiar 840 estudiantes en programas de educación posmedia (niveles de formación técnico profesional, tecnólogo, profesional universitario y educación para el trabajo y desarrollo humano).</t>
  </si>
  <si>
    <t xml:space="preserve">Apoyar XXXX Mipymes y/o emprendimientos orientados al fortalecimiento de las capacidades locales para la gestión y el desarrollo turístico </t>
  </si>
  <si>
    <t xml:space="preserve">Apoyar 120 Mipymes y/o emprendimientos orientados al fortalecimiento de las capacidades locales para la gestión y el desarrollo turístico </t>
  </si>
  <si>
    <t>Financiar XXXX proyectos del sector cultural y creativo.</t>
  </si>
  <si>
    <t>Financiar 120 proyectos del sector cultural y creativo.</t>
  </si>
  <si>
    <t>Apoyar XXXX Mipymes, emprendimientos y/o actores de la economia informal para el fortalecimiento del tejido empresarial local.</t>
  </si>
  <si>
    <t>Apoyar 800 Mipymes, emprendimientos y/o actores de la economia informal para el fortalecimiento del tejido empresarial local.</t>
  </si>
  <si>
    <t>Construir XXXX m2 de Parques de la red de proximidad (la construcción incluye su dotación).</t>
  </si>
  <si>
    <t>Construir 880 m2 de Parques de la red de proximidad (la construcción incluye su dotación).</t>
  </si>
  <si>
    <t xml:space="preserve">Intervenir 32 Parques  de la red de proximidad con acciones de mejoramiento, mantenimiento y/o dotación. </t>
  </si>
  <si>
    <t>Intervenir 4 equipamientos culturales con acciones de construcción, adecuación y/o dotación</t>
  </si>
  <si>
    <t>Generar XXXX m2 de áreas renaturalizadas</t>
  </si>
  <si>
    <t>Generar 4.000 m2 de áreas renaturalizadas</t>
  </si>
  <si>
    <t>Lograr 10 hectáreas en proceso de restauración ecológica</t>
  </si>
  <si>
    <t>Realizar acciones de conservación en 5 hectáreas de la  Estructura Ecológica Principal</t>
  </si>
  <si>
    <t>Intervenir 4 hectáreas de conectores ecosistémicos</t>
  </si>
  <si>
    <t xml:space="preserve">Implementar 160 huertas urbanas </t>
  </si>
  <si>
    <t xml:space="preserve">Mantener 2.000 m2 de jardinería </t>
  </si>
  <si>
    <t>Mantener 1.000 árboles en zona urbana</t>
  </si>
  <si>
    <t>Capacitar XXXX  personas en separación en la fuente y reciclaje.</t>
  </si>
  <si>
    <t>Capacitar 6.000 personas en separación en la fuente y reciclaje.</t>
  </si>
  <si>
    <t>Intervenir 17 Kilómetros-carril de malla vial urbana (local y/o intermedia) con acciones de construcción y/o conservación</t>
  </si>
  <si>
    <t>Realizar 4 obras de mitigación y/u obras de mitigación existentes con mantenimiento</t>
  </si>
  <si>
    <t>Dotar y/o acondicionar 16 unidades operativas orientadas a la atención de la primera infancia (Jardines Infantiles, Casas de Pensamiento Intercultural, Modalidad Espacios Rurales, Crecemos en la Ruralidad, Creciendo Juntos, Centros Amar, Centros Forjar)</t>
  </si>
  <si>
    <t xml:space="preserve">Dotar y/o acondicionar 2 unidades operativas de atención especializada (Centros Integrarte, Centros Crecer y Cadis) </t>
  </si>
  <si>
    <t>Dotar y/o acondicionar 1 unidades operativas orientadas a la atención de jóvenes (casas de la juventud, centros forjar)</t>
  </si>
  <si>
    <t xml:space="preserve">Dotar y/o acondicionar 1 unidades operativas para la prestación de servicios  y  la generación de estrategias dirigidas a personas habitantes de calle y/o en riesgo de estarlo (Hogares de paso, Autocuidado, SEDID, Atención Socio-saniatria y Comunidad de Vida El Camino) </t>
  </si>
  <si>
    <t xml:space="preserve">Dotar y/o acondicionar XXX unidades operativas orientadas a la prestación de servicios a la persona mayor </t>
  </si>
  <si>
    <t xml:space="preserve">Dotar y/o acondicionar 2 unidades operativas orientadas a la prestación de servicios a la persona mayor </t>
  </si>
  <si>
    <t>Realizar 1 acciones de inspección, vigilancia y control.</t>
  </si>
  <si>
    <t>Fortalecer XXXX unidades de innovación publica y  social a nivel local</t>
  </si>
  <si>
    <t>Fortalecer 1 unidades de innovación publica y  social a nivel local</t>
  </si>
  <si>
    <t>Operativizar XXXX Centros de Acceso Comunitario en zonas rurales y/o apartadas y/o urbanas, con énfasis en Servicios TIC´s generados.</t>
  </si>
  <si>
    <t>Operativizar 20 Centros de Acceso Comunitario en zonas rurales y/o apartadas y/o urbanas, con énfasis en Servicios TIC´s generados.</t>
  </si>
  <si>
    <t>Operativizar XXXX Centros de Acceso Comunitario en zonas rurales y/o apartadas y/o urbanas, con énfasis en procesos de formación y desarrollo de competencias digitales.</t>
  </si>
  <si>
    <t>Operativizar 20 Centros de Acceso Comunitario en zonas rurales y/o apartadas y/o urbanas, con énfasis en procesos de formación y desarrollo de competencias digitales.</t>
  </si>
  <si>
    <t>Fortalecer XXXX Organizaciones sociales e Instancias de participación ciudadana.</t>
  </si>
  <si>
    <t>Fortalecer 200 Organizaciones sociales e Instancias de participación ciudadana.</t>
  </si>
  <si>
    <t>Capacitar XXXX personas a través de procesos de formación para la participación de manera virtual y presencial.</t>
  </si>
  <si>
    <t>Capacitar 2.600 personas a través de procesos de formación para la participación de manera virtual y presencial.</t>
  </si>
  <si>
    <t>Fortalecer XXXX organizaciones comunales.</t>
  </si>
  <si>
    <t>Fortalecer 100 organizaciones comunales.</t>
  </si>
  <si>
    <t>Concertar e implementaruna (1) iniciativa de inversión local con las comunidades negras, afrocolombianas y palenqueras (aplica en todas las localidades con autoridades NAP)</t>
  </si>
  <si>
    <t xml:space="preserve">Fortalecer 200 organizaciones comunitarias a través de capacidades para promover acciones de corresponsabilidad en la gestión de la seguridad y la convivencia. </t>
  </si>
  <si>
    <t>Implementar 4 acciones formativas diferenciales para la promoción de la convivencia ciudadana.</t>
  </si>
  <si>
    <t>Implementar 4 iniciativas de convivencia con participación de la ciudadanía.</t>
  </si>
  <si>
    <t>Vincular 2000 personas en acciones para la prevención del feminicidio y la violencia contra la mujer.</t>
  </si>
  <si>
    <t>Suministrar 4 dotaciones a organismos de seguridad.</t>
  </si>
  <si>
    <t>Intervenir 4 equipamientos de seguridad y acceso a la justicia con acciones de fortalecimiento, operación, adecuación y/o dotación.</t>
  </si>
  <si>
    <t>Fortalecer 20 programas de abordaje de conflictividad escolar para la convivencia con enfoque restaurativo.</t>
  </si>
  <si>
    <t>Fortalecer 400 actores comunitarios con herramientas y capacidades para la implementación de un enfoque restaurativo para la justicia y la convivencia.</t>
  </si>
  <si>
    <t>Implementar 4 proyectos de justicia local para la resolución efectiva de conflictividades de manera integral en el sistema de justicia.</t>
  </si>
  <si>
    <t>Beneficiar 400 ciudadanos con habilidades y capacidades para gestionar la convivencia constructivamente.</t>
  </si>
  <si>
    <t>Implementar 4 proyectos comunitarios en la localidad, para la apropiación del Código Nacional de Seguridad y Convivencia Ciudadana.</t>
  </si>
  <si>
    <t>Implementar 4 acciones pedagógicas para la gestión de conflictividades y prevención de violencias.</t>
  </si>
  <si>
    <t>Ejecutar 4 programas comunitarios con enfoque restaurativo para el cuidado del espacio público y del medio ambiente.</t>
  </si>
  <si>
    <t>Realizar 8 acuerdos para la organización, la recuperación, el cuidado, el embellecimiento, la sostenibilidad, el mejoramiento y el aprovechamiento económico del espacio público.</t>
  </si>
  <si>
    <t>Intervenir 4000 metros cuadrados de elementos del sistema de espacio público peatonal con acciones de construcción y/o conservación.</t>
  </si>
  <si>
    <t>Beneficiar 1.000 jóvenes con transferencias condicionadas y acompañamiento psicosocial para la promoción al acceso y permanencia a oportunidades de formación y empleabilidad.</t>
  </si>
  <si>
    <t>Atender 4.000 personas con apoyos que contribuyan al ingreso mínimo garantizado.</t>
  </si>
  <si>
    <t>Beneficiar 4.661 personas mayores con transferencias monetarias.</t>
  </si>
  <si>
    <t>Habilitar 600 cupos para la atención de población en inseguridad alimentaria y nutricional del Distrito Capital, a través de comedores comunitarios.</t>
  </si>
  <si>
    <t>Vincular 1.000 personas con discapacidad, cuidadores y cuidadoras, en actividades complementarias en salud.</t>
  </si>
  <si>
    <t>Vincular 2.000 personas a las acciones desarrolladas desde los dispositivos de base comunitaria en respuesta al consumo de SPA.</t>
  </si>
  <si>
    <t>Beneficiar 1.500 personas con discapacidad a través de Dispositivos de Asistencia Personal - Ayudas Técnicas (no incluidas en los Planes de Beneficios).</t>
  </si>
  <si>
    <t>Vincular 1.600 personas a las acciones y estrategias para promover la salud sexual y reproductiva consciente en los diferentes ciclos de vida.</t>
  </si>
  <si>
    <t>Beneficiar 1.200 personas con acciones para la promoción y atención de la salud mental.</t>
  </si>
  <si>
    <t xml:space="preserve">Vincular 1.800 personas en procesos para la prevención de violencias en el contexto familiar y/o violencia sexual. </t>
  </si>
  <si>
    <t>Vincular 2.000 mujeres y hombres cuidadores a estrategias de cuidado.</t>
  </si>
  <si>
    <t>Vincular 2.000 mujeres para el ejercicio de derechos y el fortalecimiento de su autonomía económica.</t>
  </si>
  <si>
    <t>Realizar 8 procesos pedagógicos, artísticos, culturales, formativos o para el fortalecimiento de iniciativas ciudadanas para la apropiación social de la memoria, verdad, reparación integral a víctimas, paz y reconciliación.</t>
  </si>
  <si>
    <t>Realizar 8 acciones de construcción de paz que contribuyan al tejido social, la integración local, la sostenibilidad económica y/o desarrollo territorial para la reconciliación.</t>
  </si>
  <si>
    <t>Realizar 8 procesos de fortalecimiento de habilidades y capacidades de la población víctima del conflicto armado o excombatientes para promover su participación en los diferentes escenarios.</t>
  </si>
  <si>
    <t>Otorgar 50 estímulos de apoyo al sector artístico y cultural.</t>
  </si>
  <si>
    <t>Beneficiar 80 colectivos u organizaciones recreo deportivas inscritas en el Banco que implementan iniciativas de carácter barrial con apoyos económicos.</t>
  </si>
  <si>
    <t>Beneficiar 3.500 personas en actividades recreo-deportivas comunitarias.</t>
  </si>
  <si>
    <t>Capacitar 3.500 personas en los campos deportivos o recreativos.</t>
  </si>
  <si>
    <t>Beneficiar 3.500 Personas con la entrega de dotaciones deportivas.</t>
  </si>
  <si>
    <t>Realizar 80 eventos de promoción, circulación y apropiación de actividades artísticas, culturales y patrimoniales.</t>
  </si>
  <si>
    <t>Capacitar 4.000 personas en los campos artísticos, interculturales, culturales y/o patrimoniales.</t>
  </si>
  <si>
    <t>Beneficiar a 200 a deportistas de alto rendimiento con apoyos económicos o en especie.</t>
  </si>
  <si>
    <t xml:space="preserve">Vincular a 200 personas en acciones de reconocimiento y salvaguardia del patrimonio cultural. </t>
  </si>
  <si>
    <t>Vincular 2.000 personas en acciones educativas en temas de protección y bienestar animal.</t>
  </si>
  <si>
    <t>Atender 20.000 animales en los programas de brigadas médicas, urgencias veterinarias y adopciones.</t>
  </si>
  <si>
    <t>Esterilizar 20.000 perros y gatos incluyendo los que está en condición de vulnerabilidad.</t>
  </si>
  <si>
    <t>Dotar 40 sedes educativas urbanas y rurales con recursos pedagógicos y/o tecnológicos.</t>
  </si>
  <si>
    <t>Beneficiar 500 estudiantes con apoyo de sostenimiento para la permanencia en la educación posmedia (niveles de formación técnico profesional, tecnólogo, profesional universitario y educación para el trabajo y desarrollo humano).</t>
  </si>
  <si>
    <t>Beneficiar 120 estudiantes en programas de educación posmedia (niveles de formación técnico profesional, tecnólogo, profesional universitario y educación para el trabajo y desarrollo humano).</t>
  </si>
  <si>
    <t>Apoyar 40 Mipymes y/o emprendimientos orientados al fortalecimiento de las capacidades locales para la gestión y el desarrollo turístico.</t>
  </si>
  <si>
    <t>Financiar 200 proyectos del sector cultural y creativo.</t>
  </si>
  <si>
    <t>Vincular 100 hogares y/o unidades productivas a procesos productivos y de comercialización en el sector rural.</t>
  </si>
  <si>
    <t>Apoyar 1.000 Mipymes, emprendimientos y/o actores de la economía informal para el fortalecimiento del tejido empresarial local.</t>
  </si>
  <si>
    <t>Construir 200 m2 de Parques de la red de proximidad (la construcción incluye su dotación).</t>
  </si>
  <si>
    <t>Intervenir 20 Parques de la red de proximidad con acciones de mejoramiento, mantenimiento y/o dotación.</t>
  </si>
  <si>
    <t>Intervenir 4 equipamientos culturales con acciones de construcción, adecuación y/o dotación.</t>
  </si>
  <si>
    <t>Lograr 8 hectáreas en proceso de restauración ecológica.</t>
  </si>
  <si>
    <t>Realizar acciones de conservación en 1 hectáreas de la Estructura Ecológica Principal.</t>
  </si>
  <si>
    <t>Intervenir 1 hectárea de conectores ecosistémicos.</t>
  </si>
  <si>
    <t>Implementar 4 procesos comunitarios de educación ambiental que promuevan la conservación de la biodiversidad y el agua.</t>
  </si>
  <si>
    <t>Implementar 400 huertas urbanas.</t>
  </si>
  <si>
    <t>Construir 200 m2 de muros y techos verdes.</t>
  </si>
  <si>
    <t>Mantener 1.600 m2 de jardinería.</t>
  </si>
  <si>
    <t>Mantener 800 árboles en zona urbana.</t>
  </si>
  <si>
    <t>Lograr 2 hectáreas en proceso de restauración ecológica.</t>
  </si>
  <si>
    <t>Mantener 4.000 árboles en zona rural.</t>
  </si>
  <si>
    <t>Implementar 100 huertas rurales.</t>
  </si>
  <si>
    <t>Capacitar 2.000 personas en separación en la fuente y reciclaje.</t>
  </si>
  <si>
    <t>Intervenir 6 Kilómetros-carril de malla vial urbana (local y/o intermedia) con acciones de construcción y/o conservación.</t>
  </si>
  <si>
    <t>Intervenir 5 Kilómetros-carril de malla vial rural con acciones de construcción y/o conservación.</t>
  </si>
  <si>
    <t>Realizar 4 acciones efectivas para el fortalecimiento de las capacidades locales en torno a la gestión del riesgo.</t>
  </si>
  <si>
    <t>Realizar 4 obras de mitigación y/u obras de mitigación existentes con mantenimiento.</t>
  </si>
  <si>
    <t>Fortalecer 10 acueductos veredales con asistencia, intervenir técnica u organizativa.</t>
  </si>
  <si>
    <t>Dotar y/o acondicionar 8 unidades operativas orientadas a la atención de la primera infancia (Jardines Infantiles, Casas de Pensamiento Intercultural, Modalidad Espacios Rurales, Crecemos en la Ruralidad, Creciendo Juntos, Centros Amar, Centros Forjar).</t>
  </si>
  <si>
    <t>Dotar y/o acondicionar 1 unidad operativa de atención especializada (Centros Integrarte, Centros Crecer y Cadis).</t>
  </si>
  <si>
    <t>Dotar y/o acondicionar 1 unidad operativa orientada a la atención de jóvenes (casas de la juventud, centros forjar).</t>
  </si>
  <si>
    <t>Dotar y/o acondicionar 1 Centro de Desarrollo Comunitario para la prestación de servicios sociales dirigidas al desarrollo de capacidades y generación de oportunidades.</t>
  </si>
  <si>
    <t>Dotar y/o acondicionar 1 unidad operativa orientada a la prestación de servicios a la persona mayor.</t>
  </si>
  <si>
    <t>Mejorar 200 viviendas de interés social rurales.</t>
  </si>
  <si>
    <t>Intervenir 1 sede administrativa local.</t>
  </si>
  <si>
    <t>Operativizar 28 Centros de Acceso Comunitario en zonas rurales y/o apartadas y/o urbanas con énfasis en servicios Tics generados.</t>
  </si>
  <si>
    <t>Operativizar 14 Centros de Acceso Comunitario en zonas rurales y/o apartadas y/o urbanas con énfasis en procesos de formación y desarrollo de competencias digitales.</t>
  </si>
  <si>
    <t>Fortalecer 300 Organizaciones sociales e Instancias de participación ciudadana.</t>
  </si>
  <si>
    <t>Capacitar 2.000 personas a través de procesos de formación para la participación de manera virtual y presencial.</t>
  </si>
  <si>
    <t>Fortalecer 300 organizaciones comunales.</t>
  </si>
  <si>
    <t>Desarrollar 4 acciones orientadas a la ciudadanía, en el marco de la estrategia "Bogotaneidad”.</t>
  </si>
  <si>
    <t>Fortalecer 1 unidad de innovación pública y social a nivel local.</t>
  </si>
  <si>
    <t>Concertar e implementar una (1) iniciativa de inversión local con los pueblos indígenas (aplica en todas las localidades con autoridades indígenas).</t>
  </si>
  <si>
    <t>Concertar e implementar una (1) iniciativa de inversión local con las comunidades negras, afrocolombianas y palenqueras (aplica en todas las localidades con autoridades NAP).</t>
  </si>
  <si>
    <t>Rehabilitar 20 salones comunales y/o casas de participación.</t>
  </si>
  <si>
    <t>Dotar 40 organizaciones comunales.</t>
  </si>
  <si>
    <t>Fortalecer 120 medios comunitarios y alternativos.</t>
  </si>
  <si>
    <t>Construir 1 sede de salones comunales y/o casas de participación.</t>
  </si>
  <si>
    <t xml:space="preserve">Fortalecer 80 organizaciones comunitarias a través de capacidades para promover acciones de corresponsabilidad en la gestión de la seguridad y la convivencia  </t>
  </si>
  <si>
    <t>Implementar 4 iniciativas de convivencia con participación de la ciudadanía</t>
  </si>
  <si>
    <t>Suministrar2 dotaciones a organismos de seguridad</t>
  </si>
  <si>
    <t xml:space="preserve">$-   </t>
  </si>
  <si>
    <t xml:space="preserve"> $-   </t>
  </si>
  <si>
    <t>Intervenir 2 equipamientos de seguridad y acceso a la justicia con acciones de fortalecimiento, operación, adecuación y/o dotación</t>
  </si>
  <si>
    <t>Fortalecer 8 programas de abordaje de conflictividad escolar para la convivencia con enfoque restaurativo</t>
  </si>
  <si>
    <t>Beneficiar 160 ciudadanos con habilidades y capacidades para gestionar la convivencia constructivamente</t>
  </si>
  <si>
    <t>Implementar 12 acciones pedagógicas para la gestión de conflictividades y prevención de violencias</t>
  </si>
  <si>
    <t>Ejecutar 12 programas comunitarios con enfoque restaurativo para el cuidado del espacio público y del medio ambiente</t>
  </si>
  <si>
    <t>Intervenir 7000 metros cuadrados de elementos del sistema de espacio público peatonal con acciones de construcción y/o conservación.</t>
  </si>
  <si>
    <t>Beneficiar 480 jóvenes con transferencias condicionadas y  acompañamiento psicosocial para la promoción al acceso y permanencia a oportunidades de formación y empleabilidad</t>
  </si>
  <si>
    <t xml:space="preserve">Atender 3800 personas con apoyos que contribuyan al ingreso mínimo garantizado. </t>
  </si>
  <si>
    <t>Beneficiar 2265 personas mayores con transferencias monetarias</t>
  </si>
  <si>
    <t>Vincular 400 personas con discapacidad, cuidadores y cuidadoras, en actividades complementarias en salud</t>
  </si>
  <si>
    <t>Vincular 600 personas a las acciones desarrolladas desde los dispositivos de base comunitaria en respuesta al consumo de SPA</t>
  </si>
  <si>
    <t>Beneficiar 1000 personas con discapacidad a través de Dispositivos de Asistencia Personal - Ayudas Técnicas (no incluidas en los Planes de Beneficios)</t>
  </si>
  <si>
    <t>Vincular 1000 personas a las acciones y estrategias para promover la salud sexual y reproductiva consciente en los diferentes ciclos de vida</t>
  </si>
  <si>
    <t>Beneficiar 680 personas con acciones para la promoción y atención de la salud mental</t>
  </si>
  <si>
    <t xml:space="preserve">Vincular 2400 personas en procesos para la prevención de violencias en el contexto familiar y/o violencia sexual   </t>
  </si>
  <si>
    <t>Vincular 2000 mujeres cuidadoras a estrategias de cuidado.</t>
  </si>
  <si>
    <t>Vincular 2000 mujeres para el ejercicio de derechos y el fortalecimiento de su autonomía económica</t>
  </si>
  <si>
    <t>Otorgar 44 estímulos de apoyo al sector artístico y cultural.</t>
  </si>
  <si>
    <t>Beneficiar 40 colectivos u organizaciones recreo deportivas  inscritas en el Banco que implementan iniciativas de carácter barrial con apoyos economicos</t>
  </si>
  <si>
    <t>Beneficiar  2000 personas en actividades recreo-deportivas comunitarias.</t>
  </si>
  <si>
    <t xml:space="preserve">Capacitar 2000 personas en los campos deportivos o recreativos </t>
  </si>
  <si>
    <t>Beneficiar 800 Personas con la entrega de dotaciones deportivas.</t>
  </si>
  <si>
    <t>Realizar 40 eventos de promoción, circulción y apropiación de actividades artísticas, culturales y patrimoniales.</t>
  </si>
  <si>
    <t>Capacitar 800 personas en los campos artísticos, interculturales, culturales y/o patrimoniales.</t>
  </si>
  <si>
    <t>Beneficiar 20 organizaciones artísticas, culturales y patrimoniales con elementos entregados.</t>
  </si>
  <si>
    <t>Atender 4000 animales en los programas de brigadas médicas, urgencias veterinarias y adopciones</t>
  </si>
  <si>
    <t>Beneficiar 200 estudiantes con apoyo de sostenimiento para la permanencia en la educación posmedia (niveles de formación técnico profesional, tecnólogo, profesional universitario y educación para el trabajo y desarrollo humano).</t>
  </si>
  <si>
    <t>Beneficiar 200 estudiantes en programas de educación posmedia (niveles de formación técnico profesional, tecnólogo, profesional universitario y educación para el trabajo y desarrollo humano).</t>
  </si>
  <si>
    <t xml:space="preserve">Apoyar 40 Mipymes y/o emprendimientos orientados al fortalecimiento de las capacidades locales para la gestión y el desarrollo turístico </t>
  </si>
  <si>
    <t>Financiar 45 proyectos del sector cultural y creativo.</t>
  </si>
  <si>
    <t>Apoyar 300 Mipymes, emprendimientos y/o actores de la economia informal para el fortalecimiento del tejido empresarial local.</t>
  </si>
  <si>
    <t>Construir 4500 m2 de Parques de la red de proximidad (la construcción incluye su dotación).</t>
  </si>
  <si>
    <t xml:space="preserve">Intervenir 1 Parques  de la red de proximidad con acciones de mejoramiento, mantenimiento y/o dotación. </t>
  </si>
  <si>
    <t>Implementar 12 procesos comunitarios de educación ambiental que promueven la conservación de la biodiversidad y el agua</t>
  </si>
  <si>
    <t xml:space="preserve">Implementar 16 huertas urbanas </t>
  </si>
  <si>
    <t xml:space="preserve">Mantener 2000 m2 de jardinería </t>
  </si>
  <si>
    <t>Mantener 6000 árboles en zona urbana</t>
  </si>
  <si>
    <t>Intervenir 6,4 Kilómetros-carril de malla vial urbana (local y/o intermedia) con acciones de construcción y/o conservación</t>
  </si>
  <si>
    <t>Realizar 04 acciones efectivas para el fortalecimiento de las capacidades locales en torno a la gestión del riesgo</t>
  </si>
  <si>
    <t>Dotar y/o acondicionar 10 unidades operativas orientadas a la atención de la primera infancia (Jardines Infantiles, Casas de Pensamiento Intercultural, Modalidad Espacios Rurales, Crecemos en la Ruralidad, Creciendo Juntos, Centros Amar, Centros Forjar)</t>
  </si>
  <si>
    <t>Dotar y/o acondicionar 1 Centros de Desarrollo Comunitarios  para la prestación de servicios sociales dirigidas al desarrollo de capacidades y generación de oportunidades</t>
  </si>
  <si>
    <t xml:space="preserve">Dotar y/o acondicionar 1 unidad operativas orientadas a la prestación de servicios a la persona mayor </t>
  </si>
  <si>
    <t>Operativizar 4 Centros de Acceso Comunitario en zonas rurales y/o apartadas y/o urbanas, con énfasis en procesos de formación y desarrollo de competencias digitales.</t>
  </si>
  <si>
    <t>Capacitar 1000 personas a través de procesos de formación para la participación de manera virtual y presencial.</t>
  </si>
  <si>
    <t>Fortalecer 20 organizaciones comunales.</t>
  </si>
  <si>
    <t>Desarrollar  4 acciones orientadas a la ciudadanía, en el marco de la estrategia "Bogotaneidad</t>
  </si>
  <si>
    <t>Fortalecer 200 organizaciones comunitarias a través de capacidades para promover acciones de corresponsabilidad en la gestión de la seguridad y la convivencia  </t>
  </si>
  <si>
    <t>Implementar 8 acciones formativas diferenciales para la promoción de la convivencia ciudadana </t>
  </si>
  <si>
    <t>Implementar 8 iniciativas de convivencia con participación de la ciudadanía. </t>
  </si>
  <si>
    <t xml:space="preserve">Vincular 10.000 personas en acciones para la prevención del feminicidio y la violencia contra la mujer. </t>
  </si>
  <si>
    <t>Suministrar 8 dotaciones a organismos de seguridad. </t>
  </si>
  <si>
    <t>Intervenir 2 equipamientos de seguridad y acceso a la justicia con acciones de fortalecimiento, operación, adecuación y/o dotación </t>
  </si>
  <si>
    <t>Fortalecer 4 programas de abordaje de conflictividad escolar para la convivencia con enfoque restaurativo </t>
  </si>
  <si>
    <t>Fortalecer 15.000 actores comunitarios con herramientas y capacidades para la implementación de un enfoque restaurativo para la justicia y la convivencia. </t>
  </si>
  <si>
    <t>Implementar 4 proyectos de justicia local para la resolución efectiva de conflictividades de manera integral en el sistema de justicia </t>
  </si>
  <si>
    <t>Beneficiar 20.000 ciudadanos con habilidades y capacidades para gestionar la convivencia constructivamente </t>
  </si>
  <si>
    <t>Implementar 4 proyectos comunitarios en la localidad, para la apropiación del Código Nacional de Seguridad y Convivencia Ciudadana </t>
  </si>
  <si>
    <t>Implementar 8 acciones pedagógicas para la gestión de conflictividades y prevención de violencias </t>
  </si>
  <si>
    <t>Ejecutar 4 programas comunitarios con enfoque restaurativo para el cuidado del espacio público y del medio ambiente </t>
  </si>
  <si>
    <t>Realizar 10 acuerdos para la organización, la recuperación, el cuidado, el embellecimiento, la sostenibilidad, el mejoramiento y el aprovechamiento económico del espacio público. </t>
  </si>
  <si>
    <t>Intervenir 4000 metros cuadrados de elementos del sistema de espacio público peatonal con acciones de construcción y/o conservación. </t>
  </si>
  <si>
    <t>Implementar 4 estrategias de seguridad y convivencia mediante acciones de gestores locales que permitan usar y disfrutar del espacio público. </t>
  </si>
  <si>
    <t>Beneficiar 482 jóvenes con transferencias condicionadas y acompañamiento psicosocial para la promoción al acceso y permanencia a oportunidades de formación y empleabilidad </t>
  </si>
  <si>
    <t>Atender 51.912 personas con apoyos que contribuyan al ingreso mínimo garantizado </t>
  </si>
  <si>
    <t>Beneficiar 6170 personas mayores con transferencias monetarias</t>
  </si>
  <si>
    <t>Habilitar 600 cupos para la atención de población en inseguridad alimentaria y nutricional del Distrito Capital, a través de comedores   comunitarios. </t>
  </si>
  <si>
    <t>Vincular 2.000 personas con discapacidad, cuidadores y cuidadoras, en actividades complementarias en salud. </t>
  </si>
  <si>
    <t>Vincular 3.500 personas a las acciones desarrolladas desde los dispositivos de base comunitaria en respuesta al consumo de SPA. </t>
  </si>
  <si>
    <t>Beneficiar 3.000 personas con discapacidad a través de Dispositivos de Asistencia Personal - Ayudas Técnicas (no incluidas en los Planes de Beneficios). </t>
  </si>
  <si>
    <t>Vincular 1.500 personas a las acciones y estrategias para promover la salud sexual y reproductiva consciente en los diferentes ciclos de vida. </t>
  </si>
  <si>
    <t>Beneficiar 2.000 personas con acciones para la promoción y atención de la salud mental. </t>
  </si>
  <si>
    <t>Vincular 40.000 personas en procesos para la prevención de violencias en el contexto familiar y/o violencia sexual.    </t>
  </si>
  <si>
    <t>Vincular 6.000 mujeres cuidadoras a estrategias de cuidado. </t>
  </si>
  <si>
    <t>Vincular 6.000 mujeres para el ejercicio de derechos y el fortalecimiento de su autonomía económica </t>
  </si>
  <si>
    <t>Realizar 20 procesos pedagógicos, artísticos, culturales, formativos o para el fortalecimiento de iniciativas ciudadanas para la apropiación social de la memoria, verdad, reparación integral a víctimas, paz y reconciliación.</t>
  </si>
  <si>
    <t>Realizar 20 acciones de construcción de paz que contribuyan al tejido social, la integración local, la sostenibilidad económica y/o desarrollo territorial para la reconciliación. </t>
  </si>
  <si>
    <t>Realizar 16 procesos de fortalecimiento de habilidades y capacidades de la población víctima del conflicto armado o excombatientes para promover su participación en los diferentes escenarios. </t>
  </si>
  <si>
    <t>Otorgar 180 estímulos de apoyo al sector artístico y cultural </t>
  </si>
  <si>
    <t>Beneficiar 240 colectivos u organizaciones recreo deportivas inscritas en el Banco que implementan iniciativas de carácter barrial con apoyos económicos </t>
  </si>
  <si>
    <t>Beneficiar a 60.000 personas en actividades recreo-deportivas comunitarias </t>
  </si>
  <si>
    <t>Capacitar 8.000 personas en los campos deportivos o recreativos </t>
  </si>
  <si>
    <t>Beneficiar 5.000 personas con la entrega de dotaciones deportivas </t>
  </si>
  <si>
    <t>Realizar 150 eventos de promoción, circulación y apropiación de actividades artísticas, culturales y patrimoniales </t>
  </si>
  <si>
    <t>Capacitar 2.500 personas en los campos artísticos, interculturales, culturales y/o patrimoniales </t>
  </si>
  <si>
    <t>Beneficiar 200 organizaciones artísticas, culturales y patrimoniales con elementos entregados </t>
  </si>
  <si>
    <t>Vincular 4.000 personas en acciones educativas en temas de protección y bienestar animal </t>
  </si>
  <si>
    <t>Atender 15.000 animales en los programas de brigadas médicas, urgencias veterinarias y adopciones </t>
  </si>
  <si>
    <t>Esterilizar 25.000 perros y gatos incluyendo los que está en condición de vulnerabilidad </t>
  </si>
  <si>
    <t>Dotar 36 sedes educativas con equipamientos, recursos pedagógicos y/o tecnológicos</t>
  </si>
  <si>
    <t>Beneficiar 800 estudiantes con apoyo de sostenimiento para la permanencia en la educación posmedia (niveles de formación técnico profesional, tecnólogo, profesional universitario y educación para el trabajo y desarrollo humano)</t>
  </si>
  <si>
    <t>Beneficiar 800 estudiantes en programas de educación posmedia (niveles de formación técnico profesional, tecnólogo, profesional universitario y educación para el trabajo y desarrollo humano)</t>
  </si>
  <si>
    <t>Realizar 886 acciones para fortalecer las capacidades y/o habilidades, técnicas y blandas de las personas de la localidad, con el fin de mejorar el acceso a oportunidades de empleo.</t>
  </si>
  <si>
    <t>Apoyar 200 Mipymes y/o emprendimientos orientados al fortalecimiento de las capacidades locales para la gestión y el desarrollo turístico</t>
  </si>
  <si>
    <t xml:space="preserve">Financiar 114 proyectos del sector cultural y creativo </t>
  </si>
  <si>
    <t>Apoyar 850 Mipymes, emprendimientos y/o actores de la economía informal para el fortalecimiento del tejido empresarial local</t>
  </si>
  <si>
    <t>Construir 3.000 m2 de Parques de la red de proximidad (la construcción incluye su dotación). </t>
  </si>
  <si>
    <t>Intervenir 32 parques de la red de proximidad con acciones de mejoramiento, mantenimiento y/o dotación. </t>
  </si>
  <si>
    <t>Intervenir 31 equipamientos culturales con acciones de construcción, adecuación y/o dotación. </t>
  </si>
  <si>
    <t>Generar 4.000 m2 de áreas renaturalizadas </t>
  </si>
  <si>
    <t>Realizar acciones de conservación en 4 hectáreas de la Estructura Ecológica Principal </t>
  </si>
  <si>
    <t>Intervenir 2 hectáreas de conectores ecosistémicos </t>
  </si>
  <si>
    <t>Implementar 40 procesos comunitarios de educación ambiental que promueven la conservación de la biodiversidad y el agua </t>
  </si>
  <si>
    <t>Implementar 500 huertas urbanas  </t>
  </si>
  <si>
    <t>Construir 600 m2 de muros y techos verdes. </t>
  </si>
  <si>
    <t>Mantener 1.200 m2 de jardinería </t>
  </si>
  <si>
    <t>Mantener 3.000 árboles en zona urbana </t>
  </si>
  <si>
    <t>Capacitar a 10.000 personas en separación en la fuente y reciclaje. </t>
  </si>
  <si>
    <t>Intervenir 10 Kilómetros-carril de malla vial urbana (local y/o intermedia) con acciones de construcción y/o conservación </t>
  </si>
  <si>
    <t>Realizar 12 acciones efectivas para el fortalecimiento de las capacidades locales para la respuesta a emergencias y desastres. </t>
  </si>
  <si>
    <t>Realizar 1 obra de mitigación y/u obras de mitigación existentes con mantenimiento. </t>
  </si>
  <si>
    <t>Dotar y/o acondicionar 20 unidades operativas orientadas a la atención de la primera infancia (Jardines Infantiles, Casas de Pensamiento Intercultural, Modalidad Espacios Rurales, Crecemos en la Ruralidad, Creciendo Juntos, Centros Amar, Centros Forjar) </t>
  </si>
  <si>
    <t>Dotar y/o acondicionar 1 unidad operativa de atención especializada (Centros Integrarte, Centros Crecer y Cadis) </t>
  </si>
  <si>
    <t>Dotar y/o acondicionar 1 unidad operativa orientada a la atención de jóvenes (casas de la juventud, centros forjar) </t>
  </si>
  <si>
    <t>Dotar y/o acondicionar 1 centro de Desarrollo Comunitario para la prestación de servicios sociales dirigidas al desarrollo de capacidades y generación de oportunidades </t>
  </si>
  <si>
    <t>Dotar y/o acondicionar 3 unidades operativas orientadas a la prestación de servicios a la persona mayor </t>
  </si>
  <si>
    <t>Construir 2 sedes administrativas locales </t>
  </si>
  <si>
    <t>Intervenir 2 sedes administrativa local </t>
  </si>
  <si>
    <t>Realizar 4 estrategias de fortalecimiento institucional (una por vigencia). </t>
  </si>
  <si>
    <t>Realizar 4 estrategias de inspección, vigilancia y control (una por vigencia). </t>
  </si>
  <si>
    <t>Operativizar 6 Centros de Acceso Comunitario en zonas rurales y/o apartadas y/o urbanas, con énfasis en Servicios TIC´s generados.</t>
  </si>
  <si>
    <t>Operativizar 5 Centros de Acceso Comunitario en zonas rurales y/o apartadas y/o urbanas, con énfasis en procesos de formación y desarrollo de competencias digitales.</t>
  </si>
  <si>
    <t>Fortalecer 400 Organizaciones sociales e Instancias de participación ciudadana. </t>
  </si>
  <si>
    <t>Capacitar 2380 personas a través de procesos de formación para la participación de manera virtual y presencial. </t>
  </si>
  <si>
    <t>Fortalecer 100 organizaciones comunales. </t>
  </si>
  <si>
    <t>Desarrollar 4 acciones orientadas a la ciudadanía, en el marco de la estrategia "Bogotaneidad </t>
  </si>
  <si>
    <t>Fortalecer 4 unidades de innovación pública y  social a nivel local </t>
  </si>
  <si>
    <t>Concertar e implementar 4 iniciativas de inversión local con el pueblo muisca. </t>
  </si>
  <si>
    <t>Concertar e implementar 4 iniciativas de inversión local con los pueblos indígenas  </t>
  </si>
  <si>
    <t>Concertar e implementar 4 iniciativas de inversión local con las comunidades negras, afrocolombianas y palenqueras  </t>
  </si>
  <si>
    <t>Dotar 50 organizaciones comunales </t>
  </si>
  <si>
    <t>Fortalecer 7 medios de comunicación alternativos fortalecidos </t>
  </si>
  <si>
    <t>Fortalecer 100 organizaciones comunitarias a través de capacidades para promover acciones de corresponsabilidad en la gestión de la seguridad y la convivencia.</t>
  </si>
  <si>
    <t>Implementar 40 iniciativas de convivencia con participación de la ciudadanía.</t>
  </si>
  <si>
    <t>Vincular 9.900 personas en acciones para la prevención del feminicidio y la violencia contra la mujer.</t>
  </si>
  <si>
    <t>Fortalecer 4 programas de abordaje de conflictividad escolar para la convivencia con enfoque restaurativo.</t>
  </si>
  <si>
    <t>Fortalecer 200 actores comunitarios con herramientas y capacidades para la implementación de un enfoque restaurativo para la justicia y la convivencia.</t>
  </si>
  <si>
    <t>Implementar 8 proyectos de justicia local para la resolución efectiva de conflictividades de manera integral en el sistema de justicia.</t>
  </si>
  <si>
    <t>Beneficiar 600 ciudadanos con habilidades y capacidades para gestionar la convivencia constructivamente.</t>
  </si>
  <si>
    <t>Implementar 10 proyectos comunitarios en la localidad, para la apropiación del Código Nacional de Seguridad y Convivencia Ciudadana.</t>
  </si>
  <si>
    <t>Realizar 12 acuerdos para la organización, la recuperación, el cuidado, el embellecimiento, la sostenibilidad, el mejoramiento y el aprovechamiento económico del espacio público.</t>
  </si>
  <si>
    <t>Beneficiar 2.380 jóvenes con transferencias condicionadas y acompañamiento psicosocial para la promoción al acceso y permanencia a oportunidades de formación y empleabilidad.</t>
  </si>
  <si>
    <t>Atender 24.700 personas con apoyos que contribuyan al ingreso mínimo garantizado.</t>
  </si>
  <si>
    <t>Beneficiar 5.826 personas mayores con apoyo económico tipo C.</t>
  </si>
  <si>
    <t>Vincular 1.400 personas con discapacidad, cuidadores y cuidadoras, en actividades complementarias en salud.</t>
  </si>
  <si>
    <t>Vincular 1.400 personas a las acciones desarrolladas desde los dispositivos de base comunitaria en respuesta al consumo de SPA.</t>
  </si>
  <si>
    <t>Beneficiar 1.000 personas con discapacidad a través de Dispositivos de Asistencia Personal - Ayudas Técnicas (no incluidas en los Planes de Beneficios).</t>
  </si>
  <si>
    <t>Vincular 1.400 personas a las acciones y estrategias para promover la salud sexual y reproductiva consciente en los diferentes ciclos de vida.</t>
  </si>
  <si>
    <t>Beneficiar 1.500 personas con acciones para la promoción y atención de la salud mental.</t>
  </si>
  <si>
    <t>Vincular 20.000 personas en procesos para la prevención de violencias en el contexto familiar y/o violencia sexual.</t>
  </si>
  <si>
    <t>Vincular 6.200 mujeres cuidadoras a estrategias de cuidado.</t>
  </si>
  <si>
    <t>Vincular 7.500 mujeres para el ejercicio de derechos y el fortalecimiento de su autonomía económica.</t>
  </si>
  <si>
    <t>Realizar 24 acciones de construcción de paz que contribuyan al tejido social, la integración local, la sostenibilidad económica y/o desarrollo territorial para la reconciliación.</t>
  </si>
  <si>
    <t>Realizar 4 procesos de fortalecimiento de habilidades y capacidades de la población víctima del conflicto armado o excombatientes para promover su participación en los diferentes escenarios.</t>
  </si>
  <si>
    <t>Otorgar 140 estímulos de apoyo al sector artístico y cultural.</t>
  </si>
  <si>
    <t>Beneficiar 280 colectivos u organizaciones recreo deportivas inscritas en el Banco que implementan iniciativas de carácter barrial con apoyos económicos.</t>
  </si>
  <si>
    <t>Beneficiar 20.000 personas en actividades recreo- deportivas comunitarias.</t>
  </si>
  <si>
    <t>Capacitar 10.000 personas en los campos deportivos o recreativos.</t>
  </si>
  <si>
    <t>Beneficiar 900 Personas con la entrega de dotaciones deportivas.</t>
  </si>
  <si>
    <t>Realizar 60 eventos de promoción, circulación y apropiación de actividades artísticas, culturales y patrimoniales.</t>
  </si>
  <si>
    <t>Vincular 5.000 personas en acciones educativas en temas de protección y bienestar animal.</t>
  </si>
  <si>
    <t>Atender 54.000 animales en los programas de brigadas médicas, urgencias veterinarias y adopciones.</t>
  </si>
  <si>
    <t>Esterilizar 30.000 perros y gatos incluyendo los que están en condición de vulnerabilidad.</t>
  </si>
  <si>
    <t>Dotar 74 sedes educativas urbanas y rurales con recursos pedagógicos y/o tecnológicos.</t>
  </si>
  <si>
    <t>Beneficiar 700 estudiantes con apoyo de sostenimiento para la permanencia en la educación posmedia (niveles de formación técnico profesional, tecnólogo, profesional universitario y educación para el trabajo y desarrollo</t>
  </si>
  <si>
    <t>Beneficiar 700 estudiantes en programas de educación posmedia (niveles de formación técnico profesional, tecnólogo, profesional universitario y educación para el trabajo y desarrollo humano).</t>
  </si>
  <si>
    <t>Realizar 20 acciones para fortalecer las capacidades y/o habilidades, técnicas y blandas de las personas de la localidad, con el fin de mejorar el acceso a oportunidades de empleo.</t>
  </si>
  <si>
    <t>Apoyar 200 Mipymes y/o emprendimientos orientados al fortalecimiento de las capacidades locales para la gestión y el desarrollo turístico.</t>
  </si>
  <si>
    <t>Financiar 140 proyectos del sector cultural y creativo.</t>
  </si>
  <si>
    <t>Apoyar 1000 Mipymes, emprendimientos y/o actores de la economía informal para el fortalecimiento del tejido empresarial local.</t>
  </si>
  <si>
    <t>Construir 1000 m2 de Parques de la red de proximidad (la construcción incluye su dotación).</t>
  </si>
  <si>
    <t>Intervenir 32 parques de la red de proximidad con acciones de mejoramiento, mantenimiento y/o dotación.</t>
  </si>
  <si>
    <t>Realizar acciones de conservación en 4 hectáreas de la Estructura Ecológica Principal.</t>
  </si>
  <si>
    <t>Implementar 40 procesos comunitarios de educación ambiental que promueven la conservación de la biodiversidad y el agua.</t>
  </si>
  <si>
    <t>Implementar 240 huertas urbanas.</t>
  </si>
  <si>
    <t>Mantener 2.000 m2 de jardinería.</t>
  </si>
  <si>
    <t>Mantener 2.160 árboles en zona urbana.</t>
  </si>
  <si>
    <t>Capacitar 7.200 personas en separación en la fuente y reciclaje.</t>
  </si>
  <si>
    <t>Intervenir 22 Kilómetros-carril de malla vial urbana (local y/o intermedia) con acciones de construcción y/o conservación.</t>
  </si>
  <si>
    <t>Realizar 8 acciones efectivas para el fortalecimiento de las capacidades locales en torno a la gestión del riesgo.</t>
  </si>
  <si>
    <t>Dotar y/o acondicionar 36 unidades operativas orientadas a la atención de la primera infancia (Jardines Infantiles, Casas de Pensamiento Intercultural, Modalidad Espacios Rurales, Crecemos en la Ruralidad, Creciendo Juntos, Centros Amar, Centros Forjar).</t>
  </si>
  <si>
    <t>Dotar y/o acondicionar 2 unidades operativas de atención especializada (Centros Integrarte, Centros Crecer y Cadis).</t>
  </si>
  <si>
    <t>Dotar y/o acondicionar 6 Centros de Desarrollo Comunitarios para la prestación de servicios sociales dirigidas al desarrollo de capacidades y generación de oportunidades.</t>
  </si>
  <si>
    <t>Dotar y/o acondicionar 1 casa LGBTI para la prestación de servicios sociales y estrategias dirigidas a personas de los sectores sociales LGBTI.</t>
  </si>
  <si>
    <t>Fortalecer 240 Organizaciones sociales e Instancias de participación ciudadana.</t>
  </si>
  <si>
    <t>Capacitar 3200 personas a través de procesos de formación para la participación de manera virtual y presencial.</t>
  </si>
  <si>
    <t>Fortalecer 150 organizaciones comunales.</t>
  </si>
  <si>
    <t>Desarrollar 4 acciones orientadas a la ciudadanía, en el marco de la estrategia "Bogotaneidad".</t>
  </si>
  <si>
    <t>Fortalecer 1 unidades de innovación publica y social a nivel local.</t>
  </si>
  <si>
    <t>Concertar e implementar una (1) iniciativa de inversión local con las comunidades raizales (aplica en todas las localidades con autoridades raizales).</t>
  </si>
  <si>
    <t>Concertar e implementar una (1) iniciativa de inversión local con el pueblo Rrom (aplica en todas las localidades con autoridades gitanas).</t>
  </si>
  <si>
    <t>Fortalecer y/o dotar 200 organizaciones comunitarias locales a través de capacidades para la resolución de conflictos y herramientas tecnológicas, logísticas, para promover acciones de corresponsabilidad en la gestión de la seguridad y convivencia.</t>
  </si>
  <si>
    <t>Implementar 8 acciones formativas diferenciales para la promoción de la convivencia ciudadana</t>
  </si>
  <si>
    <t>Implementar 8 iniciativas surgidas desde la participación local, en torno a la convivencia, la veeduría ciudadana, defensa de los derechos humanos y la participación de la ciudadanía.</t>
  </si>
  <si>
    <t>Vincular 4200 personas en acciones para la prevención del feminicidio y las violencias contra las mujeres en sus diferencias y diversidades con enfoque diferencial y de género en todos los ciclos de vida (primera infancia, infancia, juventud, adultez, y personas mayores)</t>
  </si>
  <si>
    <t>Intervenir 1 equipamientos de seguridad y acceso a la justicia con acciones de fortalecimiento, operación, adecuación y/o dotación</t>
  </si>
  <si>
    <t>Fortalecer 4 programas de abordaje de conflictividad escolar para la convivencia con enfoque restaurativo y poblacional.</t>
  </si>
  <si>
    <t>Fortalecer y/o dotar 40 actores comunitarios con herramientas y capacidades certificadas, para la implementación de un enfoque restaurativo para la justicia y la convivencia principalmente de jueces de paz y conciliadores en equidad activos</t>
  </si>
  <si>
    <t>Implementar 4 proyectos y/o iniciativas de justicia para el fortalecimiento de los mecanismos de justicia comunitaria local y la resolución efectiva de conflictividades de manera integral en el sistema de justicia.</t>
  </si>
  <si>
    <t>Beneficiar 200 ciudadanos con habilidades y capacidades certificadas, que permitan gestionar la convivencia constructivamente.</t>
  </si>
  <si>
    <t>Implementar 4 proyectos comunitarios en la localidad, para la apropiación del Código Nacional de Seguridad y Convivencia Ciudadana</t>
  </si>
  <si>
    <t>Implementar 8 acciones pedagógicas para la gestión de conflictividades y prevención de violencias, defensa y promoción de los derechos humanos y la participación ciudadana.</t>
  </si>
  <si>
    <t>Ejecutar 4 programas comunitarios con enfoque restaurativo para el cuidado del espacio público y del ambiente</t>
  </si>
  <si>
    <t>Realizar 4 acuerdos para la organización, la recuperación, el cuidado, el embellecimiento, la sostenibilidad, el mejoramiento y el aprovechamiento económico y social del espacio público.</t>
  </si>
  <si>
    <t>Intervenir 6200 metros cuadrados de elementos del sistema de espacio público peatonal con acciones de construcción y/o conservación.</t>
  </si>
  <si>
    <t>NA</t>
  </si>
  <si>
    <t>Implementar 1 estrategia de atención y prevención del hostigamiento escolar (Bullying) en la localidad</t>
  </si>
  <si>
    <t>Meta nueva</t>
  </si>
  <si>
    <t>Beneficiar 1200 jóvenes con transferencias condicionadas y acompañamiento psicosocial para la promoción al acceso y permanencia a oportunidades de formación, desarrollo de capacidades, empleabilidad y proyectos productivos.</t>
  </si>
  <si>
    <t xml:space="preserve">Atender 36000 personas con apoyos que contribuyan al ingreso mínimo garantizado. </t>
  </si>
  <si>
    <t>Beneficiar 1480 personas mayores con transferencias monetarias</t>
  </si>
  <si>
    <t>Habilitar 100 cupos para la atención de población en inseguridad alimentaria y nutricional del Distrito Capital, a través de comedores comunitarios.</t>
  </si>
  <si>
    <t>Fortalecer al proceso nutricional de 3000 niños y niñas de cero a cinco años, gestantes y lactantes de las diferentes modalidades de los hogares de bienestar familiar del ICBF de la localidad de Fontibón anualmente.</t>
  </si>
  <si>
    <t>Vincular 600 personas con discapacidad, cuidadores y cuidadoras, en actividades complementarias en salud</t>
  </si>
  <si>
    <t>Vincular 1200 personas a las acciones desarrolladas desde los dispositivos de base comunitaria en respuesta al consumo de SPA</t>
  </si>
  <si>
    <t>Beneficiar 900 personas con discapacidad a través de Dispositivos de Asistencia Personal - Ayudas Técnicas (no incluidas en los Planes de Beneficios)</t>
  </si>
  <si>
    <t>Beneficiar 1000 personas con acciones para la promoción de la salud mental</t>
  </si>
  <si>
    <t>Vincular 4000 personas en procesos para la prevención de violencias en el contexto familiar y/o violencia sexual en todos los ciclos de vida (primera infancia, infancia, juventud, adultez, y personas mayores)</t>
  </si>
  <si>
    <t>Vincular 3100 personas cuidadoras a estrategias de cuidado en todos los ciclos de vida (primera infancia, infancia, juventud, adultez, y personas mayores)</t>
  </si>
  <si>
    <t>Vincular 4000 mujeres en sus diferencias y diversidades con enfoque diferencial para el ejercicio de sus derechos y el fortalecimiento de su autonomía económica en todos los ciclos de vida (primera infancia, infancia, juventud, adultez, y personas mayores)</t>
  </si>
  <si>
    <t>Realizar 4 procesos pedagógicos, artísticos, culturales, formativos o para el fortalecimiento de iniciativas ciudadanas para la apropiación social de la memoria, verdad, reparación integral a víctimas del conflicto armado, paz y reconciliación.</t>
  </si>
  <si>
    <t>Realizar 8 procesos de fortalecimiento de habilidades y capacidades de la población víctima del conflicto armado o excombatientes para promover su partitipación en los diferentes escenarios.</t>
  </si>
  <si>
    <t>Otorgar 160 estímulos de apoyo al sector artístico y cultural local</t>
  </si>
  <si>
    <t>Beneficiar 40 colectivos u organizaciones recreo deportivas  inscritas en el Banco que implementan iniciativas de carácter barrial con apoyos económicos</t>
  </si>
  <si>
    <t>Beneficiar 30000 personas en actividades recreo-deportivas comunitarias en todos los ciclos de vida (primera infancia, infancia, juventud, adultez, y personas mayores)</t>
  </si>
  <si>
    <t xml:space="preserve">Capacitar y/o fortalecer 5000 personas en los campos deportivos o recreativos </t>
  </si>
  <si>
    <t>Beneficiar 4000 Personas con la entrega de dotaciones deportivas.</t>
  </si>
  <si>
    <t>Realizar 18 eventos de promoción, circulación y apropiación de actividades artísticas, culturales y patrimoniales que fomenten la cosmogonía y cosmovisión de Fontibón.</t>
  </si>
  <si>
    <t>Capacitar 2500 personas en los campos artísticos, interculturales, culturales y/o patrimoniales que fomenten la cosmogonía y cosmovisión de Fontibón</t>
  </si>
  <si>
    <t>Beneficiar 40 organizaciones artísticas, culturales y patrimoniales con elementos entregados.</t>
  </si>
  <si>
    <t>Vincular 1000 personas en acciones educativas en temas de protección y bienestar animal</t>
  </si>
  <si>
    <t>Atender 2000 animales en los programas de brigadas médicas, urgencias veterinarias y adopciones</t>
  </si>
  <si>
    <t>Esterilizar 7440 perros y gatos incluyendo los que está en condición de vulnerabilidad</t>
  </si>
  <si>
    <t>Dotar 26 sedes educativas urbanas y rurales con recursos pedagógicos y/o tecnológicos para todos los niveles de educación.</t>
  </si>
  <si>
    <t>Beneficiar 250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</si>
  <si>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 con un enfoque diferencial.</t>
  </si>
  <si>
    <t>Apoyar 200 Mipymes y/o emprendimientos orientados al fortalecimiento de las capacidades locales para la gestión y el desarrollo turístico y/o gastronómico</t>
  </si>
  <si>
    <t>Financiar 70 proyectos del sector cultural y creativo local</t>
  </si>
  <si>
    <t>Apoyar 180 Mipymes, emprendimientos y/o actores de la economia informal, turistica y/o gastronómica para el fortalecimiento del tejido empresarial local.</t>
  </si>
  <si>
    <t>Intervenir 20 parques de la red de proximidad con acciones de mejoramiento, mantenimiento, adecuación y/o dotación de escenarios deportivos teniendo en cuenta nuevas tendencias y alternativas deportivas incluyentes.</t>
  </si>
  <si>
    <t>Intervenir 2 equipamientos culturales con acciones de construcción, adecuación y/o dotación</t>
  </si>
  <si>
    <t>Lograr y/o mantener 9 hectáreas en proceso de restauración ecológica.</t>
  </si>
  <si>
    <t>Implementar y/o fortalecer 12 procesos comunitarios de educación ambiental que promuevan la conservación de la biodiversidad y el agua.</t>
  </si>
  <si>
    <t>Implementar y/o fortalecer 25 huertas urbanas.</t>
  </si>
  <si>
    <t>Construir y/o mantener 360 m² de muros y techos verdes.</t>
  </si>
  <si>
    <t xml:space="preserve">Mantener 3000 m2 de jardinería </t>
  </si>
  <si>
    <t>Mantener 3700 árboles en zona urbana</t>
  </si>
  <si>
    <t>Capacitar 2800 personas en separación en la fuente y la gestión integral de residuos sólidos.</t>
  </si>
  <si>
    <t>Intervenir 5,5 Kilómetros-carril de malla vial urbana (local y/o intermedia) con acciones de construcción y/o conservación</t>
  </si>
  <si>
    <t>Realizar 4 acciones efectivas para el fortalecimiento de las capacidades locales y/o procesos comunitarios en torno a la gestión del riesgo y la respuesta a emergencias y desastres.</t>
  </si>
  <si>
    <t>Realizar 1 obras de mitigación y/u obras de mitigación existentes con mantenimiento para la reducción del riesgo y adaptación al cambio climático</t>
  </si>
  <si>
    <t>Dotar 7 unidades operativas orientadas a la atención de la primera infancia (Jardines Infantiles, Casas de Pensamiento Intercultural, Modalidad Espacios Rurales, Crecemos en la Ruralidad, Creciendo Juntos, Centros Amar, Centros Forjar)</t>
  </si>
  <si>
    <t xml:space="preserve">Dotar 2 unidades operativas de atención especializada (Centros Integrarte, Centros Crecer y Cadis) </t>
  </si>
  <si>
    <t>Dotar 1 unidades operativas orientadas a la atención de jóvenes (casas de la juventud, centros forjar)</t>
  </si>
  <si>
    <t xml:space="preserve">Dotar 1 unidades operativas orientadas a la prestación de servicios a la persona mayor </t>
  </si>
  <si>
    <t>Intervenir y/o dotar 3 sedes administrativas locales y Junta Administradora Local</t>
  </si>
  <si>
    <t>Fortalecer 200 organizaciones sociales e Instancias de participación ciudadana y las reconocidas por las comunidades étnicas.</t>
  </si>
  <si>
    <t>Fortalecer 68 organizaciones comunales.</t>
  </si>
  <si>
    <t>Fortalecer 1 unidad de innovación publica y  social a nivel local</t>
  </si>
  <si>
    <t>Concertar e implementar 4 iniciativa de inversión local de los pueblos indígenas de acuerdo con las necesidades propias de las comunidades, en aras de respetar su cosmovisión, usos y costumbres.</t>
  </si>
  <si>
    <t>Concertar e implementar 4 iniciativa de inversión local con las comunidades negras, afrocolombianas y palenqueras (aplica en todas las localidades con autoridades NAP)</t>
  </si>
  <si>
    <t>Rehabilitar 9 salones comunales, casas de participación y espacios propios para las comunidades étnicas.</t>
  </si>
  <si>
    <t>Dotar 21 organizaciones comunales, instancias y casas de participación de la ciudadanía en general y de las comunidades étnicas.</t>
  </si>
  <si>
    <t>Fortalecer 18 medios comunitarios y alternativos.</t>
  </si>
  <si>
    <t>Vincular 4000 personas en acciones para la prevención del feminicidio y la violencia contra la mujer.</t>
  </si>
  <si>
    <t>Fortalecer 8 actores comunitarios con herramientas y capacidades para la implementación de un enfoque restaurativo para la justicia y la convivencia</t>
  </si>
  <si>
    <t>Realizar 4 acuerdos para la organización, la recuperación, el cuidado, el embellecimiento, la sostenibilidad, el mejoramiento y el aprovechamiento económico del espacio público.</t>
  </si>
  <si>
    <t>Intervenir 2500 metros cuadrados de elementos del sistema de espacio público peatonal con acciones de construcción y/o conservación.</t>
  </si>
  <si>
    <t>Beneficiar 3200 jóvenes con transferencias condicionadas y acompañamiento psicosocial para la promoción al acceso y permanencia a oportunidades de formación y empleabilidad</t>
  </si>
  <si>
    <t>Atender 10000 personas con apoyos que contribuyan al ingreso mínimo garantizado.</t>
  </si>
  <si>
    <t>Beneficiar 3650 personas mayores con apoyo económico tipo C</t>
  </si>
  <si>
    <t>Habilitar 230 cupos para la atención de población en inseguridad alimentaria y nutricional del Distrito Capital, a través de comedores comunitarios.</t>
  </si>
  <si>
    <t>Vincular 600 personas con discapacidad, cuidadores y cuidadoras, en actividades complementarias en salud.</t>
  </si>
  <si>
    <t>Vincular 200  personas a las acciones desarrolladas desde los dispositivos de base comunitaria en respuesta al consumo de SPA.</t>
  </si>
  <si>
    <t>Beneficiar 1600 personas con discapacidad a través de Dispositivos de Asistencia Personal - Ayudas Técnicas (no incluidas en los Planes de Beneficios).</t>
  </si>
  <si>
    <t>Vincular 350 personas a las acciones y estrategias para promover la salud sexual y reproductiva consciente en los diferentes ciclos de vida</t>
  </si>
  <si>
    <t>Vincular 800 personas en acciones complementarias en salud física, nutricional y oral</t>
  </si>
  <si>
    <t>Beneficiar 3200 personas con acciones para la promoción y atención de la salud mental</t>
  </si>
  <si>
    <t xml:space="preserve">Vincular 600 personas en procesos para la prevención de violencias en el contexto familiar y/o violencia sexual   </t>
  </si>
  <si>
    <t>Vincular 3000 mujeres cuidadoras a estrategias de cuidado.</t>
  </si>
  <si>
    <t>Vincular 1600  mujeres para el ejercicio de derechos y el fortalecimiento de su autonomía económica</t>
  </si>
  <si>
    <t>Adecuar y dotar 1 espacios en las manzanas del cuidado</t>
  </si>
  <si>
    <t>Realizar 4 procesos pedagógicos, artísticos, culturales, formativos o para el fortalecimiento de iniciativas ciudadanas para la apropiación social de la memoria, verdad, reparación integral a víctimas, paz y reconciliación</t>
  </si>
  <si>
    <t>Beneficiar 10 colectivos u organizaciones recreo deportivas inscritas en el Banco que implementan iniciativas de carácter barrial con apoyos económicos</t>
  </si>
  <si>
    <t>Beneficiar 11200 personas en actividades recreo-deportivas comunitarias.</t>
  </si>
  <si>
    <t>Capacitar 600 Personas en los campos deportivos.</t>
  </si>
  <si>
    <t>Capacitar 600 personas en los campos artísticos, interculturales, culturales y/o patrimoniales.</t>
  </si>
  <si>
    <t>Beneficiar 20 organizaciones artísticas y culturales con elementos entregados.</t>
  </si>
  <si>
    <t>Vincular 4000 personas en acciones educativas en temas de protección y bienestar animal</t>
  </si>
  <si>
    <t>Atender 900 animales en los programas de brigadas médicas, urgencias veterinarias y adopciones</t>
  </si>
  <si>
    <t>Esterilizar 8000 perros y gatos incluyendo los que está en condición de vulnerabilidad</t>
  </si>
  <si>
    <t>Dotar 10 sedes educativas urbanas y rurales con recursos pedagógicos y/o tecnológicos</t>
  </si>
  <si>
    <t>Beneficiar 250 estudiantes con apoyo de sostenimiento para la permanencia en la educación posmedia (niveles de formación técnico profesional, tecnólogo, profesional universitario y educación para el trabajo y desarrollo humano).</t>
  </si>
  <si>
    <t>Apoyar 100 MiPymes y/o emprendimientos orientados al fortalecimiento de las capacidades locales para la gestión y el desarrollo turístico</t>
  </si>
  <si>
    <t>Financiar 40 proyectos del sector cultural y creativo.</t>
  </si>
  <si>
    <t>Apoyar 400 MiPymes, emprendimientos y/o actores de la economía informal para el fortalecimiento del tejido empresarial local.</t>
  </si>
  <si>
    <t>Intervenir 20 Parques vecinales y/o de bolsillo con acciones de mejoramiento, mantenimiento y/o dotación.</t>
  </si>
  <si>
    <t>Intervenir 1 equipamientos culturales con acciones de construcción, adecuación y/o dotación</t>
  </si>
  <si>
    <t>Generar 500 m2 de áreas renaturalizadas</t>
  </si>
  <si>
    <t>Implementar 16  procesos comunitarios de educación ambiental que promueven la conservación de la biodiversidad y el agua</t>
  </si>
  <si>
    <t>Mantener 400 m2 de jardinería</t>
  </si>
  <si>
    <t>Mantener 2000 árboles en zona urbana</t>
  </si>
  <si>
    <t>Capacitar 8000 personas en separación en la fuente y reciclaje</t>
  </si>
  <si>
    <t>Intervenir 40 Kilómetros-carril de malla vial urbana (local y/o intermedia) con acciones de construcción y/o conservación</t>
  </si>
  <si>
    <t>Realizar 4 acciones efectivas para el fortalecimiento de las capacidades locales para la respuesta a emergencias y desastres</t>
  </si>
  <si>
    <t>Dotar y/o acondicionar 8 unidades operativas orientadas a la atención de la primera infancia (Jardines Infantiles, Casas de Pensamiento Intercultural, Modalidad Espacios Rurales, Crecemos en la Ruralidad, Creciendo Juntos, Centros Amar, Centros Forjar)</t>
  </si>
  <si>
    <t> </t>
  </si>
  <si>
    <t>Dotar y/o acondicionar 1 unidades operativas de atención especializada (Centros Integrarte, Centros Crecer y Cadis)</t>
  </si>
  <si>
    <t>Dotar y/o acondicionar 1 Centros de Desarrollo Comunitarios para la prestación de servicios sociales dirigidas al desarrollo de capacidades y generación de oportunidades</t>
  </si>
  <si>
    <t>Dotar y/o acondicionar 3 unidades operativas orientadas a la prestación de servicios a la persona mayor.</t>
  </si>
  <si>
    <t>Realizar 4 acciones de inspección, vigilancia y control (una por vigencia)..</t>
  </si>
  <si>
    <t>Operativizar 2 Centros de Acceso Comunitario en zonas rurales  y/o apartadas y/o urbanas, con énfasis en Servicios TIC´s generados.</t>
  </si>
  <si>
    <t>Operativizar 2 Centros de Acceso Comunitario en zonas rurales y/o apartadas y/o urbanas, con énfasis en procesos de formación y desarrollo de competencias digitales.</t>
  </si>
  <si>
    <t>Fortalecer 200 Organizaciones, JAC e Instancias de participación ciudadana</t>
  </si>
  <si>
    <t>Desarrollar 4 acciones orientadas a la ciudadanía, en el marco de la estrategia “Bogotaneidad”</t>
  </si>
  <si>
    <t>Fortalecer 1 unidades de innovación publica y social a nivel local</t>
  </si>
  <si>
    <t>Concertar e implementar 1 iniciativa de inversión local con los pueblos indígenas (aplica en todas las localidades con autoridades indígenas)</t>
  </si>
  <si>
    <t>Concertar e implementar 1 iniciativa de inversión local con las comunidades negras, afrocolombianas y palenqueras (aplica en todas las localidades con autoridades NAP)</t>
  </si>
  <si>
    <t>Concertar e implementar 1 iniciativa de inversión local con las comunidades raizales (aplica en todas las localidades con autoridades raizales)</t>
  </si>
  <si>
    <t>Fortalecer 30 medios comunitarios y alternativos</t>
  </si>
  <si>
    <t>Vincular 8000 personas en acciones para la prevención del feminicidio y la violencia contra la mujer</t>
  </si>
  <si>
    <t>Intervenir XXX equipamientos de seguridad y acceso a la justicia con acciones de fortalecimiento operación adecuación y/o dotación</t>
  </si>
  <si>
    <t>Fortalecer 30 programas de abordaje de conflictividad escolar para la convivencia con enfoque restaurativo</t>
  </si>
  <si>
    <t>Fortalecer 100 actores comunitarios con herramientas y capacidades para la implementación de un enfoque restaurativo para la justicia y la convivencia</t>
  </si>
  <si>
    <t>Implementar 4 proyectos de justicia local para la resolución efectiva de conflictividades de manera integral en el sistema de justicia</t>
  </si>
  <si>
    <t>Beneficiar 600 ciudadanos con habilidades y capacidades para gestionar la convivencia constructivamente</t>
  </si>
  <si>
    <t>Implementar XXX proyectos comunitarios en la localidad para la apropiación del Código Nacional de Seguridad y Convivencia Ciudadana</t>
  </si>
  <si>
    <t>Implementar 4 acciones pedagógicas para la gestión de conflictividades y prevención de violencias</t>
  </si>
  <si>
    <t>Realizar XXX acuerdos para la organización la recuperación el cuidado el embellecimiento la sostenibilidad el mejoramiento y el aprovechamiento económico del espacio público.</t>
  </si>
  <si>
    <t>Intervenir 13000 metros cuadrados de elementos del sistema de espacio público peatonal con acciones de construcción y/o conservación.</t>
  </si>
  <si>
    <t>Implementar XXX estrategias de seguridad y convivencia a través de gestores locales que permitan el uso y disfrute del espacio público</t>
  </si>
  <si>
    <t>Beneficiar 2500 jóvenes con transferencias condicionadas y  acompañamiento psicosocial para la promoción al acceso y permanencia a oportunidades de formación y empleabilidad</t>
  </si>
  <si>
    <t xml:space="preserve">Atender 9500 personas con apoyos que contribuyan al ingreso mínimo garantizado. </t>
  </si>
  <si>
    <t>Beneficiar 6630 personas mayores con transferencias monetarias</t>
  </si>
  <si>
    <t xml:space="preserve"> Habilitar XXX cupos para la atención de población en inseguridad alimentaria y nutricional del Distrito Capital a través de comedores comunitarios.</t>
  </si>
  <si>
    <t>Habilitar 1800 cupos para la atención de población en inseguridad alimentaria y nutricional del Distrito Capital, a través de comedores comunitarios.</t>
  </si>
  <si>
    <t>Vincular XXX personas con discapacidad cuidadores y cuidadoras en actividades complementarias en salud</t>
  </si>
  <si>
    <t>Vincular 1500 personas con discapacidad, cuidadores y cuidadoras, en actividades complementarias en salud.</t>
  </si>
  <si>
    <t>Vincular 700 personas a las acciones desarrolladas desde los dispositivos de base comunitaria en respuesta al consumo de SPA.</t>
  </si>
  <si>
    <t>Beneficiar 2500 personas con discapacidad a través de Dispositivos de Asistencia Personal - Ayudas Técnicas (no incluidas en los Planes de Beneficios).</t>
  </si>
  <si>
    <t>Vincular 700 personas a las acciones y estrategias para promover la salud sexual y reproductiva consciente en los diferentes ciclos de vida</t>
  </si>
  <si>
    <t>Vincular XXX personas en acciones complementarias en salud física nutricional y oral a través del Circuito del Cuidado</t>
  </si>
  <si>
    <t>Vincular 600 personas en acciones complementarias en salud física, nutricional y oral, a través del Circuito del Cuidado</t>
  </si>
  <si>
    <t>Beneficiar 1500 personas con acciones para la promoción y atención de la salud mental</t>
  </si>
  <si>
    <t xml:space="preserve">Vincular 8000 personas en procesos para la prevención de violencias en el contexto familiar y/o violencia sexual   </t>
  </si>
  <si>
    <t>Vincular 4000 mujeres cuidadoras a estrategias de cuidado.</t>
  </si>
  <si>
    <t>Vincular 1000 mujeres para el ejercicio de derechos y el fortalecimiento de su autonomía económica</t>
  </si>
  <si>
    <t>Realizar xxxx procesos pedagógicos artísticos culturales formativos o para el fortalecimiento de iniciativas ciudadanas para la apropiación social de la memoria verdad reparación integral a víctimas paz y reconciliación..</t>
  </si>
  <si>
    <t>Realizar xxx acciones de construcción de paz que contribuyan al tejido social la integración local la sostenibilidad económica y/o desarrollo territorial para la reconciliación.</t>
  </si>
  <si>
    <t>Otorgar 150 estímulos de apoyo al sector artístico y cultural.</t>
  </si>
  <si>
    <t>Beneficiar 290 colectivos u organizaciones recreo deportiva
inscritas en el Banco que implementan iniciativas de carácter barrial con apoyos económicos</t>
  </si>
  <si>
    <t>Beneficiar 30000 personas en actividades recreo-deportivas comunitarias</t>
  </si>
  <si>
    <t>Capacitar 8000 personas en los campos deportivos o recreativos</t>
  </si>
  <si>
    <t>Beneficiar 7000 Personas con la entrega de dotaciones deportivas.</t>
  </si>
  <si>
    <t>Realizar XXX eventos de promoción circulción y apropiación de actividades artísticas culturales y patrimoniales.</t>
  </si>
  <si>
    <t>Realizar 50 eventos de promoción, circulción y apropiación de actividades artísticas, culturales y patrimoniales.</t>
  </si>
  <si>
    <t>Capacitar XXX personas en los campos artísticos interculturales culturales y/o patrimoniales.</t>
  </si>
  <si>
    <t>Capacitar 5100 personas en los campos artísticos, interculturales, culturales y/o patrimoniales.</t>
  </si>
  <si>
    <t>Beneficiar XXX organizaciones artísticas culturales y patrimoniales con elementos entregados.</t>
  </si>
  <si>
    <t>Atender XXX animales en los programas de brigadas médicas urgencias veterinarias y adopciones</t>
  </si>
  <si>
    <t>Atender 1500 animales en los programas de brigadas médicas, urgencias veterinarias y adopciones</t>
  </si>
  <si>
    <t>Esterilizar 16000 perros y gatos incluyendo los que está en condición de vulnerabilidad</t>
  </si>
  <si>
    <t>Dotar 32 sedes educativas urbanas y rurales con recursos pedagógicos y/o tecnológicos</t>
  </si>
  <si>
    <t>Beneficiar xxx estudiantes con apoyo de sostenimiento para la permanencia en la educación posmedia (niveles de formación técnico profesional tecnólogo profesional universitario y educación para el trabajo y desarrollo humano).</t>
  </si>
  <si>
    <t>Beneficiar 600 personas con apoyo para la educación posmedia (niveles de formación técnico profesional, tecnólogo, profesional universitario y educación para el trabajo y desarrollo humano).</t>
  </si>
  <si>
    <t>Beneficiar XXX estudiantes en programas de educación posmedia (niveles de formación técnico profesional tecnólogo profesional universitario y educación para el trabajo y desarrollo humano).</t>
  </si>
  <si>
    <t>Beneficiar 600 estudiantes en programas de educación posmedia (niveles de formación técnico profesional, tecnólogo, profesional universitario y educación para el trabajo y desarrollo humano).</t>
  </si>
  <si>
    <t>Realizar XXX acciones para fortalecer las capacidades y/o habilidades técnicas y blandas de las personas de la localidad con el fin de mejorar el acceso a oportunidades de empleo.</t>
  </si>
  <si>
    <t>Realizar 4 acciones para fortalecer las capacidades y/o habilidades, técnicas y blandas de las personas de la localidad, con el fin de mejorar el acceso a oportunidades de empleo</t>
  </si>
  <si>
    <t xml:space="preserve">Apoyar 200 Mipymes y/o emprendimientos orientados al fortalecimiento de las capacidades locales para la gestión y el desarrollo turístico </t>
  </si>
  <si>
    <t>Financiar 100 proyectos del sector cultural y creativo.</t>
  </si>
  <si>
    <t>Vincular 50 hogares y/o unidades productivas a procesos productivos y de comercialización en el sector rural.</t>
  </si>
  <si>
    <t>Apoyar XXX Mipymes emprendimientos y/o actores de la economia informal para el fortalecimiento del tejido empresarial local.</t>
  </si>
  <si>
    <t>Apoyar 500 Mipymes, emprendimientos y/o actores de la economia informal para el fortalecimiento del tejido empresarial local.</t>
  </si>
  <si>
    <t>Construir 900 m2 de Parques de la red de proximidad (la construcción incluye su dotación).</t>
  </si>
  <si>
    <t xml:space="preserve">Intervenir XXX Parques  de la red de proximidad con acciones de mejoramiento mantenimiento y/o dotación. </t>
  </si>
  <si>
    <t xml:space="preserve">Intervenir 32 Parques de la red de proximidad con acciones de mejoramiento, mantenimiento y/o dotación. </t>
  </si>
  <si>
    <t>Intervenir XXX equipamientos culturales con acciones de construcción adecuación y/o dotación</t>
  </si>
  <si>
    <t>Intervenir 15 equipamientos culturales con acciones de construcción, adecuación y/o dotación</t>
  </si>
  <si>
    <t>Generar 15000 m2 de áreas renaturalizadas</t>
  </si>
  <si>
    <t>Lograr 1,5 hectáreas en proceso de restauración ecológica</t>
  </si>
  <si>
    <t xml:space="preserve">Implementar 50 huertas urbanas </t>
  </si>
  <si>
    <t xml:space="preserve">Mantener 1640 m2 de jardinería </t>
  </si>
  <si>
    <t>Mantener 500 árboles en zona urbana</t>
  </si>
  <si>
    <t>Capacitar 5000 personas en separación en la fuente y reciclaje.</t>
  </si>
  <si>
    <t>Intervenir 15 Kilómetros-carril de malla vial urbana (local y/o intermedia) con acciones de construcción y/o conservación</t>
  </si>
  <si>
    <t>Dotar y/o acondicionar XXX unidades operativas orientadas a la atención de la primera infancia (Jardines Infantiles Casas de Pensamiento Intercultural Modalidad Espacios Rurales Crecemos en la Ruralidad Creciendo Juntos Centros Amar Centros Forjar)</t>
  </si>
  <si>
    <t>Dotar y/o acondicionar 26 unidades operativas orientadas a la atención de la primera infancia (Jardines Infantiles, Casas de Pensamiento Intercultural, Modalidad Espacios Rurales, Crecemos en la Ruralidad, Creciendo Juntos, Centros Amar, Centros Forjar)</t>
  </si>
  <si>
    <t xml:space="preserve">Dotar y/o acondicionar XXX unidades operativas de atención especializada (Centros Integrarte Centros Crecer y Cadis) </t>
  </si>
  <si>
    <t xml:space="preserve">Dotar y/o acondicionar 1 unidades operativas de atención especializada (Centros Integrarte, Centros Crecer y Cadis) </t>
  </si>
  <si>
    <t>Dotar y/o acondicionar XXX unidades operativas orientadas a la atención de jóvenes (casas de la juventud centros forjar)</t>
  </si>
  <si>
    <t>Dotar y/o acondicionar 2 unidades operativas orientadas a la atención de jóvenes (casas de la juventud, centros forjar)</t>
  </si>
  <si>
    <t>Dotar y/o acondicionar 1 casas LGBTI para la prestación de servicios sociales y estrategias dirigidas a personas de los sectores sociales LGBTI.</t>
  </si>
  <si>
    <t>Intervenir 5 sedes administrativas local</t>
  </si>
  <si>
    <t>Realizar 4 estrategias de inspección vigilancia y control (una por vigencia).</t>
  </si>
  <si>
    <t>Operativizar XXX Centros de Acceso Comunitario en zonas rurales y/o apartadas y/o urbanas con énfasis en procesos de formación y desarrollo de competencias digitales.</t>
  </si>
  <si>
    <t>Operativizar 3 Centros de Acceso Comunitario en zonas rurales y/o apartadas y/o urbanas, con énfasis en procesos de formación y desarrollo de competencias digitales.</t>
  </si>
  <si>
    <t>Capacitar 3000 personas a través de procesos de formación para la participación de manera virtual y presencial.</t>
  </si>
  <si>
    <t>Desarrollar XXXX acciones orientadas a la ciudadanía en el marco de la estrategia "Bogotaneidad</t>
  </si>
  <si>
    <t>Concertar e implementar una (4) iniciativa de inversión local con el pueblo muisca (aplica en Suba y Bosa).</t>
  </si>
  <si>
    <t>Concertar e implementar una (1) iniciativa de inversión local con las comunidades negras afrocolombianas y palenqueras (aplica en todas las localidades con autoridades NAP)</t>
  </si>
  <si>
    <t>Concertar e implementar una (4) iniciativa de inversión local con las comunidades negras, afrocolombianas y palenqueras (aplica en todas las localidades con autoridades NAP)</t>
  </si>
  <si>
    <t>Dotar 70 organizaciones comunales</t>
  </si>
  <si>
    <t>Fortalecer 25 medios comunitarios y alternativos.</t>
  </si>
  <si>
    <t>Vincular 3000 personas en acciones para la prevención del feminicidio y las violencias contra la mujer.</t>
  </si>
  <si>
    <t>Beneficiar XXX actores comunitarios con herramientas y capacidades para la implementación de un enfoque restaurativo para la justicia y la convivencia</t>
  </si>
  <si>
    <t>Beneficiar 16 actores comunitarios con herramientas y capacidades para la implementación de un enfoque restaurativo para la justicia y la convivencia</t>
  </si>
  <si>
    <t>Intervenir 4.000 metros cuadrados de elementos del sistema de espacio público peatonal con acciones de construcción y/o conservación</t>
  </si>
  <si>
    <t>Beneficiar 800 jóvenes con transferencias condicionadas y  acompañamiento psicosocial para la promoción al acceso y permanencia a oportunidades de formación y empleabilidad</t>
  </si>
  <si>
    <t xml:space="preserve">Atender 10000 personas con apoyos que contribuyan al ingreso mínimo garantizado. </t>
  </si>
  <si>
    <t>Beneficiar 1050 personas mayores con transferencias monetarias</t>
  </si>
  <si>
    <t>Habilitar 250  cupos para la atención de población en inseguridad alimentaria y nutricional del Distrio Capital, a través de comedores comunitarios</t>
  </si>
  <si>
    <t>Beneficiar 400 personas con discapacidad a través de Dispositivos de Asistencia Personal - Ayudas Técnicas (no incluidas en los Planes de Beneficios)</t>
  </si>
  <si>
    <t>Vincular 600 personas a las acciones y estrategias para promover la salud sexual y reproductiva consciente en los diferentes ciclos de vida</t>
  </si>
  <si>
    <t>Beneficiar 600 personas con acciones para la promoción y atención de la salud mental</t>
  </si>
  <si>
    <t xml:space="preserve">Vincular 3200 personas en procesos para la prevención de violencias en el contexto familiar y/o violencia sexual   </t>
  </si>
  <si>
    <t>Vincular 1200 mujeres para el ejercicio de derechos y el fortalecimiento de su autonomía económica</t>
  </si>
  <si>
    <t>Otorgar 40 estímulos de apoyo al sector artístico y cultural.</t>
  </si>
  <si>
    <t>Vincular  XXX personas en actividades recreo-deportivas comunitarias.</t>
  </si>
  <si>
    <t>Vincular  5000 personas en actividades recreo-deportivas comunitarias.</t>
  </si>
  <si>
    <t xml:space="preserve">Capacitar 1200 personas en los campos deportivos o recreativos </t>
  </si>
  <si>
    <t>Beneficiar 1200 Personas con la entrega de dotaciones deportivas.</t>
  </si>
  <si>
    <t>Vincular XXX personas en los campos artísticos, interculturales, culturales y/o patrimoniales.</t>
  </si>
  <si>
    <t>Víncular 1000 personas en los campos artísticos, interculturales, culturales y/o patrimoniales.</t>
  </si>
  <si>
    <t>Esterilizar 1000 perros y gatos incluyendo los que está en condición de vulnerabilidad</t>
  </si>
  <si>
    <t>Dotar 9 sedes educativas urbanas y rurales con recursos pedagógicos y/o tecnológicos</t>
  </si>
  <si>
    <t>Beneficiar 150 estudiantes en programas de educación posmedia (niveles de formación técnico profesional, tecnólogo, profesional universitario y educación para el trabajo y desarrollo humano).</t>
  </si>
  <si>
    <t xml:space="preserve">Apoyar 80 Mipymes y/o emprendimientos orientados al fortalecimiento de las capacidades locales para la gestión y el desarrollo turístico </t>
  </si>
  <si>
    <t>Apoyar 200 Mipymes y/o emprendimientos y/o actores de la economia informal para el fortalecimiento del tejido empresarial local</t>
  </si>
  <si>
    <t xml:space="preserve">Intervenir 10 Parques  de la red de proximidad con acciones de mejoramiento, mantenimiento y/o dotación. </t>
  </si>
  <si>
    <t>Intervenir 1 equipamiento cultural con acciones de construcción, adecuación y/o dotación</t>
  </si>
  <si>
    <t>Implementar 20 procesos comunitarios de educación ambiental que promueven la conservación de la biodiversidad y el agua</t>
  </si>
  <si>
    <t>Mantener 3000 árboles en zona urbana</t>
  </si>
  <si>
    <t>Capacitar 1500 personas en separación en la fuente y reciclaje.</t>
  </si>
  <si>
    <t>Realizar 2 acciones efectivas para el fortalecimiento de las capacidades locales en torno a la gestión del riesgo</t>
  </si>
  <si>
    <t>Dotar y/o acondicionar 3 unidades operativas orientadas a la atención de la primera infancia (Jardines Infantiles, Casas de Pensamiento Intercultural, Modalidad Espacios Rurales, Crecemos en la Ruralidad, Creciendo Juntos, Centros Amar, Centros Forjar)</t>
  </si>
  <si>
    <t>Dotar y/o acondicionar 1 unidad operativa orientadas a la prestación de servicios a la persona mayor</t>
  </si>
  <si>
    <t>Operativizar 1 Centro de Acceso Comunitario en zonas rurales y/o apartadas y/o urbanas, con énfasis en procesos de formación y desarrollo de competencias digitales.</t>
  </si>
  <si>
    <t>Vincular XXX personas a través de procesos de formación para la participación de manera virtual y presencial.</t>
  </si>
  <si>
    <t>Víncular 800 personas a través de procesos de formación para la participación de manera virtual y presencial.</t>
  </si>
  <si>
    <t>Desarrollar 1 accion orientada a la ciudadanía, en el marco de la estrategia "Bogotaneidad</t>
  </si>
  <si>
    <t xml:space="preserve">Fortalecer 40 organizaciones comunitarias a través de capacidades para promover acciones de corresponsabilidad en la gestión de la seguridad y la convivencia  </t>
  </si>
  <si>
    <t>Vincular 3000 personas en acciones para la prevención del feminicidio y la violencia contra la mujer.</t>
  </si>
  <si>
    <t>Suministrar 1 dotaciones a organismos de seguridad</t>
  </si>
  <si>
    <t>Fortalecer 77 actores comunitarios con herramientas y capacidades para la implementación de un enfoque restaurativo para la justicia y la convivencia</t>
  </si>
  <si>
    <t>Beneficiar 2000 ciudadanos con habilidades y capacidades para gestionar la convivencia constructivamente</t>
  </si>
  <si>
    <t>Implementar 8 proyectos comunitarios para la apropiación CNSC</t>
  </si>
  <si>
    <t>Intervenir 6000 metros cuadrados de elementos del sistema de espacio público peatonal con acciones de construcción y/o conservación.</t>
  </si>
  <si>
    <t>Beneficiar 500 jóvenes con transferencias condicionadas y  acompañamiento psicosocial para la promoción al acceso y permanencia a oportunidades de formación y empleabilidad</t>
  </si>
  <si>
    <t xml:space="preserve">Atender 389 personas con apoyos que contribuyan al ingreso mínimo garantizado. </t>
  </si>
  <si>
    <t>Beneficiar 357 personas mayores con transferencias monetarias</t>
  </si>
  <si>
    <t>Habilitar 150 cupos para la atención de población en inseguridad alimentaria y nutricional del Distrito Capital</t>
  </si>
  <si>
    <t>Beneficiar 300 personas con discapacidad a través de Dispositivos de Asistencia Personal - Ayudas Técnicas (no incluidas en los Planes de Beneficios)</t>
  </si>
  <si>
    <t xml:space="preserve">Vincular 2000 personas en procesos para la prevención de violencias en el contexto familiar y/o violencia sexual   </t>
  </si>
  <si>
    <t>Realizar 4 acción de construcción de paz que contribuyan al tejido social, la integración local, la sostenibilidad económica y/o desarrollo territorial para la reconciliación.</t>
  </si>
  <si>
    <t>Beneficiar 32 colectivos u organizaciones recreo deportivas  inscritas en el Banco que implementan iniciativas de carácter barrial con apoyos economicos</t>
  </si>
  <si>
    <t>Beneficiar 4000 personas en actividades recreo-deportivas comunitarias.</t>
  </si>
  <si>
    <t xml:space="preserve">Capacitar 800 personas en los campos deportivos o recreativos </t>
  </si>
  <si>
    <t>Realizar 24 eventos de promoción, circulción y apropiación de actividades artísticas, culturales y patrimoniales.</t>
  </si>
  <si>
    <t>Beneficiar 12 organizaciones artísticas, culturales y patrimoniales con elementos entregados.</t>
  </si>
  <si>
    <t>Atender 600 animales en los programas de brigadas médicas, urgencias veterinarias y adopciones</t>
  </si>
  <si>
    <t>Esterilizar 280 perros y gatos incluyendo los que está en condición de vulnerabilidad</t>
  </si>
  <si>
    <t>Dotar 2 sedes educativas urbanas y rurales con recursos pedagógicos y/o tecnológicos</t>
  </si>
  <si>
    <t>Beneficiar 100 estudiantes con apoyo de sostenimiento para la permanencia en la educación posmedia (niveles de formación técnico profesional, tecnólogo, profesional universitario y educación para el trabajo y desarrollo humano).</t>
  </si>
  <si>
    <t>Beneficiar 100 estudiantes en programas de educación posmedia (niveles de formación técnico profesional, tecnólogo, profesional universitario y educación para el trabajo y desarrollo humano).</t>
  </si>
  <si>
    <t>Apoyar 200 Mipymes, emprendimientos y/o actores de la economia informal para el fortalecimiento del tejido empresarial local.</t>
  </si>
  <si>
    <t xml:space="preserve">Intervenir 12 Parques  de la red de proximidad con acciones de mejoramiento, mantenimiento y/o dotación. </t>
  </si>
  <si>
    <t>Intervenir 2 hectáreas de conectores ecosistémicos</t>
  </si>
  <si>
    <t>Implementar 8 procesos comunitarios de educación ambiental que promueven la conservación de la biodiversidad y el agua</t>
  </si>
  <si>
    <t xml:space="preserve">Implementar 20 huertas urbanas </t>
  </si>
  <si>
    <t xml:space="preserve">Mantener 1200 m2 de jardinería </t>
  </si>
  <si>
    <t>Mantener 1000 árboles en zona urbana</t>
  </si>
  <si>
    <t>Capacitar 4000 personas en separación en la fuente y reciclaje.</t>
  </si>
  <si>
    <t>Intervenir 4,5 Kilómetros-carril de malla vial urbana (local y/o intermedia) con acciones de construcción y/o conservación</t>
  </si>
  <si>
    <t>Dotar y/o acondicionar 1 unidades operativas orientadas a la atención de la primera infancia (Jardines Infantiles, Casas de Pensamiento Intercultural, Modalidad Espacios Rurales, Crecemos en la Ruralidad, Creciendo Juntos, Centros Amar, Centros Forjar)</t>
  </si>
  <si>
    <t>Magnitud</t>
  </si>
  <si>
    <t>Fortalecer 21 organizaciones comunales.</t>
  </si>
  <si>
    <t>Concertar e implementar una (1) iniciativa de inversión local con AFROS Y NEGROS</t>
  </si>
  <si>
    <t>Concertar e implementar una (1) iniciativa de inversión local con los pueblos RAIZALES</t>
  </si>
  <si>
    <t>Implementar 16 iniciativas de convivencia con participación de la ciudadanía.</t>
  </si>
  <si>
    <t>Intervenir 4 equipamientos de seguridad y acceso a la justicia con acciones de fortalecimiento operación adecuación y/o dotación.</t>
  </si>
  <si>
    <t>Implementar 1 proyecto de justicia local para la resolución efectiva de conflictividades de manera integral en el sistema de justicia.</t>
  </si>
  <si>
    <t>Implementar 4 proyectos comunitarios en la localidad para la apropiación del Código Nacional de Seguridad y Convivencia Ciudadana.</t>
  </si>
  <si>
    <t>Realizar 4 acuerdos para la organización la recuperación el cuidado el embellecimiento la sostenibilidad el mejoramiento y el aprovechamiento económico del espacio público.</t>
  </si>
  <si>
    <t>Intervenir 600 metros cuadrados de elementos del sistema de espacio público peatonal con acciones de construcción y/o conservación.</t>
  </si>
  <si>
    <t>Beneficiar 280 jóvenes con transferencias condicionadas y acompañamiento psicosocial para la promoción al acceso y permanencia a oportunidades de formación y empleabilidad</t>
  </si>
  <si>
    <t xml:space="preserve">Atender 8000 personas con apoyos que contribuyan al ingreso mínimo garantizado. </t>
  </si>
  <si>
    <t>Beneficiar 1509 personas mayores con apoyo económico tipo C.</t>
  </si>
  <si>
    <t>Vincular 240 personas con discapacidad cuidadores y cuidadoras en actividades complementarias en salud.</t>
  </si>
  <si>
    <t>Vincular 80 personas a las acciones desarrolladas desde los dispositivos de base comunitaria en respuesta al consumo de SPA.</t>
  </si>
  <si>
    <t>Beneficiar 320 personas con discapacidad a través de Dispositivos de Asistencia Personal Ayudas - Técnicas (no incluidas en los Planes de Beneficios)</t>
  </si>
  <si>
    <t>Vincular 200 personas a las acciones y estrategias para promover la salud sexual y reproductiva consciente en los diferentes ciclos de vida</t>
  </si>
  <si>
    <t>Beneficiar 400 personas con acciones para la promoción y atención de la salud mental.</t>
  </si>
  <si>
    <t xml:space="preserve">Vincular 2000 personas en procesos para la prevención de violencias en el contexto familiar y/o violencia sexual  </t>
  </si>
  <si>
    <t>Vincular 800 personas cuidadoras a estrategias de cuidado.</t>
  </si>
  <si>
    <t>Vincular 400 mujeres para el ejercicio de derechos y el fortalecimiento de su autonomía económica</t>
  </si>
  <si>
    <t>Realizar 40 procesos pedagógicos artísticos culturales formativos o para el fortalecimiento de iniciativas ciudadanas para la apropiación social de la memoria verdad reparación integral a víctimas paz y reconciliación..</t>
  </si>
  <si>
    <t>Realizar 4 acciones de construcción de paz que contribuyan al tejido social la integración local la sostenibilidad económica y/o desarrollo territorial para la reconciliación.</t>
  </si>
  <si>
    <t>Realizar 40 procesos de fortalecimiento de habilidades y capacidades de la población víctima del conflicto armado o excombatientes para promover su participación en los diferentes escenarios.</t>
  </si>
  <si>
    <t>Otorgar 32 estímulos de apoyo al sector artístico y cultural.</t>
  </si>
  <si>
    <t>Beneficiar 40 colectivos u organizaciones recreo deportivas inscritas en el Banco que implementan iniciativas de carácter barrial con apoyos económicos.</t>
  </si>
  <si>
    <t>Capacitar 400 personas en los campos deportivos o recreativos.</t>
  </si>
  <si>
    <t>Beneficiar 200 Personas con la entrega de dotaciones deportivas.</t>
  </si>
  <si>
    <t>Realizar 20 eventos de promoción circulación y apropiación de actividades artísticas culturales y patrimoniales.</t>
  </si>
  <si>
    <t>Capacitar 200 personas en los campos artísticos interculturales culturales y/o patrimoniales.</t>
  </si>
  <si>
    <t>Beneficiar 20 organizaciones artísticas culturales y patrimoniales con elementos entregados.</t>
  </si>
  <si>
    <t>Vincular 800 personas en acciones educativas en temas de protección y bienestar animal</t>
  </si>
  <si>
    <t>Atender 2000 animales en los programas de brigadas médicas urgencias veterinarias y adopciones</t>
  </si>
  <si>
    <t>Esterilizar 2000 perros y gatos incluyendo los que está en condición de vulnerabilidad</t>
  </si>
  <si>
    <t>Dotar 56 sedes educativas urbanas y rurales con recursos pedagógicos y/o tecnológicos</t>
  </si>
  <si>
    <t>Beneficiar 200 estudiantes con apoyo de sostenimiento para la permanencia en la educación posmedia (niveles de formación técnico profesional tecnólogo profesional universitario y educación para el trabajo y desarrollo humano).</t>
  </si>
  <si>
    <t>Beneficiar 80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</si>
  <si>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t>
  </si>
  <si>
    <t xml:space="preserve">Apoyar 20 Mipymes y/o emprendimientos orientados al fortalecimiento de las capacidades locales para la gestión y el desarrollo turístico </t>
  </si>
  <si>
    <t>Financiar 32 proyectos del sector cultural y creativo.</t>
  </si>
  <si>
    <t>Apoyar 160 Mipymes emprendimientos y/o actores de la economía informal para el fortalecimiento del tejido empresarial local.</t>
  </si>
  <si>
    <t>Construir 400 m2 de Parques de la red de proximidad (la construcción incluye su dotación).</t>
  </si>
  <si>
    <t xml:space="preserve">Intervenir 8 Parques de la red de proximidad con acciones de mejoramiento mantenimiento y/o dotación. </t>
  </si>
  <si>
    <t>Intervenir 4 equipamientos culturales con acciones de construcción adecuación y/o dotación</t>
  </si>
  <si>
    <t>Implementar 12  procesos comunitarios de educación ambiental que promueven la conservación de la biodiversidad y el agua.</t>
  </si>
  <si>
    <t>Construir 320 m2 de muros y techos verdes.</t>
  </si>
  <si>
    <t xml:space="preserve">Mantener 600 m2 de jardinería </t>
  </si>
  <si>
    <t>Mantener 4000 árboles en zona urbana</t>
  </si>
  <si>
    <t>Capacitar 1200 personas en separación en la fuente y reciclaje.</t>
  </si>
  <si>
    <t>Intervenir 8 Kilómetros-carril de malla vial urbana (local y/o intermedia) con acciones de construcción y/o conservación.</t>
  </si>
  <si>
    <t>Dotar y/o acondicionar 7 unidades operativas orientadas a la atención de la primera infancia (Jardines Infantiles Casas de Pensamiento Intercultural Modalidad Espacios Rurales Crecemos en la Ruralidad Creciendo Juntos Centros Amar Centros Forjar)</t>
  </si>
  <si>
    <t xml:space="preserve">Dotar y/o acondicionar 2 unidades operativas de atención especializada (Centros Integrarte Centros Crecer y Cadis) </t>
  </si>
  <si>
    <t>Dotar y/o acondicionar 1 unidad operativa orientadas a la atención de jóvenes (casas de la juventud centros forjar)</t>
  </si>
  <si>
    <t xml:space="preserve">Dotar y/o acondicionar XXX unidades operativas para la prestación de servicios  y  la generación de estrategias dirigidas a personas habitantes de calle y/o en riesgo de estarlo (Hogares de paso Autocuidado SEDID Atención Socio-saniatria y Comunidad de Vida El Camino) </t>
  </si>
  <si>
    <t xml:space="preserve">Dotar y/o acondicionar 4 unidades operativas para la prestación de servicios  y  la generación de estrategias dirigidas a personas habitantes de calle y/o en riesgo de estarlo (Hogares de paso Autocuidado SEDID Atención Socio-saniatria y Comunidad de Vida El Camino) </t>
  </si>
  <si>
    <t>Operativizar XXX Centros de Acceso Comunitario en zonas rurales y/o apartadas y/o urbanas con énfasis en Servicios TIC´s generados.</t>
  </si>
  <si>
    <t>Operativizar 2 Centros de Acceso Comunitario en zonas rurales y/o apartadas y/o urbanas con énfasis en Servicios TIC´s generados.</t>
  </si>
  <si>
    <t>Operativizar 2 Centros de Acceso Comunitario en zonas rurales y/o apartadas y/o urbanas con énfasis en procesos de formación y desarrollo de competencias digitales.</t>
  </si>
  <si>
    <t>Fortalecer 56 organizaciones comunales.</t>
  </si>
  <si>
    <t>Desarrollar 4 acciones orientadas a la ciudadanía en el marco de la estrategia "Bogotaneidad</t>
  </si>
  <si>
    <t>Fortalecer 1 unidad de innovación publica y social a nivel local</t>
  </si>
  <si>
    <t xml:space="preserve">Fortalecer 60 organizaciones comunitarias a través de capacidades para promover acciones de corresponsabilidad en la gestión de la seguridad y la convivencia  </t>
  </si>
  <si>
    <t>Implementar 40 iniciativas de convivencia con participación de la ciudadanía</t>
  </si>
  <si>
    <t>Vincular 1000 personas en acciones para la prevención del feminicidio y la violencia contra la mujer.</t>
  </si>
  <si>
    <t>Beneficiar 500 ciudadanos con habilidades y capacidades para gestionar la convivencia constructivamente</t>
  </si>
  <si>
    <t>Intervenir 1000 metros cuadrados de elementos del sistema de espacio público peatonal con acciones de construcción y/o conservación.</t>
  </si>
  <si>
    <t>Implementar 60 estrategias de seguridad y convivencia a través de gestores locales, que permitan el uso y disfrute del espacio público</t>
  </si>
  <si>
    <t>Beneficiar 100 jóvenes con trasferencias condicionadas y acompañamiento psicosocial para la promoción al acceso y permanencia a oportunidades de formación y empleabilidad.</t>
  </si>
  <si>
    <t xml:space="preserve">Atender 5000 personas con apoyos que contribuyan al ingreso mínimo garantizado. </t>
  </si>
  <si>
    <t xml:space="preserve">Beneficiar 949 personas mayores con apoyo económico tipo C. </t>
  </si>
  <si>
    <t>Habilitar 50 cupos para la atención de población en inseguridad alimentaria y nutricional del Distrito Capital, a través de comedores comunitarios.</t>
  </si>
  <si>
    <t>Vincular 300 personas con discapacidad, cuidadores y cuidadoras, en actividades complementarias en salud</t>
  </si>
  <si>
    <t>Vincular 160 personas a las acciones desarrolladas desde los dispositivos de base comunitaria en respuesta al consumo de SPA</t>
  </si>
  <si>
    <t>Beneficiar 300 personas con acciones para la promoción y atención de la salud mental</t>
  </si>
  <si>
    <t xml:space="preserve">Vincular 400 personas en procesos para la prevención de violencias en el contexto familiar y/o violencia sexual   </t>
  </si>
  <si>
    <t>Vincular 400 mujeres cuidadoras a estrategias de cuidado.</t>
  </si>
  <si>
    <t>Vincular 800 mujeres para el ejercicio de derechos y el fortalecimiento de su autonomía económica</t>
  </si>
  <si>
    <t>Realizar 160 procesos pedagógicos, artísticos, culturales, formativos o para el fortalecimiento de iniciativas ciudadanas para la apropiación social de la memoria, verdad, reparación integral a víctimas, paz y reconciliación..</t>
  </si>
  <si>
    <t>Beneficiar 200 colectivos u organizaciones recreo deportivas  inscritas en el Banco que implementan iniciativas de carácter barrial con apoyos economicos</t>
  </si>
  <si>
    <t>Beneficiar  800 personas en actividades recreo-deportivas comunitarias.</t>
  </si>
  <si>
    <t xml:space="preserve">Capacitar 600 personas en los campos deportivos o recreativos </t>
  </si>
  <si>
    <t>Beneficiar 600 Personas con la entrega de dotaciones deportivas.</t>
  </si>
  <si>
    <t>Realizar 8 eventos de promoción, circulción y apropiación de actividades artísticas, culturales y patrimoniales.</t>
  </si>
  <si>
    <t>Vincular 80 personas en acciones educativas en temas de protección y bienestar animal</t>
  </si>
  <si>
    <t>Atender 1000 animales en los programas de brigadas médicas, urgencias veterinarias y adopciones</t>
  </si>
  <si>
    <t>Esterilizar 400 perros y gatos incluyendo los que está en condición de vulnerabilidad</t>
  </si>
  <si>
    <t>Dotar 5 sedes educativas urbanas y rurales con recursos pedagógicos y/o tecnológicos</t>
  </si>
  <si>
    <t>Realizar 720 acciones para fortalecer las capacidades y/o habilidades, técnicas y blandas de las personas de la localidad, con el fin de mejorar el acceso a oportunidades de empleo.</t>
  </si>
  <si>
    <t xml:space="preserve">Apoyar 50 Mipymes y/o emprendimientos orientados al fortalecimiento de las capacidades locales para la gestión y el desarrollo turístico </t>
  </si>
  <si>
    <t>Financiar 60 proyectos del sector cultural y creativo.</t>
  </si>
  <si>
    <t>Apoyar 100 Mipymes, emprendimientos y/o actores de la economia informal para el fortalecimiento del tejido empresarial local.</t>
  </si>
  <si>
    <t xml:space="preserve">Intervenir 4 Parques  de la red de proximidad con acciones de mejoramiento, mantenimiento y/o dotación. </t>
  </si>
  <si>
    <t>Capacitar 800 personas en separación en la fuente y reciclaje.</t>
  </si>
  <si>
    <t>Realizar 1 obras de mitigación y/u obras de mitigación existentes con mantenimiento</t>
  </si>
  <si>
    <t>Dotar y/o acondicionar 4 unidades operativas orientadas a la atención de la primera infancia (Jardines Infantiles, Casas de Pensamiento Intercultural, Modalidad Espacios Rurales, Crecemos en la Ruralidad, Creciendo Juntos, Centros Amar, Centros Forjar)</t>
  </si>
  <si>
    <t>Operativizar 8 Centros de Acceso Comunitario en zonas rurales y/o apartadas y/o urbanas, con énfasis en Servicios TIC´s generados.</t>
  </si>
  <si>
    <t>Operativizar 100 Centros de Acceso Comunitario en zonas rurales y/o apartadas y/o urbanas, con énfasis en procesos de formación y desarrollo de competencias digitales.</t>
  </si>
  <si>
    <t>Capacitar 200 personas a través de procesos de formación para la participación de manera virtual y presencial.</t>
  </si>
  <si>
    <t>Fortalecer 15 organizaciones comunales.</t>
  </si>
  <si>
    <t xml:space="preserve">Fortalecer 300 organizaciones comunitarias a través de capacidades para promover acciones de corresponsabilidad en la gestión de la seguridad y la convivencia  </t>
  </si>
  <si>
    <t>Implementar 8 iniciativas de convivencia con participación de la ciudadanía.</t>
  </si>
  <si>
    <t>Vincular 4.000 personas en acciones para la prevención del feminicidio y la violencia contra la mujer.</t>
  </si>
  <si>
    <t>Intervenir 6.000 metros cuadrados de elementos del sistema de espacio público peatonal con acciones de construcción y/o conservación.</t>
  </si>
  <si>
    <t>Beneficiar 960 jóvenes con transferencias condicionadas y acompañamiento psicosocial para la promoción al acceso y permanencia a oportunidades de formación y empleabilidad.</t>
  </si>
  <si>
    <t xml:space="preserve">Atender 4.000 personas con apoyos que contribuyan al ingreso mínimo garantizado. </t>
  </si>
  <si>
    <t>Beneficiar 1.705 personas mayores con apoyo económico tipo C[1]</t>
  </si>
  <si>
    <t>Habilitar 200 cupos para la atención de población en inseguridad alimentaria y nutricional del Distrito Capital, a través de comedores comunitarios.</t>
  </si>
  <si>
    <t>Vincular 400 personas con discapacidad, cuidadores y cuidadoras, en actividades complementarias en salud.</t>
  </si>
  <si>
    <t>Vincular 4.000 personas a las acciones desarrolladas desde los dispositivos de base comunitaria en respuesta al consumo de SPA.</t>
  </si>
  <si>
    <t>Vincular 4.000 personas a las acciones y estrategias para promover la salud sexual y reproductiva consciente en los diferentes ciclos de vida.</t>
  </si>
  <si>
    <t>Beneficiar 300 personas con acciones para la promoción y atención de la salud mental.</t>
  </si>
  <si>
    <t>Vincular 4.000 personas en procesos para la prevención de violencias en el contexto familiar y/o violencia sexual.</t>
  </si>
  <si>
    <t>Vincular 500 mujeres cuidadoras a estrategias de cuidado.</t>
  </si>
  <si>
    <t>Vincular 800 mujeres para el ejercicio de derechos y el fortalecimiento de su autonomía económica.</t>
  </si>
  <si>
    <t>Beneficiar 12 colectivos u organizaciones recreo deportivas  inscritas en el Banco que implementan iniciativas de carácter barrial con apoyos económicos.</t>
  </si>
  <si>
    <t>Beneficiar 8.000 personas en actividades recreo-deportivas comunitarias.</t>
  </si>
  <si>
    <t>Capacitar 6.000 personas en los campos deportivos o recreativos</t>
  </si>
  <si>
    <t>Realizar 24 eventos de promoción, circulación y apropiación de actividades artísticas, culturales y patrimoniales.</t>
  </si>
  <si>
    <t>Capacitar 3.000 personas en los campos artísticos, interculturales, culturales y/o patrimoniales.</t>
  </si>
  <si>
    <t>Atender 4.000 animales en los programas de brigadas médicas, urgencias veterinarias y adopciones.</t>
  </si>
  <si>
    <t>Esterilizar 4.000 perros y gatos incluyendo los que está en condición de vulnerabilidad.</t>
  </si>
  <si>
    <t>Dotar 15 sedes educativas urbanas con recursos pedagógicos y/o tecnológicos.</t>
  </si>
  <si>
    <t>Beneficiar 1.600 estudiantes con apoyo de sostenimiento para la permanencia en la educación posmedia (niveles de formación técnico profesional, tecnólogo, profesional universitario y educación para el trabajo y desarrollo humano).</t>
  </si>
  <si>
    <t>Beneficiar 1.040 estudiantes en programas de educación posmedia (niveles de formación técnico profesional, tecnólogo, profesional universitario y educación para el trabajo y desarrollo humano).</t>
  </si>
  <si>
    <t>Apoyar 100 Mipymes y/o emprendimientos orientados al fortalecimiento de las capacidades locales para la gestión y el desarrollo turístico.</t>
  </si>
  <si>
    <t>Financiar 20 proyectos del sector cultural y creativo.</t>
  </si>
  <si>
    <t>Apoyar 600 Mipymes, emprendimientos y/o actores de la economía informal para el fortalecimiento del tejido empresarial local.</t>
  </si>
  <si>
    <t>Intervenir 32 Parques de la red de proximidad con acciones de mejoramiento, mantenimiento y/o dotación.</t>
  </si>
  <si>
    <t>Implementar 8 huertas urbanas.</t>
  </si>
  <si>
    <t>Mantener 200 m2 de jardinería.</t>
  </si>
  <si>
    <t>Capacitar 8.000 personas en separación en la fuente y reciclaje.</t>
  </si>
  <si>
    <t>Intervenir 16 Kilómetros-carril de malla vial urbana (local y/o intermedia) con acciones de construcción y/o conservación.</t>
  </si>
  <si>
    <t>Realizar 4 acciones efectivas para el fortalecimiento de las capacidades locales para la respuesta a emergencias y desastres.</t>
  </si>
  <si>
    <t>Dotar y/o acondicionar 9 unidades operativas orientadas a la atención de la primera infancia (Jardines Infantiles).</t>
  </si>
  <si>
    <t>Dotar y/o acondicionar 1 unidades operativas de atención especializada (Centros Crecer).</t>
  </si>
  <si>
    <t>Dotar y/o acondicionar 2 Centros de Desarrollo Comunitarios para la prestación de servicios sociales dirigidas al desarrollo de capacidades y generación de oportunidades.</t>
  </si>
  <si>
    <t>Construir 1 sede administrativa local.</t>
  </si>
  <si>
    <t>Realizar 4 estrategias de fortalecimiento institucional.</t>
  </si>
  <si>
    <t>Realizar 4 estrategias de inspección, vigilancia y control.</t>
  </si>
  <si>
    <t>Fortalecer 4 unidades de innovación publica y social a nivel local</t>
  </si>
  <si>
    <t>Operativizar 2 Centros de Acceso Comunitario en zonas urbanas, con énfasis en procesos de formación y desarrollo de competencias digitales.</t>
  </si>
  <si>
    <t>Capacitar 400 personas a través de procesos de formación para la participación de manera virtual y presencial.</t>
  </si>
  <si>
    <t>Fortalecer 54 organizaciones comunales.</t>
  </si>
  <si>
    <t>Desarrollar 4 acciones orientadas a la ciudadanía, en el marco de la estrategia Bogotaneidad</t>
  </si>
  <si>
    <t>Concertar e implementar 4 iniciativas de inversión local con el pueblo Rom gitano.</t>
  </si>
  <si>
    <t xml:space="preserve">Fortalecer 13 organizaciones comunitarias a través de capacidades para promover acciones de corresponsabilidad en la gestión de la seguridad y la convivencia. </t>
  </si>
  <si>
    <t>Implementar 12 acciones formativas diferenciales para la promoción de la convivencia ciudadana.</t>
  </si>
  <si>
    <t>Vincular 1800 personas en acciones para la prevención del feminicidio y la violencia contra la mujer.</t>
  </si>
  <si>
    <t>Suministrar 3 dotaciones a organismos de seguridad</t>
  </si>
  <si>
    <t xml:space="preserve"> -   </t>
  </si>
  <si>
    <t>Intervenir 1 equipamiento de seguridad y acceso a la justicia con acciones de fortalecimiento, operación, adecuación y/o dotación</t>
  </si>
  <si>
    <t xml:space="preserve">-   </t>
  </si>
  <si>
    <t>Fortalecer 2 programas de abordaje de conflictividad escolar para la convivencia con enfoque restaurativo</t>
  </si>
  <si>
    <t>Implementar 1 proyecto comunitarios en la localidad, para la apropiación del Código Nacional de Seguridad y Convivencia Ciudadana</t>
  </si>
  <si>
    <t>Intervenir  1000 metros cuadrados de elementos del sistema de espacio público peatonal con acciones de construcción y/o conservación.</t>
  </si>
  <si>
    <t>Beneficiar 312 jóvenes con transferencias condicionadas y  acompañamiento psicosocial para la promoción al acceso y permanencia a oportunidades de formación y empleabilidad</t>
  </si>
  <si>
    <t xml:space="preserve">Atender 4728 personas con apoyos que contribuyan al ingreso mínimo garantizado. </t>
  </si>
  <si>
    <t>Beneficiar 564 personas mayores con apoyo económico tipo C.</t>
  </si>
  <si>
    <t>Beneficiar 260 personas con discapacidad a través de Dispositivos de Asistencia Personal - Ayudas Técnicas (no incluidas en los Planes de Beneficios).</t>
  </si>
  <si>
    <t>Vincular 195 personas a las acciones y estrategias para promover la salud sexual y reproductiva consciente en los diferentes ciclos de vida</t>
  </si>
  <si>
    <t>Beneficiar 400 personas  con acciones para la promoción y atención de la salud mental .</t>
  </si>
  <si>
    <t xml:space="preserve">Vincular 1580 personas en procesos para la prevención de violencias en el contexto familiar y/o violencia sexual   </t>
  </si>
  <si>
    <t>Vincular 1040 mujeres cuidadoras a estrategias de cuidado.</t>
  </si>
  <si>
    <t>Vincular 1040 mujeres para el ejercicio de derechos y el fortalecimiento de su autonomía económica</t>
  </si>
  <si>
    <t>Dotar 1 casa de igualdad</t>
  </si>
  <si>
    <t>Realizar 8 procesos pedagógicos, artísticos, culturales, formativos o para el fortalecimiento de iniciativas ciudadanas para la apropiación social de la memoria, verdad, reparación integral a víctimas, paz y reconciliación..</t>
  </si>
  <si>
    <t>Beneficiar 16 colectivos u organizaciones recreo deportivas  inscritas en el Banco que implementan iniciativas de carácter barrial con apoyos economicos</t>
  </si>
  <si>
    <t xml:space="preserve">Capacitar 400 personas en los campos deportivos o recreativos </t>
  </si>
  <si>
    <t>Realizar 12 eventos de promoción, circulación y apropiación de actividades artísticas, culturales y patrimoniales.</t>
  </si>
  <si>
    <t>Capacitar 150 personas en los campos artísticos, interculturales, culturales y/o patrimoniales.</t>
  </si>
  <si>
    <t>Vincular 550 personas en acciones educativas en temas de protección y bienestar animal</t>
  </si>
  <si>
    <t>Atender 1600 animales en los programas de brigadas médicas, urgencias veterinarias y adopciones</t>
  </si>
  <si>
    <t>Esterilizar 1600 perros y gatos incluyendo los que está en condición de vulnerabilidad</t>
  </si>
  <si>
    <t>Dotar 3 sedes educativas urbanas y rurales con recursos pedagógicos y/o tecnológicos (Localidad de la Candelaria)</t>
  </si>
  <si>
    <t>Beneficiar 77 estudiantes con apoyo de sostenimiento para la permanencia en la educación posmedia (niveles de formación técnico profesional, tecnólogo, profesional universitario y educación para el trabajo y desarrollo humano).</t>
  </si>
  <si>
    <t>Beneficiar 77 estudiantes en programas de educación posmedia (niveles de formación técnico profesional, tecnólogo, profesional universitario y educación para el trabajo y desarrollo humano).</t>
  </si>
  <si>
    <t>Realizar 16 acciones para fortalecer las capacidades y/o habilidades, técnicas y blandas de las personas de la localidad, con el fin de mejorar el acceso a oportunidades de empleo.</t>
  </si>
  <si>
    <t xml:space="preserve">Apoyar 25 Mipymes y/o emprendimientos orientados al fortalecimiento de las capacidades locales para la gestión y el desarrollo turístico </t>
  </si>
  <si>
    <t>Financiar 28 proyectos del sector cultural y creativo.</t>
  </si>
  <si>
    <t xml:space="preserve">Intervenir 1 Parque de la red de proximidad con acciones de mejoramiento, mantenimiento y/o dotación. </t>
  </si>
  <si>
    <t>Implementar 3 procesos comunitarios de educación ambiental que promueven la conservación de la biodiversidad y el agua + 100 mm de árboles</t>
  </si>
  <si>
    <t xml:space="preserve">Implementar 21 huertas urbanas </t>
  </si>
  <si>
    <t xml:space="preserve">Mantener 100 m2 de jardinería </t>
  </si>
  <si>
    <t>Mantener 100 árboles en zona urbana - 100 mm</t>
  </si>
  <si>
    <t>Intervenir 7 Kilómetros-carril de malla vial urbana (local y/o intermedia) con acciones de construcción y/o conservación</t>
  </si>
  <si>
    <t>Realizar XXX acciones efectivas para el fortalecimiento de las capacidades locales para la respuesta a emergencias y desastres.</t>
  </si>
  <si>
    <t>Realizar 15 acciones efectivas para el fortalecimiento de las capacidades locales para la respuesta a emergencias y desastres.</t>
  </si>
  <si>
    <t>Dotar y/o acondicionar 1 unidad operativa orientada a la atención de la primera infancia (Jardines Infantiles, Casas de Pensamiento Intercultural, Modalidad Espacios Rurales, Crecemos en la Ruralidad, Creciendo Juntos, Centros Amar, Centros Forjar)</t>
  </si>
  <si>
    <t xml:space="preserve">Intervenir 1 sede administrativa local </t>
  </si>
  <si>
    <t>Operativizar XXX Centros de Acceso Comunitario en zonas rurales y/o apartadas y/o urbanas</t>
  </si>
  <si>
    <t>Operativizar 3 Centros de Acceso Comunitario en zonas rurales y/o apartadas y/o urbanas.</t>
  </si>
  <si>
    <t>Fortalecer 40 Organizaciones sociales e Instancias de participación ciudadana.</t>
  </si>
  <si>
    <t>Fortalecer 25 organizaciones comunales (JAC y Propiedad Horizontal).</t>
  </si>
  <si>
    <t>Desarrollar 4 acciones orientadas a la ciudadanía, en el marco de la estrategia "Bogotaneidad”</t>
  </si>
  <si>
    <t>Concertar e implementar una  (1) iniciativa de inversión local con los pueblos indígenas (aplica en todas las localidades con autoridades indígenas)</t>
  </si>
  <si>
    <t>Rehabilitar  4 salones comunales y/o casas de participación.</t>
  </si>
  <si>
    <t>Fortalecer 20 medios comunitarios y alternativos.</t>
  </si>
  <si>
    <t>Vincular 8.000 personas en acciones para la prevención del feminicidio y la violencia contra la mujer.</t>
  </si>
  <si>
    <t>Intervenir 10.000 metros cuadrados de elementos del sistema de espacio público peatonal con acciones de construcción y/o conservación.</t>
  </si>
  <si>
    <t>Beneficiar 1.486 jóvenes con transferencias condicionadas y  acompañamiento psicosocial para la promoción al acceso y permanencia a oportunidades de formación y empleabilidad</t>
  </si>
  <si>
    <t xml:space="preserve">Atender 19.275 personas con apoyos que contribuyan al ingreso mínimo garantizado. </t>
  </si>
  <si>
    <t>Beneficiar 6.500 personas mayores concon transferencias monetarias</t>
  </si>
  <si>
    <t>Vincular 2.000 personas con discapacidad, cuidadores y cuidadoras, en actividades complementarias en salud.</t>
  </si>
  <si>
    <t>Beneficiar 2.000 personas con discapacidad a través de Dispositivos de Asistencia Personal - Ayudas Técnicas (no incluidas en los Planes de Beneficios).</t>
  </si>
  <si>
    <t>Beneficiar 1.000 personas  con acciones para la promoción y atención de la salud mental .</t>
  </si>
  <si>
    <t>Vincular 5.000 personas en procesos para la prevención de violencias en el contexto familiar y/o violencia sexual , incluyendo a la población infantil NNA</t>
  </si>
  <si>
    <t>Vincular 2.400 personas cuidadoras a estrategias de cuidado.</t>
  </si>
  <si>
    <t>Vincular 2.600 mujeres para el ejercicio de derechos y el fortalecimiento de su autonomía económica (incluir mujeres trabajadoras sexuales)</t>
  </si>
  <si>
    <t>Realizar 4 Acciones de construcción de paz realizadas que contribuyan al tejido social, la integración local, la sostenibilidad económica y/o desarrollo territorial para la reconciliación.</t>
  </si>
  <si>
    <t>Otorgar 80 estímulos de apoyo al sector artístico y cultural.</t>
  </si>
  <si>
    <t>Beneficiar 16 colectivos u organizaciones recreo deportivas inscritas en el Banco que implementan iniciativas de carácter barrial con apoyos economicos</t>
  </si>
  <si>
    <t>Beneficiar 4.000 personas en actividades recreo-deportivas comunitarias.</t>
  </si>
  <si>
    <t>Capacitar 4.000 personas en los campos deportivos.</t>
  </si>
  <si>
    <t>Beneficiar 8.000 Personas con artículos deportivos entregados.</t>
  </si>
  <si>
    <t>Capacitar 5.000 personas en los campos artísticos, interculturales, culturales y/o patrimoniales.</t>
  </si>
  <si>
    <t>Beneficiar 48 organizaciones artísticas y culturales con artículos elementos entregados. (narp, y medios alternativos)</t>
  </si>
  <si>
    <t>Vincular 4.000 personas en acciones educativas en temas de protección y bienestar animal (incluir recolección de residuos animales)</t>
  </si>
  <si>
    <t>Atender 5.000 animales en los programas de brigadas médicas (desparacitación, chips, vacunación), urgencias veterinarias y adopciones</t>
  </si>
  <si>
    <t>Esterilizar 18.000 perros y gatos incluyendo los que está en condición de vulnerabilidad</t>
  </si>
  <si>
    <t>Dotar 28 sedes educativas urbanas y rurales.</t>
  </si>
  <si>
    <t>Beneficiar 480 estudiantes con apoyo de sostenimiento para la permanencia en la educación posmedia (niveles de formación técnico profesional, tecnólogo, profesional universitario y educación para el trabajo y desarrollo humano)</t>
  </si>
  <si>
    <t>Beneficiar 480 estudiantes en programas de educación posmedia (niveles de formación técnico profesional, tecnólogo, profesional universitario y educación para el trabajo y desarrollo humano).</t>
  </si>
  <si>
    <t>Apoyar 200 Mipymes y/o emprendimientos orientados al fortalecimiento de las capacidades locales para la gestión y el desarrollo turístico apoyados.</t>
  </si>
  <si>
    <t>Financiar 80 proyectos del sector cultural y creativo.</t>
  </si>
  <si>
    <t>Apoyar 480 Mipymes, emprendimientos y/o actores de la economia informal para el fortalecimiento del tejido empresarial local.</t>
  </si>
  <si>
    <t>Construir 2.400 m2 de Parques vecinales y/o de bolsillo (la construcción incluye su dotación).</t>
  </si>
  <si>
    <t xml:space="preserve">Intervenir 4 Parques vecinales y/o de bolsillo con acciones de mejoramiento, mantenimiento y/o dotación. </t>
  </si>
  <si>
    <t xml:space="preserve">Implementar y/o mantener 16 huertas urbanas </t>
  </si>
  <si>
    <t xml:space="preserve">Mantener 4.000 m2 de jardinería </t>
  </si>
  <si>
    <t>Mantener 4.000 árboles en zona urbana</t>
  </si>
  <si>
    <t>Implementar 40 procesos comunitarios de educación ambiental que promueven la conservación de la biodiversidad y el agua</t>
  </si>
  <si>
    <t>Capacitar 25.000 personas en separación en la fuente y reciclaje.</t>
  </si>
  <si>
    <t>Intervenir 10 Kilómetros-carril de malla vial urbana (local y/o intermedia) con acciones de construcción y/o conservación</t>
  </si>
  <si>
    <t>Realizar 8 acciones efectivas para el fortalecimiento de las capacidades locales para la respuesta a emergencias y desastres.</t>
  </si>
  <si>
    <t>Dotar y/o acondicionar 24 unidades operativas orientadas a la atención de la primera infancia (Jardines Infantiles, Casas de Pensamiento Intercultural, Modalidad Espacios Rurales, Crecemos en la Ruralidad, Creciendo Juntos, Centros Amar, Centros Forjar)</t>
  </si>
  <si>
    <t>Dotar y/o acondicionar 3 Centros de Desarrollo Comunitarios  para la prestación de servicios sociales dirigidas al desarrollo de capacidades y generación de oportunidades</t>
  </si>
  <si>
    <t>Intervenir 4 sedes administrativa local</t>
  </si>
  <si>
    <t>Realizar 4 estrategias de fortalecimiento institucional, incluyendo a la JAL RUU</t>
  </si>
  <si>
    <t>Operativizar 25 Centros de Acceso Comunitario en zonas rurales y/o apartadas y/o urbanas, con énfasis en Servicios TIC´s generados</t>
  </si>
  <si>
    <t>Operativizar 25 Centros de Acceso Comunitario en zonas rurales y/o apartadas y/o urbanas, con énfasis en procesos de formación y desarrollo de competencias digitales</t>
  </si>
  <si>
    <t>Capacitar 3.000 personas a través de procesos pluralistas de formación para la participación de manera virtual y presencial.</t>
  </si>
  <si>
    <t>Fortalecer 107 organizaciones comunales. (Juantas de Acción Comunal, Asojuntas)</t>
  </si>
  <si>
    <t xml:space="preserve">Fortalecer 260 organizaciones comunitarias a través de capacidades para promover acciones de corresponsabilidad en la gestión de la seguridad y la convivencia  </t>
  </si>
  <si>
    <t>Implementar 1.200 acciones formativas diferenciales para la promoción de la convivencia ciudadana</t>
  </si>
  <si>
    <t>Vincular 8000 personas en acciones para la prevención del feminicidio y la violencia contra la mujer.</t>
  </si>
  <si>
    <t>Intervenir 6 equipamientos de seguridad y acceso a la justicia con acciones de fortalecimiento, operación, adecuación y/o dotación</t>
  </si>
  <si>
    <t>Fortalecer  800 actores comunitarios con herramientas y capacidades para la implementación de un enfoque restaurativo para la justicia y la convivencia</t>
  </si>
  <si>
    <t>Intervenir12.000 metros cuadrados de elementos del sistema de espacio público peatonal con acciones de construcción y/o conservación.</t>
  </si>
  <si>
    <t>Beneficiar 4460 jóvenes con transferencias condicionadas y  acompañamiento psicosocial para la promoción al acceso y permanencia a oportunidades de formación y empleabilidad</t>
  </si>
  <si>
    <t>Beneficiar 6.750 personas mayores con transferencias monetarias</t>
  </si>
  <si>
    <t>Vincular 2000 personas con discapacidad, cuidadores y cuidadoras, en actividades complementarias en salud</t>
  </si>
  <si>
    <t>Vincular 3.000 personas a las acciones desarrolladas desde los dispositivos de base comunitaria en respuesta al consumo de SPA</t>
  </si>
  <si>
    <t>Beneficiar  3200 personas con discapacidad a través de Dispositivos de Asistencia Personal - Ayudas Técnicas (no incluidas en los Planes de Beneficios)</t>
  </si>
  <si>
    <t>Vincular 3000  personas a las acciones y estrategias para promover la salud sexual y reproductiva consciente en los diferentes ciclos de vida</t>
  </si>
  <si>
    <t>Beneficiar  3000 personas con acciones para la promoción y atención de la salud mental</t>
  </si>
  <si>
    <t>Vincular 1200 personas en procesos para la prevención de violencias en el contexto familiar y/o violencia sexual</t>
  </si>
  <si>
    <t>Vincular 8.000 mujeres cuidadoras a estrategias de cuidado.</t>
  </si>
  <si>
    <t>Vincular 4000 mujeres para el ejercicio de derechos y el fortalecimiento de su autonomía económica</t>
  </si>
  <si>
    <t>Otorgar 200 estímulos de apoyo al sector artístico y cultural.</t>
  </si>
  <si>
    <t>Beneficiar 320 colectivos u organizaciones recreo deportivas  inscritas en el Banco que implementan iniciativas de carácter barrial con apoyos economicos</t>
  </si>
  <si>
    <t>Capacitar 1250 personas en los campos deportivos o recreativos</t>
  </si>
  <si>
    <t>Beneficiar 1600 Personas con la entrega de dotaciones deportivas.</t>
  </si>
  <si>
    <t>Realizar 60 eventos de promoción, circulción y apropiación de actividades artísticas, culturales y patrimoniales.</t>
  </si>
  <si>
    <t>Capacitar 4000  personas en los campos artísticos, interculturales, culturales y/o patrimoniales.</t>
  </si>
  <si>
    <t>Beneficiar 300 organizaciones artísticas, culturales y patrimoniales con elementos entregados.</t>
  </si>
  <si>
    <t>Vincular 11000  personas en acciones educativas en temas de protección y bienestar animal</t>
  </si>
  <si>
    <t>Atender 22.000 animales en los programas de brigadas médicas, urgencias veterinarias y adopciones</t>
  </si>
  <si>
    <t>Esterilizar 21000 perros y gatos incluyendo los que está en condición de vulnerabilidad</t>
  </si>
  <si>
    <t>Dotar 48 sedes educativas urbanas y rurales con recursos pedagógicos y/o tecnológicos</t>
  </si>
  <si>
    <t>Beneficiar 1050 estudiantes con apoyo de sostenimiento para la permanencia en la educación posmedia (niveles de formación técnico profesional, tecnólogo y, profesional universitario). (niveles de formación técnico profesional, tecnólogo, profesional universitario y educación para el trabajo y desarrollo humano).</t>
  </si>
  <si>
    <t>Beneficiar 1050 estudiantes en programas de educación posmedia (niveles de formación técnico profesional, tecnólogo y, profesional universitario) (niveles de formación técnico profesional, tecnólogo, profesional universitario y educación para el trabajo y desarrollo humano).</t>
  </si>
  <si>
    <t>Realizar 2200  acciones para fortalecer las capacidades y/o habilidades, técnicas y blandas  en educación para el trabajo y desarrollo humano de las personas de la localidad, con el fin de mejorar el acceso a oportunidades de empleo.</t>
  </si>
  <si>
    <t xml:space="preserve">Apoyar 500  Mipymes y/o emprendimientos orientados al fortalecimiento de las capacidades locales para la gestión y el desarrollo turístico </t>
  </si>
  <si>
    <t>Financiar 180 proyectos del sector cultural y creativo.</t>
  </si>
  <si>
    <t>Vincular 180 hogares y/o unidades productivas a procesos productivos y de comercialización en el sector rural.</t>
  </si>
  <si>
    <t>Construir 4.000 m2 de Parques de la red de proximidad (la construcción incluye su dotación).</t>
  </si>
  <si>
    <t xml:space="preserve">Intervenir 9 Parques  de la red de proximidad con acciones de mejoramiento, mantenimiento y/o dotación. </t>
  </si>
  <si>
    <t>Intervenir 8 equipamientos culturales con acciones de construcción, adecuación y/o dotación</t>
  </si>
  <si>
    <t xml:space="preserve">Lograr 6 hectáreas en proceso de restauración ecológica </t>
  </si>
  <si>
    <t xml:space="preserve">Realizar acciones de conservación en 4 hectáreas de la  Estructura Ecológica Principal </t>
  </si>
  <si>
    <t>Intervenir 6 hectáreas de conectores ecosistémicos 4</t>
  </si>
  <si>
    <t>Implementar 80 procesos comunitarios de educación ambiental que promueven la conservación de la biodiversidad y el agua 5</t>
  </si>
  <si>
    <t>Implementar 60 huertas urbanas 3</t>
  </si>
  <si>
    <t>Mantener 800 árboles en zona urbana 7</t>
  </si>
  <si>
    <t>Lograr 8 hectáreas en proceso de restauración ecológica</t>
  </si>
  <si>
    <t>Implementar 120 procesos comunitarios de educación ambiental que promueven la conservación de la biodiversidad y el agua</t>
  </si>
  <si>
    <t>Mantener 1300 árboles en zona rural</t>
  </si>
  <si>
    <t>Capacitar a personas en 8 acciones separación en la fuente y reciclaje.</t>
  </si>
  <si>
    <t>Apoyar 848 predios rurales con buenas prácticas agropecuarias y ambientales que fortalezcan la protección a coberturas vegetales y recurso hídrico</t>
  </si>
  <si>
    <t>Intervenir 6,4-19 Kilómetros-carril de malla vial urbana (local y/o intermedia) con acciones de construcción y/o conservación</t>
  </si>
  <si>
    <t>Intervenir 20 Kilómetros-carril de malla vial rural con acciones de construcción y/o conservación</t>
  </si>
  <si>
    <t>Realizar 100 acciones efectivas para el fortalecimiento de las capacidades locales en torno a la gestión del riesgo</t>
  </si>
  <si>
    <t>Realizar 8 obras de mitigación y/u obras de mitigación existentes con mantenimiento</t>
  </si>
  <si>
    <t>Fortalecer 6 acueductos veredales con asistencia, intervenir técnica u organizativa</t>
  </si>
  <si>
    <t>Mejorar 48 viviendas de interés social rurales.</t>
  </si>
  <si>
    <t>Operativizar 13 Centros de Acceso Comunitario en zonas rurales y/o apartadas y/o urbanas, con énfasis en Servicios TIC´s generados.</t>
  </si>
  <si>
    <t>Operativizar 13 Centros de Acceso Comunitario en zonas rurales y/o apartadas y/o urbanas, con énfasis en procesos de formación y desarrollo de competencias digitales.</t>
  </si>
  <si>
    <t>Fortalecer 380 Organizaciones sociales e Instancias de participación ciudadana.</t>
  </si>
  <si>
    <t>Capacitar 4.000 personas a través de procesos de formación para la participación de manera virtual y presencial.</t>
  </si>
  <si>
    <t>Concertar e implementar CUATRO (4) iniciativa de inversión local con los pueblos indígenas (aplica en todas las localidades con autoridades indígenas)</t>
  </si>
  <si>
    <t>Concertar e implementar CUATRO (4) iniciativa de inversión local con las comunidades negras, afrocolombianas y palenqueras (aplica en todas las localidades con autoridades NAP)</t>
  </si>
  <si>
    <t>Dotar 130 organizaciones comunales</t>
  </si>
  <si>
    <t>Construir 1 sedes de salones comunales y/o casas de participación.</t>
  </si>
  <si>
    <t>Implementar 16 acciones formativas diferenciales para la promoción de la convivencia ciudadana</t>
  </si>
  <si>
    <t>Implementar 16 iniciativas de convivencia con participación de la ciudadanía</t>
  </si>
  <si>
    <t>Vincular 1200 personas en acciones para la prevención del feminicidio y la violencia contra la mujer.</t>
  </si>
  <si>
    <t>Fortalecer 80 actores comunitarios con herramientas y capacidades para la implementación de un enfoque restaurativo para la justicia y la convivencia</t>
  </si>
  <si>
    <t>Beneficiar 100 ciudadanos con habilidades y capacidades para gestionar la convivencia constructivamente</t>
  </si>
  <si>
    <t>Intervenir 13250 metros cuadrados de elementos del sistema de espacio público peatonal con acciones de construcción y/o conservación.</t>
  </si>
  <si>
    <t xml:space="preserve">Atender 800 personas con apoyos que contribuyan al ingreso mínimo garantizado. </t>
  </si>
  <si>
    <t>Beneficiar 305 personas mayores con transferencias monetarias</t>
  </si>
  <si>
    <t>Vincular 200 personas con discapacidad, cuidadores y cuidadoras, en actividades complementarias en salud</t>
  </si>
  <si>
    <t>Beneficiar 180 personas con discapacidad a través de Dispositivos de Asistencia Personal - Ayudas Técnicas (no incluidas en los Planes de Beneficios)</t>
  </si>
  <si>
    <t>Vincular 1000 personas en acciones complementarias en salud física, nutricional y oral, a través del Circuito del Cuidado</t>
  </si>
  <si>
    <t>Vincular 600 mujeres cuidadoras a estrategias de cuidado.</t>
  </si>
  <si>
    <t>Vincular 2800 mujeres para el ejercicio de derechos y el fortalecimiento de su autonomía económica</t>
  </si>
  <si>
    <t>Beneficiar  1200 personas en actividades recreo-deportivas comunitarias.</t>
  </si>
  <si>
    <t xml:space="preserve">Capacitar 1000 personas en los campos deportivos o recreativos </t>
  </si>
  <si>
    <t>Beneficiar 1000 Personas con la entrega de dotaciones deportivas.</t>
  </si>
  <si>
    <t>Vincular 600 personas en acciones educativas en temas de protección y bienestar animal</t>
  </si>
  <si>
    <t>Dotar 18 sedes educativas urbanas y rurales con recursos pedagógicos y/o tecnológicos</t>
  </si>
  <si>
    <t>Beneficiar 160 estudiantes en programas de educación posmedia (niveles de formación técnico profesional, tecnólogo, profesional universitario y educación para el trabajo y desarrollo humano).</t>
  </si>
  <si>
    <t>Beneficiar 160 estudiantes con apoyo de sostenimiento para la permanencia en la educación posmedia (niveles de formación técnico profesional, tecnólogo, profesional universitario y educación para el trabajo y desarrollo humano).</t>
  </si>
  <si>
    <t>Implementar 8 Proyectos para el desarrollo integral de la primera infancia y la relación escuela, familia y comunidad.</t>
  </si>
  <si>
    <t>Vincular 600 hogares y/o unidades productivas a procesos productivos y de comercialización en el sector rural.</t>
  </si>
  <si>
    <t>Apoyar 120 Mipymes, emprendimientos y/o actores de la economía informal para el fortalecimiento del tejido empresarial local.</t>
  </si>
  <si>
    <t>Gestionar la titulación o legalización de 150 predios.</t>
  </si>
  <si>
    <t>Construir 4000 m2 de Parques de la red de proximidad (la construcción incluye su dotación).</t>
  </si>
  <si>
    <t>Lograr 16 hectáreas en proceso de restauración ecológica</t>
  </si>
  <si>
    <t>Realizar acciones de conservación en 8 hectáreas de la  Estructura Ecológica Principal</t>
  </si>
  <si>
    <t xml:space="preserve">Implementar 100 huertas rurales </t>
  </si>
  <si>
    <t>Capacitar 500 personas en separación en la fuente y reciclaje.</t>
  </si>
  <si>
    <t>Apoyar 500 predios rurales con buenas prácticas agropecuarias y ambientales que fortalezcan la protección a coberturas vegetales y recurso hídrico</t>
  </si>
  <si>
    <t>Intervenir 40 Kilómetros-carril de malla vial rural con acciones de construcción y/o conservación</t>
  </si>
  <si>
    <t>Realizar 12 acciones efectivas para el fortalecimiento de las capacidades locales en torno a la gestión del riesgo</t>
  </si>
  <si>
    <t>Realizar 40 obras de mitigación y/u obras de mitigación existentes con mantenimiento</t>
  </si>
  <si>
    <t>Fortalecer 4 acueductos veredales con asistencia, intervenir técnica u organizativa</t>
  </si>
  <si>
    <t>Realizar 160 acciones  con energías alternativas para el área rural.</t>
  </si>
  <si>
    <t xml:space="preserve">Dotar y/o acondicionar 1 unidades operativas orientadas a la prestación de servicios a la persona mayor </t>
  </si>
  <si>
    <t>Terminar 1 sede administrativa local</t>
  </si>
  <si>
    <t>Operativizar 17 Centros de Acceso Comunitario en zonas rurales y/o apartadas y/o urbanas, con énfasis en Servicios TIC´s generados.</t>
  </si>
  <si>
    <t>Capacitar 240 personas a través de procesos de formación para la participación de manera virtual y presencial.</t>
  </si>
  <si>
    <t>Fortalecer 27 organizaciones comunales.</t>
  </si>
  <si>
    <t>Fortalecer 4 unidades de innovación pública y  social a nivel local</t>
  </si>
  <si>
    <t>Dotar 20 organizaciones comunales</t>
  </si>
  <si>
    <t>Construir 4 sedes de salones comunales y/o casas de participación.</t>
  </si>
  <si>
    <t>Etiquetas de fila</t>
  </si>
  <si>
    <t>Cod.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</si>
</sst>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5">
    <numFmt numFmtId="41" formatCode="_-* #,##0_-;\-* #,##0_-;_-* &quot;-&quot;_-;_-@_-"/>
    <numFmt numFmtId="44" formatCode="_-&quot;$&quot;\ * #,##0.00_-;\-&quot;$&quot;\ * #,##0.00_-;_-&quot;$&quot;\ * &quot;-&quot;??_-;_-@_-"/>
    <numFmt numFmtId="43" formatCode="_-* #,##0.00_-;\-* #,##0.00_-;_-* &quot;-&quot;??_-;_-@_-"/>
    <numFmt numFmtId="164" formatCode="_-&quot;$&quot;* #,##0.00_-;\-&quot;$&quot;* #,##0.00_-;_-&quot;$&quot;* &quot;-&quot;??_-;_-@_-"/>
    <numFmt numFmtId="165" formatCode="_(&quot;$&quot;\ * #,##0_);_(&quot;$&quot;\ * \(#,##0\);_(&quot;$&quot;\ * &quot;-&quot;_);_(@_)"/>
    <numFmt numFmtId="166" formatCode="_(* #,##0.00_);_(* \(#,##0.00\);_(* \-??_);_(@_)"/>
    <numFmt numFmtId="167" formatCode="_(&quot;$ &quot;* #,##0.00_);_(&quot;$ &quot;* \(#,##0.00\);_(&quot;$ &quot;* \-??_);_(@_)"/>
    <numFmt numFmtId="168" formatCode="_-* #,##0.00&quot; €&quot;_-;\-* #,##0.00&quot; €&quot;_-;_-* \-??&quot; €&quot;_-;_-@_-"/>
    <numFmt numFmtId="169" formatCode="_-* #,##0_-;\-* #,##0_-;_-* \-_-;_-@_-"/>
    <numFmt numFmtId="170" formatCode="_-* #,##0.00_-;\-* #,##0.00_-;_-* \-??_-;_-@_-"/>
    <numFmt numFmtId="171" formatCode="_-* #,##0\ _€_-;\-* #,##0\ _€_-;_-* &quot;- &quot;_€_-;_-@_-"/>
    <numFmt numFmtId="172" formatCode="_-\$* #,##0.00_-;&quot;-$&quot;* #,##0.00_-;_-\$* \-??_-;_-@_-"/>
    <numFmt numFmtId="173" formatCode="_ * #,##0.00_ ;_ * \-#,##0.00_ ;_ * &quot;-&quot;??_ ;_ @_ "/>
    <numFmt numFmtId="174" formatCode="&quot;$&quot;\ #,##0"/>
    <numFmt numFmtId="175" formatCode="0.0"/>
  </numFmts>
  <fonts count="56" x14ac:knownFonts="1">
    <font>
      <sz val="11"/>
      <color indexed="8"/>
      <name val="Calibri"/>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1"/>
      <color indexed="8"/>
      <name val="Calibri"/>
      <family val="2"/>
    </font>
    <font>
      <b/>
      <sz val="10"/>
      <color indexed="9"/>
      <name val="Arial Narrow"/>
      <family val="2"/>
    </font>
    <font>
      <sz val="10"/>
      <name val="Arial Narrow"/>
      <family val="2"/>
    </font>
    <font>
      <sz val="10"/>
      <color indexed="8"/>
      <name val="Arial Narrow"/>
      <family val="2"/>
    </font>
    <font>
      <sz val="11"/>
      <color indexed="8"/>
      <name val="Calibri"/>
      <family val="2"/>
    </font>
    <font>
      <sz val="10"/>
      <name val="Arial"/>
      <family val="2"/>
    </font>
    <font>
      <b/>
      <sz val="10"/>
      <name val="Arial Narrow"/>
      <family val="2"/>
    </font>
    <font>
      <sz val="11"/>
      <color indexed="8"/>
      <name val="Calibri"/>
      <family val="2"/>
    </font>
    <font>
      <sz val="10"/>
      <color indexed="9"/>
      <name val="Arial Narrow"/>
      <family val="2"/>
    </font>
    <font>
      <i/>
      <sz val="10"/>
      <name val="Arial Narrow"/>
      <family val="2"/>
    </font>
    <font>
      <i/>
      <sz val="10"/>
      <color indexed="9"/>
      <name val="Arial Narrow"/>
      <family val="2"/>
    </font>
    <font>
      <sz val="11"/>
      <color theme="1"/>
      <name val="Calibri"/>
      <family val="2"/>
      <scheme val="minor"/>
    </font>
    <font>
      <sz val="11"/>
      <color rgb="FF000000"/>
      <name val="Calibri"/>
      <family val="2"/>
      <charset val="1"/>
    </font>
    <font>
      <b/>
      <sz val="22"/>
      <color indexed="8"/>
      <name val="Calibri"/>
      <family val="2"/>
    </font>
    <font>
      <sz val="11"/>
      <color theme="1"/>
      <name val="Arial"/>
      <family val="2"/>
    </font>
    <font>
      <sz val="12"/>
      <color indexed="8"/>
      <name val="Arial"/>
      <family val="2"/>
    </font>
    <font>
      <b/>
      <sz val="12"/>
      <color indexed="8"/>
      <name val="Arial"/>
      <family val="2"/>
    </font>
    <font>
      <b/>
      <sz val="16"/>
      <color rgb="FF000000"/>
      <name val="Arial"/>
      <family val="2"/>
    </font>
    <font>
      <b/>
      <sz val="26"/>
      <color theme="0"/>
      <name val="Calibri"/>
      <family val="2"/>
      <scheme val="minor"/>
    </font>
    <font>
      <b/>
      <sz val="10"/>
      <color theme="0"/>
      <name val="Arial Narrow"/>
      <family val="2"/>
    </font>
    <font>
      <b/>
      <sz val="16"/>
      <color theme="1"/>
      <name val="Arial"/>
      <family val="2"/>
    </font>
    <font>
      <sz val="11"/>
      <name val="Calibri"/>
      <family val="2"/>
    </font>
    <font>
      <sz val="11"/>
      <color rgb="FFFF0000"/>
      <name val="Calibri"/>
      <family val="2"/>
    </font>
    <font>
      <sz val="12"/>
      <name val="Arial"/>
      <family val="2"/>
    </font>
    <font>
      <sz val="11"/>
      <color indexed="8"/>
      <name val="Arial"/>
      <family val="2"/>
    </font>
    <font>
      <b/>
      <sz val="14"/>
      <color indexed="8"/>
      <name val="Arial"/>
      <family val="2"/>
    </font>
    <font>
      <b/>
      <sz val="12"/>
      <name val="Arial"/>
      <family val="2"/>
    </font>
    <font>
      <sz val="11"/>
      <name val="Arial"/>
      <family val="2"/>
    </font>
    <font>
      <b/>
      <sz val="11"/>
      <color indexed="8"/>
      <name val="Arial"/>
      <family val="2"/>
    </font>
    <font>
      <b/>
      <sz val="10"/>
      <color rgb="FFFFFFFF"/>
      <name val="Calibri"/>
      <family val="2"/>
    </font>
    <font>
      <b/>
      <sz val="10"/>
      <color rgb="FFFF0000"/>
      <name val="Calibri"/>
      <family val="2"/>
    </font>
    <font>
      <b/>
      <sz val="9"/>
      <color rgb="FFFFFFFF"/>
      <name val="Calibri"/>
      <family val="2"/>
    </font>
    <font>
      <b/>
      <sz val="10"/>
      <color rgb="FFFF0000"/>
      <name val="Calibri"/>
      <family val="2"/>
      <scheme val="minor"/>
    </font>
    <font>
      <sz val="10"/>
      <color theme="1"/>
      <name val="Calibri"/>
      <family val="2"/>
      <scheme val="minor"/>
    </font>
    <font>
      <sz val="10"/>
      <color rgb="FF000000"/>
      <name val="Calibri"/>
      <family val="2"/>
    </font>
    <font>
      <sz val="10"/>
      <color theme="1"/>
      <name val="Calibri"/>
      <family val="2"/>
    </font>
    <font>
      <sz val="10"/>
      <color rgb="FF000000"/>
      <name val="Calibri"/>
      <family val="2"/>
      <scheme val="minor"/>
    </font>
    <font>
      <sz val="11"/>
      <color rgb="FF000000"/>
      <name val="Calibri"/>
      <family val="2"/>
      <scheme val="minor"/>
    </font>
    <font>
      <sz val="8"/>
      <name val="Calibri"/>
      <family val="2"/>
    </font>
    <font>
      <b/>
      <sz val="10"/>
      <color theme="0"/>
      <name val="Calibri"/>
      <family val="2"/>
    </font>
    <font>
      <b/>
      <sz val="9"/>
      <color theme="0"/>
      <name val="Calibri"/>
      <family val="2"/>
    </font>
    <font>
      <b/>
      <sz val="12"/>
      <color theme="1"/>
      <name val="Arial"/>
      <family val="2"/>
    </font>
    <font>
      <sz val="11"/>
      <color theme="0"/>
      <name val="Calibri"/>
      <family val="2"/>
    </font>
    <font>
      <b/>
      <sz val="28"/>
      <color rgb="FFFFDE09"/>
      <name val="Calibri"/>
      <family val="2"/>
      <scheme val="minor"/>
    </font>
    <font>
      <b/>
      <sz val="22"/>
      <color theme="1"/>
      <name val="Calibri"/>
      <family val="2"/>
      <scheme val="minor"/>
    </font>
    <font>
      <b/>
      <sz val="16"/>
      <color indexed="8"/>
      <name val="Arial"/>
      <family val="2"/>
    </font>
    <font>
      <b/>
      <sz val="11"/>
      <color rgb="FFFFDE09"/>
      <name val="Calibri"/>
      <family val="2"/>
    </font>
    <font>
      <b/>
      <sz val="14"/>
      <color rgb="FFFFDE09"/>
      <name val="Calibri"/>
      <family val="2"/>
    </font>
    <font>
      <b/>
      <sz val="18"/>
      <color indexed="8"/>
      <name val="Calibri"/>
      <family val="2"/>
    </font>
    <font>
      <sz val="12"/>
      <color indexed="8"/>
      <name val="Segoe UI"/>
      <family val="2"/>
    </font>
  </fonts>
  <fills count="33">
    <fill>
      <patternFill patternType="none"/>
    </fill>
    <fill>
      <patternFill patternType="gray125"/>
    </fill>
    <fill>
      <patternFill patternType="solid">
        <fgColor indexed="9"/>
        <bgColor indexed="64"/>
      </patternFill>
    </fill>
    <fill>
      <patternFill patternType="solid">
        <fgColor indexed="47"/>
        <bgColor indexed="64"/>
      </patternFill>
    </fill>
    <fill>
      <patternFill patternType="solid">
        <fgColor indexed="53"/>
        <bgColor indexed="64"/>
      </patternFill>
    </fill>
    <fill>
      <patternFill patternType="solid">
        <fgColor indexed="43"/>
        <bgColor indexed="64"/>
      </patternFill>
    </fill>
    <fill>
      <patternFill patternType="solid">
        <fgColor indexed="52"/>
        <bgColor indexed="64"/>
      </patternFill>
    </fill>
    <fill>
      <patternFill patternType="solid">
        <fgColor rgb="FFFFFF00"/>
        <bgColor indexed="64"/>
      </patternFill>
    </fill>
    <fill>
      <patternFill patternType="solid">
        <fgColor theme="0"/>
        <bgColor indexed="64"/>
      </patternFill>
    </fill>
    <fill>
      <patternFill patternType="solid">
        <fgColor theme="2"/>
        <bgColor indexed="64"/>
      </patternFill>
    </fill>
    <fill>
      <patternFill patternType="solid">
        <fgColor rgb="FFDBDBDB"/>
        <bgColor indexed="64"/>
      </patternFill>
    </fill>
    <fill>
      <patternFill patternType="solid">
        <fgColor rgb="FF002060"/>
        <bgColor indexed="64"/>
      </patternFill>
    </fill>
    <fill>
      <patternFill patternType="solid">
        <fgColor theme="5" tint="-0.249977111117893"/>
        <bgColor indexed="64"/>
      </patternFill>
    </fill>
    <fill>
      <patternFill patternType="solid">
        <fgColor theme="7" tint="0.79998168889431442"/>
        <bgColor indexed="64"/>
      </patternFill>
    </fill>
    <fill>
      <patternFill patternType="solid">
        <fgColor theme="7"/>
        <bgColor indexed="64"/>
      </patternFill>
    </fill>
    <fill>
      <patternFill patternType="solid">
        <fgColor rgb="FFC00000"/>
        <bgColor rgb="FF000000"/>
      </patternFill>
    </fill>
    <fill>
      <patternFill patternType="solid">
        <fgColor rgb="FF70AD47"/>
        <bgColor rgb="FF000000"/>
      </patternFill>
    </fill>
    <fill>
      <patternFill patternType="solid">
        <fgColor theme="5" tint="0.59999389629810485"/>
        <bgColor indexed="64"/>
      </patternFill>
    </fill>
    <fill>
      <patternFill patternType="solid">
        <fgColor theme="5" tint="0.39997558519241921"/>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rgb="FFF2F2F2"/>
        <bgColor indexed="64"/>
      </patternFill>
    </fill>
    <fill>
      <patternFill patternType="solid">
        <fgColor theme="6" tint="0.39997558519241921"/>
        <bgColor indexed="64"/>
      </patternFill>
    </fill>
    <fill>
      <patternFill patternType="solid">
        <fgColor theme="7" tint="0.59999389629810485"/>
        <bgColor indexed="64"/>
      </patternFill>
    </fill>
    <fill>
      <patternFill patternType="solid">
        <fgColor rgb="FFC00000"/>
        <bgColor indexed="64"/>
      </patternFill>
    </fill>
    <fill>
      <patternFill patternType="solid">
        <fgColor theme="9"/>
        <bgColor rgb="FF000000"/>
      </patternFill>
    </fill>
    <fill>
      <patternFill patternType="solid">
        <fgColor theme="7"/>
        <bgColor rgb="FF000000"/>
      </patternFill>
    </fill>
    <fill>
      <patternFill patternType="solid">
        <fgColor theme="8" tint="0.59999389629810485"/>
        <bgColor indexed="64"/>
      </patternFill>
    </fill>
    <fill>
      <patternFill patternType="solid">
        <fgColor rgb="FFC9C9C9"/>
        <bgColor indexed="64"/>
      </patternFill>
    </fill>
    <fill>
      <patternFill patternType="solid">
        <fgColor rgb="FF9DC3E6"/>
        <bgColor indexed="64"/>
      </patternFill>
    </fill>
    <fill>
      <patternFill patternType="solid">
        <fgColor rgb="FFE7E6E6"/>
        <bgColor indexed="64"/>
      </patternFill>
    </fill>
    <fill>
      <patternFill patternType="solid">
        <fgColor rgb="FFAA1023"/>
        <bgColor indexed="64"/>
      </patternFill>
    </fill>
    <fill>
      <patternFill patternType="solid">
        <fgColor rgb="FFFFDE09"/>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right/>
      <top/>
      <bottom style="thin">
        <color indexed="10"/>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theme="0"/>
      </left>
      <right style="thin">
        <color theme="0"/>
      </right>
      <top style="thin">
        <color theme="0"/>
      </top>
      <bottom style="thin">
        <color theme="0"/>
      </bottom>
      <diagonal/>
    </border>
    <border>
      <left style="thin">
        <color theme="0"/>
      </left>
      <right/>
      <top style="thin">
        <color theme="0"/>
      </top>
      <bottom style="thin">
        <color theme="0"/>
      </bottom>
      <diagonal/>
    </border>
    <border>
      <left/>
      <right style="thin">
        <color theme="0"/>
      </right>
      <top style="thin">
        <color indexed="64"/>
      </top>
      <bottom style="thin">
        <color indexed="64"/>
      </bottom>
      <diagonal/>
    </border>
    <border>
      <left/>
      <right style="thin">
        <color theme="0"/>
      </right>
      <top/>
      <bottom/>
      <diagonal/>
    </border>
    <border>
      <left/>
      <right/>
      <top/>
      <bottom style="thin">
        <color theme="0"/>
      </bottom>
      <diagonal/>
    </border>
  </borders>
  <cellStyleXfs count="190">
    <xf numFmtId="0" fontId="0" fillId="0" borderId="0"/>
    <xf numFmtId="171" fontId="5" fillId="0" borderId="0"/>
    <xf numFmtId="0" fontId="10" fillId="0" borderId="0"/>
    <xf numFmtId="0" fontId="10" fillId="0" borderId="0">
      <alignment horizontal="left"/>
    </xf>
    <xf numFmtId="0" fontId="10" fillId="0" borderId="0"/>
    <xf numFmtId="9" fontId="10" fillId="0" borderId="0"/>
    <xf numFmtId="172" fontId="10" fillId="0" borderId="0"/>
    <xf numFmtId="0" fontId="5" fillId="0" borderId="0"/>
    <xf numFmtId="0" fontId="5" fillId="0" borderId="0"/>
    <xf numFmtId="0" fontId="10" fillId="0" borderId="0"/>
    <xf numFmtId="0" fontId="5" fillId="0" borderId="0"/>
    <xf numFmtId="9" fontId="10" fillId="0" borderId="0"/>
    <xf numFmtId="0" fontId="6" fillId="0" borderId="0"/>
    <xf numFmtId="0" fontId="6" fillId="0" borderId="0"/>
    <xf numFmtId="0" fontId="6" fillId="0" borderId="0">
      <alignment horizontal="left"/>
    </xf>
    <xf numFmtId="0" fontId="10" fillId="0" borderId="0"/>
    <xf numFmtId="169" fontId="10" fillId="0" borderId="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66" fontId="10" fillId="0" borderId="0" applyFill="0" applyBorder="0" applyAlignment="0" applyProtection="0"/>
    <xf numFmtId="166" fontId="10" fillId="0" borderId="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66" fontId="10" fillId="0" borderId="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66" fontId="5" fillId="0" borderId="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0" fontId="10" fillId="0" borderId="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67" fontId="10" fillId="0" borderId="0" applyFill="0" applyBorder="0" applyAlignment="0" applyProtection="0"/>
    <xf numFmtId="167" fontId="10" fillId="0" borderId="0" applyFill="0" applyBorder="0" applyAlignment="0" applyProtection="0"/>
    <xf numFmtId="168" fontId="5" fillId="0" borderId="0" applyFill="0" applyBorder="0" applyAlignment="0" applyProtection="0"/>
    <xf numFmtId="167" fontId="5" fillId="0" borderId="0" applyFill="0" applyBorder="0" applyAlignment="0" applyProtection="0"/>
    <xf numFmtId="164" fontId="10" fillId="0" borderId="0" applyFont="0" applyFill="0" applyBorder="0" applyAlignment="0" applyProtection="0"/>
    <xf numFmtId="0" fontId="5" fillId="0" borderId="0"/>
    <xf numFmtId="0" fontId="5" fillId="0" borderId="0"/>
    <xf numFmtId="0" fontId="5" fillId="0" borderId="0"/>
    <xf numFmtId="0" fontId="10" fillId="0" borderId="0"/>
    <xf numFmtId="0" fontId="10" fillId="0" borderId="0"/>
    <xf numFmtId="0" fontId="10" fillId="0" borderId="0"/>
    <xf numFmtId="0" fontId="10" fillId="0" borderId="0"/>
    <xf numFmtId="0" fontId="17" fillId="0" borderId="0"/>
    <xf numFmtId="0" fontId="5" fillId="0" borderId="0"/>
    <xf numFmtId="0" fontId="11" fillId="0" borderId="0"/>
    <xf numFmtId="0" fontId="5" fillId="0" borderId="0"/>
    <xf numFmtId="9" fontId="10" fillId="0" borderId="0" applyFill="0" applyBorder="0" applyAlignment="0" applyProtection="0"/>
    <xf numFmtId="9" fontId="18" fillId="0" borderId="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xf numFmtId="0" fontId="6" fillId="0" borderId="0"/>
    <xf numFmtId="170" fontId="18" fillId="0" borderId="0"/>
    <xf numFmtId="0" fontId="5" fillId="0" borderId="0"/>
    <xf numFmtId="0" fontId="5" fillId="0" borderId="0"/>
    <xf numFmtId="0" fontId="4" fillId="0" borderId="0"/>
    <xf numFmtId="9" fontId="4"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64" fontId="10" fillId="0" borderId="0" applyFont="0" applyFill="0" applyBorder="0" applyAlignment="0" applyProtection="0"/>
    <xf numFmtId="0" fontId="3" fillId="0" borderId="0"/>
    <xf numFmtId="0" fontId="3" fillId="0" borderId="0"/>
    <xf numFmtId="9" fontId="3" fillId="0" borderId="0" applyFont="0" applyFill="0" applyBorder="0" applyAlignment="0" applyProtection="0"/>
    <xf numFmtId="41" fontId="10" fillId="0" borderId="0" applyFont="0" applyFill="0" applyBorder="0" applyAlignment="0" applyProtection="0"/>
    <xf numFmtId="0" fontId="2" fillId="0" borderId="0"/>
    <xf numFmtId="0" fontId="20" fillId="0" borderId="0"/>
    <xf numFmtId="0" fontId="1" fillId="0" borderId="0"/>
    <xf numFmtId="0" fontId="10" fillId="0" borderId="0"/>
    <xf numFmtId="165" fontId="10" fillId="0" borderId="0" applyFont="0" applyFill="0" applyBorder="0" applyAlignment="0" applyProtection="0"/>
    <xf numFmtId="164" fontId="10" fillId="0" borderId="0" applyFont="0" applyFill="0" applyBorder="0" applyAlignment="0" applyProtection="0"/>
    <xf numFmtId="0" fontId="1" fillId="0" borderId="0"/>
    <xf numFmtId="9" fontId="10" fillId="0" borderId="0" applyFill="0" applyBorder="0" applyAlignment="0" applyProtection="0"/>
    <xf numFmtId="0" fontId="1" fillId="0" borderId="0"/>
    <xf numFmtId="9" fontId="1" fillId="0" borderId="0" applyFont="0" applyFill="0" applyBorder="0" applyAlignment="0" applyProtection="0"/>
    <xf numFmtId="41" fontId="10" fillId="0" borderId="0" applyFont="0" applyFill="0" applyBorder="0" applyAlignment="0" applyProtection="0"/>
    <xf numFmtId="164" fontId="10"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41" fontId="10" fillId="0" borderId="0" applyFont="0" applyFill="0" applyBorder="0" applyAlignment="0" applyProtection="0"/>
    <xf numFmtId="0" fontId="1" fillId="0" borderId="0"/>
    <xf numFmtId="43" fontId="10" fillId="0" borderId="0" applyFont="0" applyFill="0" applyBorder="0" applyAlignment="0" applyProtection="0"/>
    <xf numFmtId="44" fontId="10" fillId="0" borderId="0" applyFont="0" applyFill="0" applyBorder="0" applyAlignment="0" applyProtection="0"/>
    <xf numFmtId="9" fontId="10" fillId="0" borderId="0" applyFont="0" applyFill="0" applyBorder="0" applyAlignment="0" applyProtection="0"/>
  </cellStyleXfs>
  <cellXfs count="451">
    <xf numFmtId="0" fontId="0" fillId="0" borderId="0" xfId="0"/>
    <xf numFmtId="0" fontId="9" fillId="0" borderId="0" xfId="0" applyFont="1"/>
    <xf numFmtId="0" fontId="8" fillId="0" borderId="0" xfId="0" applyFont="1" applyAlignment="1">
      <alignment horizontal="left" vertical="center"/>
    </xf>
    <xf numFmtId="0" fontId="9" fillId="0" borderId="0" xfId="0" applyFont="1" applyAlignment="1">
      <alignment horizontal="left"/>
    </xf>
    <xf numFmtId="0" fontId="8" fillId="2" borderId="0" xfId="0" applyFont="1" applyFill="1" applyAlignment="1" applyProtection="1">
      <alignment horizontal="left" vertical="center"/>
      <protection hidden="1"/>
    </xf>
    <xf numFmtId="0" fontId="8" fillId="5" borderId="0" xfId="0" applyFont="1" applyFill="1" applyAlignment="1" applyProtection="1">
      <alignment horizontal="left" vertical="center"/>
      <protection hidden="1"/>
    </xf>
    <xf numFmtId="0" fontId="8" fillId="5" borderId="5" xfId="0" applyFont="1" applyFill="1" applyBorder="1" applyAlignment="1" applyProtection="1">
      <alignment horizontal="left" vertical="center"/>
      <protection hidden="1"/>
    </xf>
    <xf numFmtId="0" fontId="7" fillId="4" borderId="1" xfId="0" applyFont="1" applyFill="1" applyBorder="1" applyAlignment="1">
      <alignment horizontal="center" vertical="center" wrapText="1"/>
    </xf>
    <xf numFmtId="49" fontId="7" fillId="4" borderId="1" xfId="0" applyNumberFormat="1" applyFont="1" applyFill="1" applyBorder="1" applyAlignment="1">
      <alignment horizontal="center" vertical="center" wrapText="1"/>
    </xf>
    <xf numFmtId="0" fontId="12" fillId="2" borderId="1" xfId="0" applyFont="1" applyFill="1" applyBorder="1" applyAlignment="1">
      <alignment horizontal="center" vertical="center" wrapText="1"/>
    </xf>
    <xf numFmtId="49" fontId="12" fillId="2" borderId="1" xfId="0" applyNumberFormat="1" applyFont="1" applyFill="1" applyBorder="1" applyAlignment="1">
      <alignment horizontal="center" vertical="center" wrapText="1"/>
    </xf>
    <xf numFmtId="0" fontId="12" fillId="0" borderId="0" xfId="0" applyFont="1" applyAlignment="1">
      <alignment horizontal="left" vertical="center"/>
    </xf>
    <xf numFmtId="0" fontId="14" fillId="0" borderId="0" xfId="0" applyFont="1"/>
    <xf numFmtId="0" fontId="8" fillId="0" borderId="0" xfId="0" applyFont="1"/>
    <xf numFmtId="0" fontId="15" fillId="0" borderId="0" xfId="0" applyFont="1" applyAlignment="1">
      <alignment horizontal="left" vertical="center"/>
    </xf>
    <xf numFmtId="0" fontId="16" fillId="0" borderId="0" xfId="0" applyFont="1" applyAlignment="1">
      <alignment horizontal="left" vertical="center"/>
    </xf>
    <xf numFmtId="0" fontId="9" fillId="3" borderId="0" xfId="0" applyFont="1" applyFill="1"/>
    <xf numFmtId="0" fontId="9" fillId="6" borderId="0" xfId="0" applyFont="1" applyFill="1"/>
    <xf numFmtId="0" fontId="9" fillId="0" borderId="4" xfId="0" applyFont="1" applyBorder="1" applyAlignment="1">
      <alignment horizontal="left" vertical="center" wrapText="1"/>
    </xf>
    <xf numFmtId="0" fontId="9" fillId="0" borderId="6" xfId="0" applyFont="1" applyBorder="1" applyAlignment="1">
      <alignment horizontal="left" vertical="center" wrapText="1"/>
    </xf>
    <xf numFmtId="0" fontId="9" fillId="0" borderId="3" xfId="0" applyFont="1" applyBorder="1" applyAlignment="1">
      <alignment vertical="center" wrapText="1"/>
    </xf>
    <xf numFmtId="0" fontId="9" fillId="0" borderId="3" xfId="0" applyFont="1" applyBorder="1" applyAlignment="1">
      <alignment horizontal="center" vertical="center"/>
    </xf>
    <xf numFmtId="0" fontId="9" fillId="0" borderId="3" xfId="0" applyFont="1" applyBorder="1" applyAlignment="1">
      <alignment horizontal="center" vertical="center" wrapText="1"/>
    </xf>
    <xf numFmtId="0" fontId="9" fillId="0" borderId="7" xfId="0" applyFont="1" applyBorder="1" applyAlignment="1">
      <alignment horizontal="center" vertical="center" wrapText="1"/>
    </xf>
    <xf numFmtId="0" fontId="9" fillId="0" borderId="7" xfId="0" applyFont="1" applyBorder="1" applyAlignment="1">
      <alignment vertical="center" wrapText="1"/>
    </xf>
    <xf numFmtId="0" fontId="0" fillId="8" borderId="0" xfId="0" applyFill="1"/>
    <xf numFmtId="0" fontId="0" fillId="0" borderId="0" xfId="0" applyAlignment="1">
      <alignment horizontal="left" vertical="center"/>
    </xf>
    <xf numFmtId="0" fontId="0" fillId="0" borderId="0" xfId="0" applyAlignment="1">
      <alignment horizontal="center" vertical="center" wrapText="1"/>
    </xf>
    <xf numFmtId="0" fontId="0" fillId="0" borderId="0" xfId="0" applyAlignment="1">
      <alignment vertical="center" wrapText="1"/>
    </xf>
    <xf numFmtId="0" fontId="0" fillId="0" borderId="0" xfId="0" applyAlignment="1">
      <alignment horizontal="center" vertical="center"/>
    </xf>
    <xf numFmtId="0" fontId="0" fillId="8" borderId="0" xfId="0" applyFill="1" applyAlignment="1">
      <alignment vertical="center" wrapText="1"/>
    </xf>
    <xf numFmtId="0" fontId="0" fillId="8" borderId="0" xfId="0" applyFill="1" applyAlignment="1">
      <alignment horizontal="left" vertical="center"/>
    </xf>
    <xf numFmtId="0" fontId="0" fillId="8" borderId="0" xfId="0" applyFill="1" applyAlignment="1">
      <alignment horizontal="center" vertical="center" wrapText="1"/>
    </xf>
    <xf numFmtId="0" fontId="0" fillId="9" borderId="0" xfId="0" applyFill="1" applyAlignment="1">
      <alignment horizontal="left" vertical="center"/>
    </xf>
    <xf numFmtId="0" fontId="0" fillId="8" borderId="0" xfId="0" applyFill="1" applyAlignment="1">
      <alignment horizontal="center" vertical="center"/>
    </xf>
    <xf numFmtId="0" fontId="0" fillId="8" borderId="14" xfId="0" applyFill="1" applyBorder="1" applyAlignment="1">
      <alignment horizontal="center" vertical="center"/>
    </xf>
    <xf numFmtId="0" fontId="0" fillId="8" borderId="15" xfId="0" applyFill="1" applyBorder="1" applyAlignment="1">
      <alignment horizontal="left" vertical="center"/>
    </xf>
    <xf numFmtId="0" fontId="0" fillId="0" borderId="0" xfId="0" applyAlignment="1">
      <alignment horizontal="left"/>
    </xf>
    <xf numFmtId="0" fontId="0" fillId="8" borderId="15" xfId="0" applyFill="1" applyBorder="1" applyAlignment="1">
      <alignment horizontal="center" vertical="center" wrapText="1"/>
    </xf>
    <xf numFmtId="0" fontId="0" fillId="8" borderId="14" xfId="0" applyFill="1" applyBorder="1" applyAlignment="1">
      <alignment horizontal="center"/>
    </xf>
    <xf numFmtId="0" fontId="0" fillId="8" borderId="15" xfId="0" applyFill="1" applyBorder="1"/>
    <xf numFmtId="0" fontId="0" fillId="8" borderId="0" xfId="0" applyFill="1" applyAlignment="1">
      <alignment horizontal="center"/>
    </xf>
    <xf numFmtId="0" fontId="0" fillId="8" borderId="14" xfId="0" applyFill="1" applyBorder="1"/>
    <xf numFmtId="0" fontId="23" fillId="0" borderId="0" xfId="0" applyFont="1" applyAlignment="1">
      <alignment vertical="center"/>
    </xf>
    <xf numFmtId="0" fontId="0" fillId="8" borderId="16" xfId="0" applyFill="1" applyBorder="1" applyAlignment="1">
      <alignment horizontal="center" vertical="center"/>
    </xf>
    <xf numFmtId="0" fontId="0" fillId="8" borderId="17" xfId="0" applyFill="1" applyBorder="1" applyAlignment="1">
      <alignment vertical="center" wrapText="1"/>
    </xf>
    <xf numFmtId="0" fontId="0" fillId="8" borderId="17" xfId="0" applyFill="1" applyBorder="1" applyAlignment="1">
      <alignment horizontal="center" vertical="center" wrapText="1"/>
    </xf>
    <xf numFmtId="0" fontId="0" fillId="8" borderId="18" xfId="0" applyFill="1" applyBorder="1" applyAlignment="1">
      <alignment horizontal="left" vertical="center"/>
    </xf>
    <xf numFmtId="0" fontId="0" fillId="8" borderId="17" xfId="0" applyFill="1" applyBorder="1" applyAlignment="1">
      <alignment horizontal="center" vertical="center"/>
    </xf>
    <xf numFmtId="0" fontId="27" fillId="8" borderId="1" xfId="0" applyFont="1" applyFill="1" applyBorder="1" applyAlignment="1" applyProtection="1">
      <alignment vertical="center" wrapText="1"/>
      <protection locked="0"/>
    </xf>
    <xf numFmtId="0" fontId="28" fillId="8" borderId="0" xfId="0" applyFont="1" applyFill="1"/>
    <xf numFmtId="0" fontId="30" fillId="9" borderId="0" xfId="0" applyFont="1" applyFill="1" applyAlignment="1">
      <alignment horizontal="left" vertical="center"/>
    </xf>
    <xf numFmtId="0" fontId="30" fillId="8" borderId="0" xfId="0" applyFont="1" applyFill="1" applyAlignment="1">
      <alignment horizontal="left" vertical="center"/>
    </xf>
    <xf numFmtId="0" fontId="30" fillId="8" borderId="14" xfId="0" applyFont="1" applyFill="1" applyBorder="1" applyAlignment="1">
      <alignment horizontal="center" vertical="center"/>
    </xf>
    <xf numFmtId="0" fontId="30" fillId="8" borderId="15" xfId="0" applyFont="1" applyFill="1" applyBorder="1" applyAlignment="1">
      <alignment horizontal="left" vertical="center"/>
    </xf>
    <xf numFmtId="0" fontId="30" fillId="0" borderId="0" xfId="0" applyFont="1" applyAlignment="1">
      <alignment horizontal="left" vertical="center"/>
    </xf>
    <xf numFmtId="0" fontId="21" fillId="9" borderId="0" xfId="0" applyFont="1" applyFill="1" applyAlignment="1">
      <alignment horizontal="left" vertical="center"/>
    </xf>
    <xf numFmtId="0" fontId="21" fillId="8" borderId="0" xfId="0" applyFont="1" applyFill="1" applyAlignment="1">
      <alignment horizontal="left" vertical="center"/>
    </xf>
    <xf numFmtId="0" fontId="21" fillId="8" borderId="14" xfId="0" applyFont="1" applyFill="1" applyBorder="1" applyAlignment="1">
      <alignment horizontal="center" vertical="center"/>
    </xf>
    <xf numFmtId="0" fontId="21" fillId="8" borderId="15" xfId="0" applyFont="1" applyFill="1" applyBorder="1" applyAlignment="1">
      <alignment horizontal="left" vertical="center"/>
    </xf>
    <xf numFmtId="0" fontId="21" fillId="0" borderId="0" xfId="0" applyFont="1" applyAlignment="1">
      <alignment horizontal="left" vertical="center"/>
    </xf>
    <xf numFmtId="0" fontId="21" fillId="8" borderId="0" xfId="0" applyFont="1" applyFill="1" applyAlignment="1">
      <alignment vertical="center" wrapText="1"/>
    </xf>
    <xf numFmtId="0" fontId="30" fillId="8" borderId="14" xfId="0" applyFont="1" applyFill="1" applyBorder="1" applyAlignment="1">
      <alignment horizontal="center"/>
    </xf>
    <xf numFmtId="0" fontId="30" fillId="8" borderId="15" xfId="0" applyFont="1" applyFill="1" applyBorder="1"/>
    <xf numFmtId="0" fontId="21" fillId="8" borderId="14" xfId="0" applyFont="1" applyFill="1" applyBorder="1" applyAlignment="1">
      <alignment horizontal="center"/>
    </xf>
    <xf numFmtId="0" fontId="21" fillId="8" borderId="15" xfId="0" applyFont="1" applyFill="1" applyBorder="1"/>
    <xf numFmtId="0" fontId="30" fillId="8" borderId="14" xfId="0" applyFont="1" applyFill="1" applyBorder="1"/>
    <xf numFmtId="0" fontId="21" fillId="8" borderId="14" xfId="0" applyFont="1" applyFill="1" applyBorder="1"/>
    <xf numFmtId="0" fontId="21" fillId="8" borderId="0" xfId="0" applyFont="1" applyFill="1" applyAlignment="1">
      <alignment horizontal="center"/>
    </xf>
    <xf numFmtId="0" fontId="21" fillId="8" borderId="0" xfId="0" applyFont="1" applyFill="1"/>
    <xf numFmtId="0" fontId="21" fillId="8" borderId="0" xfId="0" applyFont="1" applyFill="1" applyAlignment="1">
      <alignment horizontal="center" vertical="center"/>
    </xf>
    <xf numFmtId="0" fontId="21" fillId="8" borderId="0" xfId="0" applyFont="1" applyFill="1" applyAlignment="1">
      <alignment horizontal="center" vertical="center" wrapText="1"/>
    </xf>
    <xf numFmtId="0" fontId="0" fillId="8" borderId="0" xfId="0" applyFill="1" applyAlignment="1" applyProtection="1">
      <alignment horizontal="center"/>
      <protection locked="0"/>
    </xf>
    <xf numFmtId="0" fontId="0" fillId="8" borderId="0" xfId="0" applyFill="1" applyAlignment="1" applyProtection="1">
      <alignment vertical="center" wrapText="1"/>
      <protection locked="0"/>
    </xf>
    <xf numFmtId="0" fontId="0" fillId="9" borderId="0" xfId="0" applyFill="1" applyAlignment="1">
      <alignment horizontal="center" vertical="center"/>
    </xf>
    <xf numFmtId="0" fontId="0" fillId="8" borderId="15" xfId="0" applyFill="1" applyBorder="1" applyAlignment="1">
      <alignment horizontal="center" vertical="center"/>
    </xf>
    <xf numFmtId="0" fontId="0" fillId="0" borderId="0" xfId="0" pivotButton="1"/>
    <xf numFmtId="0" fontId="33" fillId="8" borderId="1" xfId="0" applyFont="1" applyFill="1" applyBorder="1" applyAlignment="1" applyProtection="1">
      <alignment vertical="center" wrapText="1"/>
      <protection locked="0"/>
    </xf>
    <xf numFmtId="0" fontId="33" fillId="8" borderId="1" xfId="0" applyFont="1" applyFill="1" applyBorder="1" applyAlignment="1" applyProtection="1">
      <alignment horizontal="center" vertical="center" wrapText="1"/>
      <protection locked="0"/>
    </xf>
    <xf numFmtId="0" fontId="30" fillId="8" borderId="1" xfId="0" applyFont="1" applyFill="1" applyBorder="1" applyAlignment="1" applyProtection="1">
      <alignment horizontal="center" vertical="center" wrapText="1"/>
      <protection locked="0"/>
    </xf>
    <xf numFmtId="0" fontId="33" fillId="0" borderId="1" xfId="0" applyFont="1" applyBorder="1" applyAlignment="1" applyProtection="1">
      <alignment vertical="center" wrapText="1"/>
      <protection locked="0"/>
    </xf>
    <xf numFmtId="0" fontId="33" fillId="8" borderId="8" xfId="0" applyFont="1" applyFill="1" applyBorder="1" applyAlignment="1" applyProtection="1">
      <alignment vertical="center" wrapText="1"/>
      <protection locked="0"/>
    </xf>
    <xf numFmtId="0" fontId="27" fillId="8" borderId="0" xfId="0" applyFont="1" applyFill="1" applyAlignment="1">
      <alignment vertical="center" wrapText="1"/>
    </xf>
    <xf numFmtId="0" fontId="27" fillId="8" borderId="0" xfId="0" applyFont="1" applyFill="1" applyAlignment="1">
      <alignment horizontal="center" vertical="center" wrapText="1"/>
    </xf>
    <xf numFmtId="0" fontId="27" fillId="8" borderId="0" xfId="0" applyFont="1" applyFill="1"/>
    <xf numFmtId="0" fontId="29" fillId="8" borderId="0" xfId="0" applyFont="1" applyFill="1" applyAlignment="1">
      <alignment horizontal="center" vertical="center" wrapText="1"/>
    </xf>
    <xf numFmtId="0" fontId="29" fillId="8" borderId="0" xfId="0" applyFont="1" applyFill="1" applyAlignment="1">
      <alignment vertical="center" wrapText="1"/>
    </xf>
    <xf numFmtId="0" fontId="29" fillId="8" borderId="0" xfId="0" applyFont="1" applyFill="1"/>
    <xf numFmtId="0" fontId="27" fillId="8" borderId="0" xfId="0" applyFont="1" applyFill="1" applyAlignment="1" applyProtection="1">
      <alignment horizontal="center" vertical="center" wrapText="1"/>
      <protection locked="0"/>
    </xf>
    <xf numFmtId="0" fontId="27" fillId="8" borderId="0" xfId="0" applyFont="1" applyFill="1" applyAlignment="1">
      <alignment horizontal="left" vertical="center"/>
    </xf>
    <xf numFmtId="0" fontId="39" fillId="0" borderId="0" xfId="0" applyFont="1" applyAlignment="1">
      <alignment vertical="center"/>
    </xf>
    <xf numFmtId="0" fontId="0" fillId="13" borderId="0" xfId="0" applyFill="1"/>
    <xf numFmtId="0" fontId="22" fillId="22" borderId="1" xfId="0" applyFont="1" applyFill="1" applyBorder="1" applyAlignment="1">
      <alignment horizontal="justify" vertical="center" wrapText="1"/>
    </xf>
    <xf numFmtId="0" fontId="32" fillId="22" borderId="1" xfId="0" applyFont="1" applyFill="1" applyBorder="1" applyAlignment="1">
      <alignment horizontal="justify" vertical="center" wrapText="1"/>
    </xf>
    <xf numFmtId="0" fontId="0" fillId="7" borderId="0" xfId="0" applyFill="1"/>
    <xf numFmtId="0" fontId="45" fillId="15" borderId="0" xfId="0" applyFont="1" applyFill="1" applyAlignment="1">
      <alignment vertical="center"/>
    </xf>
    <xf numFmtId="0" fontId="45" fillId="15" borderId="0" xfId="0" applyFont="1" applyFill="1" applyAlignment="1">
      <alignment horizontal="center" vertical="center"/>
    </xf>
    <xf numFmtId="0" fontId="45" fillId="24" borderId="0" xfId="0" applyFont="1" applyFill="1" applyAlignment="1">
      <alignment vertical="center"/>
    </xf>
    <xf numFmtId="0" fontId="45" fillId="24" borderId="0" xfId="0" applyFont="1" applyFill="1" applyAlignment="1">
      <alignment horizontal="center" vertical="center"/>
    </xf>
    <xf numFmtId="0" fontId="35" fillId="25" borderId="0" xfId="0" applyFont="1" applyFill="1" applyAlignment="1">
      <alignment vertical="center"/>
    </xf>
    <xf numFmtId="44" fontId="35" fillId="25" borderId="0" xfId="188" applyFont="1" applyFill="1" applyAlignment="1">
      <alignment vertical="center"/>
    </xf>
    <xf numFmtId="10" fontId="35" fillId="25" borderId="0" xfId="189" applyNumberFormat="1" applyFont="1" applyFill="1" applyAlignment="1">
      <alignment horizontal="center" vertical="center"/>
    </xf>
    <xf numFmtId="0" fontId="35" fillId="25" borderId="0" xfId="0" applyFont="1" applyFill="1" applyAlignment="1">
      <alignment horizontal="center" vertical="center"/>
    </xf>
    <xf numFmtId="0" fontId="0" fillId="0" borderId="0" xfId="0" applyAlignment="1">
      <alignment horizontal="center"/>
    </xf>
    <xf numFmtId="44" fontId="0" fillId="0" borderId="0" xfId="188" applyFont="1"/>
    <xf numFmtId="10" fontId="0" fillId="0" borderId="0" xfId="189" applyNumberFormat="1" applyFont="1"/>
    <xf numFmtId="49" fontId="0" fillId="0" borderId="0" xfId="189" applyNumberFormat="1" applyFont="1" applyFill="1" applyAlignment="1">
      <alignment horizontal="center"/>
    </xf>
    <xf numFmtId="49" fontId="0" fillId="0" borderId="0" xfId="189" applyNumberFormat="1" applyFont="1" applyFill="1"/>
    <xf numFmtId="0" fontId="0" fillId="0" borderId="0" xfId="189" applyNumberFormat="1" applyFont="1" applyFill="1" applyAlignment="1">
      <alignment horizontal="center"/>
    </xf>
    <xf numFmtId="3" fontId="35" fillId="15" borderId="0" xfId="0" applyNumberFormat="1" applyFont="1" applyFill="1" applyAlignment="1">
      <alignment horizontal="center" vertical="center" wrapText="1"/>
    </xf>
    <xf numFmtId="0" fontId="25" fillId="24" borderId="1" xfId="0" applyFont="1" applyFill="1" applyBorder="1" applyAlignment="1">
      <alignment horizontal="center" vertical="center" wrapText="1"/>
    </xf>
    <xf numFmtId="0" fontId="25" fillId="24" borderId="1" xfId="0" applyFont="1" applyFill="1" applyBorder="1" applyAlignment="1">
      <alignment horizontal="left" vertical="center" wrapText="1"/>
    </xf>
    <xf numFmtId="0" fontId="0" fillId="13" borderId="0" xfId="0" applyFill="1" applyAlignment="1">
      <alignment horizontal="center"/>
    </xf>
    <xf numFmtId="0" fontId="0" fillId="13" borderId="0" xfId="0" applyFill="1" applyAlignment="1">
      <alignment horizontal="left"/>
    </xf>
    <xf numFmtId="0" fontId="0" fillId="27" borderId="0" xfId="0" applyFill="1"/>
    <xf numFmtId="0" fontId="0" fillId="0" borderId="21" xfId="0" applyBorder="1"/>
    <xf numFmtId="0" fontId="0" fillId="8" borderId="21" xfId="0" applyFill="1" applyBorder="1" applyAlignment="1">
      <alignment horizontal="center" vertical="center"/>
    </xf>
    <xf numFmtId="0" fontId="45" fillId="26" borderId="0" xfId="0" applyFont="1" applyFill="1" applyAlignment="1">
      <alignment vertical="center"/>
    </xf>
    <xf numFmtId="0" fontId="45" fillId="14" borderId="0" xfId="0" applyFont="1" applyFill="1" applyAlignment="1">
      <alignment vertical="center" wrapText="1"/>
    </xf>
    <xf numFmtId="0" fontId="45" fillId="26" borderId="0" xfId="0" applyFont="1" applyFill="1" applyAlignment="1">
      <alignment vertical="center" wrapText="1"/>
    </xf>
    <xf numFmtId="0" fontId="46" fillId="25" borderId="0" xfId="0" applyFont="1" applyFill="1" applyAlignment="1">
      <alignment horizontal="center" vertical="center"/>
    </xf>
    <xf numFmtId="0" fontId="0" fillId="20" borderId="0" xfId="0" applyFill="1"/>
    <xf numFmtId="0" fontId="22" fillId="28" borderId="1" xfId="0" applyFont="1" applyFill="1" applyBorder="1" applyAlignment="1">
      <alignment horizontal="center" vertical="center" wrapText="1"/>
    </xf>
    <xf numFmtId="0" fontId="22" fillId="28" borderId="8" xfId="0" applyFont="1" applyFill="1" applyBorder="1" applyAlignment="1">
      <alignment horizontal="center" vertical="center" wrapText="1"/>
    </xf>
    <xf numFmtId="0" fontId="22" fillId="28" borderId="10" xfId="0" applyFont="1" applyFill="1" applyBorder="1" applyAlignment="1">
      <alignment horizontal="center" vertical="center" wrapText="1"/>
    </xf>
    <xf numFmtId="0" fontId="22" fillId="28" borderId="1" xfId="0" applyFont="1" applyFill="1" applyBorder="1" applyAlignment="1">
      <alignment horizontal="left" vertical="center" wrapText="1"/>
    </xf>
    <xf numFmtId="0" fontId="20" fillId="8" borderId="1" xfId="0" applyFont="1" applyFill="1" applyBorder="1" applyAlignment="1" applyProtection="1">
      <alignment vertical="center" wrapText="1"/>
      <protection locked="0"/>
    </xf>
    <xf numFmtId="0" fontId="21" fillId="8" borderId="0" xfId="0" applyFont="1" applyFill="1" applyAlignment="1" applyProtection="1">
      <alignment horizontal="center" vertical="center" wrapText="1"/>
      <protection locked="0"/>
    </xf>
    <xf numFmtId="0" fontId="20" fillId="0" borderId="8" xfId="0" applyFont="1" applyBorder="1" applyAlignment="1" applyProtection="1">
      <alignment vertical="center" wrapText="1"/>
      <protection locked="0"/>
    </xf>
    <xf numFmtId="0" fontId="30" fillId="21" borderId="1" xfId="0" applyFont="1" applyFill="1" applyBorder="1" applyAlignment="1" applyProtection="1">
      <alignment vertical="center" wrapText="1"/>
      <protection hidden="1"/>
    </xf>
    <xf numFmtId="0" fontId="33" fillId="21" borderId="1" xfId="0" applyFont="1" applyFill="1" applyBorder="1" applyAlignment="1" applyProtection="1">
      <alignment vertical="center" wrapText="1"/>
      <protection hidden="1"/>
    </xf>
    <xf numFmtId="0" fontId="33" fillId="0" borderId="8" xfId="0" applyFont="1" applyBorder="1" applyAlignment="1" applyProtection="1">
      <alignment vertical="center" wrapText="1"/>
      <protection locked="0"/>
    </xf>
    <xf numFmtId="0" fontId="48" fillId="0" borderId="21" xfId="0" applyFont="1" applyBorder="1"/>
    <xf numFmtId="0" fontId="6" fillId="0" borderId="10" xfId="0" applyFont="1" applyBorder="1" applyAlignment="1">
      <alignment horizontal="center" vertical="center"/>
    </xf>
    <xf numFmtId="0" fontId="0" fillId="0" borderId="10" xfId="0" applyBorder="1" applyAlignment="1">
      <alignment horizontal="center" vertical="center"/>
    </xf>
    <xf numFmtId="0" fontId="0" fillId="0" borderId="21" xfId="0" applyBorder="1" applyAlignment="1">
      <alignment horizontal="center" vertical="center" wrapText="1"/>
    </xf>
    <xf numFmtId="0" fontId="0" fillId="0" borderId="22" xfId="0" applyBorder="1"/>
    <xf numFmtId="0" fontId="0" fillId="30" borderId="0" xfId="0" applyFill="1" applyAlignment="1">
      <alignment horizontal="left" vertical="center"/>
    </xf>
    <xf numFmtId="0" fontId="27" fillId="30" borderId="0" xfId="0" applyFont="1" applyFill="1" applyAlignment="1">
      <alignment horizontal="left" vertical="center"/>
    </xf>
    <xf numFmtId="0" fontId="0" fillId="30" borderId="0" xfId="0" applyFill="1" applyAlignment="1">
      <alignment horizontal="center" vertical="center"/>
    </xf>
    <xf numFmtId="0" fontId="0" fillId="30" borderId="0" xfId="0" applyFill="1" applyAlignment="1">
      <alignment vertical="center" wrapText="1"/>
    </xf>
    <xf numFmtId="0" fontId="27" fillId="30" borderId="0" xfId="0" applyFont="1" applyFill="1" applyAlignment="1">
      <alignment horizontal="center" vertical="center" wrapText="1"/>
    </xf>
    <xf numFmtId="0" fontId="27" fillId="30" borderId="0" xfId="0" applyFont="1" applyFill="1" applyAlignment="1">
      <alignment vertical="center" wrapText="1"/>
    </xf>
    <xf numFmtId="0" fontId="0" fillId="30" borderId="0" xfId="0" applyFill="1" applyAlignment="1">
      <alignment horizontal="center" vertical="center" wrapText="1"/>
    </xf>
    <xf numFmtId="0" fontId="33" fillId="8" borderId="10" xfId="0" applyFont="1" applyFill="1" applyBorder="1" applyAlignment="1" applyProtection="1">
      <alignment vertical="center" wrapText="1"/>
      <protection locked="0"/>
    </xf>
    <xf numFmtId="0" fontId="30" fillId="21" borderId="11" xfId="0" applyFont="1" applyFill="1" applyBorder="1" applyAlignment="1" applyProtection="1">
      <alignment vertical="center" wrapText="1"/>
      <protection hidden="1"/>
    </xf>
    <xf numFmtId="0" fontId="30" fillId="8" borderId="10" xfId="0" applyFont="1" applyFill="1" applyBorder="1" applyAlignment="1" applyProtection="1">
      <alignment vertical="center" wrapText="1"/>
      <protection locked="0"/>
    </xf>
    <xf numFmtId="0" fontId="0" fillId="8" borderId="16" xfId="0" applyFill="1" applyBorder="1" applyAlignment="1">
      <alignment horizontal="center"/>
    </xf>
    <xf numFmtId="0" fontId="27" fillId="8" borderId="17" xfId="0" applyFont="1" applyFill="1" applyBorder="1" applyAlignment="1">
      <alignment vertical="center" wrapText="1"/>
    </xf>
    <xf numFmtId="0" fontId="0" fillId="8" borderId="18" xfId="0" applyFill="1" applyBorder="1"/>
    <xf numFmtId="0" fontId="27" fillId="8" borderId="17" xfId="0" applyFont="1" applyFill="1" applyBorder="1" applyAlignment="1">
      <alignment horizontal="center" vertical="center" wrapText="1"/>
    </xf>
    <xf numFmtId="0" fontId="0" fillId="8" borderId="17" xfId="0" applyFill="1" applyBorder="1" applyAlignment="1" applyProtection="1">
      <alignment horizontal="center"/>
      <protection locked="0"/>
    </xf>
    <xf numFmtId="0" fontId="0" fillId="8" borderId="17" xfId="0" applyFill="1" applyBorder="1" applyAlignment="1" applyProtection="1">
      <alignment vertical="center" wrapText="1"/>
      <protection locked="0"/>
    </xf>
    <xf numFmtId="0" fontId="27" fillId="8" borderId="17" xfId="0" applyFont="1" applyFill="1" applyBorder="1" applyAlignment="1" applyProtection="1">
      <alignment horizontal="center" vertical="center" wrapText="1"/>
      <protection locked="0"/>
    </xf>
    <xf numFmtId="0" fontId="33" fillId="0" borderId="1" xfId="0" applyFont="1" applyBorder="1" applyAlignment="1" applyProtection="1">
      <alignment horizontal="center" vertical="center" wrapText="1"/>
      <protection locked="0"/>
    </xf>
    <xf numFmtId="0" fontId="33" fillId="0" borderId="11" xfId="0" applyFont="1" applyBorder="1" applyAlignment="1" applyProtection="1">
      <alignment vertical="center" wrapText="1"/>
      <protection locked="0"/>
    </xf>
    <xf numFmtId="0" fontId="33" fillId="0" borderId="13" xfId="0" applyFont="1" applyBorder="1" applyAlignment="1" applyProtection="1">
      <alignment vertical="center" wrapText="1"/>
      <protection locked="0"/>
    </xf>
    <xf numFmtId="0" fontId="32" fillId="22" borderId="10" xfId="0" applyFont="1" applyFill="1" applyBorder="1" applyAlignment="1">
      <alignment horizontal="center" vertical="center" wrapText="1"/>
    </xf>
    <xf numFmtId="0" fontId="33" fillId="8" borderId="13" xfId="0" applyFont="1" applyFill="1" applyBorder="1" applyAlignment="1" applyProtection="1">
      <alignment horizontal="center" vertical="center" wrapText="1"/>
      <protection locked="0"/>
    </xf>
    <xf numFmtId="0" fontId="33" fillId="8" borderId="11" xfId="0" applyFont="1" applyFill="1" applyBorder="1" applyAlignment="1" applyProtection="1">
      <alignment vertical="center" wrapText="1"/>
      <protection locked="0"/>
    </xf>
    <xf numFmtId="0" fontId="33" fillId="8" borderId="13" xfId="0" applyFont="1" applyFill="1" applyBorder="1" applyAlignment="1" applyProtection="1">
      <alignment vertical="center" wrapText="1"/>
      <protection locked="0"/>
    </xf>
    <xf numFmtId="0" fontId="31" fillId="28" borderId="9" xfId="0" applyFont="1" applyFill="1" applyBorder="1" applyAlignment="1">
      <alignment vertical="center" wrapText="1"/>
    </xf>
    <xf numFmtId="0" fontId="30" fillId="8" borderId="8" xfId="0" applyFont="1" applyFill="1" applyBorder="1" applyAlignment="1" applyProtection="1">
      <alignment vertical="center" wrapText="1"/>
      <protection locked="0"/>
    </xf>
    <xf numFmtId="0" fontId="29" fillId="21" borderId="1" xfId="0" applyFont="1" applyFill="1" applyBorder="1" applyAlignment="1">
      <alignment horizontal="center" vertical="center" wrapText="1"/>
    </xf>
    <xf numFmtId="0" fontId="33" fillId="8" borderId="10" xfId="0" applyFont="1" applyFill="1" applyBorder="1" applyAlignment="1" applyProtection="1">
      <alignment horizontal="center" vertical="center" wrapText="1"/>
      <protection locked="0"/>
    </xf>
    <xf numFmtId="174" fontId="30" fillId="0" borderId="1" xfId="0" applyNumberFormat="1" applyFont="1" applyBorder="1" applyAlignment="1" applyProtection="1">
      <alignment horizontal="right" vertical="center" wrapText="1"/>
      <protection locked="0"/>
    </xf>
    <xf numFmtId="174" fontId="30" fillId="0" borderId="10" xfId="0" applyNumberFormat="1" applyFont="1" applyBorder="1" applyAlignment="1" applyProtection="1">
      <alignment horizontal="right" vertical="center" wrapText="1"/>
      <protection locked="0"/>
    </xf>
    <xf numFmtId="174" fontId="30" fillId="0" borderId="1" xfId="0" applyNumberFormat="1" applyFont="1" applyBorder="1" applyAlignment="1" applyProtection="1">
      <alignment horizontal="right" vertical="center"/>
      <protection locked="0"/>
    </xf>
    <xf numFmtId="174" fontId="30" fillId="0" borderId="10" xfId="0" applyNumberFormat="1" applyFont="1" applyBorder="1" applyAlignment="1" applyProtection="1">
      <alignment horizontal="right"/>
      <protection locked="0"/>
    </xf>
    <xf numFmtId="174" fontId="30" fillId="0" borderId="1" xfId="0" applyNumberFormat="1" applyFont="1" applyBorder="1" applyAlignment="1" applyProtection="1">
      <alignment horizontal="right"/>
      <protection locked="0"/>
    </xf>
    <xf numFmtId="175" fontId="33" fillId="0" borderId="1" xfId="0" applyNumberFormat="1" applyFont="1" applyBorder="1" applyAlignment="1" applyProtection="1">
      <alignment horizontal="center" vertical="center" wrapText="1"/>
      <protection locked="0"/>
    </xf>
    <xf numFmtId="0" fontId="21" fillId="30" borderId="0" xfId="0" applyFont="1" applyFill="1" applyAlignment="1">
      <alignment horizontal="left" vertical="center"/>
    </xf>
    <xf numFmtId="0" fontId="0" fillId="31" borderId="0" xfId="0" applyFill="1"/>
    <xf numFmtId="0" fontId="30" fillId="21" borderId="2" xfId="0" applyFont="1" applyFill="1" applyBorder="1" applyAlignment="1" applyProtection="1">
      <alignment vertical="center" wrapText="1"/>
      <protection hidden="1"/>
    </xf>
    <xf numFmtId="0" fontId="32" fillId="22" borderId="20" xfId="0" applyFont="1" applyFill="1" applyBorder="1" applyAlignment="1">
      <alignment horizontal="center" vertical="center" wrapText="1"/>
    </xf>
    <xf numFmtId="0" fontId="30" fillId="21" borderId="10" xfId="0" applyFont="1" applyFill="1" applyBorder="1" applyAlignment="1" applyProtection="1">
      <alignment vertical="center" wrapText="1"/>
      <protection hidden="1"/>
    </xf>
    <xf numFmtId="0" fontId="30" fillId="21" borderId="13" xfId="0" applyFont="1" applyFill="1" applyBorder="1" applyAlignment="1" applyProtection="1">
      <alignment vertical="center" wrapText="1"/>
      <protection hidden="1"/>
    </xf>
    <xf numFmtId="0" fontId="22" fillId="22" borderId="20" xfId="0" applyFont="1" applyFill="1" applyBorder="1" applyAlignment="1">
      <alignment horizontal="justify" vertical="center" wrapText="1"/>
    </xf>
    <xf numFmtId="0" fontId="32" fillId="22" borderId="18" xfId="0" applyFont="1" applyFill="1" applyBorder="1" applyAlignment="1">
      <alignment horizontal="center" vertical="center" wrapText="1"/>
    </xf>
    <xf numFmtId="0" fontId="30" fillId="8" borderId="13" xfId="0" applyFont="1" applyFill="1" applyBorder="1" applyAlignment="1" applyProtection="1">
      <alignment vertical="center" wrapText="1"/>
      <protection locked="0"/>
    </xf>
    <xf numFmtId="0" fontId="30" fillId="8" borderId="11" xfId="0" applyFont="1" applyFill="1" applyBorder="1" applyAlignment="1" applyProtection="1">
      <alignment vertical="center" wrapText="1"/>
      <protection locked="0"/>
    </xf>
    <xf numFmtId="0" fontId="33" fillId="0" borderId="10" xfId="0" applyFont="1" applyBorder="1" applyAlignment="1" applyProtection="1">
      <alignment vertical="center" wrapText="1"/>
      <protection locked="0"/>
    </xf>
    <xf numFmtId="175" fontId="33" fillId="0" borderId="2" xfId="0" applyNumberFormat="1" applyFont="1" applyBorder="1" applyAlignment="1" applyProtection="1">
      <alignment horizontal="center" vertical="center" wrapText="1"/>
      <protection locked="0"/>
    </xf>
    <xf numFmtId="0" fontId="33" fillId="0" borderId="2" xfId="0" applyFont="1" applyBorder="1" applyAlignment="1" applyProtection="1">
      <alignment vertical="center" wrapText="1"/>
      <protection locked="0"/>
    </xf>
    <xf numFmtId="0" fontId="33" fillId="8" borderId="10" xfId="0" applyFont="1" applyFill="1" applyBorder="1" applyAlignment="1" applyProtection="1">
      <alignment vertical="center"/>
      <protection locked="0"/>
    </xf>
    <xf numFmtId="0" fontId="30" fillId="8" borderId="10" xfId="0" applyFont="1" applyFill="1" applyBorder="1" applyProtection="1">
      <protection locked="0"/>
    </xf>
    <xf numFmtId="0" fontId="30" fillId="8" borderId="13" xfId="0" applyFont="1" applyFill="1" applyBorder="1" applyProtection="1">
      <protection locked="0"/>
    </xf>
    <xf numFmtId="0" fontId="32" fillId="22" borderId="16" xfId="0" applyFont="1" applyFill="1" applyBorder="1" applyAlignment="1">
      <alignment horizontal="center" vertical="center" wrapText="1"/>
    </xf>
    <xf numFmtId="0" fontId="32" fillId="28" borderId="17" xfId="0" applyFont="1" applyFill="1" applyBorder="1" applyAlignment="1">
      <alignment horizontal="center" vertical="center" wrapText="1"/>
    </xf>
    <xf numFmtId="0" fontId="33" fillId="0" borderId="10" xfId="0" applyFont="1" applyBorder="1" applyAlignment="1" applyProtection="1">
      <alignment horizontal="center" vertical="center" wrapText="1"/>
      <protection locked="0"/>
    </xf>
    <xf numFmtId="0" fontId="33" fillId="0" borderId="13" xfId="0" applyFont="1" applyBorder="1" applyAlignment="1" applyProtection="1">
      <alignment horizontal="center" vertical="center" wrapText="1"/>
      <protection locked="0"/>
    </xf>
    <xf numFmtId="0" fontId="33" fillId="8" borderId="2" xfId="0" applyFont="1" applyFill="1" applyBorder="1" applyAlignment="1" applyProtection="1">
      <alignment horizontal="center" vertical="center" wrapText="1"/>
      <protection locked="0"/>
    </xf>
    <xf numFmtId="0" fontId="32" fillId="28" borderId="18" xfId="0" applyFont="1" applyFill="1" applyBorder="1" applyAlignment="1">
      <alignment horizontal="center" vertical="center" wrapText="1"/>
    </xf>
    <xf numFmtId="0" fontId="32" fillId="28" borderId="20" xfId="0" applyFont="1" applyFill="1" applyBorder="1" applyAlignment="1">
      <alignment horizontal="center" vertical="center" wrapText="1"/>
    </xf>
    <xf numFmtId="0" fontId="30" fillId="8" borderId="2" xfId="0" applyFont="1" applyFill="1" applyBorder="1" applyAlignment="1" applyProtection="1">
      <alignment horizontal="center" vertical="center" wrapText="1"/>
      <protection locked="0"/>
    </xf>
    <xf numFmtId="0" fontId="32" fillId="28" borderId="17" xfId="0" applyFont="1" applyFill="1" applyBorder="1" applyAlignment="1">
      <alignment horizontal="center" vertical="center"/>
    </xf>
    <xf numFmtId="0" fontId="32" fillId="10" borderId="18" xfId="0" applyFont="1" applyFill="1" applyBorder="1" applyAlignment="1">
      <alignment horizontal="center" vertical="center" wrapText="1"/>
    </xf>
    <xf numFmtId="0" fontId="32" fillId="10" borderId="20" xfId="0" applyFont="1" applyFill="1" applyBorder="1" applyAlignment="1">
      <alignment horizontal="center" vertical="center" wrapText="1"/>
    </xf>
    <xf numFmtId="0" fontId="20" fillId="8" borderId="10" xfId="0" applyFont="1" applyFill="1" applyBorder="1" applyAlignment="1" applyProtection="1">
      <alignment vertical="center" wrapText="1"/>
      <protection locked="0"/>
    </xf>
    <xf numFmtId="0" fontId="30" fillId="8" borderId="8" xfId="0" applyFont="1" applyFill="1" applyBorder="1" applyAlignment="1" applyProtection="1">
      <alignment horizontal="left" vertical="center" wrapText="1"/>
      <protection locked="0"/>
    </xf>
    <xf numFmtId="0" fontId="20" fillId="8" borderId="13" xfId="0" applyFont="1" applyFill="1" applyBorder="1" applyAlignment="1" applyProtection="1">
      <alignment vertical="center" wrapText="1"/>
      <protection locked="0"/>
    </xf>
    <xf numFmtId="0" fontId="20" fillId="8" borderId="2" xfId="0" applyFont="1" applyFill="1" applyBorder="1" applyAlignment="1" applyProtection="1">
      <alignment vertical="center" wrapText="1"/>
      <protection locked="0"/>
    </xf>
    <xf numFmtId="0" fontId="20" fillId="0" borderId="11" xfId="0" applyFont="1" applyBorder="1" applyAlignment="1" applyProtection="1">
      <alignment vertical="center" wrapText="1"/>
      <protection locked="0"/>
    </xf>
    <xf numFmtId="0" fontId="33" fillId="8" borderId="2" xfId="0" applyFont="1" applyFill="1" applyBorder="1" applyAlignment="1" applyProtection="1">
      <alignment vertical="center" wrapText="1"/>
      <protection locked="0"/>
    </xf>
    <xf numFmtId="0" fontId="32" fillId="28" borderId="16" xfId="0" applyFont="1" applyFill="1" applyBorder="1" applyAlignment="1">
      <alignment horizontal="center" vertical="center" wrapText="1"/>
    </xf>
    <xf numFmtId="0" fontId="32" fillId="28" borderId="16" xfId="0" applyFont="1" applyFill="1" applyBorder="1" applyAlignment="1">
      <alignment horizontal="center" vertical="center"/>
    </xf>
    <xf numFmtId="0" fontId="32" fillId="10" borderId="16" xfId="0" applyFont="1" applyFill="1" applyBorder="1" applyAlignment="1">
      <alignment horizontal="center" vertical="center" wrapText="1"/>
    </xf>
    <xf numFmtId="0" fontId="47" fillId="28" borderId="16" xfId="0" applyFont="1" applyFill="1" applyBorder="1" applyAlignment="1">
      <alignment horizontal="center" vertical="center" wrapText="1"/>
    </xf>
    <xf numFmtId="0" fontId="21" fillId="21" borderId="10" xfId="0" applyFont="1" applyFill="1" applyBorder="1" applyAlignment="1">
      <alignment horizontal="center" vertical="center"/>
    </xf>
    <xf numFmtId="0" fontId="21" fillId="21" borderId="13" xfId="0" applyFont="1" applyFill="1" applyBorder="1" applyAlignment="1">
      <alignment horizontal="center" vertical="center"/>
    </xf>
    <xf numFmtId="0" fontId="33" fillId="0" borderId="1" xfId="0" applyFont="1" applyBorder="1" applyAlignment="1" applyProtection="1">
      <alignment horizontal="left" vertical="center" wrapText="1"/>
      <protection locked="0"/>
    </xf>
    <xf numFmtId="0" fontId="33" fillId="0" borderId="1" xfId="0" applyFont="1" applyBorder="1" applyAlignment="1" applyProtection="1">
      <alignment horizontal="left"/>
      <protection locked="0"/>
    </xf>
    <xf numFmtId="174" fontId="22" fillId="0" borderId="10" xfId="0" applyNumberFormat="1" applyFont="1" applyBorder="1" applyAlignment="1">
      <alignment horizontal="right" vertical="center" wrapText="1"/>
    </xf>
    <xf numFmtId="14" fontId="33" fillId="0" borderId="1" xfId="0" applyNumberFormat="1" applyFont="1" applyBorder="1" applyAlignment="1" applyProtection="1">
      <alignment horizontal="center" vertical="center" wrapText="1"/>
      <protection locked="0"/>
    </xf>
    <xf numFmtId="0" fontId="33" fillId="0" borderId="2" xfId="0" applyFont="1" applyBorder="1" applyAlignment="1" applyProtection="1">
      <alignment horizontal="center" vertical="center" wrapText="1"/>
      <protection locked="0"/>
    </xf>
    <xf numFmtId="0" fontId="47" fillId="28" borderId="1" xfId="0" applyFont="1" applyFill="1" applyBorder="1" applyAlignment="1">
      <alignment horizontal="center" vertical="center" wrapText="1"/>
    </xf>
    <xf numFmtId="0" fontId="30" fillId="8" borderId="10" xfId="0" applyFont="1" applyFill="1" applyBorder="1" applyAlignment="1" applyProtection="1">
      <alignment horizontal="center" vertical="center" wrapText="1"/>
      <protection locked="0"/>
    </xf>
    <xf numFmtId="0" fontId="30" fillId="8" borderId="13" xfId="0" applyFont="1" applyFill="1" applyBorder="1" applyAlignment="1" applyProtection="1">
      <alignment horizontal="center" vertical="center" wrapText="1"/>
      <protection locked="0"/>
    </xf>
    <xf numFmtId="0" fontId="21" fillId="0" borderId="1" xfId="0" applyFont="1" applyBorder="1" applyAlignment="1" applyProtection="1">
      <alignment horizontal="center" vertical="center"/>
      <protection locked="0"/>
    </xf>
    <xf numFmtId="0" fontId="33" fillId="0" borderId="8" xfId="0" applyFont="1" applyBorder="1" applyAlignment="1" applyProtection="1">
      <alignment horizontal="center" vertical="center" wrapText="1"/>
      <protection locked="0"/>
    </xf>
    <xf numFmtId="0" fontId="33" fillId="0" borderId="11" xfId="0" applyFont="1" applyBorder="1" applyAlignment="1" applyProtection="1">
      <alignment horizontal="center" vertical="center" wrapText="1"/>
      <protection locked="0"/>
    </xf>
    <xf numFmtId="0" fontId="52" fillId="31" borderId="10" xfId="0" applyFont="1" applyFill="1" applyBorder="1" applyAlignment="1">
      <alignment horizontal="center"/>
    </xf>
    <xf numFmtId="0" fontId="32" fillId="22" borderId="1" xfId="0" applyFont="1" applyFill="1" applyBorder="1" applyAlignment="1">
      <alignment horizontal="center" vertical="center" wrapText="1"/>
    </xf>
    <xf numFmtId="0" fontId="33" fillId="0" borderId="2" xfId="0" applyFont="1" applyBorder="1" applyAlignment="1" applyProtection="1">
      <alignment horizontal="left" vertical="center" wrapText="1"/>
      <protection locked="0"/>
    </xf>
    <xf numFmtId="0" fontId="0" fillId="14" borderId="0" xfId="0" applyFill="1"/>
    <xf numFmtId="0" fontId="30" fillId="0" borderId="8" xfId="0" applyFont="1" applyBorder="1" applyAlignment="1" applyProtection="1">
      <alignment vertical="center" wrapText="1"/>
      <protection locked="0"/>
    </xf>
    <xf numFmtId="0" fontId="33" fillId="0" borderId="8" xfId="0" applyFont="1" applyBorder="1" applyAlignment="1" applyProtection="1">
      <alignment vertical="center" wrapText="1"/>
      <protection locked="0" hidden="1"/>
    </xf>
    <xf numFmtId="0" fontId="33" fillId="0" borderId="11" xfId="0" applyFont="1" applyBorder="1" applyAlignment="1" applyProtection="1">
      <alignment vertical="center" wrapText="1"/>
      <protection locked="0" hidden="1"/>
    </xf>
    <xf numFmtId="0" fontId="32" fillId="32" borderId="16" xfId="0" applyFont="1" applyFill="1" applyBorder="1" applyAlignment="1">
      <alignment horizontal="center" vertical="center" wrapText="1"/>
    </xf>
    <xf numFmtId="0" fontId="32" fillId="32" borderId="16" xfId="0" applyFont="1" applyFill="1" applyBorder="1" applyAlignment="1">
      <alignment horizontal="center" vertical="center"/>
    </xf>
    <xf numFmtId="0" fontId="22" fillId="32" borderId="1" xfId="0" applyFont="1" applyFill="1" applyBorder="1" applyAlignment="1">
      <alignment horizontal="center" vertical="center" wrapText="1"/>
    </xf>
    <xf numFmtId="0" fontId="0" fillId="8" borderId="15" xfId="0" applyFill="1" applyBorder="1" applyAlignment="1">
      <alignment vertical="center"/>
    </xf>
    <xf numFmtId="0" fontId="0" fillId="8" borderId="14" xfId="0" applyFill="1" applyBorder="1" applyAlignment="1">
      <alignment vertical="center"/>
    </xf>
    <xf numFmtId="0" fontId="0" fillId="8" borderId="17" xfId="0" applyFill="1" applyBorder="1" applyAlignment="1">
      <alignment horizontal="center"/>
    </xf>
    <xf numFmtId="0" fontId="0" fillId="8" borderId="14" xfId="0" applyFill="1" applyBorder="1" applyAlignment="1" applyProtection="1">
      <alignment horizontal="center"/>
      <protection hidden="1"/>
    </xf>
    <xf numFmtId="0" fontId="0" fillId="8" borderId="0" xfId="0" applyFill="1" applyAlignment="1" applyProtection="1">
      <alignment horizontal="center"/>
      <protection hidden="1"/>
    </xf>
    <xf numFmtId="0" fontId="0" fillId="8" borderId="0" xfId="0" applyFill="1" applyAlignment="1" applyProtection="1">
      <alignment vertical="center" wrapText="1"/>
      <protection hidden="1"/>
    </xf>
    <xf numFmtId="0" fontId="27" fillId="8" borderId="0" xfId="0" applyFont="1" applyFill="1" applyAlignment="1" applyProtection="1">
      <alignment horizontal="center" vertical="center" wrapText="1"/>
      <protection hidden="1"/>
    </xf>
    <xf numFmtId="0" fontId="0" fillId="8" borderId="0" xfId="0" applyFill="1" applyAlignment="1" applyProtection="1">
      <alignment horizontal="center" vertical="center"/>
      <protection hidden="1"/>
    </xf>
    <xf numFmtId="0" fontId="50" fillId="0" borderId="0" xfId="0" applyFont="1" applyAlignment="1" applyProtection="1">
      <alignment vertical="center"/>
      <protection hidden="1"/>
    </xf>
    <xf numFmtId="0" fontId="26" fillId="0" borderId="0" xfId="0" applyFont="1" applyAlignment="1" applyProtection="1">
      <alignment horizontal="center" vertical="center"/>
      <protection hidden="1"/>
    </xf>
    <xf numFmtId="0" fontId="27" fillId="8" borderId="0" xfId="0" applyFont="1" applyFill="1" applyAlignment="1" applyProtection="1">
      <alignment vertical="center" wrapText="1"/>
      <protection hidden="1"/>
    </xf>
    <xf numFmtId="0" fontId="0" fillId="8" borderId="0" xfId="0" applyFill="1" applyAlignment="1" applyProtection="1">
      <alignment horizontal="center" vertical="center" wrapText="1"/>
      <protection hidden="1"/>
    </xf>
    <xf numFmtId="0" fontId="0" fillId="8" borderId="15" xfId="0" applyFill="1" applyBorder="1" applyProtection="1">
      <protection hidden="1"/>
    </xf>
    <xf numFmtId="0" fontId="50" fillId="0" borderId="21" xfId="0" applyFont="1" applyBorder="1" applyAlignment="1" applyProtection="1">
      <alignment vertical="center"/>
      <protection hidden="1"/>
    </xf>
    <xf numFmtId="0" fontId="0" fillId="8" borderId="15" xfId="0" applyFill="1" applyBorder="1" applyAlignment="1" applyProtection="1">
      <alignment vertical="center"/>
      <protection hidden="1"/>
    </xf>
    <xf numFmtId="0" fontId="0" fillId="8" borderId="14" xfId="0" applyFill="1" applyBorder="1" applyAlignment="1" applyProtection="1">
      <alignment horizontal="center" vertical="center"/>
      <protection hidden="1"/>
    </xf>
    <xf numFmtId="0" fontId="0" fillId="8" borderId="15" xfId="0" applyFill="1" applyBorder="1" applyAlignment="1" applyProtection="1">
      <alignment horizontal="left" vertical="center"/>
      <protection hidden="1"/>
    </xf>
    <xf numFmtId="0" fontId="23" fillId="0" borderId="25" xfId="0" applyFont="1" applyBorder="1" applyAlignment="1" applyProtection="1">
      <alignment vertical="center"/>
      <protection hidden="1"/>
    </xf>
    <xf numFmtId="0" fontId="0" fillId="8" borderId="25" xfId="0" applyFill="1" applyBorder="1" applyAlignment="1" applyProtection="1">
      <alignment vertical="center" wrapText="1"/>
      <protection hidden="1"/>
    </xf>
    <xf numFmtId="0" fontId="23" fillId="0" borderId="0" xfId="0" applyFont="1" applyAlignment="1" applyProtection="1">
      <alignment vertical="center"/>
      <protection hidden="1"/>
    </xf>
    <xf numFmtId="0" fontId="0" fillId="0" borderId="24" xfId="0" applyBorder="1" applyAlignment="1" applyProtection="1">
      <alignment horizontal="left" vertical="center"/>
      <protection hidden="1"/>
    </xf>
    <xf numFmtId="0" fontId="0" fillId="8" borderId="0" xfId="0" applyFill="1" applyProtection="1">
      <protection hidden="1"/>
    </xf>
    <xf numFmtId="0" fontId="27" fillId="8" borderId="0" xfId="0" applyFont="1" applyFill="1" applyProtection="1">
      <protection hidden="1"/>
    </xf>
    <xf numFmtId="0" fontId="0" fillId="8" borderId="11" xfId="0" applyFill="1" applyBorder="1" applyAlignment="1" applyProtection="1">
      <alignment horizontal="center"/>
      <protection hidden="1"/>
    </xf>
    <xf numFmtId="0" fontId="0" fillId="8" borderId="12" xfId="0" applyFill="1" applyBorder="1" applyAlignment="1" applyProtection="1">
      <alignment vertical="center" wrapText="1"/>
      <protection hidden="1"/>
    </xf>
    <xf numFmtId="0" fontId="0" fillId="8" borderId="13" xfId="0" applyFill="1" applyBorder="1" applyProtection="1">
      <protection hidden="1"/>
    </xf>
    <xf numFmtId="0" fontId="0" fillId="0" borderId="0" xfId="0" applyAlignment="1" applyProtection="1">
      <alignment vertical="center" wrapText="1"/>
      <protection hidden="1"/>
    </xf>
    <xf numFmtId="0" fontId="0" fillId="8" borderId="15" xfId="0" applyFill="1" applyBorder="1" applyAlignment="1" applyProtection="1">
      <alignment horizontal="center" vertical="center" wrapText="1"/>
      <protection hidden="1"/>
    </xf>
    <xf numFmtId="0" fontId="33" fillId="8" borderId="8" xfId="0" applyFont="1" applyFill="1" applyBorder="1" applyAlignment="1" applyProtection="1">
      <alignment horizontal="left" vertical="center" wrapText="1"/>
      <protection locked="0"/>
    </xf>
    <xf numFmtId="0" fontId="33" fillId="8" borderId="9" xfId="0" applyFont="1" applyFill="1" applyBorder="1" applyAlignment="1" applyProtection="1">
      <alignment horizontal="left" vertical="center" wrapText="1"/>
      <protection locked="0"/>
    </xf>
    <xf numFmtId="0" fontId="33" fillId="8" borderId="10" xfId="0" applyFont="1" applyFill="1" applyBorder="1" applyAlignment="1" applyProtection="1">
      <alignment horizontal="left" vertical="center" wrapText="1"/>
      <protection locked="0"/>
    </xf>
    <xf numFmtId="0" fontId="0" fillId="7" borderId="0" xfId="0" applyFill="1" applyAlignment="1">
      <alignment horizontal="center"/>
    </xf>
    <xf numFmtId="44" fontId="0" fillId="0" borderId="0" xfId="188" applyFont="1" applyFill="1"/>
    <xf numFmtId="10" fontId="0" fillId="0" borderId="0" xfId="189" applyNumberFormat="1" applyFont="1" applyFill="1"/>
    <xf numFmtId="0" fontId="33" fillId="8" borderId="0" xfId="0" applyFont="1" applyFill="1" applyAlignment="1" applyProtection="1">
      <alignment vertical="center" wrapText="1"/>
      <protection locked="0"/>
    </xf>
    <xf numFmtId="0" fontId="33" fillId="8" borderId="0" xfId="0" applyFont="1" applyFill="1" applyAlignment="1" applyProtection="1">
      <alignment horizontal="center" vertical="center" wrapText="1"/>
      <protection locked="0"/>
    </xf>
    <xf numFmtId="0" fontId="30" fillId="8" borderId="0" xfId="0" applyFont="1" applyFill="1" applyAlignment="1" applyProtection="1">
      <alignment horizontal="center" vertical="center" wrapText="1"/>
      <protection locked="0"/>
    </xf>
    <xf numFmtId="0" fontId="30" fillId="8" borderId="0" xfId="0" applyFont="1" applyFill="1" applyAlignment="1" applyProtection="1">
      <alignment vertical="center" wrapText="1"/>
      <protection locked="0"/>
    </xf>
    <xf numFmtId="0" fontId="33" fillId="8" borderId="0" xfId="0" applyFont="1" applyFill="1" applyAlignment="1">
      <alignment horizontal="center" vertical="center" wrapText="1"/>
    </xf>
    <xf numFmtId="0" fontId="30" fillId="8" borderId="0" xfId="0" applyFont="1" applyFill="1" applyAlignment="1">
      <alignment horizontal="center" vertical="center" wrapText="1"/>
    </xf>
    <xf numFmtId="0" fontId="30" fillId="8" borderId="0" xfId="0" applyFont="1" applyFill="1" applyAlignment="1">
      <alignment vertical="center" wrapText="1"/>
    </xf>
    <xf numFmtId="0" fontId="33" fillId="8" borderId="0" xfId="0" applyFont="1" applyFill="1" applyAlignment="1">
      <alignment vertical="center" wrapText="1"/>
    </xf>
    <xf numFmtId="0" fontId="0" fillId="8" borderId="18" xfId="0" applyFill="1" applyBorder="1" applyAlignment="1">
      <alignment horizontal="center" vertical="center" wrapText="1"/>
    </xf>
    <xf numFmtId="0" fontId="33" fillId="0" borderId="10" xfId="0" applyFont="1" applyBorder="1" applyAlignment="1">
      <alignment horizontal="center" vertical="center" wrapText="1"/>
    </xf>
    <xf numFmtId="0" fontId="33" fillId="8" borderId="1" xfId="0" applyFont="1" applyFill="1" applyBorder="1" applyAlignment="1">
      <alignment horizontal="center" vertical="center" wrapText="1"/>
    </xf>
    <xf numFmtId="0" fontId="33" fillId="0" borderId="1" xfId="0" applyFont="1" applyBorder="1" applyAlignment="1">
      <alignment vertical="center" wrapText="1"/>
    </xf>
    <xf numFmtId="0" fontId="33" fillId="0" borderId="8" xfId="0" applyFont="1" applyBorder="1" applyAlignment="1">
      <alignment vertical="center" wrapText="1"/>
    </xf>
    <xf numFmtId="0" fontId="33" fillId="0" borderId="13" xfId="0" applyFont="1" applyBorder="1" applyAlignment="1">
      <alignment horizontal="center" vertical="center" wrapText="1"/>
    </xf>
    <xf numFmtId="0" fontId="33" fillId="8" borderId="2" xfId="0" applyFont="1" applyFill="1" applyBorder="1" applyAlignment="1">
      <alignment horizontal="center" vertical="center" wrapText="1"/>
    </xf>
    <xf numFmtId="0" fontId="33" fillId="0" borderId="2" xfId="0" applyFont="1" applyBorder="1" applyAlignment="1">
      <alignment vertical="center" wrapText="1"/>
    </xf>
    <xf numFmtId="0" fontId="33" fillId="0" borderId="11" xfId="0" applyFont="1" applyBorder="1" applyAlignment="1">
      <alignment vertical="center" wrapText="1"/>
    </xf>
    <xf numFmtId="0" fontId="30" fillId="8" borderId="1" xfId="0" applyFont="1" applyFill="1" applyBorder="1" applyAlignment="1">
      <alignment horizontal="center" vertical="center" wrapText="1"/>
    </xf>
    <xf numFmtId="0" fontId="30" fillId="8" borderId="8" xfId="0" applyFont="1" applyFill="1" applyBorder="1" applyAlignment="1">
      <alignment vertical="center" wrapText="1"/>
    </xf>
    <xf numFmtId="0" fontId="30" fillId="8" borderId="2" xfId="0" applyFont="1" applyFill="1" applyBorder="1" applyAlignment="1">
      <alignment horizontal="center" vertical="center" wrapText="1"/>
    </xf>
    <xf numFmtId="0" fontId="30" fillId="8" borderId="11" xfId="0" applyFont="1" applyFill="1" applyBorder="1" applyAlignment="1">
      <alignment vertical="center" wrapText="1"/>
    </xf>
    <xf numFmtId="0" fontId="33" fillId="8" borderId="10" xfId="0" applyFont="1" applyFill="1" applyBorder="1" applyAlignment="1">
      <alignment vertical="center" wrapText="1"/>
    </xf>
    <xf numFmtId="0" fontId="33" fillId="8" borderId="13" xfId="0" applyFont="1" applyFill="1" applyBorder="1" applyAlignment="1">
      <alignment vertical="center" wrapText="1"/>
    </xf>
    <xf numFmtId="0" fontId="33" fillId="8" borderId="17" xfId="0" applyFont="1" applyFill="1" applyBorder="1" applyAlignment="1">
      <alignment horizontal="center" vertical="center" wrapText="1"/>
    </xf>
    <xf numFmtId="0" fontId="0" fillId="20" borderId="0" xfId="0" applyFill="1" applyAlignment="1">
      <alignment horizontal="left"/>
    </xf>
    <xf numFmtId="0" fontId="0" fillId="20" borderId="0" xfId="0" applyFill="1" applyAlignment="1">
      <alignment horizontal="center"/>
    </xf>
    <xf numFmtId="0" fontId="37" fillId="16" borderId="0" xfId="0" applyFont="1" applyFill="1" applyAlignment="1">
      <alignment vertical="center" wrapText="1"/>
    </xf>
    <xf numFmtId="0" fontId="25" fillId="11" borderId="0" xfId="0" applyFont="1" applyFill="1" applyAlignment="1">
      <alignment horizontal="center" vertical="center" wrapText="1"/>
    </xf>
    <xf numFmtId="0" fontId="35" fillId="15" borderId="0" xfId="0" applyFont="1" applyFill="1" applyAlignment="1">
      <alignment vertical="center" wrapText="1"/>
    </xf>
    <xf numFmtId="0" fontId="36" fillId="7" borderId="0" xfId="0" applyFont="1" applyFill="1" applyAlignment="1">
      <alignment vertical="center" wrapText="1"/>
    </xf>
    <xf numFmtId="0" fontId="35" fillId="16" borderId="0" xfId="0" applyFont="1" applyFill="1" applyAlignment="1">
      <alignment vertical="center" wrapText="1"/>
    </xf>
    <xf numFmtId="3" fontId="35" fillId="16" borderId="0" xfId="0" applyNumberFormat="1" applyFont="1" applyFill="1" applyAlignment="1">
      <alignment horizontal="center" vertical="center" wrapText="1"/>
    </xf>
    <xf numFmtId="0" fontId="25" fillId="12" borderId="1" xfId="0" applyFont="1" applyFill="1" applyBorder="1" applyAlignment="1">
      <alignment horizontal="center" vertical="center" wrapText="1"/>
    </xf>
    <xf numFmtId="0" fontId="25" fillId="12" borderId="0" xfId="0" applyFont="1" applyFill="1" applyAlignment="1">
      <alignment horizontal="center" vertical="center" wrapText="1"/>
    </xf>
    <xf numFmtId="1" fontId="25" fillId="12" borderId="0" xfId="0" applyNumberFormat="1" applyFont="1" applyFill="1" applyAlignment="1">
      <alignment horizontal="center" vertical="center" wrapText="1"/>
    </xf>
    <xf numFmtId="0" fontId="38" fillId="7" borderId="0" xfId="0" applyFont="1" applyFill="1" applyAlignment="1">
      <alignment vertical="center" wrapText="1"/>
    </xf>
    <xf numFmtId="0" fontId="41" fillId="0" borderId="0" xfId="0" applyFont="1" applyAlignment="1">
      <alignment vertical="center" wrapText="1"/>
    </xf>
    <xf numFmtId="0" fontId="39" fillId="0" borderId="0" xfId="0" applyFont="1" applyAlignment="1">
      <alignment horizontal="center" vertical="center"/>
    </xf>
    <xf numFmtId="0" fontId="40" fillId="0" borderId="0" xfId="0" applyFont="1" applyAlignment="1">
      <alignment vertical="center" wrapText="1"/>
    </xf>
    <xf numFmtId="0" fontId="40" fillId="7" borderId="0" xfId="0" applyFont="1" applyFill="1" applyAlignment="1">
      <alignment vertical="center" wrapText="1"/>
    </xf>
    <xf numFmtId="3" fontId="39" fillId="0" borderId="0" xfId="0" applyNumberFormat="1" applyFont="1" applyAlignment="1">
      <alignment horizontal="center" vertical="center" wrapText="1"/>
    </xf>
    <xf numFmtId="3" fontId="39" fillId="7" borderId="0" xfId="0" applyNumberFormat="1" applyFont="1" applyFill="1" applyAlignment="1">
      <alignment horizontal="center" vertical="center" wrapText="1"/>
    </xf>
    <xf numFmtId="1" fontId="39" fillId="19" borderId="0" xfId="0" applyNumberFormat="1" applyFont="1" applyFill="1" applyAlignment="1">
      <alignment horizontal="center" vertical="center" wrapText="1"/>
    </xf>
    <xf numFmtId="3" fontId="39" fillId="19" borderId="0" xfId="0" applyNumberFormat="1" applyFont="1" applyFill="1" applyAlignment="1">
      <alignment horizontal="center" vertical="center" wrapText="1"/>
    </xf>
    <xf numFmtId="3" fontId="40" fillId="0" borderId="0" xfId="0" applyNumberFormat="1" applyFont="1" applyAlignment="1">
      <alignment horizontal="center" vertical="center" wrapText="1"/>
    </xf>
    <xf numFmtId="3" fontId="40" fillId="7" borderId="0" xfId="0" applyNumberFormat="1" applyFont="1" applyFill="1" applyAlignment="1">
      <alignment horizontal="center" vertical="center" wrapText="1"/>
    </xf>
    <xf numFmtId="0" fontId="39" fillId="19" borderId="0" xfId="0" applyFont="1" applyFill="1" applyAlignment="1">
      <alignment horizontal="center" vertical="center" wrapText="1"/>
    </xf>
    <xf numFmtId="0" fontId="39" fillId="0" borderId="0" xfId="0" applyFont="1" applyAlignment="1">
      <alignment vertical="center" wrapText="1"/>
    </xf>
    <xf numFmtId="3" fontId="40" fillId="18" borderId="0" xfId="0" applyNumberFormat="1" applyFont="1" applyFill="1" applyAlignment="1">
      <alignment horizontal="center" vertical="center" wrapText="1"/>
    </xf>
    <xf numFmtId="9" fontId="41" fillId="0" borderId="0" xfId="0" applyNumberFormat="1" applyFont="1" applyAlignment="1">
      <alignment vertical="center" wrapText="1"/>
    </xf>
    <xf numFmtId="3" fontId="42" fillId="0" borderId="0" xfId="0" applyNumberFormat="1" applyFont="1" applyAlignment="1">
      <alignment horizontal="center" vertical="center" wrapText="1"/>
    </xf>
    <xf numFmtId="3" fontId="42" fillId="18" borderId="0" xfId="0" applyNumberFormat="1" applyFont="1" applyFill="1" applyAlignment="1">
      <alignment horizontal="center" vertical="center" wrapText="1"/>
    </xf>
    <xf numFmtId="0" fontId="43" fillId="0" borderId="0" xfId="0" applyFont="1" applyAlignment="1">
      <alignment vertical="center" wrapText="1"/>
    </xf>
    <xf numFmtId="3" fontId="39" fillId="23" borderId="0" xfId="0" applyNumberFormat="1" applyFont="1" applyFill="1" applyAlignment="1">
      <alignment horizontal="center" vertical="center" wrapText="1"/>
    </xf>
    <xf numFmtId="3" fontId="39" fillId="18" borderId="0" xfId="0" applyNumberFormat="1" applyFont="1" applyFill="1" applyAlignment="1">
      <alignment horizontal="center" vertical="center" wrapText="1"/>
    </xf>
    <xf numFmtId="3" fontId="40" fillId="19" borderId="0" xfId="0" applyNumberFormat="1" applyFont="1" applyFill="1" applyAlignment="1">
      <alignment horizontal="center" vertical="center" wrapText="1"/>
    </xf>
    <xf numFmtId="3" fontId="41" fillId="0" borderId="0" xfId="0" applyNumberFormat="1" applyFont="1" applyAlignment="1">
      <alignment horizontal="center" vertical="center" wrapText="1"/>
    </xf>
    <xf numFmtId="3" fontId="41" fillId="19" borderId="0" xfId="0" applyNumberFormat="1" applyFont="1" applyFill="1" applyAlignment="1">
      <alignment horizontal="center" vertical="center" wrapText="1"/>
    </xf>
    <xf numFmtId="3" fontId="41" fillId="17" borderId="0" xfId="0" applyNumberFormat="1" applyFont="1" applyFill="1" applyAlignment="1">
      <alignment horizontal="center" vertical="center" wrapText="1"/>
    </xf>
    <xf numFmtId="3" fontId="40" fillId="23" borderId="0" xfId="0" applyNumberFormat="1" applyFont="1" applyFill="1" applyAlignment="1">
      <alignment horizontal="center" vertical="center" wrapText="1"/>
    </xf>
    <xf numFmtId="0" fontId="39" fillId="7" borderId="0" xfId="0" applyFont="1" applyFill="1" applyAlignment="1">
      <alignment vertical="center" wrapText="1"/>
    </xf>
    <xf numFmtId="3" fontId="40" fillId="27" borderId="0" xfId="0" applyNumberFormat="1" applyFont="1" applyFill="1" applyAlignment="1">
      <alignment horizontal="center" vertical="center" wrapText="1"/>
    </xf>
    <xf numFmtId="3" fontId="40" fillId="29" borderId="0" xfId="0" applyNumberFormat="1" applyFont="1" applyFill="1" applyAlignment="1">
      <alignment horizontal="center" vertical="center" wrapText="1"/>
    </xf>
    <xf numFmtId="3" fontId="40" fillId="13" borderId="0" xfId="0" applyNumberFormat="1" applyFont="1" applyFill="1" applyAlignment="1">
      <alignment horizontal="center" vertical="center" wrapText="1"/>
    </xf>
    <xf numFmtId="1" fontId="39" fillId="0" borderId="0" xfId="0" applyNumberFormat="1" applyFont="1" applyAlignment="1">
      <alignment horizontal="center" vertical="center" wrapText="1"/>
    </xf>
    <xf numFmtId="175" fontId="55" fillId="0" borderId="1" xfId="0" applyNumberFormat="1" applyFont="1" applyBorder="1" applyAlignment="1" applyProtection="1">
      <alignment horizontal="center" vertical="center" wrapText="1"/>
      <protection locked="0"/>
    </xf>
    <xf numFmtId="0" fontId="30" fillId="0" borderId="0" xfId="0" applyFont="1" applyAlignment="1" applyProtection="1">
      <alignment horizontal="left" vertical="center"/>
      <protection locked="0"/>
    </xf>
    <xf numFmtId="0" fontId="0" fillId="0" borderId="1" xfId="0" applyBorder="1" applyAlignment="1">
      <alignment horizontal="center" vertical="center" wrapText="1"/>
    </xf>
    <xf numFmtId="0" fontId="0" fillId="0" borderId="8" xfId="0" applyBorder="1" applyAlignment="1">
      <alignment horizontal="center" vertical="center" wrapText="1"/>
    </xf>
    <xf numFmtId="0" fontId="54" fillId="0" borderId="0" xfId="0" applyFont="1" applyAlignment="1">
      <alignment horizontal="center" vertical="center"/>
    </xf>
    <xf numFmtId="0" fontId="54" fillId="0" borderId="17" xfId="0" applyFont="1" applyBorder="1" applyAlignment="1">
      <alignment horizontal="center" vertical="center"/>
    </xf>
    <xf numFmtId="0" fontId="52" fillId="31" borderId="8" xfId="0" applyFont="1" applyFill="1" applyBorder="1" applyAlignment="1">
      <alignment horizontal="center" vertical="center" wrapText="1"/>
    </xf>
    <xf numFmtId="0" fontId="52" fillId="31" borderId="10" xfId="0" applyFont="1" applyFill="1" applyBorder="1" applyAlignment="1">
      <alignment horizontal="center" vertical="center" wrapText="1"/>
    </xf>
    <xf numFmtId="0" fontId="53" fillId="31" borderId="9" xfId="0" applyFont="1" applyFill="1" applyBorder="1" applyAlignment="1">
      <alignment horizontal="center"/>
    </xf>
    <xf numFmtId="0" fontId="53" fillId="31" borderId="8" xfId="0" applyFont="1" applyFill="1" applyBorder="1" applyAlignment="1">
      <alignment horizontal="center"/>
    </xf>
    <xf numFmtId="0" fontId="53" fillId="31" borderId="10" xfId="0" applyFont="1" applyFill="1" applyBorder="1" applyAlignment="1">
      <alignment horizontal="center"/>
    </xf>
    <xf numFmtId="0" fontId="0" fillId="0" borderId="10" xfId="0" applyBorder="1" applyAlignment="1">
      <alignment horizontal="left" vertical="center" wrapText="1"/>
    </xf>
    <xf numFmtId="0" fontId="0" fillId="0" borderId="1" xfId="0" applyBorder="1" applyAlignment="1">
      <alignment horizontal="left" vertical="center" wrapText="1"/>
    </xf>
    <xf numFmtId="0" fontId="0" fillId="0" borderId="8" xfId="0" applyBorder="1" applyAlignment="1">
      <alignment horizontal="left" vertical="center" wrapText="1"/>
    </xf>
    <xf numFmtId="0" fontId="53" fillId="31" borderId="1" xfId="0" applyFont="1" applyFill="1" applyBorder="1" applyAlignment="1">
      <alignment horizontal="center"/>
    </xf>
    <xf numFmtId="0" fontId="0" fillId="0" borderId="9" xfId="0" applyBorder="1" applyAlignment="1">
      <alignment horizontal="left" vertical="center" wrapText="1"/>
    </xf>
    <xf numFmtId="0" fontId="0" fillId="0" borderId="23" xfId="0" applyBorder="1" applyAlignment="1">
      <alignment horizontal="left" vertical="center" wrapText="1"/>
    </xf>
    <xf numFmtId="0" fontId="33" fillId="8" borderId="8" xfId="0" applyFont="1" applyFill="1" applyBorder="1" applyAlignment="1" applyProtection="1">
      <alignment horizontal="left" vertical="center" wrapText="1"/>
      <protection locked="0"/>
    </xf>
    <xf numFmtId="0" fontId="33" fillId="8" borderId="9" xfId="0" applyFont="1" applyFill="1" applyBorder="1" applyAlignment="1" applyProtection="1">
      <alignment horizontal="left" vertical="center" wrapText="1"/>
      <protection locked="0"/>
    </xf>
    <xf numFmtId="0" fontId="33" fillId="8" borderId="10" xfId="0" applyFont="1" applyFill="1" applyBorder="1" applyAlignment="1" applyProtection="1">
      <alignment horizontal="left" vertical="center" wrapText="1"/>
      <protection locked="0"/>
    </xf>
    <xf numFmtId="0" fontId="32" fillId="28" borderId="8" xfId="0" applyFont="1" applyFill="1" applyBorder="1" applyAlignment="1">
      <alignment horizontal="center" vertical="center" wrapText="1"/>
    </xf>
    <xf numFmtId="0" fontId="32" fillId="28" borderId="9" xfId="0" applyFont="1" applyFill="1" applyBorder="1" applyAlignment="1">
      <alignment horizontal="center" vertical="center" wrapText="1"/>
    </xf>
    <xf numFmtId="0" fontId="32" fillId="28" borderId="10" xfId="0" applyFont="1" applyFill="1" applyBorder="1" applyAlignment="1">
      <alignment horizontal="center" vertical="center" wrapText="1"/>
    </xf>
    <xf numFmtId="0" fontId="19" fillId="8" borderId="0" xfId="0" applyFont="1" applyFill="1" applyAlignment="1" applyProtection="1">
      <alignment horizontal="left" vertical="center" wrapText="1"/>
      <protection hidden="1"/>
    </xf>
    <xf numFmtId="0" fontId="19" fillId="8" borderId="15" xfId="0" applyFont="1" applyFill="1" applyBorder="1" applyAlignment="1" applyProtection="1">
      <alignment horizontal="left" vertical="center" wrapText="1"/>
      <protection hidden="1"/>
    </xf>
    <xf numFmtId="0" fontId="0" fillId="21" borderId="1" xfId="0" applyFill="1" applyBorder="1" applyAlignment="1" applyProtection="1">
      <alignment horizontal="center" vertical="center" wrapText="1"/>
      <protection hidden="1"/>
    </xf>
    <xf numFmtId="0" fontId="22" fillId="28" borderId="1" xfId="0" applyFont="1" applyFill="1" applyBorder="1" applyAlignment="1">
      <alignment horizontal="center" vertical="center" wrapText="1"/>
    </xf>
    <xf numFmtId="0" fontId="33" fillId="21" borderId="1" xfId="0" applyFont="1" applyFill="1" applyBorder="1" applyAlignment="1">
      <alignment horizontal="center" vertical="center" wrapText="1"/>
    </xf>
    <xf numFmtId="0" fontId="22" fillId="10" borderId="8" xfId="0" applyFont="1" applyFill="1" applyBorder="1" applyAlignment="1">
      <alignment horizontal="center" vertical="center" wrapText="1"/>
    </xf>
    <xf numFmtId="0" fontId="22" fillId="10" borderId="9" xfId="0" applyFont="1" applyFill="1" applyBorder="1" applyAlignment="1">
      <alignment horizontal="center" vertical="center" wrapText="1"/>
    </xf>
    <xf numFmtId="0" fontId="22" fillId="10" borderId="10" xfId="0" applyFont="1" applyFill="1" applyBorder="1" applyAlignment="1">
      <alignment horizontal="center" vertical="center" wrapText="1"/>
    </xf>
    <xf numFmtId="0" fontId="22" fillId="22" borderId="8" xfId="0" applyFont="1" applyFill="1" applyBorder="1" applyAlignment="1">
      <alignment horizontal="center" vertical="center" wrapText="1"/>
    </xf>
    <xf numFmtId="0" fontId="22" fillId="22" borderId="9" xfId="0" applyFont="1" applyFill="1" applyBorder="1" applyAlignment="1">
      <alignment horizontal="center" vertical="center" wrapText="1"/>
    </xf>
    <xf numFmtId="0" fontId="22" fillId="22" borderId="10" xfId="0" applyFont="1" applyFill="1" applyBorder="1" applyAlignment="1">
      <alignment horizontal="center" vertical="center" wrapText="1"/>
    </xf>
    <xf numFmtId="0" fontId="33" fillId="8" borderId="1" xfId="0" applyFont="1" applyFill="1" applyBorder="1" applyAlignment="1" applyProtection="1">
      <alignment horizontal="left" vertical="center" wrapText="1"/>
      <protection locked="0"/>
    </xf>
    <xf numFmtId="0" fontId="22" fillId="22" borderId="1" xfId="0" applyFont="1" applyFill="1" applyBorder="1" applyAlignment="1">
      <alignment horizontal="center" vertical="center" wrapText="1"/>
    </xf>
    <xf numFmtId="0" fontId="33" fillId="0" borderId="1" xfId="0" applyFont="1" applyBorder="1" applyAlignment="1" applyProtection="1">
      <alignment horizontal="center" vertical="center" wrapText="1"/>
      <protection locked="0"/>
    </xf>
    <xf numFmtId="0" fontId="33" fillId="8" borderId="1" xfId="0" applyFont="1" applyFill="1" applyBorder="1" applyAlignment="1">
      <alignment horizontal="left" vertical="center" wrapText="1"/>
    </xf>
    <xf numFmtId="0" fontId="33" fillId="21" borderId="8" xfId="0" applyFont="1" applyFill="1" applyBorder="1" applyAlignment="1">
      <alignment horizontal="center" vertical="center" wrapText="1"/>
    </xf>
    <xf numFmtId="0" fontId="33" fillId="21" borderId="9" xfId="0" applyFont="1" applyFill="1" applyBorder="1" applyAlignment="1">
      <alignment horizontal="center" vertical="center" wrapText="1"/>
    </xf>
    <xf numFmtId="0" fontId="33" fillId="21" borderId="10" xfId="0" applyFont="1" applyFill="1" applyBorder="1" applyAlignment="1">
      <alignment horizontal="center" vertical="center" wrapText="1"/>
    </xf>
    <xf numFmtId="0" fontId="20" fillId="21" borderId="8" xfId="0" applyFont="1" applyFill="1" applyBorder="1" applyAlignment="1">
      <alignment horizontal="center" vertical="center" wrapText="1"/>
    </xf>
    <xf numFmtId="0" fontId="20" fillId="21" borderId="9" xfId="0" applyFont="1" applyFill="1" applyBorder="1" applyAlignment="1">
      <alignment horizontal="center" vertical="center" wrapText="1"/>
    </xf>
    <xf numFmtId="0" fontId="20" fillId="21" borderId="10" xfId="0" applyFont="1" applyFill="1" applyBorder="1" applyAlignment="1">
      <alignment horizontal="center" vertical="center" wrapText="1"/>
    </xf>
    <xf numFmtId="0" fontId="22" fillId="21" borderId="8" xfId="0" applyFont="1" applyFill="1" applyBorder="1" applyAlignment="1" applyProtection="1">
      <alignment horizontal="center" vertical="center" wrapText="1"/>
      <protection hidden="1"/>
    </xf>
    <xf numFmtId="0" fontId="22" fillId="21" borderId="9" xfId="0" applyFont="1" applyFill="1" applyBorder="1" applyAlignment="1" applyProtection="1">
      <alignment horizontal="center" vertical="center" wrapText="1"/>
      <protection hidden="1"/>
    </xf>
    <xf numFmtId="0" fontId="22" fillId="21" borderId="10" xfId="0" applyFont="1" applyFill="1" applyBorder="1" applyAlignment="1" applyProtection="1">
      <alignment horizontal="center" vertical="center" wrapText="1"/>
      <protection hidden="1"/>
    </xf>
    <xf numFmtId="0" fontId="22" fillId="28" borderId="8" xfId="0" applyFont="1" applyFill="1" applyBorder="1" applyAlignment="1">
      <alignment horizontal="center" vertical="center" wrapText="1"/>
    </xf>
    <xf numFmtId="0" fontId="22" fillId="28" borderId="9" xfId="0" applyFont="1" applyFill="1" applyBorder="1" applyAlignment="1">
      <alignment horizontal="center" vertical="center" wrapText="1"/>
    </xf>
    <xf numFmtId="0" fontId="22" fillId="28" borderId="10" xfId="0" applyFont="1" applyFill="1" applyBorder="1" applyAlignment="1">
      <alignment horizontal="center" vertical="center" wrapText="1"/>
    </xf>
    <xf numFmtId="0" fontId="32" fillId="22" borderId="2" xfId="0" applyFont="1" applyFill="1" applyBorder="1" applyAlignment="1">
      <alignment horizontal="left" vertical="center" wrapText="1"/>
    </xf>
    <xf numFmtId="0" fontId="32" fillId="22" borderId="19" xfId="0" applyFont="1" applyFill="1" applyBorder="1" applyAlignment="1">
      <alignment horizontal="left" vertical="center" wrapText="1"/>
    </xf>
    <xf numFmtId="0" fontId="32" fillId="22" borderId="20" xfId="0" applyFont="1" applyFill="1" applyBorder="1" applyAlignment="1">
      <alignment horizontal="left" vertical="center" wrapText="1"/>
    </xf>
    <xf numFmtId="0" fontId="20" fillId="8" borderId="2" xfId="0" applyFont="1" applyFill="1" applyBorder="1" applyAlignment="1" applyProtection="1">
      <alignment horizontal="left" vertical="center" wrapText="1"/>
      <protection locked="0"/>
    </xf>
    <xf numFmtId="0" fontId="20" fillId="8" borderId="19" xfId="0" applyFont="1" applyFill="1" applyBorder="1" applyAlignment="1" applyProtection="1">
      <alignment horizontal="left" vertical="center" wrapText="1"/>
      <protection locked="0"/>
    </xf>
    <xf numFmtId="0" fontId="20" fillId="8" borderId="20" xfId="0" applyFont="1" applyFill="1" applyBorder="1" applyAlignment="1" applyProtection="1">
      <alignment horizontal="left" vertical="center" wrapText="1"/>
      <protection locked="0"/>
    </xf>
    <xf numFmtId="0" fontId="24" fillId="31" borderId="11" xfId="0" applyFont="1" applyFill="1" applyBorder="1" applyAlignment="1">
      <alignment horizontal="center" vertical="center" wrapText="1"/>
    </xf>
    <xf numFmtId="0" fontId="24" fillId="31" borderId="12" xfId="0" applyFont="1" applyFill="1" applyBorder="1" applyAlignment="1">
      <alignment horizontal="center" vertical="center" wrapText="1"/>
    </xf>
    <xf numFmtId="0" fontId="24" fillId="31" borderId="13" xfId="0" applyFont="1" applyFill="1" applyBorder="1" applyAlignment="1">
      <alignment horizontal="center" vertical="center" wrapText="1"/>
    </xf>
    <xf numFmtId="0" fontId="24" fillId="31" borderId="14" xfId="0" applyFont="1" applyFill="1" applyBorder="1" applyAlignment="1">
      <alignment horizontal="center" vertical="center" wrapText="1"/>
    </xf>
    <xf numFmtId="0" fontId="24" fillId="31" borderId="0" xfId="0" applyFont="1" applyFill="1" applyAlignment="1">
      <alignment horizontal="center" vertical="center" wrapText="1"/>
    </xf>
    <xf numFmtId="0" fontId="24" fillId="31" borderId="15" xfId="0" applyFont="1" applyFill="1" applyBorder="1" applyAlignment="1">
      <alignment horizontal="center" vertical="center" wrapText="1"/>
    </xf>
    <xf numFmtId="0" fontId="49" fillId="31" borderId="14" xfId="0" applyFont="1" applyFill="1" applyBorder="1" applyAlignment="1">
      <alignment horizontal="center" vertical="center" wrapText="1"/>
    </xf>
    <xf numFmtId="0" fontId="49" fillId="31" borderId="0" xfId="0" applyFont="1" applyFill="1" applyAlignment="1">
      <alignment horizontal="center" vertical="center" wrapText="1"/>
    </xf>
    <xf numFmtId="0" fontId="49" fillId="31" borderId="15" xfId="0" applyFont="1" applyFill="1" applyBorder="1" applyAlignment="1">
      <alignment horizontal="center" vertical="center" wrapText="1"/>
    </xf>
    <xf numFmtId="0" fontId="26" fillId="21" borderId="8" xfId="0" applyFont="1" applyFill="1" applyBorder="1" applyAlignment="1" applyProtection="1">
      <alignment horizontal="center" vertical="center" wrapText="1"/>
      <protection hidden="1"/>
    </xf>
    <xf numFmtId="0" fontId="26" fillId="21" borderId="9" xfId="0" applyFont="1" applyFill="1" applyBorder="1" applyAlignment="1" applyProtection="1">
      <alignment horizontal="center" vertical="center" wrapText="1"/>
      <protection hidden="1"/>
    </xf>
    <xf numFmtId="0" fontId="26" fillId="21" borderId="10" xfId="0" applyFont="1" applyFill="1" applyBorder="1" applyAlignment="1" applyProtection="1">
      <alignment horizontal="center" vertical="center" wrapText="1"/>
      <protection hidden="1"/>
    </xf>
    <xf numFmtId="0" fontId="26" fillId="0" borderId="8" xfId="0" applyFont="1" applyBorder="1" applyAlignment="1" applyProtection="1">
      <alignment horizontal="center" vertical="center" wrapText="1"/>
      <protection locked="0"/>
    </xf>
    <xf numFmtId="0" fontId="26" fillId="0" borderId="9" xfId="0" applyFont="1" applyBorder="1" applyAlignment="1" applyProtection="1">
      <alignment horizontal="center" vertical="center" wrapText="1"/>
      <protection locked="0"/>
    </xf>
    <xf numFmtId="0" fontId="26" fillId="0" borderId="10" xfId="0" applyFont="1" applyBorder="1" applyAlignment="1" applyProtection="1">
      <alignment horizontal="center" vertical="center" wrapText="1"/>
      <protection locked="0"/>
    </xf>
    <xf numFmtId="0" fontId="29" fillId="0" borderId="8" xfId="0" applyFont="1" applyBorder="1" applyAlignment="1" applyProtection="1">
      <alignment horizontal="center" vertical="center" wrapText="1"/>
      <protection locked="0"/>
    </xf>
    <xf numFmtId="0" fontId="29" fillId="0" borderId="9" xfId="0" applyFont="1" applyBorder="1" applyAlignment="1" applyProtection="1">
      <alignment horizontal="center" vertical="center" wrapText="1"/>
      <protection locked="0"/>
    </xf>
    <xf numFmtId="0" fontId="29" fillId="0" borderId="10" xfId="0" applyFont="1" applyBorder="1" applyAlignment="1" applyProtection="1">
      <alignment horizontal="center" vertical="center" wrapText="1"/>
      <protection locked="0"/>
    </xf>
    <xf numFmtId="0" fontId="31" fillId="28" borderId="1" xfId="0" applyFont="1" applyFill="1" applyBorder="1" applyAlignment="1">
      <alignment horizontal="center" vertical="center" wrapText="1"/>
    </xf>
    <xf numFmtId="0" fontId="31" fillId="28" borderId="8" xfId="0" applyFont="1" applyFill="1" applyBorder="1" applyAlignment="1">
      <alignment horizontal="center" vertical="center" wrapText="1"/>
    </xf>
    <xf numFmtId="0" fontId="31" fillId="28" borderId="9" xfId="0" applyFont="1" applyFill="1" applyBorder="1" applyAlignment="1">
      <alignment horizontal="center" vertical="center" wrapText="1"/>
    </xf>
    <xf numFmtId="174" fontId="51" fillId="21" borderId="1" xfId="0" applyNumberFormat="1" applyFont="1" applyFill="1" applyBorder="1" applyAlignment="1">
      <alignment horizontal="right" vertical="center"/>
    </xf>
    <xf numFmtId="0" fontId="22" fillId="28" borderId="8" xfId="0" applyFont="1" applyFill="1" applyBorder="1" applyAlignment="1">
      <alignment horizontal="center" vertical="center"/>
    </xf>
    <xf numFmtId="0" fontId="22" fillId="28" borderId="9" xfId="0" applyFont="1" applyFill="1" applyBorder="1" applyAlignment="1">
      <alignment horizontal="center" vertical="center"/>
    </xf>
    <xf numFmtId="0" fontId="22" fillId="28" borderId="10" xfId="0" applyFont="1" applyFill="1" applyBorder="1" applyAlignment="1">
      <alignment horizontal="center" vertical="center"/>
    </xf>
    <xf numFmtId="0" fontId="20" fillId="0" borderId="2" xfId="0" applyFont="1" applyBorder="1" applyAlignment="1" applyProtection="1">
      <alignment horizontal="left" vertical="center" wrapText="1"/>
      <protection locked="0"/>
    </xf>
    <xf numFmtId="0" fontId="20" fillId="0" borderId="19" xfId="0" applyFont="1" applyBorder="1" applyAlignment="1" applyProtection="1">
      <alignment horizontal="left" vertical="center" wrapText="1"/>
      <protection locked="0"/>
    </xf>
    <xf numFmtId="0" fontId="20" fillId="0" borderId="20" xfId="0" applyFont="1" applyBorder="1" applyAlignment="1" applyProtection="1">
      <alignment horizontal="left" vertical="center" wrapText="1"/>
      <protection locked="0"/>
    </xf>
    <xf numFmtId="0" fontId="34" fillId="0" borderId="1" xfId="0" applyFont="1" applyBorder="1" applyAlignment="1" applyProtection="1">
      <alignment horizontal="center" vertical="center" wrapText="1"/>
      <protection locked="0"/>
    </xf>
    <xf numFmtId="0" fontId="33" fillId="8" borderId="0" xfId="0" applyFont="1" applyFill="1" applyAlignment="1" applyProtection="1">
      <alignment horizontal="left" vertical="center" wrapText="1"/>
      <protection locked="0"/>
    </xf>
    <xf numFmtId="0" fontId="30" fillId="21" borderId="11" xfId="0" applyFont="1" applyFill="1" applyBorder="1" applyAlignment="1">
      <alignment horizontal="center" vertical="center" wrapText="1"/>
    </xf>
    <xf numFmtId="0" fontId="30" fillId="21" borderId="12" xfId="0" applyFont="1" applyFill="1" applyBorder="1" applyAlignment="1">
      <alignment horizontal="center" vertical="center" wrapText="1"/>
    </xf>
    <xf numFmtId="0" fontId="19" fillId="8" borderId="0" xfId="0" applyFont="1" applyFill="1" applyAlignment="1">
      <alignment horizontal="left" vertical="center" wrapText="1"/>
    </xf>
    <xf numFmtId="0" fontId="19" fillId="8" borderId="15" xfId="0" applyFont="1" applyFill="1" applyBorder="1" applyAlignment="1">
      <alignment horizontal="left" vertical="center" wrapText="1"/>
    </xf>
    <xf numFmtId="0" fontId="26" fillId="0" borderId="0" xfId="0" applyFont="1" applyAlignment="1" applyProtection="1">
      <alignment horizontal="left" vertical="center"/>
      <protection hidden="1"/>
    </xf>
    <xf numFmtId="0" fontId="33" fillId="0" borderId="11" xfId="0" applyFont="1" applyBorder="1" applyAlignment="1" applyProtection="1">
      <alignment horizontal="left" vertical="center" wrapText="1"/>
      <protection locked="0"/>
    </xf>
    <xf numFmtId="0" fontId="33" fillId="0" borderId="12" xfId="0" applyFont="1" applyBorder="1" applyAlignment="1" applyProtection="1">
      <alignment horizontal="left" vertical="center" wrapText="1"/>
      <protection locked="0"/>
    </xf>
    <xf numFmtId="0" fontId="33" fillId="0" borderId="13" xfId="0" applyFont="1" applyBorder="1" applyAlignment="1" applyProtection="1">
      <alignment horizontal="left" vertical="center" wrapText="1"/>
      <protection locked="0"/>
    </xf>
    <xf numFmtId="0" fontId="33" fillId="0" borderId="14" xfId="0" applyFont="1" applyBorder="1" applyAlignment="1" applyProtection="1">
      <alignment horizontal="left" vertical="center" wrapText="1"/>
      <protection locked="0"/>
    </xf>
    <xf numFmtId="0" fontId="33" fillId="0" borderId="0" xfId="0" applyFont="1" applyAlignment="1" applyProtection="1">
      <alignment horizontal="left" vertical="center" wrapText="1"/>
      <protection locked="0"/>
    </xf>
    <xf numFmtId="0" fontId="33" fillId="0" borderId="15" xfId="0" applyFont="1" applyBorder="1" applyAlignment="1" applyProtection="1">
      <alignment horizontal="left" vertical="center" wrapText="1"/>
      <protection locked="0"/>
    </xf>
    <xf numFmtId="0" fontId="33" fillId="0" borderId="16" xfId="0" applyFont="1" applyBorder="1" applyAlignment="1" applyProtection="1">
      <alignment horizontal="left" vertical="center" wrapText="1"/>
      <protection locked="0"/>
    </xf>
    <xf numFmtId="0" fontId="33" fillId="0" borderId="17" xfId="0" applyFont="1" applyBorder="1" applyAlignment="1" applyProtection="1">
      <alignment horizontal="left" vertical="center" wrapText="1"/>
      <protection locked="0"/>
    </xf>
    <xf numFmtId="0" fontId="33" fillId="0" borderId="18" xfId="0" applyFont="1" applyBorder="1" applyAlignment="1" applyProtection="1">
      <alignment horizontal="left" vertical="center" wrapText="1"/>
      <protection locked="0"/>
    </xf>
    <xf numFmtId="0" fontId="30" fillId="8" borderId="11" xfId="0" applyFont="1" applyFill="1" applyBorder="1" applyAlignment="1" applyProtection="1">
      <alignment horizontal="left" vertical="center" wrapText="1"/>
      <protection locked="0"/>
    </xf>
    <xf numFmtId="0" fontId="30" fillId="8" borderId="12" xfId="0" applyFont="1" applyFill="1" applyBorder="1" applyAlignment="1" applyProtection="1">
      <alignment horizontal="left" vertical="center"/>
      <protection locked="0"/>
    </xf>
    <xf numFmtId="0" fontId="30" fillId="8" borderId="13" xfId="0" applyFont="1" applyFill="1" applyBorder="1" applyAlignment="1" applyProtection="1">
      <alignment horizontal="left" vertical="center"/>
      <protection locked="0"/>
    </xf>
    <xf numFmtId="0" fontId="30" fillId="8" borderId="14" xfId="0" applyFont="1" applyFill="1" applyBorder="1" applyAlignment="1" applyProtection="1">
      <alignment horizontal="left" vertical="center"/>
      <protection locked="0"/>
    </xf>
    <xf numFmtId="0" fontId="30" fillId="8" borderId="0" xfId="0" applyFont="1" applyFill="1" applyAlignment="1" applyProtection="1">
      <alignment horizontal="left" vertical="center"/>
      <protection locked="0"/>
    </xf>
    <xf numFmtId="0" fontId="30" fillId="8" borderId="15" xfId="0" applyFont="1" applyFill="1" applyBorder="1" applyAlignment="1" applyProtection="1">
      <alignment horizontal="left" vertical="center"/>
      <protection locked="0"/>
    </xf>
    <xf numFmtId="0" fontId="30" fillId="8" borderId="16" xfId="0" applyFont="1" applyFill="1" applyBorder="1" applyAlignment="1" applyProtection="1">
      <alignment horizontal="left" vertical="center"/>
      <protection locked="0"/>
    </xf>
    <xf numFmtId="0" fontId="30" fillId="8" borderId="17" xfId="0" applyFont="1" applyFill="1" applyBorder="1" applyAlignment="1" applyProtection="1">
      <alignment horizontal="left" vertical="center"/>
      <protection locked="0"/>
    </xf>
    <xf numFmtId="0" fontId="30" fillId="8" borderId="18" xfId="0" applyFont="1" applyFill="1" applyBorder="1" applyAlignment="1" applyProtection="1">
      <alignment horizontal="left" vertical="center"/>
      <protection locked="0"/>
    </xf>
    <xf numFmtId="0" fontId="32" fillId="22" borderId="8" xfId="0" applyFont="1" applyFill="1" applyBorder="1" applyAlignment="1">
      <alignment horizontal="center" vertical="center" wrapText="1"/>
    </xf>
    <xf numFmtId="0" fontId="32" fillId="22" borderId="9" xfId="0" applyFont="1" applyFill="1" applyBorder="1" applyAlignment="1">
      <alignment horizontal="center" vertical="center" wrapText="1"/>
    </xf>
    <xf numFmtId="0" fontId="32" fillId="22" borderId="10" xfId="0" applyFont="1" applyFill="1" applyBorder="1" applyAlignment="1">
      <alignment horizontal="center" vertical="center" wrapText="1"/>
    </xf>
    <xf numFmtId="0" fontId="22" fillId="28" borderId="1" xfId="0" applyFont="1" applyFill="1" applyBorder="1" applyAlignment="1" applyProtection="1">
      <alignment horizontal="center" vertical="center" wrapText="1"/>
      <protection hidden="1"/>
    </xf>
    <xf numFmtId="0" fontId="33" fillId="21" borderId="8" xfId="0" applyFont="1" applyFill="1" applyBorder="1" applyAlignment="1" applyProtection="1">
      <alignment horizontal="center" vertical="center" wrapText="1"/>
      <protection hidden="1"/>
    </xf>
    <xf numFmtId="0" fontId="33" fillId="21" borderId="9" xfId="0" applyFont="1" applyFill="1" applyBorder="1" applyAlignment="1" applyProtection="1">
      <alignment horizontal="center" vertical="center" wrapText="1"/>
      <protection hidden="1"/>
    </xf>
    <xf numFmtId="0" fontId="33" fillId="21" borderId="10" xfId="0" applyFont="1" applyFill="1" applyBorder="1" applyAlignment="1" applyProtection="1">
      <alignment horizontal="center" vertical="center" wrapText="1"/>
      <protection hidden="1"/>
    </xf>
    <xf numFmtId="0" fontId="0" fillId="30" borderId="0" xfId="0" applyFill="1" applyAlignment="1">
      <alignment horizontal="center" vertical="center"/>
    </xf>
    <xf numFmtId="0" fontId="22" fillId="28" borderId="8" xfId="0" applyFont="1" applyFill="1" applyBorder="1" applyAlignment="1">
      <alignment horizontal="left" vertical="center" wrapText="1"/>
    </xf>
    <xf numFmtId="0" fontId="22" fillId="28" borderId="10" xfId="0" applyFont="1" applyFill="1" applyBorder="1" applyAlignment="1">
      <alignment horizontal="left" vertical="center" wrapText="1"/>
    </xf>
    <xf numFmtId="0" fontId="34" fillId="8" borderId="8" xfId="0" applyFont="1" applyFill="1" applyBorder="1" applyAlignment="1" applyProtection="1">
      <alignment horizontal="left" vertical="center" wrapText="1"/>
      <protection locked="0"/>
    </xf>
    <xf numFmtId="0" fontId="34" fillId="8" borderId="10" xfId="0" applyFont="1" applyFill="1" applyBorder="1" applyAlignment="1" applyProtection="1">
      <alignment horizontal="left" vertical="center" wrapText="1"/>
      <protection locked="0"/>
    </xf>
  </cellXfs>
  <cellStyles count="190">
    <cellStyle name="Excel Built-in Excel Built-in Comma [0]" xfId="1" xr:uid="{00000000-0005-0000-0000-000000000000}"/>
    <cellStyle name="Excel Built-in Excel Built-in Excel Built-in Excel Built-in Campo de la tabla dinámica" xfId="2" xr:uid="{00000000-0005-0000-0000-000001000000}"/>
    <cellStyle name="Excel Built-in Excel Built-in Excel Built-in Excel Built-in Categoría de la tabla dinámica" xfId="3" xr:uid="{00000000-0005-0000-0000-000002000000}"/>
    <cellStyle name="Excel Built-in Excel Built-in Excel Built-in Excel Built-in Esquina de la tabla dinámica" xfId="4" xr:uid="{00000000-0005-0000-0000-000003000000}"/>
    <cellStyle name="Excel Built-in Excel Built-in Excel Built-in Excel Built-in Excel Built-in Excel Built-in Excel Built-in Excel Built-in Excel Built-in Excel Built-in Excel Built-in TableStyleLight1" xfId="5" xr:uid="{00000000-0005-0000-0000-000004000000}"/>
    <cellStyle name="Excel Built-in Excel Built-in Excel Built-in Excel Built-in Moneda 4" xfId="6" xr:uid="{00000000-0005-0000-0000-000005000000}"/>
    <cellStyle name="Excel Built-in Excel Built-in Excel Built-in Excel Built-in Normal 2" xfId="7" xr:uid="{00000000-0005-0000-0000-000006000000}"/>
    <cellStyle name="Excel Built-in Excel Built-in Excel Built-in Excel Built-in Normal 2 10" xfId="8" xr:uid="{00000000-0005-0000-0000-000007000000}"/>
    <cellStyle name="Excel Built-in Excel Built-in Excel Built-in Excel Built-in Normal 5" xfId="9" xr:uid="{00000000-0005-0000-0000-000008000000}"/>
    <cellStyle name="Excel Built-in Excel Built-in Excel Built-in Excel Built-in Normal 7" xfId="10" xr:uid="{00000000-0005-0000-0000-000009000000}"/>
    <cellStyle name="Excel Built-in Excel Built-in Excel Built-in Excel Built-in Porcentual 2" xfId="11" xr:uid="{00000000-0005-0000-0000-00000A000000}"/>
    <cellStyle name="Excel Built-in Excel Built-in Excel Built-in Excel Built-in Resultado de la tabla dinámica" xfId="12" xr:uid="{00000000-0005-0000-0000-00000B000000}"/>
    <cellStyle name="Excel Built-in Excel Built-in Excel Built-in Excel Built-in TableStyleLight1" xfId="13" xr:uid="{00000000-0005-0000-0000-00000C000000}"/>
    <cellStyle name="Excel Built-in Excel Built-in Excel Built-in Excel Built-in Título de la tabla dinámica" xfId="14" xr:uid="{00000000-0005-0000-0000-00000D000000}"/>
    <cellStyle name="Excel Built-in Excel Built-in Excel Built-in Excel Built-in Valor de la tabla dinámica" xfId="15" xr:uid="{00000000-0005-0000-0000-00000E000000}"/>
    <cellStyle name="Millares [0] 2" xfId="16" xr:uid="{00000000-0005-0000-0000-00000F000000}"/>
    <cellStyle name="Millares [0] 3" xfId="169" xr:uid="{00000000-0005-0000-0000-000010000000}"/>
    <cellStyle name="Millares [0] 3 2" xfId="185" xr:uid="{00000000-0005-0000-0000-000011000000}"/>
    <cellStyle name="Millares [0] 4" xfId="180" xr:uid="{00000000-0005-0000-0000-000012000000}"/>
    <cellStyle name="Millares 10" xfId="17" xr:uid="{00000000-0005-0000-0000-000013000000}"/>
    <cellStyle name="Millares 10 2" xfId="107" xr:uid="{00000000-0005-0000-0000-000014000000}"/>
    <cellStyle name="Millares 11" xfId="18" xr:uid="{00000000-0005-0000-0000-000015000000}"/>
    <cellStyle name="Millares 11 2" xfId="108" xr:uid="{00000000-0005-0000-0000-000016000000}"/>
    <cellStyle name="Millares 12" xfId="19" xr:uid="{00000000-0005-0000-0000-000017000000}"/>
    <cellStyle name="Millares 12 2" xfId="109" xr:uid="{00000000-0005-0000-0000-000018000000}"/>
    <cellStyle name="Millares 13" xfId="20" xr:uid="{00000000-0005-0000-0000-000019000000}"/>
    <cellStyle name="Millares 13 2" xfId="110" xr:uid="{00000000-0005-0000-0000-00001A000000}"/>
    <cellStyle name="Millares 14" xfId="21" xr:uid="{00000000-0005-0000-0000-00001B000000}"/>
    <cellStyle name="Millares 14 2" xfId="111" xr:uid="{00000000-0005-0000-0000-00001C000000}"/>
    <cellStyle name="Millares 15" xfId="22" xr:uid="{00000000-0005-0000-0000-00001D000000}"/>
    <cellStyle name="Millares 15 2" xfId="112" xr:uid="{00000000-0005-0000-0000-00001E000000}"/>
    <cellStyle name="Millares 16" xfId="23" xr:uid="{00000000-0005-0000-0000-00001F000000}"/>
    <cellStyle name="Millares 16 2" xfId="113" xr:uid="{00000000-0005-0000-0000-000020000000}"/>
    <cellStyle name="Millares 17" xfId="24" xr:uid="{00000000-0005-0000-0000-000021000000}"/>
    <cellStyle name="Millares 17 2" xfId="114" xr:uid="{00000000-0005-0000-0000-000022000000}"/>
    <cellStyle name="Millares 18" xfId="25" xr:uid="{00000000-0005-0000-0000-000023000000}"/>
    <cellStyle name="Millares 18 2" xfId="115" xr:uid="{00000000-0005-0000-0000-000024000000}"/>
    <cellStyle name="Millares 19" xfId="26" xr:uid="{00000000-0005-0000-0000-000025000000}"/>
    <cellStyle name="Millares 19 2" xfId="116" xr:uid="{00000000-0005-0000-0000-000026000000}"/>
    <cellStyle name="Millares 2" xfId="27" xr:uid="{00000000-0005-0000-0000-000027000000}"/>
    <cellStyle name="Millares 2 2" xfId="28" xr:uid="{00000000-0005-0000-0000-000028000000}"/>
    <cellStyle name="Millares 20" xfId="29" xr:uid="{00000000-0005-0000-0000-000029000000}"/>
    <cellStyle name="Millares 20 2" xfId="117" xr:uid="{00000000-0005-0000-0000-00002A000000}"/>
    <cellStyle name="Millares 21" xfId="30" xr:uid="{00000000-0005-0000-0000-00002B000000}"/>
    <cellStyle name="Millares 21 2" xfId="118" xr:uid="{00000000-0005-0000-0000-00002C000000}"/>
    <cellStyle name="Millares 22" xfId="31" xr:uid="{00000000-0005-0000-0000-00002D000000}"/>
    <cellStyle name="Millares 22 2" xfId="119" xr:uid="{00000000-0005-0000-0000-00002E000000}"/>
    <cellStyle name="Millares 23" xfId="32" xr:uid="{00000000-0005-0000-0000-00002F000000}"/>
    <cellStyle name="Millares 23 2" xfId="120" xr:uid="{00000000-0005-0000-0000-000030000000}"/>
    <cellStyle name="Millares 24" xfId="33" xr:uid="{00000000-0005-0000-0000-000031000000}"/>
    <cellStyle name="Millares 24 2" xfId="121" xr:uid="{00000000-0005-0000-0000-000032000000}"/>
    <cellStyle name="Millares 25" xfId="34" xr:uid="{00000000-0005-0000-0000-000033000000}"/>
    <cellStyle name="Millares 25 2" xfId="122" xr:uid="{00000000-0005-0000-0000-000034000000}"/>
    <cellStyle name="Millares 26" xfId="35" xr:uid="{00000000-0005-0000-0000-000035000000}"/>
    <cellStyle name="Millares 26 2" xfId="123" xr:uid="{00000000-0005-0000-0000-000036000000}"/>
    <cellStyle name="Millares 27" xfId="36" xr:uid="{00000000-0005-0000-0000-000037000000}"/>
    <cellStyle name="Millares 27 2" xfId="124" xr:uid="{00000000-0005-0000-0000-000038000000}"/>
    <cellStyle name="Millares 28" xfId="37" xr:uid="{00000000-0005-0000-0000-000039000000}"/>
    <cellStyle name="Millares 28 2" xfId="125" xr:uid="{00000000-0005-0000-0000-00003A000000}"/>
    <cellStyle name="Millares 29" xfId="38" xr:uid="{00000000-0005-0000-0000-00003B000000}"/>
    <cellStyle name="Millares 29 2" xfId="126" xr:uid="{00000000-0005-0000-0000-00003C000000}"/>
    <cellStyle name="Millares 3" xfId="39" xr:uid="{00000000-0005-0000-0000-00003D000000}"/>
    <cellStyle name="Millares 30" xfId="40" xr:uid="{00000000-0005-0000-0000-00003E000000}"/>
    <cellStyle name="Millares 30 2" xfId="127" xr:uid="{00000000-0005-0000-0000-00003F000000}"/>
    <cellStyle name="Millares 31" xfId="41" xr:uid="{00000000-0005-0000-0000-000040000000}"/>
    <cellStyle name="Millares 31 2" xfId="128" xr:uid="{00000000-0005-0000-0000-000041000000}"/>
    <cellStyle name="Millares 32" xfId="42" xr:uid="{00000000-0005-0000-0000-000042000000}"/>
    <cellStyle name="Millares 32 2" xfId="129" xr:uid="{00000000-0005-0000-0000-000043000000}"/>
    <cellStyle name="Millares 33" xfId="43" xr:uid="{00000000-0005-0000-0000-000044000000}"/>
    <cellStyle name="Millares 33 2" xfId="130" xr:uid="{00000000-0005-0000-0000-000045000000}"/>
    <cellStyle name="Millares 34" xfId="44" xr:uid="{00000000-0005-0000-0000-000046000000}"/>
    <cellStyle name="Millares 34 2" xfId="131" xr:uid="{00000000-0005-0000-0000-000047000000}"/>
    <cellStyle name="Millares 35" xfId="45" xr:uid="{00000000-0005-0000-0000-000048000000}"/>
    <cellStyle name="Millares 35 2" xfId="132" xr:uid="{00000000-0005-0000-0000-000049000000}"/>
    <cellStyle name="Millares 36" xfId="46" xr:uid="{00000000-0005-0000-0000-00004A000000}"/>
    <cellStyle name="Millares 36 2" xfId="133" xr:uid="{00000000-0005-0000-0000-00004B000000}"/>
    <cellStyle name="Millares 37" xfId="47" xr:uid="{00000000-0005-0000-0000-00004C000000}"/>
    <cellStyle name="Millares 37 2" xfId="134" xr:uid="{00000000-0005-0000-0000-00004D000000}"/>
    <cellStyle name="Millares 38" xfId="48" xr:uid="{00000000-0005-0000-0000-00004E000000}"/>
    <cellStyle name="Millares 38 2" xfId="135" xr:uid="{00000000-0005-0000-0000-00004F000000}"/>
    <cellStyle name="Millares 39" xfId="49" xr:uid="{00000000-0005-0000-0000-000050000000}"/>
    <cellStyle name="Millares 39 2" xfId="136" xr:uid="{00000000-0005-0000-0000-000051000000}"/>
    <cellStyle name="Millares 4" xfId="50" xr:uid="{00000000-0005-0000-0000-000052000000}"/>
    <cellStyle name="Millares 40" xfId="51" xr:uid="{00000000-0005-0000-0000-000053000000}"/>
    <cellStyle name="Millares 40 2" xfId="137" xr:uid="{00000000-0005-0000-0000-000054000000}"/>
    <cellStyle name="Millares 41" xfId="52" xr:uid="{00000000-0005-0000-0000-000055000000}"/>
    <cellStyle name="Millares 41 2" xfId="138" xr:uid="{00000000-0005-0000-0000-000056000000}"/>
    <cellStyle name="Millares 42" xfId="53" xr:uid="{00000000-0005-0000-0000-000057000000}"/>
    <cellStyle name="Millares 42 2" xfId="139" xr:uid="{00000000-0005-0000-0000-000058000000}"/>
    <cellStyle name="Millares 43" xfId="54" xr:uid="{00000000-0005-0000-0000-000059000000}"/>
    <cellStyle name="Millares 43 2" xfId="140" xr:uid="{00000000-0005-0000-0000-00005A000000}"/>
    <cellStyle name="Millares 44" xfId="55" xr:uid="{00000000-0005-0000-0000-00005B000000}"/>
    <cellStyle name="Millares 44 2" xfId="141" xr:uid="{00000000-0005-0000-0000-00005C000000}"/>
    <cellStyle name="Millares 45" xfId="56" xr:uid="{00000000-0005-0000-0000-00005D000000}"/>
    <cellStyle name="Millares 45 2" xfId="142" xr:uid="{00000000-0005-0000-0000-00005E000000}"/>
    <cellStyle name="Millares 46" xfId="57" xr:uid="{00000000-0005-0000-0000-00005F000000}"/>
    <cellStyle name="Millares 46 2" xfId="143" xr:uid="{00000000-0005-0000-0000-000060000000}"/>
    <cellStyle name="Millares 47" xfId="58" xr:uid="{00000000-0005-0000-0000-000061000000}"/>
    <cellStyle name="Millares 47 2" xfId="144" xr:uid="{00000000-0005-0000-0000-000062000000}"/>
    <cellStyle name="Millares 48" xfId="59" xr:uid="{00000000-0005-0000-0000-000063000000}"/>
    <cellStyle name="Millares 48 2" xfId="145" xr:uid="{00000000-0005-0000-0000-000064000000}"/>
    <cellStyle name="Millares 49" xfId="60" xr:uid="{00000000-0005-0000-0000-000065000000}"/>
    <cellStyle name="Millares 49 2" xfId="146" xr:uid="{00000000-0005-0000-0000-000066000000}"/>
    <cellStyle name="Millares 5" xfId="61" xr:uid="{00000000-0005-0000-0000-000067000000}"/>
    <cellStyle name="Millares 50" xfId="62" xr:uid="{00000000-0005-0000-0000-000068000000}"/>
    <cellStyle name="Millares 50 2" xfId="147" xr:uid="{00000000-0005-0000-0000-000069000000}"/>
    <cellStyle name="Millares 51" xfId="63" xr:uid="{00000000-0005-0000-0000-00006A000000}"/>
    <cellStyle name="Millares 51 2" xfId="148" xr:uid="{00000000-0005-0000-0000-00006B000000}"/>
    <cellStyle name="Millares 52" xfId="64" xr:uid="{00000000-0005-0000-0000-00006C000000}"/>
    <cellStyle name="Millares 52 2" xfId="149" xr:uid="{00000000-0005-0000-0000-00006D000000}"/>
    <cellStyle name="Millares 53" xfId="65" xr:uid="{00000000-0005-0000-0000-00006E000000}"/>
    <cellStyle name="Millares 53 2" xfId="150" xr:uid="{00000000-0005-0000-0000-00006F000000}"/>
    <cellStyle name="Millares 54" xfId="66" xr:uid="{00000000-0005-0000-0000-000070000000}"/>
    <cellStyle name="Millares 54 2" xfId="151" xr:uid="{00000000-0005-0000-0000-000071000000}"/>
    <cellStyle name="Millares 55" xfId="67" xr:uid="{00000000-0005-0000-0000-000072000000}"/>
    <cellStyle name="Millares 55 2" xfId="152" xr:uid="{00000000-0005-0000-0000-000073000000}"/>
    <cellStyle name="Millares 56" xfId="68" xr:uid="{00000000-0005-0000-0000-000074000000}"/>
    <cellStyle name="Millares 56 2" xfId="153" xr:uid="{00000000-0005-0000-0000-000075000000}"/>
    <cellStyle name="Millares 57" xfId="69" xr:uid="{00000000-0005-0000-0000-000076000000}"/>
    <cellStyle name="Millares 57 2" xfId="154" xr:uid="{00000000-0005-0000-0000-000077000000}"/>
    <cellStyle name="Millares 58" xfId="70" xr:uid="{00000000-0005-0000-0000-000078000000}"/>
    <cellStyle name="Millares 58 2" xfId="155" xr:uid="{00000000-0005-0000-0000-000079000000}"/>
    <cellStyle name="Millares 59" xfId="71" xr:uid="{00000000-0005-0000-0000-00007A000000}"/>
    <cellStyle name="Millares 59 2" xfId="156" xr:uid="{00000000-0005-0000-0000-00007B000000}"/>
    <cellStyle name="Millares 6" xfId="72" xr:uid="{00000000-0005-0000-0000-00007C000000}"/>
    <cellStyle name="Millares 6 2" xfId="157" xr:uid="{00000000-0005-0000-0000-00007D000000}"/>
    <cellStyle name="Millares 60" xfId="73" xr:uid="{00000000-0005-0000-0000-00007E000000}"/>
    <cellStyle name="Millares 60 2" xfId="158" xr:uid="{00000000-0005-0000-0000-00007F000000}"/>
    <cellStyle name="Millares 61" xfId="74" xr:uid="{00000000-0005-0000-0000-000080000000}"/>
    <cellStyle name="Millares 61 2" xfId="159" xr:uid="{00000000-0005-0000-0000-000081000000}"/>
    <cellStyle name="Millares 62" xfId="75" xr:uid="{00000000-0005-0000-0000-000082000000}"/>
    <cellStyle name="Millares 62 2" xfId="160" xr:uid="{00000000-0005-0000-0000-000083000000}"/>
    <cellStyle name="Millares 63" xfId="76" xr:uid="{00000000-0005-0000-0000-000084000000}"/>
    <cellStyle name="Millares 63 2" xfId="161" xr:uid="{00000000-0005-0000-0000-000085000000}"/>
    <cellStyle name="Millares 64" xfId="187" xr:uid="{00000000-0005-0000-0000-000086000000}"/>
    <cellStyle name="Millares 7" xfId="77" xr:uid="{00000000-0005-0000-0000-000087000000}"/>
    <cellStyle name="Millares 7 2" xfId="162" xr:uid="{00000000-0005-0000-0000-000088000000}"/>
    <cellStyle name="Millares 8" xfId="78" xr:uid="{00000000-0005-0000-0000-000089000000}"/>
    <cellStyle name="Millares 8 2" xfId="163" xr:uid="{00000000-0005-0000-0000-00008A000000}"/>
    <cellStyle name="Millares 9" xfId="79" xr:uid="{00000000-0005-0000-0000-00008B000000}"/>
    <cellStyle name="Millares 9 2" xfId="164" xr:uid="{00000000-0005-0000-0000-00008C000000}"/>
    <cellStyle name="Moneda" xfId="188" builtinId="4"/>
    <cellStyle name="Moneda [0] 2" xfId="174" xr:uid="{00000000-0005-0000-0000-00008E000000}"/>
    <cellStyle name="Moneda 2" xfId="80" xr:uid="{00000000-0005-0000-0000-00008F000000}"/>
    <cellStyle name="Moneda 2 2" xfId="81" xr:uid="{00000000-0005-0000-0000-000090000000}"/>
    <cellStyle name="Moneda 3" xfId="82" xr:uid="{00000000-0005-0000-0000-000091000000}"/>
    <cellStyle name="Moneda 3 2" xfId="83" xr:uid="{00000000-0005-0000-0000-000092000000}"/>
    <cellStyle name="Moneda 4" xfId="84" xr:uid="{00000000-0005-0000-0000-000093000000}"/>
    <cellStyle name="Moneda 4 2" xfId="165" xr:uid="{00000000-0005-0000-0000-000094000000}"/>
    <cellStyle name="Moneda 4 2 2" xfId="181" xr:uid="{00000000-0005-0000-0000-000095000000}"/>
    <cellStyle name="Moneda 4 3" xfId="175" xr:uid="{00000000-0005-0000-0000-000096000000}"/>
    <cellStyle name="Normal" xfId="0" builtinId="0"/>
    <cellStyle name="Normal 10" xfId="171" xr:uid="{00000000-0005-0000-0000-000098000000}"/>
    <cellStyle name="Normal 11" xfId="173" xr:uid="{00000000-0005-0000-0000-000099000000}"/>
    <cellStyle name="Normal 12" xfId="172" xr:uid="{00000000-0005-0000-0000-00009A000000}"/>
    <cellStyle name="Normal 2" xfId="85" xr:uid="{00000000-0005-0000-0000-00009B000000}"/>
    <cellStyle name="Normal 2 10" xfId="86" xr:uid="{00000000-0005-0000-0000-00009C000000}"/>
    <cellStyle name="Normal 2 2" xfId="87" xr:uid="{00000000-0005-0000-0000-00009D000000}"/>
    <cellStyle name="Normal 2 3" xfId="88" xr:uid="{00000000-0005-0000-0000-00009E000000}"/>
    <cellStyle name="Normal 3" xfId="89" xr:uid="{00000000-0005-0000-0000-00009F000000}"/>
    <cellStyle name="Normal 3 2" xfId="103" xr:uid="{00000000-0005-0000-0000-0000A0000000}"/>
    <cellStyle name="Normal 4" xfId="90" xr:uid="{00000000-0005-0000-0000-0000A1000000}"/>
    <cellStyle name="Normal 4 2" xfId="91" xr:uid="{00000000-0005-0000-0000-0000A2000000}"/>
    <cellStyle name="Normal 5" xfId="92" xr:uid="{00000000-0005-0000-0000-0000A3000000}"/>
    <cellStyle name="Normal 5 2" xfId="93" xr:uid="{00000000-0005-0000-0000-0000A4000000}"/>
    <cellStyle name="Normal 5 3" xfId="166" xr:uid="{00000000-0005-0000-0000-0000A5000000}"/>
    <cellStyle name="Normal 5 3 2" xfId="182" xr:uid="{00000000-0005-0000-0000-0000A6000000}"/>
    <cellStyle name="Normal 5 4" xfId="176" xr:uid="{00000000-0005-0000-0000-0000A7000000}"/>
    <cellStyle name="Normal 6" xfId="94" xr:uid="{00000000-0005-0000-0000-0000A8000000}"/>
    <cellStyle name="Normal 6 2" xfId="95" xr:uid="{00000000-0005-0000-0000-0000A9000000}"/>
    <cellStyle name="Normal 7" xfId="105" xr:uid="{00000000-0005-0000-0000-0000AA000000}"/>
    <cellStyle name="Normal 7 2" xfId="167" xr:uid="{00000000-0005-0000-0000-0000AB000000}"/>
    <cellStyle name="Normal 7 2 2" xfId="183" xr:uid="{00000000-0005-0000-0000-0000AC000000}"/>
    <cellStyle name="Normal 7 3" xfId="178" xr:uid="{00000000-0005-0000-0000-0000AD000000}"/>
    <cellStyle name="Normal 8" xfId="104" xr:uid="{00000000-0005-0000-0000-0000AE000000}"/>
    <cellStyle name="Normal 9" xfId="170" xr:uid="{00000000-0005-0000-0000-0000AF000000}"/>
    <cellStyle name="Normal 9 2" xfId="186" xr:uid="{00000000-0005-0000-0000-0000B0000000}"/>
    <cellStyle name="Porcentaje" xfId="189" builtinId="5"/>
    <cellStyle name="Porcentaje 2" xfId="96" xr:uid="{00000000-0005-0000-0000-0000B2000000}"/>
    <cellStyle name="Porcentaje 3" xfId="97" xr:uid="{00000000-0005-0000-0000-0000B3000000}"/>
    <cellStyle name="Porcentaje 4" xfId="106" xr:uid="{00000000-0005-0000-0000-0000B4000000}"/>
    <cellStyle name="Porcentaje 4 2" xfId="168" xr:uid="{00000000-0005-0000-0000-0000B5000000}"/>
    <cellStyle name="Porcentaje 4 2 2" xfId="184" xr:uid="{00000000-0005-0000-0000-0000B6000000}"/>
    <cellStyle name="Porcentaje 4 3" xfId="179" xr:uid="{00000000-0005-0000-0000-0000B7000000}"/>
    <cellStyle name="Porcentaje 5" xfId="177" xr:uid="{00000000-0005-0000-0000-0000B8000000}"/>
    <cellStyle name="Porcentual 2" xfId="98" xr:uid="{00000000-0005-0000-0000-0000B9000000}"/>
    <cellStyle name="Porcentual 2 2" xfId="99" xr:uid="{00000000-0005-0000-0000-0000BA000000}"/>
    <cellStyle name="Porcentual 3" xfId="100" xr:uid="{00000000-0005-0000-0000-0000BB000000}"/>
    <cellStyle name="TableStyleLight1" xfId="101" xr:uid="{00000000-0005-0000-0000-0000BC000000}"/>
    <cellStyle name="TableStyleLight1 2" xfId="102" xr:uid="{00000000-0005-0000-0000-0000BD000000}"/>
  </cellStyles>
  <dxfs count="394">
    <dxf>
      <border>
        <left style="thin">
          <color theme="0"/>
        </left>
        <right style="thin">
          <color theme="0"/>
        </right>
        <top style="thin">
          <color theme="0"/>
        </top>
        <bottom style="thin">
          <color theme="0"/>
        </bottom>
        <vertical style="thin">
          <color theme="0"/>
        </vertical>
        <horizontal style="thin">
          <color theme="0"/>
        </horizontal>
      </border>
    </dxf>
    <dxf>
      <border>
        <left style="thin">
          <color theme="0"/>
        </left>
        <right style="thin">
          <color theme="0"/>
        </right>
        <top style="thin">
          <color theme="0"/>
        </top>
        <bottom style="thin">
          <color theme="0"/>
        </bottom>
        <vertical style="thin">
          <color theme="0"/>
        </vertical>
        <horizontal style="thin">
          <color theme="0"/>
        </horizontal>
      </border>
    </dxf>
    <dxf>
      <border>
        <right style="thin">
          <color theme="0"/>
        </right>
        <top style="thin">
          <color theme="0"/>
        </top>
        <vertical style="thin">
          <color theme="0"/>
        </vertical>
        <horizontal style="thin">
          <color theme="0"/>
        </horizontal>
      </border>
    </dxf>
    <dxf>
      <fill>
        <patternFill patternType="solid">
          <bgColor rgb="FFAA1023"/>
        </patternFill>
      </fill>
    </dxf>
    <dxf>
      <fill>
        <patternFill patternType="solid">
          <bgColor rgb="FFAA1023"/>
        </patternFill>
      </fill>
    </dxf>
    <dxf>
      <fill>
        <patternFill patternType="solid">
          <bgColor rgb="FFAA1023"/>
        </patternFill>
      </fill>
    </dxf>
    <dxf>
      <fill>
        <patternFill patternType="solid">
          <bgColor rgb="FFAA1023"/>
        </patternFill>
      </fill>
    </dxf>
    <dxf>
      <fill>
        <patternFill patternType="solid">
          <bgColor rgb="FFAA1023"/>
        </patternFill>
      </fill>
    </dxf>
    <dxf>
      <fill>
        <patternFill patternType="solid">
          <bgColor rgb="FFAA1023"/>
        </patternFill>
      </fill>
    </dxf>
    <dxf>
      <border>
        <right style="thin">
          <color theme="0"/>
        </right>
        <top style="thin">
          <color theme="0"/>
        </top>
        <vertical style="thin">
          <color theme="0"/>
        </vertical>
        <horizontal style="thin">
          <color theme="0"/>
        </horizontal>
      </border>
    </dxf>
    <dxf>
      <border>
        <left style="thin">
          <color theme="0"/>
        </left>
        <right style="thin">
          <color theme="0"/>
        </right>
        <top style="thin">
          <color theme="0"/>
        </top>
        <bottom style="thin">
          <color theme="0"/>
        </bottom>
        <vertical style="thin">
          <color theme="0"/>
        </vertical>
        <horizontal style="thin">
          <color theme="0"/>
        </horizontal>
      </border>
    </dxf>
    <dxf>
      <border>
        <left style="thin">
          <color theme="0"/>
        </left>
        <right style="thin">
          <color theme="0"/>
        </right>
        <top style="thin">
          <color theme="0"/>
        </top>
        <bottom style="thin">
          <color theme="0"/>
        </bottom>
        <vertical style="thin">
          <color theme="0"/>
        </vertical>
        <horizontal style="thin">
          <color theme="0"/>
        </horizontal>
      </border>
    </dxf>
    <dxf>
      <font>
        <color rgb="FF9C0006"/>
      </font>
      <fill>
        <patternFill>
          <bgColor rgb="FFFFC7CE"/>
        </patternFill>
      </fill>
    </dxf>
    <dxf>
      <font>
        <color rgb="FF9C0006"/>
      </font>
      <fill>
        <patternFill>
          <bgColor rgb="FFFFC7CE"/>
        </patternFill>
      </fill>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protection locked="1" hidden="1"/>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protection locked="1" hidden="1"/>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protection locked="1" hidden="1"/>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protection locked="1" hidden="1"/>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protection locked="1" hidden="1"/>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protection locked="1" hidden="1"/>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1"/>
        <color auto="1"/>
        <name val="Arial"/>
        <scheme val="none"/>
      </font>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left"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indexed="8"/>
        <name val="Arial"/>
        <scheme val="none"/>
      </font>
      <fill>
        <patternFill patternType="solid">
          <fgColor indexed="64"/>
          <bgColor rgb="FFC9C9C9"/>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protection locked="1" hidden="1"/>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1"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1" hidden="0"/>
    </dxf>
    <dxf>
      <border outline="0">
        <top style="thin">
          <color indexed="64"/>
        </top>
      </border>
    </dxf>
    <dxf>
      <border outline="0">
        <left style="thin">
          <color indexed="64"/>
        </left>
        <right style="thin">
          <color indexed="64"/>
        </right>
        <top style="thin">
          <color indexed="64"/>
        </top>
        <bottom style="thin">
          <color indexed="64"/>
        </bottom>
      </border>
    </dxf>
    <dxf>
      <protection locked="1"/>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left style="thin">
          <color indexed="64"/>
        </left>
        <right style="thin">
          <color indexed="64"/>
        </right>
        <top/>
        <bottom/>
      </border>
      <protection locked="1"/>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1"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1" hidden="0"/>
    </dxf>
    <dxf>
      <border outline="0">
        <top style="thin">
          <color indexed="64"/>
        </top>
      </border>
    </dxf>
    <dxf>
      <border outline="0">
        <left style="thin">
          <color indexed="64"/>
        </left>
        <right style="thin">
          <color indexed="64"/>
        </right>
        <top style="thin">
          <color indexed="64"/>
        </top>
        <bottom style="thin">
          <color indexed="64"/>
        </bottom>
      </border>
    </dxf>
    <dxf>
      <protection locked="1"/>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left style="thin">
          <color indexed="64"/>
        </left>
        <right style="thin">
          <color indexed="64"/>
        </right>
        <top/>
        <bottom/>
      </border>
      <protection locked="1"/>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1"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1"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1" hidden="0"/>
    </dxf>
    <dxf>
      <border outline="0">
        <top style="thin">
          <color indexed="64"/>
        </top>
      </border>
    </dxf>
    <dxf>
      <border outline="0">
        <left style="thin">
          <color indexed="64"/>
        </left>
        <right style="thin">
          <color indexed="64"/>
        </right>
        <top style="thin">
          <color indexed="64"/>
        </top>
        <bottom style="thin">
          <color indexed="64"/>
        </bottom>
      </border>
    </dxf>
    <dxf>
      <protection locked="1"/>
    </dxf>
    <dxf>
      <border outline="0">
        <bottom style="thin">
          <color indexed="64"/>
        </bottom>
      </border>
    </dxf>
    <dxf>
      <alignment horizontal="center" vertical="center" textRotation="0" wrapText="1" indent="0" justifyLastLine="0" shrinkToFit="0" readingOrder="0"/>
      <protection locked="1"/>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outline="0">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2"/>
        <color indexed="8"/>
        <name val="Arial"/>
        <scheme val="none"/>
      </font>
      <fill>
        <patternFill patternType="solid">
          <fgColor indexed="64"/>
          <bgColor rgb="FFF2F2F2"/>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0" indent="0" justifyLastLine="0" shrinkToFit="0" readingOrder="0"/>
      <border diagonalUp="0" diagonalDown="0">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2"/>
        <color auto="1"/>
        <name val="Arial"/>
        <scheme val="none"/>
      </font>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protection locked="0" hidden="0"/>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175" formatCode="0.0"/>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175" formatCode="0.0"/>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2"/>
        <color auto="1"/>
        <name val="Arial"/>
        <scheme val="none"/>
      </font>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strike val="0"/>
        <outline val="0"/>
        <shadow val="0"/>
        <u val="none"/>
        <vertAlign val="baseline"/>
        <sz val="12"/>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1"/>
        <color indexed="8"/>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indexed="8"/>
        <name val="Arial"/>
        <scheme val="none"/>
      </font>
      <fill>
        <patternFill patternType="solid">
          <fgColor indexed="64"/>
          <bgColor rgb="FFF2F2F2"/>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indexed="8"/>
        <name val="Arial"/>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indexed="8"/>
        <name val="Arial"/>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indexed="8"/>
        <name val="Arial"/>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sz val="11"/>
        <name val="Calibri"/>
        <scheme val="minor"/>
      </font>
    </dxf>
    <dxf>
      <font>
        <sz val="9"/>
        <name val="Calibri"/>
        <scheme val="minor"/>
      </font>
    </dxf>
    <dxf>
      <font>
        <sz val="10"/>
        <name val="Calibri"/>
        <scheme val="minor"/>
      </font>
    </dxf>
  </dxfs>
  <tableStyles count="3" defaultTableStyle="TableStyleMedium2" defaultPivotStyle="PivotStyleLight16">
    <tableStyle name="Estilo de segmentación de datos 1" pivot="0" table="0" count="1" xr9:uid="{00000000-0011-0000-FFFF-FFFF00000000}">
      <tableStyleElement type="wholeTable" dxfId="393"/>
    </tableStyle>
    <tableStyle name="Estilo de segmentación de datos 2" pivot="0" table="0" count="1" xr9:uid="{00000000-0011-0000-FFFF-FFFF01000000}">
      <tableStyleElement type="wholeTable" dxfId="392"/>
    </tableStyle>
    <tableStyle name="Estilo de segmentación de datos 3" pivot="0" table="0" count="1" xr9:uid="{00000000-0011-0000-FFFF-FFFF02000000}">
      <tableStyleElement type="headerRow" dxfId="391"/>
    </tableStyle>
  </tableStyles>
  <colors>
    <indexedColors>
      <rgbColor rgb="00000000"/>
      <rgbColor rgb="00FFFFFF"/>
      <rgbColor rgb="00FF0000"/>
      <rgbColor rgb="0000FF00"/>
      <rgbColor rgb="000000FF"/>
      <rgbColor rgb="00FFFF00"/>
      <rgbColor rgb="00FF00FF"/>
      <rgbColor rgb="0000FFFF"/>
      <rgbColor rgb="00000000"/>
      <rgbColor rgb="00FFFFFF"/>
      <rgbColor rgb="00DD0806"/>
      <rgbColor rgb="0000FF00"/>
      <rgbColor rgb="000000FF"/>
      <rgbColor rgb="00FCF305"/>
      <rgbColor rgb="00FF00FF"/>
      <rgbColor rgb="0000FFFF"/>
      <rgbColor rgb="00800000"/>
      <rgbColor rgb="00008000"/>
      <rgbColor rgb="00000090"/>
      <rgbColor rgb="0090713A"/>
      <rgbColor rgb="00800080"/>
      <rgbColor rgb="00008080"/>
      <rgbColor rgb="00C0C0C0"/>
      <rgbColor rgb="00808080"/>
      <rgbColor rgb="009999FF"/>
      <rgbColor rgb="00993366"/>
      <rgbColor rgb="00FFFFCC"/>
      <rgbColor rgb="00CCFFFF"/>
      <rgbColor rgb="00660066"/>
      <rgbColor rgb="00FF8080"/>
      <rgbColor rgb="000066CC"/>
      <rgbColor rgb="00CCCCFF"/>
      <rgbColor rgb="001A1A1A"/>
      <rgbColor rgb="00FF00FF"/>
      <rgbColor rgb="00FFFF00"/>
      <rgbColor rgb="0000FFFF"/>
      <rgbColor rgb="00800080"/>
      <rgbColor rgb="00800000"/>
      <rgbColor rgb="00008080"/>
      <rgbColor rgb="000000FF"/>
      <rgbColor rgb="0000ABEA"/>
      <rgbColor rgb="00CCFFFF"/>
      <rgbColor rgb="00CCFFCC"/>
      <rgbColor rgb="00FFFF99"/>
      <rgbColor rgb="0099CCFF"/>
      <rgbColor rgb="00FF99CC"/>
      <rgbColor rgb="00CC99FF"/>
      <rgbColor rgb="00FFCC99"/>
      <rgbColor rgb="003366FF"/>
      <rgbColor rgb="0033CCCC"/>
      <rgbColor rgb="004EE257"/>
      <rgbColor rgb="00FFCC00"/>
      <rgbColor rgb="00FEA746"/>
      <rgbColor rgb="00FF6600"/>
      <rgbColor rgb="00666699"/>
      <rgbColor rgb="00969696"/>
      <rgbColor rgb="00003366"/>
      <rgbColor rgb="00339966"/>
      <rgbColor rgb="00003300"/>
      <rgbColor rgb="00333300"/>
      <rgbColor rgb="00DC2300"/>
      <rgbColor rgb="00993366"/>
      <rgbColor rgb="00333399"/>
      <rgbColor rgb="00333333"/>
    </indexedColors>
    <mruColors>
      <color rgb="FFFFDE09"/>
      <color rgb="FFAA1023"/>
      <color rgb="FFF2F2F2"/>
      <color rgb="FFF7B325"/>
      <color rgb="FFE7E6E6"/>
      <color rgb="FFE3351F"/>
      <color rgb="FFE3595C"/>
      <color rgb="FFC9C9C9"/>
      <color rgb="FFFFFFFF"/>
      <color rgb="FF833C0C"/>
    </mruColors>
  </colors>
  <extLst>
    <ext xmlns:x14="http://schemas.microsoft.com/office/spreadsheetml/2009/9/main" uri="{EB79DEF2-80B8-43e5-95BD-54CBDDF9020C}">
      <x14:slicerStyles defaultSlicerStyle="Estilo de segmentación de datos 2">
        <x14:slicerStyle name="Estilo de segmentación de datos 1"/>
        <x14:slicerStyle name="Estilo de segmentación de datos 2"/>
        <x14:slicerStyle name="Estilo de segmentación de datos 3"/>
      </x14:slicerStyles>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7/relationships/slicerCache" Target="slicerCaches/slicerCache1.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pivotCacheDefinition" Target="pivotCache/pivotCacheDefinition1.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microsoft.com/office/2006/relationships/vbaProject" Target="vbaProject.bin"/><Relationship Id="rId10" Type="http://schemas.microsoft.com/office/2007/relationships/slicerCache" Target="slicerCaches/slicerCache3.xml"/><Relationship Id="rId4" Type="http://schemas.openxmlformats.org/officeDocument/2006/relationships/worksheet" Target="worksheets/sheet4.xml"/><Relationship Id="rId9" Type="http://schemas.microsoft.com/office/2007/relationships/slicerCache" Target="slicerCaches/slicerCache2.xml"/><Relationship Id="rId14" Type="http://schemas.openxmlformats.org/officeDocument/2006/relationships/calcChain" Target="calcChain.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hyperlink" Target="#_9._FLUJO_FINANCIERO"/><Relationship Id="rId13" Type="http://schemas.openxmlformats.org/officeDocument/2006/relationships/hyperlink" Target="#_7._DESCRIPCI&#211;N_DEL_PROYECTO"/><Relationship Id="rId18" Type="http://schemas.openxmlformats.org/officeDocument/2006/relationships/image" Target="../media/image6.emf"/><Relationship Id="rId3" Type="http://schemas.openxmlformats.org/officeDocument/2006/relationships/hyperlink" Target="#_3._INICIATIVAS_CUIDADANAS"/><Relationship Id="rId7" Type="http://schemas.openxmlformats.org/officeDocument/2006/relationships/hyperlink" Target="#_8._CADENA_DE_VALOR"/><Relationship Id="rId12" Type="http://schemas.openxmlformats.org/officeDocument/2006/relationships/hyperlink" Target="#_13._HOJA_DE_VIDA_DEL_PROYECTO"/><Relationship Id="rId17" Type="http://schemas.openxmlformats.org/officeDocument/2006/relationships/image" Target="../media/image5.svg"/><Relationship Id="rId2" Type="http://schemas.openxmlformats.org/officeDocument/2006/relationships/hyperlink" Target="#_2._CLASIFICACI&#211;N_DEL_PROYECTO_DE_INVERSI&#211;N"/><Relationship Id="rId16" Type="http://schemas.openxmlformats.org/officeDocument/2006/relationships/image" Target="../media/image4.svg"/><Relationship Id="rId1" Type="http://schemas.openxmlformats.org/officeDocument/2006/relationships/hyperlink" Target="#_1._IDENTIFICACI&#211;N"/><Relationship Id="rId6" Type="http://schemas.openxmlformats.org/officeDocument/2006/relationships/hyperlink" Target="#_6._OBJETIVO_GENERAL_Y_ESPEC&#205;FICO"/><Relationship Id="rId11" Type="http://schemas.openxmlformats.org/officeDocument/2006/relationships/hyperlink" Target="#_12._GERENCIA_DEL_PROYECTO"/><Relationship Id="rId5" Type="http://schemas.openxmlformats.org/officeDocument/2006/relationships/hyperlink" Target="#_5._IDENTIFICACI&#211;N_Y_AN&#193;LISIS_DE_PARTICIPANTES"/><Relationship Id="rId15" Type="http://schemas.openxmlformats.org/officeDocument/2006/relationships/image" Target="../media/image3.png"/><Relationship Id="rId10" Type="http://schemas.openxmlformats.org/officeDocument/2006/relationships/hyperlink" Target="#_11._BENEFICIOS_Y_RESULTADOS_ESPERADOS_DEL_PROYECTO"/><Relationship Id="rId19" Type="http://schemas.openxmlformats.org/officeDocument/2006/relationships/image" Target="../media/image1.png"/><Relationship Id="rId4" Type="http://schemas.openxmlformats.org/officeDocument/2006/relationships/hyperlink" Target="#_4._IDENTIFICACI&#211;N_DEL_PROBLEMA_O_NECESIDAD"/><Relationship Id="rId9" Type="http://schemas.openxmlformats.org/officeDocument/2006/relationships/hyperlink" Target="#_10._AN&#193;LISIS_DE_RIESGOS"/><Relationship Id="rId14" Type="http://schemas.openxmlformats.org/officeDocument/2006/relationships/hyperlink" Target="#MEN&#218;"/></Relationships>
</file>

<file path=xl/drawings/_rels/vmlDrawing1.vml.rels><?xml version="1.0" encoding="UTF-8" standalone="yes"?>
<Relationships xmlns="http://schemas.openxmlformats.org/package/2006/relationships"><Relationship Id="rId2" Type="http://schemas.openxmlformats.org/officeDocument/2006/relationships/image" Target="../media/image7.emf"/><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editAs="oneCell">
    <xdr:from>
      <xdr:col>10</xdr:col>
      <xdr:colOff>361950</xdr:colOff>
      <xdr:row>27</xdr:row>
      <xdr:rowOff>66675</xdr:rowOff>
    </xdr:from>
    <xdr:to>
      <xdr:col>14</xdr:col>
      <xdr:colOff>365677</xdr:colOff>
      <xdr:row>32</xdr:row>
      <xdr:rowOff>42397</xdr:rowOff>
    </xdr:to>
    <xdr:pic>
      <xdr:nvPicPr>
        <xdr:cNvPr id="2" name="Imagen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a:stretch>
          <a:fillRect/>
        </a:stretch>
      </xdr:blipFill>
      <xdr:spPr>
        <a:xfrm>
          <a:off x="8848725" y="15630525"/>
          <a:ext cx="3051727" cy="92822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64956</xdr:colOff>
      <xdr:row>15</xdr:row>
      <xdr:rowOff>22491</xdr:rowOff>
    </xdr:from>
    <xdr:to>
      <xdr:col>0</xdr:col>
      <xdr:colOff>2278195</xdr:colOff>
      <xdr:row>15</xdr:row>
      <xdr:rowOff>357291</xdr:rowOff>
    </xdr:to>
    <xdr:sp macro="" textlink="">
      <xdr:nvSpPr>
        <xdr:cNvPr id="3" name="4 Rectángulo redondeado">
          <a:hlinkClick xmlns:r="http://schemas.openxmlformats.org/officeDocument/2006/relationships" r:id="rId1" tooltip="1"/>
          <a:extLst>
            <a:ext uri="{FF2B5EF4-FFF2-40B4-BE49-F238E27FC236}">
              <a16:creationId xmlns:a16="http://schemas.microsoft.com/office/drawing/2014/main" id="{00000000-0008-0000-0200-000003000000}"/>
            </a:ext>
          </a:extLst>
        </xdr:cNvPr>
        <xdr:cNvSpPr/>
      </xdr:nvSpPr>
      <xdr:spPr>
        <a:xfrm>
          <a:off x="64956" y="2467241"/>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 IDENTIFICACIÓN </a:t>
          </a:r>
        </a:p>
      </xdr:txBody>
    </xdr:sp>
    <xdr:clientData/>
  </xdr:twoCellAnchor>
  <xdr:twoCellAnchor>
    <xdr:from>
      <xdr:col>0</xdr:col>
      <xdr:colOff>64956</xdr:colOff>
      <xdr:row>16</xdr:row>
      <xdr:rowOff>38608</xdr:rowOff>
    </xdr:from>
    <xdr:to>
      <xdr:col>0</xdr:col>
      <xdr:colOff>2278195</xdr:colOff>
      <xdr:row>16</xdr:row>
      <xdr:rowOff>373408</xdr:rowOff>
    </xdr:to>
    <xdr:sp macro="" textlink="">
      <xdr:nvSpPr>
        <xdr:cNvPr id="7" name="4 Rectángulo redondeado">
          <a:hlinkClick xmlns:r="http://schemas.openxmlformats.org/officeDocument/2006/relationships" r:id="rId2" tooltip="2"/>
          <a:extLst>
            <a:ext uri="{FF2B5EF4-FFF2-40B4-BE49-F238E27FC236}">
              <a16:creationId xmlns:a16="http://schemas.microsoft.com/office/drawing/2014/main" id="{00000000-0008-0000-0200-000007000000}"/>
            </a:ext>
          </a:extLst>
        </xdr:cNvPr>
        <xdr:cNvSpPr/>
      </xdr:nvSpPr>
      <xdr:spPr>
        <a:xfrm>
          <a:off x="64956" y="2896108"/>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2. CLASIFICACIÓN</a:t>
          </a:r>
        </a:p>
      </xdr:txBody>
    </xdr:sp>
    <xdr:clientData/>
  </xdr:twoCellAnchor>
  <xdr:twoCellAnchor>
    <xdr:from>
      <xdr:col>0</xdr:col>
      <xdr:colOff>64956</xdr:colOff>
      <xdr:row>16</xdr:row>
      <xdr:rowOff>467475</xdr:rowOff>
    </xdr:from>
    <xdr:to>
      <xdr:col>0</xdr:col>
      <xdr:colOff>2278195</xdr:colOff>
      <xdr:row>18</xdr:row>
      <xdr:rowOff>124942</xdr:rowOff>
    </xdr:to>
    <xdr:sp macro="" textlink="">
      <xdr:nvSpPr>
        <xdr:cNvPr id="8" name="4 Rectángulo redondeado">
          <a:hlinkClick xmlns:r="http://schemas.openxmlformats.org/officeDocument/2006/relationships" r:id="rId3" tooltip="3"/>
          <a:extLst>
            <a:ext uri="{FF2B5EF4-FFF2-40B4-BE49-F238E27FC236}">
              <a16:creationId xmlns:a16="http://schemas.microsoft.com/office/drawing/2014/main" id="{00000000-0008-0000-0200-000008000000}"/>
            </a:ext>
          </a:extLst>
        </xdr:cNvPr>
        <xdr:cNvSpPr/>
      </xdr:nvSpPr>
      <xdr:spPr>
        <a:xfrm>
          <a:off x="64956" y="3324975"/>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3. INICIATIVAS CIUDADANAS</a:t>
          </a:r>
        </a:p>
      </xdr:txBody>
    </xdr:sp>
    <xdr:clientData/>
  </xdr:twoCellAnchor>
  <xdr:twoCellAnchor>
    <xdr:from>
      <xdr:col>0</xdr:col>
      <xdr:colOff>64956</xdr:colOff>
      <xdr:row>18</xdr:row>
      <xdr:rowOff>219009</xdr:rowOff>
    </xdr:from>
    <xdr:to>
      <xdr:col>0</xdr:col>
      <xdr:colOff>2278195</xdr:colOff>
      <xdr:row>20</xdr:row>
      <xdr:rowOff>3475</xdr:rowOff>
    </xdr:to>
    <xdr:sp macro="" textlink="">
      <xdr:nvSpPr>
        <xdr:cNvPr id="9" name="4 Rectángulo redondeado">
          <a:hlinkClick xmlns:r="http://schemas.openxmlformats.org/officeDocument/2006/relationships" r:id="rId4" tooltip="4"/>
          <a:extLst>
            <a:ext uri="{FF2B5EF4-FFF2-40B4-BE49-F238E27FC236}">
              <a16:creationId xmlns:a16="http://schemas.microsoft.com/office/drawing/2014/main" id="{00000000-0008-0000-0200-000009000000}"/>
            </a:ext>
          </a:extLst>
        </xdr:cNvPr>
        <xdr:cNvSpPr/>
      </xdr:nvSpPr>
      <xdr:spPr>
        <a:xfrm>
          <a:off x="64956" y="3753842"/>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4. PROBLEMA</a:t>
          </a:r>
          <a:r>
            <a:rPr lang="es-AR" sz="1200" b="1" baseline="0">
              <a:solidFill>
                <a:srgbClr val="FFDE09"/>
              </a:solidFill>
            </a:rPr>
            <a:t> O NECESIDAD</a:t>
          </a:r>
          <a:endParaRPr lang="es-AR" sz="1200" b="1">
            <a:solidFill>
              <a:srgbClr val="FFDE09"/>
            </a:solidFill>
          </a:endParaRPr>
        </a:p>
      </xdr:txBody>
    </xdr:sp>
    <xdr:clientData/>
  </xdr:twoCellAnchor>
  <xdr:twoCellAnchor>
    <xdr:from>
      <xdr:col>0</xdr:col>
      <xdr:colOff>64956</xdr:colOff>
      <xdr:row>20</xdr:row>
      <xdr:rowOff>97542</xdr:rowOff>
    </xdr:from>
    <xdr:to>
      <xdr:col>0</xdr:col>
      <xdr:colOff>2278195</xdr:colOff>
      <xdr:row>22</xdr:row>
      <xdr:rowOff>51342</xdr:rowOff>
    </xdr:to>
    <xdr:sp macro="" textlink="">
      <xdr:nvSpPr>
        <xdr:cNvPr id="12" name="4 Rectángulo redondeado">
          <a:hlinkClick xmlns:r="http://schemas.openxmlformats.org/officeDocument/2006/relationships" r:id="rId5" tooltip="5"/>
          <a:extLst>
            <a:ext uri="{FF2B5EF4-FFF2-40B4-BE49-F238E27FC236}">
              <a16:creationId xmlns:a16="http://schemas.microsoft.com/office/drawing/2014/main" id="{00000000-0008-0000-0200-00000C000000}"/>
            </a:ext>
          </a:extLst>
        </xdr:cNvPr>
        <xdr:cNvSpPr/>
      </xdr:nvSpPr>
      <xdr:spPr>
        <a:xfrm>
          <a:off x="64956" y="4182709"/>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5. ANALISIS DE PARTICIPANTES</a:t>
          </a:r>
        </a:p>
      </xdr:txBody>
    </xdr:sp>
    <xdr:clientData/>
  </xdr:twoCellAnchor>
  <xdr:twoCellAnchor>
    <xdr:from>
      <xdr:col>0</xdr:col>
      <xdr:colOff>64956</xdr:colOff>
      <xdr:row>22</xdr:row>
      <xdr:rowOff>145409</xdr:rowOff>
    </xdr:from>
    <xdr:to>
      <xdr:col>0</xdr:col>
      <xdr:colOff>2278195</xdr:colOff>
      <xdr:row>23</xdr:row>
      <xdr:rowOff>289709</xdr:rowOff>
    </xdr:to>
    <xdr:sp macro="" textlink="">
      <xdr:nvSpPr>
        <xdr:cNvPr id="13" name="4 Rectángulo redondeado">
          <a:hlinkClick xmlns:r="http://schemas.openxmlformats.org/officeDocument/2006/relationships" r:id="rId6" tooltip="6"/>
          <a:extLst>
            <a:ext uri="{FF2B5EF4-FFF2-40B4-BE49-F238E27FC236}">
              <a16:creationId xmlns:a16="http://schemas.microsoft.com/office/drawing/2014/main" id="{00000000-0008-0000-0200-00000D000000}"/>
            </a:ext>
          </a:extLst>
        </xdr:cNvPr>
        <xdr:cNvSpPr/>
      </xdr:nvSpPr>
      <xdr:spPr>
        <a:xfrm>
          <a:off x="64956" y="4611576"/>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6. OBJETIVOS</a:t>
          </a:r>
        </a:p>
      </xdr:txBody>
    </xdr:sp>
    <xdr:clientData/>
  </xdr:twoCellAnchor>
  <xdr:twoCellAnchor>
    <xdr:from>
      <xdr:col>0</xdr:col>
      <xdr:colOff>64956</xdr:colOff>
      <xdr:row>25</xdr:row>
      <xdr:rowOff>177643</xdr:rowOff>
    </xdr:from>
    <xdr:to>
      <xdr:col>0</xdr:col>
      <xdr:colOff>2278195</xdr:colOff>
      <xdr:row>26</xdr:row>
      <xdr:rowOff>194943</xdr:rowOff>
    </xdr:to>
    <xdr:sp macro="" textlink="">
      <xdr:nvSpPr>
        <xdr:cNvPr id="14" name="4 Rectángulo redondeado">
          <a:hlinkClick xmlns:r="http://schemas.openxmlformats.org/officeDocument/2006/relationships" r:id="rId7" tooltip="8"/>
          <a:extLst>
            <a:ext uri="{FF2B5EF4-FFF2-40B4-BE49-F238E27FC236}">
              <a16:creationId xmlns:a16="http://schemas.microsoft.com/office/drawing/2014/main" id="{00000000-0008-0000-0200-00000E000000}"/>
            </a:ext>
          </a:extLst>
        </xdr:cNvPr>
        <xdr:cNvSpPr/>
      </xdr:nvSpPr>
      <xdr:spPr>
        <a:xfrm>
          <a:off x="64956" y="5469310"/>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8.</a:t>
          </a:r>
          <a:r>
            <a:rPr lang="es-AR" sz="1200" b="1" baseline="0">
              <a:solidFill>
                <a:srgbClr val="FFDE09"/>
              </a:solidFill>
            </a:rPr>
            <a:t> </a:t>
          </a:r>
          <a:r>
            <a:rPr lang="es-AR" sz="1200" b="1">
              <a:solidFill>
                <a:srgbClr val="FFDE09"/>
              </a:solidFill>
            </a:rPr>
            <a:t>CADENA DE VALOR</a:t>
          </a:r>
        </a:p>
      </xdr:txBody>
    </xdr:sp>
    <xdr:clientData/>
  </xdr:twoCellAnchor>
  <xdr:twoCellAnchor>
    <xdr:from>
      <xdr:col>0</xdr:col>
      <xdr:colOff>64956</xdr:colOff>
      <xdr:row>26</xdr:row>
      <xdr:rowOff>289010</xdr:rowOff>
    </xdr:from>
    <xdr:to>
      <xdr:col>0</xdr:col>
      <xdr:colOff>2278195</xdr:colOff>
      <xdr:row>27</xdr:row>
      <xdr:rowOff>306310</xdr:rowOff>
    </xdr:to>
    <xdr:sp macro="" textlink="">
      <xdr:nvSpPr>
        <xdr:cNvPr id="15" name="4 Rectángulo redondeado">
          <a:hlinkClick xmlns:r="http://schemas.openxmlformats.org/officeDocument/2006/relationships" r:id="rId8" tooltip="9"/>
          <a:extLst>
            <a:ext uri="{FF2B5EF4-FFF2-40B4-BE49-F238E27FC236}">
              <a16:creationId xmlns:a16="http://schemas.microsoft.com/office/drawing/2014/main" id="{00000000-0008-0000-0200-00000F000000}"/>
            </a:ext>
          </a:extLst>
        </xdr:cNvPr>
        <xdr:cNvSpPr/>
      </xdr:nvSpPr>
      <xdr:spPr>
        <a:xfrm>
          <a:off x="64956" y="5898177"/>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9. FLUJO FINANCIERO</a:t>
          </a:r>
        </a:p>
      </xdr:txBody>
    </xdr:sp>
    <xdr:clientData/>
  </xdr:twoCellAnchor>
  <xdr:twoCellAnchor>
    <xdr:from>
      <xdr:col>0</xdr:col>
      <xdr:colOff>64956</xdr:colOff>
      <xdr:row>28</xdr:row>
      <xdr:rowOff>82877</xdr:rowOff>
    </xdr:from>
    <xdr:to>
      <xdr:col>0</xdr:col>
      <xdr:colOff>2278195</xdr:colOff>
      <xdr:row>30</xdr:row>
      <xdr:rowOff>36677</xdr:rowOff>
    </xdr:to>
    <xdr:sp macro="" textlink="">
      <xdr:nvSpPr>
        <xdr:cNvPr id="16" name="4 Rectángulo redondeado">
          <a:hlinkClick xmlns:r="http://schemas.openxmlformats.org/officeDocument/2006/relationships" r:id="rId9" tooltip="10"/>
          <a:extLst>
            <a:ext uri="{FF2B5EF4-FFF2-40B4-BE49-F238E27FC236}">
              <a16:creationId xmlns:a16="http://schemas.microsoft.com/office/drawing/2014/main" id="{00000000-0008-0000-0200-000010000000}"/>
            </a:ext>
          </a:extLst>
        </xdr:cNvPr>
        <xdr:cNvSpPr/>
      </xdr:nvSpPr>
      <xdr:spPr>
        <a:xfrm>
          <a:off x="64956" y="6327044"/>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10. ANALISIS DE RIESGOS</a:t>
          </a:r>
        </a:p>
      </xdr:txBody>
    </xdr:sp>
    <xdr:clientData/>
  </xdr:twoCellAnchor>
  <xdr:twoCellAnchor>
    <xdr:from>
      <xdr:col>0</xdr:col>
      <xdr:colOff>64956</xdr:colOff>
      <xdr:row>30</xdr:row>
      <xdr:rowOff>130744</xdr:rowOff>
    </xdr:from>
    <xdr:to>
      <xdr:col>0</xdr:col>
      <xdr:colOff>2278195</xdr:colOff>
      <xdr:row>31</xdr:row>
      <xdr:rowOff>190378</xdr:rowOff>
    </xdr:to>
    <xdr:sp macro="" textlink="">
      <xdr:nvSpPr>
        <xdr:cNvPr id="17" name="4 Rectángulo redondeado">
          <a:hlinkClick xmlns:r="http://schemas.openxmlformats.org/officeDocument/2006/relationships" r:id="rId10" tooltip="11"/>
          <a:extLst>
            <a:ext uri="{FF2B5EF4-FFF2-40B4-BE49-F238E27FC236}">
              <a16:creationId xmlns:a16="http://schemas.microsoft.com/office/drawing/2014/main" id="{00000000-0008-0000-0200-000011000000}"/>
            </a:ext>
          </a:extLst>
        </xdr:cNvPr>
        <xdr:cNvSpPr/>
      </xdr:nvSpPr>
      <xdr:spPr>
        <a:xfrm>
          <a:off x="64956" y="6755911"/>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11. BENEFICIOS Y RESULTADOS</a:t>
          </a:r>
        </a:p>
      </xdr:txBody>
    </xdr:sp>
    <xdr:clientData/>
  </xdr:twoCellAnchor>
  <xdr:twoCellAnchor>
    <xdr:from>
      <xdr:col>0</xdr:col>
      <xdr:colOff>64956</xdr:colOff>
      <xdr:row>32</xdr:row>
      <xdr:rowOff>9278</xdr:rowOff>
    </xdr:from>
    <xdr:to>
      <xdr:col>0</xdr:col>
      <xdr:colOff>2278195</xdr:colOff>
      <xdr:row>33</xdr:row>
      <xdr:rowOff>153578</xdr:rowOff>
    </xdr:to>
    <xdr:sp macro="" textlink="">
      <xdr:nvSpPr>
        <xdr:cNvPr id="18" name="4 Rectángulo redondeado">
          <a:hlinkClick xmlns:r="http://schemas.openxmlformats.org/officeDocument/2006/relationships" r:id="rId11" tooltip="12"/>
          <a:extLst>
            <a:ext uri="{FF2B5EF4-FFF2-40B4-BE49-F238E27FC236}">
              <a16:creationId xmlns:a16="http://schemas.microsoft.com/office/drawing/2014/main" id="{00000000-0008-0000-0200-000012000000}"/>
            </a:ext>
          </a:extLst>
        </xdr:cNvPr>
        <xdr:cNvSpPr/>
      </xdr:nvSpPr>
      <xdr:spPr>
        <a:xfrm>
          <a:off x="64956" y="7184778"/>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12. GERENCIA DEL PROYECTO</a:t>
          </a:r>
        </a:p>
      </xdr:txBody>
    </xdr:sp>
    <xdr:clientData/>
  </xdr:twoCellAnchor>
  <xdr:twoCellAnchor>
    <xdr:from>
      <xdr:col>0</xdr:col>
      <xdr:colOff>64956</xdr:colOff>
      <xdr:row>34</xdr:row>
      <xdr:rowOff>57146</xdr:rowOff>
    </xdr:from>
    <xdr:to>
      <xdr:col>0</xdr:col>
      <xdr:colOff>2278195</xdr:colOff>
      <xdr:row>35</xdr:row>
      <xdr:rowOff>201446</xdr:rowOff>
    </xdr:to>
    <xdr:sp macro="" textlink="">
      <xdr:nvSpPr>
        <xdr:cNvPr id="19" name="4 Rectángulo redondeado">
          <a:hlinkClick xmlns:r="http://schemas.openxmlformats.org/officeDocument/2006/relationships" r:id="rId12" tooltip="13"/>
          <a:extLst>
            <a:ext uri="{FF2B5EF4-FFF2-40B4-BE49-F238E27FC236}">
              <a16:creationId xmlns:a16="http://schemas.microsoft.com/office/drawing/2014/main" id="{00000000-0008-0000-0200-000013000000}"/>
            </a:ext>
          </a:extLst>
        </xdr:cNvPr>
        <xdr:cNvSpPr/>
      </xdr:nvSpPr>
      <xdr:spPr>
        <a:xfrm>
          <a:off x="64956" y="7613646"/>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13. HOJA DE VIDA DEL PROYECTO</a:t>
          </a:r>
        </a:p>
      </xdr:txBody>
    </xdr:sp>
    <xdr:clientData/>
  </xdr:twoCellAnchor>
  <xdr:twoCellAnchor>
    <xdr:from>
      <xdr:col>0</xdr:col>
      <xdr:colOff>64956</xdr:colOff>
      <xdr:row>24</xdr:row>
      <xdr:rowOff>66276</xdr:rowOff>
    </xdr:from>
    <xdr:to>
      <xdr:col>0</xdr:col>
      <xdr:colOff>2278195</xdr:colOff>
      <xdr:row>25</xdr:row>
      <xdr:rowOff>83576</xdr:rowOff>
    </xdr:to>
    <xdr:sp macro="" textlink="">
      <xdr:nvSpPr>
        <xdr:cNvPr id="20" name="4 Rectángulo redondeado">
          <a:hlinkClick xmlns:r="http://schemas.openxmlformats.org/officeDocument/2006/relationships" r:id="rId13" tooltip="7"/>
          <a:extLst>
            <a:ext uri="{FF2B5EF4-FFF2-40B4-BE49-F238E27FC236}">
              <a16:creationId xmlns:a16="http://schemas.microsoft.com/office/drawing/2014/main" id="{00000000-0008-0000-0200-000014000000}"/>
            </a:ext>
          </a:extLst>
        </xdr:cNvPr>
        <xdr:cNvSpPr/>
      </xdr:nvSpPr>
      <xdr:spPr>
        <a:xfrm>
          <a:off x="64956" y="5040443"/>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7. </a:t>
          </a:r>
          <a:r>
            <a:rPr lang="es-AR" sz="1200" b="1">
              <a:solidFill>
                <a:srgbClr val="FFDE09"/>
              </a:solidFill>
              <a:effectLst/>
              <a:latin typeface="+mn-lt"/>
              <a:ea typeface="+mn-ea"/>
              <a:cs typeface="+mn-cs"/>
            </a:rPr>
            <a:t>DESCRICIÓN DEL PROYECTO</a:t>
          </a:r>
          <a:endParaRPr lang="es-AR" sz="1200" b="1">
            <a:solidFill>
              <a:srgbClr val="FFDE09"/>
            </a:solidFill>
          </a:endParaRPr>
        </a:p>
      </xdr:txBody>
    </xdr:sp>
    <xdr:clientData/>
  </xdr:twoCellAnchor>
  <xdr:twoCellAnchor editAs="oneCell">
    <xdr:from>
      <xdr:col>0</xdr:col>
      <xdr:colOff>837142</xdr:colOff>
      <xdr:row>52</xdr:row>
      <xdr:rowOff>27782</xdr:rowOff>
    </xdr:from>
    <xdr:to>
      <xdr:col>0</xdr:col>
      <xdr:colOff>1751542</xdr:colOff>
      <xdr:row>56</xdr:row>
      <xdr:rowOff>180182</xdr:rowOff>
    </xdr:to>
    <xdr:pic>
      <xdr:nvPicPr>
        <xdr:cNvPr id="23" name="Gráfico 22" descr="Flechas de cheurón con relleno sólido">
          <a:hlinkClick xmlns:r="http://schemas.openxmlformats.org/officeDocument/2006/relationships" r:id="rId14"/>
          <a:extLst>
            <a:ext uri="{FF2B5EF4-FFF2-40B4-BE49-F238E27FC236}">
              <a16:creationId xmlns:a16="http://schemas.microsoft.com/office/drawing/2014/main" id="{00000000-0008-0000-0200-000017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18518188"/>
          <a:ext cx="914400" cy="914400"/>
        </a:xfrm>
        <a:prstGeom prst="rect">
          <a:avLst/>
        </a:prstGeom>
      </xdr:spPr>
    </xdr:pic>
    <xdr:clientData/>
  </xdr:twoCellAnchor>
  <xdr:twoCellAnchor editAs="oneCell">
    <xdr:from>
      <xdr:col>0</xdr:col>
      <xdr:colOff>837142</xdr:colOff>
      <xdr:row>73</xdr:row>
      <xdr:rowOff>26723</xdr:rowOff>
    </xdr:from>
    <xdr:to>
      <xdr:col>0</xdr:col>
      <xdr:colOff>1751542</xdr:colOff>
      <xdr:row>78</xdr:row>
      <xdr:rowOff>382</xdr:rowOff>
    </xdr:to>
    <xdr:pic>
      <xdr:nvPicPr>
        <xdr:cNvPr id="24" name="Gráfico 23" descr="Flechas de cheurón con relleno sólido">
          <a:hlinkClick xmlns:r="http://schemas.openxmlformats.org/officeDocument/2006/relationships" r:id="rId14"/>
          <a:extLst>
            <a:ext uri="{FF2B5EF4-FFF2-40B4-BE49-F238E27FC236}">
              <a16:creationId xmlns:a16="http://schemas.microsoft.com/office/drawing/2014/main" id="{00000000-0008-0000-0200-000018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22517629"/>
          <a:ext cx="914400" cy="914400"/>
        </a:xfrm>
        <a:prstGeom prst="rect">
          <a:avLst/>
        </a:prstGeom>
      </xdr:spPr>
    </xdr:pic>
    <xdr:clientData/>
  </xdr:twoCellAnchor>
  <xdr:twoCellAnchor editAs="oneCell">
    <xdr:from>
      <xdr:col>0</xdr:col>
      <xdr:colOff>837142</xdr:colOff>
      <xdr:row>126</xdr:row>
      <xdr:rowOff>26988</xdr:rowOff>
    </xdr:from>
    <xdr:to>
      <xdr:col>0</xdr:col>
      <xdr:colOff>1751542</xdr:colOff>
      <xdr:row>130</xdr:row>
      <xdr:rowOff>179388</xdr:rowOff>
    </xdr:to>
    <xdr:pic>
      <xdr:nvPicPr>
        <xdr:cNvPr id="25" name="Gráfico 24" descr="Flechas de cheurón con relleno sólido">
          <a:hlinkClick xmlns:r="http://schemas.openxmlformats.org/officeDocument/2006/relationships" r:id="rId14"/>
          <a:extLst>
            <a:ext uri="{FF2B5EF4-FFF2-40B4-BE49-F238E27FC236}">
              <a16:creationId xmlns:a16="http://schemas.microsoft.com/office/drawing/2014/main" id="{00000000-0008-0000-0200-000019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45520769"/>
          <a:ext cx="914400" cy="914400"/>
        </a:xfrm>
        <a:prstGeom prst="rect">
          <a:avLst/>
        </a:prstGeom>
      </xdr:spPr>
    </xdr:pic>
    <xdr:clientData/>
  </xdr:twoCellAnchor>
  <xdr:twoCellAnchor editAs="oneCell">
    <xdr:from>
      <xdr:col>0</xdr:col>
      <xdr:colOff>837142</xdr:colOff>
      <xdr:row>143</xdr:row>
      <xdr:rowOff>28312</xdr:rowOff>
    </xdr:from>
    <xdr:to>
      <xdr:col>0</xdr:col>
      <xdr:colOff>1751542</xdr:colOff>
      <xdr:row>147</xdr:row>
      <xdr:rowOff>180712</xdr:rowOff>
    </xdr:to>
    <xdr:pic>
      <xdr:nvPicPr>
        <xdr:cNvPr id="26" name="Gráfico 25" descr="Flechas de cheurón con relleno sólido">
          <a:hlinkClick xmlns:r="http://schemas.openxmlformats.org/officeDocument/2006/relationships" r:id="rId14"/>
          <a:extLst>
            <a:ext uri="{FF2B5EF4-FFF2-40B4-BE49-F238E27FC236}">
              <a16:creationId xmlns:a16="http://schemas.microsoft.com/office/drawing/2014/main" id="{00000000-0008-0000-0200-00001A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50617968"/>
          <a:ext cx="914400" cy="914400"/>
        </a:xfrm>
        <a:prstGeom prst="rect">
          <a:avLst/>
        </a:prstGeom>
      </xdr:spPr>
    </xdr:pic>
    <xdr:clientData/>
  </xdr:twoCellAnchor>
  <xdr:twoCellAnchor editAs="oneCell">
    <xdr:from>
      <xdr:col>0</xdr:col>
      <xdr:colOff>837142</xdr:colOff>
      <xdr:row>170</xdr:row>
      <xdr:rowOff>14024</xdr:rowOff>
    </xdr:from>
    <xdr:to>
      <xdr:col>0</xdr:col>
      <xdr:colOff>1751542</xdr:colOff>
      <xdr:row>174</xdr:row>
      <xdr:rowOff>166424</xdr:rowOff>
    </xdr:to>
    <xdr:pic>
      <xdr:nvPicPr>
        <xdr:cNvPr id="27" name="Gráfico 26" descr="Flechas de cheurón con relleno sólido">
          <a:hlinkClick xmlns:r="http://schemas.openxmlformats.org/officeDocument/2006/relationships" r:id="rId14"/>
          <a:extLst>
            <a:ext uri="{FF2B5EF4-FFF2-40B4-BE49-F238E27FC236}">
              <a16:creationId xmlns:a16="http://schemas.microsoft.com/office/drawing/2014/main" id="{00000000-0008-0000-0200-00001B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60652555"/>
          <a:ext cx="914400" cy="914400"/>
        </a:xfrm>
        <a:prstGeom prst="rect">
          <a:avLst/>
        </a:prstGeom>
      </xdr:spPr>
    </xdr:pic>
    <xdr:clientData/>
  </xdr:twoCellAnchor>
  <xdr:twoCellAnchor editAs="oneCell">
    <xdr:from>
      <xdr:col>0</xdr:col>
      <xdr:colOff>837142</xdr:colOff>
      <xdr:row>709</xdr:row>
      <xdr:rowOff>27517</xdr:rowOff>
    </xdr:from>
    <xdr:to>
      <xdr:col>0</xdr:col>
      <xdr:colOff>1751542</xdr:colOff>
      <xdr:row>713</xdr:row>
      <xdr:rowOff>179917</xdr:rowOff>
    </xdr:to>
    <xdr:pic>
      <xdr:nvPicPr>
        <xdr:cNvPr id="28" name="Gráfico 27" descr="Flechas de cheurón con relleno sólido">
          <a:hlinkClick xmlns:r="http://schemas.openxmlformats.org/officeDocument/2006/relationships" r:id="rId14"/>
          <a:extLst>
            <a:ext uri="{FF2B5EF4-FFF2-40B4-BE49-F238E27FC236}">
              <a16:creationId xmlns:a16="http://schemas.microsoft.com/office/drawing/2014/main" id="{00000000-0008-0000-0200-00001C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164095642"/>
          <a:ext cx="914400" cy="914400"/>
        </a:xfrm>
        <a:prstGeom prst="rect">
          <a:avLst/>
        </a:prstGeom>
      </xdr:spPr>
    </xdr:pic>
    <xdr:clientData/>
  </xdr:twoCellAnchor>
  <xdr:twoCellAnchor editAs="oneCell">
    <xdr:from>
      <xdr:col>0</xdr:col>
      <xdr:colOff>837142</xdr:colOff>
      <xdr:row>856</xdr:row>
      <xdr:rowOff>22491</xdr:rowOff>
    </xdr:from>
    <xdr:to>
      <xdr:col>0</xdr:col>
      <xdr:colOff>1751542</xdr:colOff>
      <xdr:row>860</xdr:row>
      <xdr:rowOff>174891</xdr:rowOff>
    </xdr:to>
    <xdr:pic>
      <xdr:nvPicPr>
        <xdr:cNvPr id="29" name="Gráfico 28" descr="Flechas de cheurón con relleno sólido">
          <a:hlinkClick xmlns:r="http://schemas.openxmlformats.org/officeDocument/2006/relationships" r:id="rId14"/>
          <a:extLst>
            <a:ext uri="{FF2B5EF4-FFF2-40B4-BE49-F238E27FC236}">
              <a16:creationId xmlns:a16="http://schemas.microsoft.com/office/drawing/2014/main" id="{00000000-0008-0000-0200-00001D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11394147"/>
          <a:ext cx="914400" cy="914400"/>
        </a:xfrm>
        <a:prstGeom prst="rect">
          <a:avLst/>
        </a:prstGeom>
      </xdr:spPr>
    </xdr:pic>
    <xdr:clientData/>
  </xdr:twoCellAnchor>
  <xdr:twoCellAnchor editAs="oneCell">
    <xdr:from>
      <xdr:col>0</xdr:col>
      <xdr:colOff>837142</xdr:colOff>
      <xdr:row>904</xdr:row>
      <xdr:rowOff>45246</xdr:rowOff>
    </xdr:from>
    <xdr:to>
      <xdr:col>0</xdr:col>
      <xdr:colOff>1751542</xdr:colOff>
      <xdr:row>909</xdr:row>
      <xdr:rowOff>7146</xdr:rowOff>
    </xdr:to>
    <xdr:pic>
      <xdr:nvPicPr>
        <xdr:cNvPr id="30" name="Gráfico 29" descr="Flechas de cheurón con relleno sólido">
          <a:hlinkClick xmlns:r="http://schemas.openxmlformats.org/officeDocument/2006/relationships" r:id="rId14"/>
          <a:extLst>
            <a:ext uri="{FF2B5EF4-FFF2-40B4-BE49-F238E27FC236}">
              <a16:creationId xmlns:a16="http://schemas.microsoft.com/office/drawing/2014/main" id="{00000000-0008-0000-0200-00001E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21060965"/>
          <a:ext cx="914400" cy="914400"/>
        </a:xfrm>
        <a:prstGeom prst="rect">
          <a:avLst/>
        </a:prstGeom>
      </xdr:spPr>
    </xdr:pic>
    <xdr:clientData/>
  </xdr:twoCellAnchor>
  <xdr:twoCellAnchor editAs="oneCell">
    <xdr:from>
      <xdr:col>0</xdr:col>
      <xdr:colOff>837142</xdr:colOff>
      <xdr:row>923</xdr:row>
      <xdr:rowOff>25668</xdr:rowOff>
    </xdr:from>
    <xdr:to>
      <xdr:col>0</xdr:col>
      <xdr:colOff>1751542</xdr:colOff>
      <xdr:row>928</xdr:row>
      <xdr:rowOff>3210</xdr:rowOff>
    </xdr:to>
    <xdr:pic>
      <xdr:nvPicPr>
        <xdr:cNvPr id="31" name="Gráfico 30" descr="Flechas de cheurón con relleno sólido">
          <a:hlinkClick xmlns:r="http://schemas.openxmlformats.org/officeDocument/2006/relationships" r:id="rId14"/>
          <a:extLst>
            <a:ext uri="{FF2B5EF4-FFF2-40B4-BE49-F238E27FC236}">
              <a16:creationId xmlns:a16="http://schemas.microsoft.com/office/drawing/2014/main" id="{00000000-0008-0000-0200-00001F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27113574"/>
          <a:ext cx="914400" cy="914400"/>
        </a:xfrm>
        <a:prstGeom prst="rect">
          <a:avLst/>
        </a:prstGeom>
      </xdr:spPr>
    </xdr:pic>
    <xdr:clientData/>
  </xdr:twoCellAnchor>
  <xdr:twoCellAnchor editAs="oneCell">
    <xdr:from>
      <xdr:col>0</xdr:col>
      <xdr:colOff>837142</xdr:colOff>
      <xdr:row>943</xdr:row>
      <xdr:rowOff>8735</xdr:rowOff>
    </xdr:from>
    <xdr:to>
      <xdr:col>0</xdr:col>
      <xdr:colOff>1751542</xdr:colOff>
      <xdr:row>947</xdr:row>
      <xdr:rowOff>161135</xdr:rowOff>
    </xdr:to>
    <xdr:pic>
      <xdr:nvPicPr>
        <xdr:cNvPr id="32" name="Gráfico 31" descr="Flechas de cheurón con relleno sólido">
          <a:hlinkClick xmlns:r="http://schemas.openxmlformats.org/officeDocument/2006/relationships" r:id="rId14"/>
          <a:extLst>
            <a:ext uri="{FF2B5EF4-FFF2-40B4-BE49-F238E27FC236}">
              <a16:creationId xmlns:a16="http://schemas.microsoft.com/office/drawing/2014/main" id="{00000000-0008-0000-0200-000020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31751985"/>
          <a:ext cx="914400" cy="914400"/>
        </a:xfrm>
        <a:prstGeom prst="rect">
          <a:avLst/>
        </a:prstGeom>
      </xdr:spPr>
    </xdr:pic>
    <xdr:clientData/>
  </xdr:twoCellAnchor>
  <xdr:twoCellAnchor editAs="oneCell">
    <xdr:from>
      <xdr:col>0</xdr:col>
      <xdr:colOff>837142</xdr:colOff>
      <xdr:row>955</xdr:row>
      <xdr:rowOff>10323</xdr:rowOff>
    </xdr:from>
    <xdr:to>
      <xdr:col>0</xdr:col>
      <xdr:colOff>1751542</xdr:colOff>
      <xdr:row>959</xdr:row>
      <xdr:rowOff>162723</xdr:rowOff>
    </xdr:to>
    <xdr:pic>
      <xdr:nvPicPr>
        <xdr:cNvPr id="33" name="Gráfico 32" descr="Flechas de cheurón con relleno sólido">
          <a:hlinkClick xmlns:r="http://schemas.openxmlformats.org/officeDocument/2006/relationships" r:id="rId14"/>
          <a:extLst>
            <a:ext uri="{FF2B5EF4-FFF2-40B4-BE49-F238E27FC236}">
              <a16:creationId xmlns:a16="http://schemas.microsoft.com/office/drawing/2014/main" id="{00000000-0008-0000-0200-000021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234134823"/>
          <a:ext cx="914400" cy="914400"/>
        </a:xfrm>
        <a:prstGeom prst="rect">
          <a:avLst/>
        </a:prstGeom>
      </xdr:spPr>
    </xdr:pic>
    <xdr:clientData/>
  </xdr:twoCellAnchor>
  <xdr:twoCellAnchor editAs="absolute">
    <xdr:from>
      <xdr:col>2</xdr:col>
      <xdr:colOff>9258</xdr:colOff>
      <xdr:row>1</xdr:row>
      <xdr:rowOff>119058</xdr:rowOff>
    </xdr:from>
    <xdr:to>
      <xdr:col>5</xdr:col>
      <xdr:colOff>731573</xdr:colOff>
      <xdr:row>7</xdr:row>
      <xdr:rowOff>56881</xdr:rowOff>
    </xdr:to>
    <mc:AlternateContent xmlns:mc="http://schemas.openxmlformats.org/markup-compatibility/2006" xmlns:a14="http://schemas.microsoft.com/office/drawing/2010/main">
      <mc:Choice Requires="a14">
        <xdr:graphicFrame macro="">
          <xdr:nvGraphicFramePr>
            <xdr:cNvPr id="38" name="Nombre Localidad ">
              <a:extLst>
                <a:ext uri="{FF2B5EF4-FFF2-40B4-BE49-F238E27FC236}">
                  <a16:creationId xmlns:a16="http://schemas.microsoft.com/office/drawing/2014/main" id="{00000000-0008-0000-0200-000026000000}"/>
                </a:ext>
              </a:extLst>
            </xdr:cNvPr>
            <xdr:cNvGraphicFramePr>
              <a:graphicFrameLocks/>
            </xdr:cNvGraphicFramePr>
          </xdr:nvGraphicFramePr>
          <xdr:xfrm>
            <a:off x="0" y="0"/>
            <a:ext cx="0" cy="0"/>
          </xdr:xfrm>
          <a:graphic>
            <a:graphicData uri="http://schemas.microsoft.com/office/drawing/2010/slicer">
              <sle:slicer xmlns:sle="http://schemas.microsoft.com/office/drawing/2010/slicer" name="Nombre Localidad "/>
            </a:graphicData>
          </a:graphic>
        </xdr:graphicFrame>
      </mc:Choice>
      <mc:Fallback xmlns="">
        <xdr:sp macro="" textlink="">
          <xdr:nvSpPr>
            <xdr:cNvPr id="0" name=""/>
            <xdr:cNvSpPr>
              <a:spLocks noTextEdit="1"/>
            </xdr:cNvSpPr>
          </xdr:nvSpPr>
          <xdr:spPr>
            <a:xfrm>
              <a:off x="3438258" y="309558"/>
              <a:ext cx="5258596" cy="1616604"/>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twoCellAnchor editAs="absolute">
    <xdr:from>
      <xdr:col>2</xdr:col>
      <xdr:colOff>1323</xdr:colOff>
      <xdr:row>8</xdr:row>
      <xdr:rowOff>19834</xdr:rowOff>
    </xdr:from>
    <xdr:to>
      <xdr:col>4</xdr:col>
      <xdr:colOff>1186656</xdr:colOff>
      <xdr:row>14</xdr:row>
      <xdr:rowOff>178584</xdr:rowOff>
    </xdr:to>
    <mc:AlternateContent xmlns:mc="http://schemas.openxmlformats.org/markup-compatibility/2006" xmlns:a14="http://schemas.microsoft.com/office/drawing/2010/main">
      <mc:Choice Requires="a14">
        <xdr:graphicFrame macro="">
          <xdr:nvGraphicFramePr>
            <xdr:cNvPr id="39" name="Sector">
              <a:extLst>
                <a:ext uri="{FF2B5EF4-FFF2-40B4-BE49-F238E27FC236}">
                  <a16:creationId xmlns:a16="http://schemas.microsoft.com/office/drawing/2014/main" id="{00000000-0008-0000-0200-000027000000}"/>
                </a:ext>
              </a:extLst>
            </xdr:cNvPr>
            <xdr:cNvGraphicFramePr/>
          </xdr:nvGraphicFramePr>
          <xdr:xfrm>
            <a:off x="0" y="0"/>
            <a:ext cx="0" cy="0"/>
          </xdr:xfrm>
          <a:graphic>
            <a:graphicData uri="http://schemas.microsoft.com/office/drawing/2010/slicer">
              <sle:slicer xmlns:sle="http://schemas.microsoft.com/office/drawing/2010/slicer" name="Sector"/>
            </a:graphicData>
          </a:graphic>
        </xdr:graphicFrame>
      </mc:Choice>
      <mc:Fallback xmlns="">
        <xdr:sp macro="" textlink="">
          <xdr:nvSpPr>
            <xdr:cNvPr id="0" name=""/>
            <xdr:cNvSpPr>
              <a:spLocks noTextEdit="1"/>
            </xdr:cNvSpPr>
          </xdr:nvSpPr>
          <xdr:spPr>
            <a:xfrm>
              <a:off x="3430323" y="2186772"/>
              <a:ext cx="3399896" cy="1944687"/>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twoCellAnchor editAs="absolute">
    <xdr:from>
      <xdr:col>4</xdr:col>
      <xdr:colOff>1180041</xdr:colOff>
      <xdr:row>8</xdr:row>
      <xdr:rowOff>22479</xdr:rowOff>
    </xdr:from>
    <xdr:to>
      <xdr:col>5</xdr:col>
      <xdr:colOff>714375</xdr:colOff>
      <xdr:row>15</xdr:row>
      <xdr:rowOff>3726</xdr:rowOff>
    </xdr:to>
    <mc:AlternateContent xmlns:mc="http://schemas.openxmlformats.org/markup-compatibility/2006" xmlns:a14="http://schemas.microsoft.com/office/drawing/2010/main">
      <mc:Choice Requires="a14">
        <xdr:graphicFrame macro="">
          <xdr:nvGraphicFramePr>
            <xdr:cNvPr id="40" name="NO. PROYECTO  1">
              <a:extLst>
                <a:ext uri="{FF2B5EF4-FFF2-40B4-BE49-F238E27FC236}">
                  <a16:creationId xmlns:a16="http://schemas.microsoft.com/office/drawing/2014/main" id="{00000000-0008-0000-0200-000028000000}"/>
                </a:ext>
              </a:extLst>
            </xdr:cNvPr>
            <xdr:cNvGraphicFramePr/>
          </xdr:nvGraphicFramePr>
          <xdr:xfrm>
            <a:off x="0" y="0"/>
            <a:ext cx="0" cy="0"/>
          </xdr:xfrm>
          <a:graphic>
            <a:graphicData uri="http://schemas.microsoft.com/office/drawing/2010/slicer">
              <sle:slicer xmlns:sle="http://schemas.microsoft.com/office/drawing/2010/slicer" name="NO. PROYECTO  1"/>
            </a:graphicData>
          </a:graphic>
        </xdr:graphicFrame>
      </mc:Choice>
      <mc:Fallback xmlns="">
        <xdr:sp macro="" textlink="">
          <xdr:nvSpPr>
            <xdr:cNvPr id="0" name=""/>
            <xdr:cNvSpPr>
              <a:spLocks noTextEdit="1"/>
            </xdr:cNvSpPr>
          </xdr:nvSpPr>
          <xdr:spPr>
            <a:xfrm>
              <a:off x="6823604" y="2189417"/>
              <a:ext cx="1856052" cy="1953948"/>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mc:AlternateContent xmlns:mc="http://schemas.openxmlformats.org/markup-compatibility/2006">
    <mc:Choice xmlns:a14="http://schemas.microsoft.com/office/drawing/2010/main" Requires="a14">
      <xdr:twoCellAnchor editAs="oneCell">
        <xdr:from>
          <xdr:col>8</xdr:col>
          <xdr:colOff>1781175</xdr:colOff>
          <xdr:row>11</xdr:row>
          <xdr:rowOff>180975</xdr:rowOff>
        </xdr:from>
        <xdr:to>
          <xdr:col>9</xdr:col>
          <xdr:colOff>1676400</xdr:colOff>
          <xdr:row>13</xdr:row>
          <xdr:rowOff>95250</xdr:rowOff>
        </xdr:to>
        <xdr:sp macro="" textlink="">
          <xdr:nvSpPr>
            <xdr:cNvPr id="4483" name="cmdPDF" hidden="1">
              <a:extLst>
                <a:ext uri="{63B3BB69-23CF-44E3-9099-C40C66FF867C}">
                  <a14:compatExt spid="_x0000_s4483"/>
                </a:ext>
                <a:ext uri="{FF2B5EF4-FFF2-40B4-BE49-F238E27FC236}">
                  <a16:creationId xmlns:a16="http://schemas.microsoft.com/office/drawing/2014/main" id="{00000000-0008-0000-0200-00008311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1375834</xdr:colOff>
          <xdr:row>1</xdr:row>
          <xdr:rowOff>142877</xdr:rowOff>
        </xdr:from>
        <xdr:to>
          <xdr:col>8</xdr:col>
          <xdr:colOff>913341</xdr:colOff>
          <xdr:row>11</xdr:row>
          <xdr:rowOff>161928</xdr:rowOff>
        </xdr:to>
        <xdr:pic>
          <xdr:nvPicPr>
            <xdr:cNvPr id="4" name="Imagen 3">
              <a:extLst>
                <a:ext uri="{FF2B5EF4-FFF2-40B4-BE49-F238E27FC236}">
                  <a16:creationId xmlns:a16="http://schemas.microsoft.com/office/drawing/2014/main" id="{00000000-0008-0000-0200-000004000000}"/>
                </a:ext>
              </a:extLst>
            </xdr:cNvPr>
            <xdr:cNvPicPr>
              <a:picLocks noChangeAspect="1" noChangeArrowheads="1"/>
              <a:extLst>
                <a:ext uri="{84589F7E-364E-4C9E-8A38-B11213B215E9}">
                  <a14:cameraTool cellRange="'T.DINAMICA 2'!$E$13:$G$27" spid="_x0000_s9333"/>
                </a:ext>
              </a:extLst>
            </xdr:cNvPicPr>
          </xdr:nvPicPr>
          <xdr:blipFill>
            <a:blip xmlns:r="http://schemas.openxmlformats.org/officeDocument/2006/relationships" r:embed="rId18"/>
            <a:srcRect/>
            <a:stretch>
              <a:fillRect/>
            </a:stretch>
          </xdr:blipFill>
          <xdr:spPr bwMode="auto">
            <a:xfrm>
              <a:off x="9341115" y="333377"/>
              <a:ext cx="7752820" cy="2888457"/>
            </a:xfrm>
            <a:prstGeom prst="rect">
              <a:avLst/>
            </a:prstGeom>
            <a:noFill/>
            <a:extLst>
              <a:ext uri="{909E8E84-426E-40DD-AFC4-6F175D3DCCD1}">
                <a14:hiddenFill>
                  <a:solidFill>
                    <a:srgbClr val="FFFFFF"/>
                  </a:solidFill>
                </a14:hiddenFill>
              </a:ext>
            </a:extLst>
          </xdr:spPr>
        </xdr:pic>
        <xdr:clientData/>
      </xdr:twoCellAnchor>
    </mc:Choice>
    <mc:Fallback/>
  </mc:AlternateContent>
  <xdr:twoCellAnchor>
    <xdr:from>
      <xdr:col>3</xdr:col>
      <xdr:colOff>927365</xdr:colOff>
      <xdr:row>7</xdr:row>
      <xdr:rowOff>28180</xdr:rowOff>
    </xdr:from>
    <xdr:to>
      <xdr:col>3</xdr:col>
      <xdr:colOff>1308365</xdr:colOff>
      <xdr:row>8</xdr:row>
      <xdr:rowOff>114170</xdr:rowOff>
    </xdr:to>
    <xdr:sp macro="" textlink="">
      <xdr:nvSpPr>
        <xdr:cNvPr id="22" name="Elipse 21">
          <a:extLst>
            <a:ext uri="{FF2B5EF4-FFF2-40B4-BE49-F238E27FC236}">
              <a16:creationId xmlns:a16="http://schemas.microsoft.com/office/drawing/2014/main" id="{00000000-0008-0000-0200-000016000000}"/>
            </a:ext>
          </a:extLst>
        </xdr:cNvPr>
        <xdr:cNvSpPr>
          <a:spLocks noChangeAspect="1"/>
        </xdr:cNvSpPr>
      </xdr:nvSpPr>
      <xdr:spPr bwMode="auto">
        <a:xfrm>
          <a:off x="4939771" y="1897461"/>
          <a:ext cx="381000" cy="383647"/>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2</a:t>
          </a:r>
        </a:p>
      </xdr:txBody>
    </xdr:sp>
    <xdr:clientData/>
  </xdr:twoCellAnchor>
  <xdr:twoCellAnchor>
    <xdr:from>
      <xdr:col>4</xdr:col>
      <xdr:colOff>1917567</xdr:colOff>
      <xdr:row>7</xdr:row>
      <xdr:rowOff>28180</xdr:rowOff>
    </xdr:from>
    <xdr:to>
      <xdr:col>4</xdr:col>
      <xdr:colOff>2298567</xdr:colOff>
      <xdr:row>8</xdr:row>
      <xdr:rowOff>114170</xdr:rowOff>
    </xdr:to>
    <xdr:sp macro="" textlink="">
      <xdr:nvSpPr>
        <xdr:cNvPr id="34" name="Elipse 33">
          <a:extLst>
            <a:ext uri="{FF2B5EF4-FFF2-40B4-BE49-F238E27FC236}">
              <a16:creationId xmlns:a16="http://schemas.microsoft.com/office/drawing/2014/main" id="{00000000-0008-0000-0200-000022000000}"/>
            </a:ext>
          </a:extLst>
        </xdr:cNvPr>
        <xdr:cNvSpPr>
          <a:spLocks noChangeAspect="1"/>
        </xdr:cNvSpPr>
      </xdr:nvSpPr>
      <xdr:spPr bwMode="auto">
        <a:xfrm>
          <a:off x="7561130" y="1897461"/>
          <a:ext cx="381000" cy="383647"/>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3</a:t>
          </a:r>
        </a:p>
      </xdr:txBody>
    </xdr:sp>
    <xdr:clientData/>
  </xdr:twoCellAnchor>
  <xdr:twoCellAnchor>
    <xdr:from>
      <xdr:col>6</xdr:col>
      <xdr:colOff>3001169</xdr:colOff>
      <xdr:row>0</xdr:row>
      <xdr:rowOff>53184</xdr:rowOff>
    </xdr:from>
    <xdr:to>
      <xdr:col>7</xdr:col>
      <xdr:colOff>131762</xdr:colOff>
      <xdr:row>2</xdr:row>
      <xdr:rowOff>35458</xdr:rowOff>
    </xdr:to>
    <xdr:sp macro="" textlink="">
      <xdr:nvSpPr>
        <xdr:cNvPr id="35" name="Elipse 34">
          <a:extLst>
            <a:ext uri="{FF2B5EF4-FFF2-40B4-BE49-F238E27FC236}">
              <a16:creationId xmlns:a16="http://schemas.microsoft.com/office/drawing/2014/main" id="{00000000-0008-0000-0200-000023000000}"/>
            </a:ext>
          </a:extLst>
        </xdr:cNvPr>
        <xdr:cNvSpPr>
          <a:spLocks noChangeAspect="1"/>
        </xdr:cNvSpPr>
      </xdr:nvSpPr>
      <xdr:spPr bwMode="auto">
        <a:xfrm>
          <a:off x="13014325" y="53184"/>
          <a:ext cx="381000" cy="363274"/>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4</a:t>
          </a:r>
        </a:p>
      </xdr:txBody>
    </xdr:sp>
    <xdr:clientData/>
  </xdr:twoCellAnchor>
  <xdr:twoCellAnchor>
    <xdr:from>
      <xdr:col>4</xdr:col>
      <xdr:colOff>233493</xdr:colOff>
      <xdr:row>0</xdr:row>
      <xdr:rowOff>91281</xdr:rowOff>
    </xdr:from>
    <xdr:to>
      <xdr:col>4</xdr:col>
      <xdr:colOff>614493</xdr:colOff>
      <xdr:row>2</xdr:row>
      <xdr:rowOff>92604</xdr:rowOff>
    </xdr:to>
    <xdr:sp macro="" textlink="">
      <xdr:nvSpPr>
        <xdr:cNvPr id="2" name="Elipse 1">
          <a:extLst>
            <a:ext uri="{FF2B5EF4-FFF2-40B4-BE49-F238E27FC236}">
              <a16:creationId xmlns:a16="http://schemas.microsoft.com/office/drawing/2014/main" id="{00000000-0008-0000-0200-000002000000}"/>
            </a:ext>
          </a:extLst>
        </xdr:cNvPr>
        <xdr:cNvSpPr>
          <a:spLocks noChangeAspect="1"/>
        </xdr:cNvSpPr>
      </xdr:nvSpPr>
      <xdr:spPr bwMode="auto">
        <a:xfrm>
          <a:off x="5877056" y="91281"/>
          <a:ext cx="381000" cy="382323"/>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algn="ctr"/>
          <a:r>
            <a:rPr lang="es-CO" sz="1600">
              <a:solidFill>
                <a:sysClr val="windowText" lastClr="000000"/>
              </a:solidFill>
            </a:rPr>
            <a:t>1</a:t>
          </a:r>
        </a:p>
      </xdr:txBody>
    </xdr:sp>
    <xdr:clientData/>
  </xdr:twoCellAnchor>
  <xdr:twoCellAnchor editAs="oneCell">
    <xdr:from>
      <xdr:col>8</xdr:col>
      <xdr:colOff>508000</xdr:colOff>
      <xdr:row>974</xdr:row>
      <xdr:rowOff>31750</xdr:rowOff>
    </xdr:from>
    <xdr:to>
      <xdr:col>10</xdr:col>
      <xdr:colOff>264077</xdr:colOff>
      <xdr:row>979</xdr:row>
      <xdr:rowOff>102721</xdr:rowOff>
    </xdr:to>
    <xdr:pic>
      <xdr:nvPicPr>
        <xdr:cNvPr id="11" name="Imagen 10">
          <a:extLst>
            <a:ext uri="{FF2B5EF4-FFF2-40B4-BE49-F238E27FC236}">
              <a16:creationId xmlns:a16="http://schemas.microsoft.com/office/drawing/2014/main" id="{00000000-0008-0000-0200-00000B000000}"/>
            </a:ext>
          </a:extLst>
        </xdr:cNvPr>
        <xdr:cNvPicPr>
          <a:picLocks noChangeAspect="1"/>
        </xdr:cNvPicPr>
      </xdr:nvPicPr>
      <xdr:blipFill>
        <a:blip xmlns:r="http://schemas.openxmlformats.org/officeDocument/2006/relationships" r:embed="rId19"/>
        <a:stretch>
          <a:fillRect/>
        </a:stretch>
      </xdr:blipFill>
      <xdr:spPr>
        <a:xfrm>
          <a:off x="16012583" y="225192167"/>
          <a:ext cx="3507869" cy="1023472"/>
        </a:xfrm>
        <a:prstGeom prst="rect">
          <a:avLst/>
        </a:prstGeom>
      </xdr:spPr>
    </xdr:pic>
    <xdr:clientData/>
  </xdr:twoCellAnchor>
  <xdr:twoCellAnchor>
    <xdr:from>
      <xdr:col>8</xdr:col>
      <xdr:colOff>1785937</xdr:colOff>
      <xdr:row>8</xdr:row>
      <xdr:rowOff>226218</xdr:rowOff>
    </xdr:from>
    <xdr:to>
      <xdr:col>10</xdr:col>
      <xdr:colOff>523875</xdr:colOff>
      <xdr:row>10</xdr:row>
      <xdr:rowOff>273843</xdr:rowOff>
    </xdr:to>
    <xdr:sp macro="[0]!Protejer" textlink="">
      <xdr:nvSpPr>
        <xdr:cNvPr id="5" name="Rectángulo: esquinas redondeadas 4">
          <a:extLst>
            <a:ext uri="{FF2B5EF4-FFF2-40B4-BE49-F238E27FC236}">
              <a16:creationId xmlns:a16="http://schemas.microsoft.com/office/drawing/2014/main" id="{00000000-0008-0000-0200-000005000000}"/>
            </a:ext>
          </a:extLst>
        </xdr:cNvPr>
        <xdr:cNvSpPr/>
      </xdr:nvSpPr>
      <xdr:spPr bwMode="auto">
        <a:xfrm>
          <a:off x="17966531" y="2393156"/>
          <a:ext cx="2500313" cy="642937"/>
        </a:xfrm>
        <a:prstGeom prst="roundRect">
          <a:avLst/>
        </a:prstGeom>
        <a:gradFill flip="none" rotWithShape="1">
          <a:gsLst>
            <a:gs pos="0">
              <a:schemeClr val="accent5">
                <a:lumMod val="67000"/>
              </a:schemeClr>
            </a:gs>
            <a:gs pos="48000">
              <a:schemeClr val="accent5">
                <a:lumMod val="97000"/>
                <a:lumOff val="3000"/>
              </a:schemeClr>
            </a:gs>
            <a:gs pos="100000">
              <a:schemeClr val="accent5">
                <a:lumMod val="60000"/>
                <a:lumOff val="40000"/>
              </a:schemeClr>
            </a:gs>
          </a:gsLst>
          <a:lin ang="16200000" scaled="1"/>
          <a:tileRect/>
        </a:gradFill>
        <a:ln>
          <a:noFill/>
        </a:ln>
      </xdr:spPr>
      <xdr:style>
        <a:lnRef idx="0">
          <a:scrgbClr r="0" g="0" b="0"/>
        </a:lnRef>
        <a:fillRef idx="0">
          <a:scrgbClr r="0" g="0" b="0"/>
        </a:fillRef>
        <a:effectRef idx="0">
          <a:scrgbClr r="0" g="0" b="0"/>
        </a:effectRef>
        <a:fontRef idx="minor">
          <a:schemeClr val="lt1"/>
        </a:fontRef>
      </xdr:style>
      <xdr:txBody>
        <a:bodyPr vertOverflow="clip" wrap="square" lIns="18288" tIns="0" rIns="0" bIns="0" rtlCol="0" anchor="ctr" upright="1"/>
        <a:lstStyle/>
        <a:p>
          <a:pPr algn="ctr"/>
          <a:r>
            <a:rPr lang="es-CO" sz="1100"/>
            <a:t>HABILITAR ESQUEMA</a:t>
          </a:r>
        </a:p>
      </xdr:txBody>
    </xdr:sp>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OnLoad="1" refreshedBy="cristhian ricardo padilla pizarro" refreshedDate="46147.416167592593" createdVersion="8" refreshedVersion="7" minRefreshableVersion="3" recordCount="1506" xr:uid="{00000000-000A-0000-FFFF-FFFF9D000000}">
  <cacheSource type="worksheet">
    <worksheetSource name="BASE"/>
  </cacheSource>
  <cacheFields count="33">
    <cacheField name="No. Localidad" numFmtId="0">
      <sharedItems containsSemiMixedTypes="0" containsString="0" containsNumber="1" containsInteger="1" minValue="1" maxValue="20"/>
    </cacheField>
    <cacheField name="Nombre Localidad " numFmtId="0">
      <sharedItems count="20">
        <s v="Usaquén"/>
        <s v="Chapinero"/>
        <s v="Santa Fe"/>
        <s v="San Cristóbal"/>
        <s v="Usme"/>
        <s v="Tunjuelito"/>
        <s v="Bosa"/>
        <s v="Kennedy"/>
        <s v="Fontibón"/>
        <s v="Engativá"/>
        <s v="Suba"/>
        <s v="Barrios Unidos"/>
        <s v="Teusaquillo"/>
        <s v="Los Mártires"/>
        <s v="Antonio Nariño"/>
        <s v="Puente Aranda"/>
        <s v="La Candelaria"/>
        <s v="Rafael Uribe Uribe"/>
        <s v="Ciudad Bolívar"/>
        <s v="Sumapaz"/>
      </sharedItems>
    </cacheField>
    <cacheField name="Sector" numFmtId="0">
      <sharedItems count="18">
        <s v="SEGURIDAD, CONVIVENCIA Y JUSTICIA"/>
        <s v="MUJERES"/>
        <s v="MOVILIDAD"/>
        <s v="INTEGRACIÓN SOCIAL"/>
        <s v="SALUD"/>
        <s v="MUJERES/INTEGRACIÓN SOCIAL"/>
        <s v="GESTIÓN PÚBLICA"/>
        <s v="CULTURA, RECREACIÓN Y DEPORTE"/>
        <s v="AMBIENTE"/>
        <s v="EDUCACIÓN"/>
        <s v="DESARROLLO ECONÓMICO, INDUSTRIA Y TURISMO"/>
        <s v="AMBIENTE/HÁBITAT"/>
        <s v="HÁBITAT"/>
        <s v="GOBIERNO"/>
        <s v="SEGURIDAD CONVIVENCIA Y JUSTICIA" u="1"/>
        <e v="#N/A" u="1"/>
        <s v="DESARROLLO ECONÓMICO INDUSTRIA Y TURISMO" u="1"/>
        <s v="CULTURA RECREACIÓN Y DEPORTE" u="1"/>
      </sharedItems>
    </cacheField>
    <cacheField name="Cod. Objetivo" numFmtId="0">
      <sharedItems containsSemiMixedTypes="0" containsString="0" containsNumber="1" containsInteger="1" minValue="1" maxValue="5"/>
    </cacheField>
    <cacheField name="Objetivo Estratégico" numFmtId="0">
      <sharedItems count="5">
        <s v="Objetivo 1. Bogotá avanza en seguridad."/>
        <s v="Objetivo 2. Bogotá Confía en su Bien - Estar"/>
        <s v="Objetivo 3. Bogotá Confía en su Potencial"/>
        <s v="Objetivo 4. Bogotá Ordena su Territorio y Avanza en su Acción Climática"/>
        <s v="Objetivo 5. Bogotá Confía en su Gobierno"/>
      </sharedItems>
    </cacheField>
    <cacheField name="Cod. Programa" numFmtId="0">
      <sharedItems containsSemiMixedTypes="0" containsString="0" containsNumber="1" containsInteger="1" minValue="1" maxValue="39"/>
    </cacheField>
    <cacheField name="Programa" numFmtId="0">
      <sharedItems containsBlank="1" count="33">
        <s v="Programa 1. Diálogo social y cultura ciudadana para la convivencia pacífica y la recuperación de la confianza."/>
        <s v="Programa 2. Cero tolerancia a las violencias contra las mujeres y basadas en género"/>
        <s v="Programa 3. Desmantelamiento de estructuras criminales y delincuenciales con mejores capacidades y activos tecnológicos."/>
        <s v="Programa 4. Servicios centrados en la justicia."/>
        <s v="Programa 5. Espacio público seguro e inclusivo."/>
        <s v="Programa 7. Bogotá, una ciudad con menos pobreza."/>
        <s v="Programa 10. Salud Pública Integrada e Integral "/>
        <s v="Programa 12. Bogotá cuida a su gente"/>
        <s v="Programa 13. Bogotá, un territorio de paz y reconciliación en donde todos puedan volver a empezar."/>
        <s v="Programa 14. Bogotá deportiva, recreativa, artística, patrimonial e intercultural."/>
        <s v="Programa 15. Bogotá protege todas las formas de vida"/>
        <s v="Programa 16. Atención integral a la primera infancia y educación como eje del potencial humano."/>
        <s v="Programa 19. Desarrollo empresarial, productividad y empleo."/>
        <s v="Programa 20. Promoción del emprendimiento formal, equitativo e incluyente"/>
        <s v="Programa 24. Revitalización y renovación urbana y rural con inclusión."/>
        <s v="Programa 25. Aumento de la resiliencia al cambio climático y reduccion de la vulnerabilidad"/>
        <s v="Programa 26. Movilidad Sostenible."/>
        <s v="Programa 27. Gestión del riesgo de desastres para un territorio seguro"/>
        <s v="Programa 30. Atención del déficit social para un hábitat digno."/>
        <s v="Programa 31. Acceso equitativo de vivienda urbana y rural"/>
        <s v="Programa 33. Fortalecimiento institucional para un Gobierno confiable"/>
        <s v="Programa 35. Bogotá Ciudad Inteligente."/>
        <s v="Programa 39. Camino hacia una democracia deliberativa con un gobierno cercano a la gente y con participación ciudadana"/>
        <s v="Programa 8. Erradicación del hambre en Bogotá"/>
        <s v="Programa 29. Servicios públicos inclusivos y sostenibles."/>
        <s v="Programa 23: Ordenamiento territorial sostenible, equilibrado y participativo"/>
        <m/>
        <s v="Programa 19. Desarrollo empresarial productividad y empleo." u="1"/>
        <e v="#N/A" u="1"/>
        <s v="Programa 7. Bogotá una ciudad con menos pobreza." u="1"/>
        <s v="Programa 20. Promoción del emprendimiento formal equitativo e incluyente" u="1"/>
        <s v="Programa 14. Bogotá deportiva recreativa artística patrimonial e intercultural." u="1"/>
        <s v="Programa 13. Bogotá un territorio de paz y reconciliación en donde todos puedan volver a empezar." u="1"/>
      </sharedItems>
    </cacheField>
    <cacheField name="Componente presupuestal" numFmtId="0">
      <sharedItems/>
    </cacheField>
    <cacheField name="Línea de Inversión 2025-2028" numFmtId="0">
      <sharedItems count="20">
        <s v="Cultura ciudadana para la convivencia pacífica"/>
        <s v="Cero tolerancia a las violencias"/>
        <s v="Mejores capacidades al servicio de la seguridad"/>
        <s v="Infraestructura segura e incluyente"/>
        <s v="Menos pobreza "/>
        <s v="Ciudad saludable y con bien-estar"/>
        <s v="Cuidado de la vida"/>
        <s v="Bogotá cultural y deportiva"/>
        <s v="Educación como eje del potencial humano"/>
        <s v="Desarrollo empresarial, productividad y empleo"/>
        <s v="Emprendimiento equitativo e incluyente"/>
        <s v="Desarrollo urbano y rural integral"/>
        <s v="Protección del ambiente y resiliencia al cambio climático"/>
        <s v="Hábitat sostenible e incluyente"/>
        <s v="Gobierno confiable"/>
        <s v="Ciudad inteligente​"/>
        <s v="Democracia deliberativa y participación"/>
        <s v="Línea diferencial étnica"/>
        <e v="#N/A"/>
        <s v="Desarrollo empresarial productividad y empleo" u="1"/>
      </sharedItems>
    </cacheField>
    <cacheField name="Participación mímina Línea de inversión (Circular CONFIS 04 de 2024)" numFmtId="0">
      <sharedItems containsMixedTypes="1" containsNumber="1" minValue="0" maxValue="0.12"/>
    </cacheField>
    <cacheField name="No. Concepto" numFmtId="0">
      <sharedItems containsString="0" containsBlank="1" containsNumber="1" containsInteger="1" minValue="1" maxValue="77"/>
    </cacheField>
    <cacheField name="Concepto de Gasto 2025-2028" numFmtId="0">
      <sharedItems containsBlank="1" count="75">
        <s v="Promoción de la convivencia ciudadana"/>
        <s v="Prevención del feminicidio y las violencias contra las mujeres"/>
        <s v="Dotación, mantenimiento de equipamientos que permitan el fortalecimiento de la seguridad y justicia."/>
        <s v="Acceso a la Justicia"/>
        <s v="Construcción y/o conservación de elementos del sistema de espacio público"/>
        <s v="Cultura ciudadana en torno a la seguridad"/>
        <s v="Transferencias monetarias condicionadas para jóvenes "/>
        <s v="Otras Transferencias Monetarias"/>
        <s v="Apoyo económico para persona mayor - tipo C"/>
        <s v="Acciones complementarias para personas con discapacidad y sus cuidadores"/>
        <s v="Acciones para la disminución de los factores de riesgo frente al consumo de sustancias psicoactivas."/>
        <s v="Otorgamiento de Dispositivos de asistencia Personal - DAP - a personas con discapacidad "/>
        <s v="Salud sexual y reproductiva consciente en adolescentes y jóvenes"/>
        <s v="Servicios de salud inclusivos y accesibles para la comunidad LGBTI. "/>
        <s v="Acciones para la promoción y atención de la salud mental"/>
        <s v="Prevención y atención de violencia intrafamiliar y sexual para poblaciones en situaciones de riesgo y vulnerabilidad de derechos"/>
        <s v="Estrategias de cuidado a personas cuidadoras"/>
        <s v="Fortalecimiento de capacidades para el ejercicio de derechos y para la autonomía económica de las mujeres."/>
        <s v="Construcción de memoria, verdad, reparación, víctimas, paz y reconciliación"/>
        <s v="Iniciativas de interés cultural, artístico, patrimonial y de cultura ciudadana."/>
        <s v="Recreación y deporte "/>
        <s v="Arte, cultura y patrimonio"/>
        <s v="Protección y bienestar animal"/>
        <s v="Dotación de equipamientos para instituciones educativas públicas del distrito."/>
        <s v="Apoyo para educación superior"/>
        <s v="Fortalecimiento de habilidades para la empleabilidad - impulso al empleo local."/>
        <s v="Desarrollo turístico local"/>
        <s v="Sostenibilidad del ecosistema cultural y creativo"/>
        <s v="Extensión agropecuaria y productividad rural"/>
        <s v="Fortalecimiento del tejido empresarial local"/>
        <s v="Construcción, mantenimiento y dotación de parques de la red de proximidad"/>
        <s v="Dotación de equipamientos culturales de escala local"/>
        <s v="Reverdecimeinto Urbano "/>
        <s v="Asistencia técnica agropecuaria y ambiental"/>
        <s v="Cambios de hábitos de consumo, separación en la fuente y reciclaje."/>
        <s v="Diseño, construcción y conservación (mantenimiento y rehabilitación) de la malla vial local e intermedia urbana o rural."/>
        <s v="Manejo de emergencias y mitigación del riesgo de desastres"/>
        <s v="Dotación, adecuación y mejoramiento a unidades operativas de servicios sociales de la SDIS"/>
        <s v="Asignación del subsidio de mejoramiento de vivienda"/>
        <s v="Infraestructura local"/>
        <s v="Fortalecimiento institucional"/>
        <s v="Inspección, vigilancia y control."/>
        <s v="Conectividad y redes de comunicación."/>
        <s v="Fortalecimiento a organizaciones sociales y comunitarias y a instancias de participación."/>
        <s v="Procesos de formación en capacidades democráticas para la participación ciudadana incidente"/>
        <s v="Fortalecimiento a organizaciones comunales"/>
        <s v="Bogotaneidad"/>
        <s v="Iniciativas diferenciales étnicas para comunidades Negras, Afrocolombianas, Raizales, Palenqueras, y los Pueblos Indígenas, Rrom o Gitano"/>
        <s v="Infraestructura de espacios para la participación"/>
        <s v="Fortalecimiento a medios comunitarios y alternativos"/>
        <s v="Acuerdos para el uso y aprovechamiento del espacio público"/>
        <s v="Comedores Comunitarios"/>
        <s v="Acciones complementarias en salud física y nutricional"/>
        <s v="Acueductos veredales y saneamiento básico."/>
        <s v="Creación de Laboratorios de Innovación Social y Transparencia"/>
        <s v="Control y mitigación de plagas "/>
        <s v="Legalización y titulación de predios"/>
        <s v="Adecuación y dotación de manzanas del cuidado"/>
        <s v="Apoyos a deportistas de alto rendimiento"/>
        <s v="Patrimonio tangible e Intagible Local"/>
        <m/>
        <s v="Dotación de Casas de igualdad"/>
        <s v="Procesos complementarios de educación a las personas para el cierre de brechas de la ruralidad"/>
        <s v="Energias alternativas"/>
        <s v="Dotación mantenimiento de equipamientos que permitan el fortalecimiento de la seguridad y justicia." u="1"/>
        <s v="Dotación adecuación y mejoramiento a unidades operativas de servicios sociales de la SDIS" u="1"/>
        <e v="#N/A" u="1"/>
        <s v="Construcción de memoria verdad reparación víctimas paz y reconciliación" u="1"/>
        <s v="Iniciativas diferenciales étnicas para comunidades Negras Afrocolombianas Raizales Palenqueras y los Pueblos Indígenas Rrom o Gitano" u="1"/>
        <s v="Iniciativas de interés cultural artístico patrimonial y de cultura ciudadana." u="1"/>
        <s v="Diseño construcción y conservación (mantenimiento y rehabilitación) de la malla vial local e intermedia urbana o rural." u="1"/>
        <s v="Inspección vigilancia y control." u="1"/>
        <s v="Construcción mantenimiento y dotación de parques de la red de proximidad" u="1"/>
        <s v="Arte cultura y patrimonio" u="1"/>
        <s v="Cambios de hábitos de consumo separación en la fuente y reciclaje." u="1"/>
      </sharedItems>
    </cacheField>
    <cacheField name="Cod. Indicador" numFmtId="0">
      <sharedItems containsString="0" containsBlank="1" containsNumber="1" containsInteger="1" minValue="1" maxValue="114" count="114">
        <n v="1"/>
        <n v="2"/>
        <n v="3"/>
        <n v="4"/>
        <n v="5"/>
        <n v="6"/>
        <n v="7"/>
        <n v="8"/>
        <n v="10"/>
        <n v="11"/>
        <n v="12"/>
        <n v="13"/>
        <n v="15"/>
        <n v="16"/>
        <n v="46"/>
        <n v="47"/>
        <n v="48"/>
        <n v="17"/>
        <n v="18"/>
        <n v="19"/>
        <n v="20"/>
        <n v="21"/>
        <n v="23"/>
        <n v="25"/>
        <n v="26"/>
        <n v="27"/>
        <n v="30"/>
        <n v="31"/>
        <n v="32"/>
        <n v="33"/>
        <n v="34"/>
        <n v="35"/>
        <n v="36"/>
        <n v="37"/>
        <n v="38"/>
        <n v="39"/>
        <n v="40"/>
        <n v="43"/>
        <n v="44"/>
        <n v="45"/>
        <n v="50"/>
        <n v="51"/>
        <n v="52"/>
        <n v="54"/>
        <n v="55"/>
        <n v="56"/>
        <n v="57"/>
        <n v="58"/>
        <n v="61"/>
        <n v="62"/>
        <n v="66"/>
        <n v="67"/>
        <n v="68"/>
        <n v="70"/>
        <n v="71"/>
        <n v="72"/>
        <n v="73"/>
        <n v="74"/>
        <n v="75"/>
        <n v="76"/>
        <n v="110"/>
        <n v="77"/>
        <n v="78"/>
        <n v="79"/>
        <n v="113"/>
        <n v="82"/>
        <n v="83"/>
        <n v="84"/>
        <n v="85"/>
        <n v="88"/>
        <n v="89"/>
        <n v="92"/>
        <n v="93"/>
        <n v="94"/>
        <n v="95"/>
        <n v="96"/>
        <n v="97"/>
        <n v="98"/>
        <n v="99"/>
        <n v="100"/>
        <n v="101"/>
        <n v="103"/>
        <n v="104"/>
        <n v="105"/>
        <n v="107"/>
        <n v="108"/>
        <n v="109"/>
        <n v="9"/>
        <n v="14"/>
        <n v="49"/>
        <n v="22"/>
        <n v="60"/>
        <n v="80"/>
        <n v="114"/>
        <n v="24"/>
        <n v="59"/>
        <n v="64"/>
        <n v="91"/>
        <n v="28"/>
        <n v="63"/>
        <n v="65"/>
        <n v="87"/>
        <n v="41"/>
        <n v="42"/>
        <n v="69"/>
        <n v="111"/>
        <n v="102"/>
        <n v="86"/>
        <n v="106"/>
        <m/>
        <n v="29"/>
        <n v="53"/>
        <n v="81"/>
        <n v="90"/>
      </sharedItems>
    </cacheField>
    <cacheField name="Indicador de producto" numFmtId="0">
      <sharedItems containsMixedTypes="1" containsNumber="1" containsInteger="1" minValue="0" maxValue="0" count="113" longText="1">
        <s v="Organizaciones comunitarias fortalecidas a través de capacidades para promover acciones de corresponsabilidad en la gestión de la seguridad y la convivencia"/>
        <s v="Acciones formativas diferenciales para la promoción de la convivencia ciudadana implementadas"/>
        <s v="Iniciativas de convivencia con participación ciudadana implementadas"/>
        <s v="Número de Personas vinculadas en acciones para la prevención del feminicidio y la violencia contra la mujer"/>
        <s v="Dotaciones suministradas a organismos de seguridad"/>
        <s v="Equipamientos de seguridad y acceso a la justicia intervenidos con acciones de fortalecimiento, operación, adecuación y/o dotación"/>
        <s v="Programas de abordaje de conflictividad escolar para la convivencia con enfoque restaurativo fortalecidos"/>
        <s v="Actores comunitarios fortalecidos con herramientas y capacidades para la implementación de un enfoque restaurativo para la justicia y la convivencia"/>
        <s v="Ciudadanos beneficiados con habilidades y capacidades para gestionar la convivencia constructivamente"/>
        <s v="Proyectos comunitarios implementados en la localidad, para la apropiación del Código Nacional de Seguridad y Convivencia Ciudadana"/>
        <s v="Acciones pedagógicas para la gestión de conflictividades y prevención de violencias implementadas"/>
        <s v="Programas comunitarios con enfoque restaurativo para el cuidado del espacio público y del medio ambiente ejecutados"/>
        <s v="Metros cuadrados construidos y/o conservados de elementos del sistema de espacio público peatonal."/>
        <s v="Estrategias de seguridad y convivencia implementadas a través de gestores locales, que permitan el uso y disfrute del espacio público"/>
        <s v="Jóvenes beneficiados con transferencias condicionadas y  acompañamiento psicosocial para la promoción al acceso y permanencia a oportunidades de formación y empleabilidad"/>
        <s v="Personas atendidas con apoyos que contribuyan al ingreso mínimo garantizado"/>
        <s v="Número de personas mayores con transferencias Monetarias"/>
        <s v="Número de personas con discapacidad, cuidadadores y cuidadoras, vinculados en actividades complementarias en salud"/>
        <s v="Números de personas vinculadas a las acciones desarrolladas desde los dispositivos de base comunitaria en respuesta al consumo de SPA"/>
        <s v="Número de personas con discapacidad beneficiadas con Dispostivos de Asistencia Personal - Ayudas Técnicas (no incluidas en los Planes de Beneficios)"/>
        <s v="Número de personas vinculadas a las acciones y estrategias para promover la salud sexual y reproductiva consciente en los diferentes ciclos de vida"/>
        <s v="Número de personas beneficiadas con alternativas complementarias en salud para la comunidad LGBTI"/>
        <s v="Número de personas beneficiadas con acciones para la promoción y atención de la salud mental"/>
        <s v="Número de Personas que participan en procesos para la prevención de violencias en el contexto familiar y/o violencia sexual.          "/>
        <s v="Mujeres cuidadoras vinculadas a estrategias de cuidado"/>
        <s v="Mujeres vinculadas para el ejercicio de derechos y el fortalecimiento de su autonomía económica"/>
        <s v="Procesos pedagógicos, artísticos, culturales, formativos o académicos realizados para el fortalecimiento de iniciativas ciudadanas para la apropiación social de la memoria, verdad, reparación integral a víctimas, paz y reconciliación. "/>
        <s v="Acciones de construcción de paz realizadas que contribuyan al tejido social, la integración local, la sostenibilidad económica y/o desarrollo territorial para la reconciliación."/>
        <s v="Procesos realizados para el fortalecimiento de habilidades y capacidades de la población víctima del conflicto armado o excombatientes que promuevan su participación en diferentes escenarios. "/>
        <s v="Estímulos otorgados de apoyo al sector artístico y cultural "/>
        <s v="Colectivos u organizaciones recreo deportivas inscritas en el Banco que implementan iniciativas de carácter barrial beneficiadas con apoyos economicos"/>
        <s v="Personas beneficiadas con actividades recreo-deportivas comunitarias"/>
        <s v="Personas capacitadas en los campos deportivos o recreativos "/>
        <s v="Personas beneficiadas con la entrega de dotaciones deportivas."/>
        <s v="Eventos de promoción, circulción y apropiación de actividades artísticas, culturales y patrimoniales realizadas"/>
        <s v="Personas beneficiadas y capacitadas con procesos de formación y exploración en los campos artísticos, culturales y patrimoniales "/>
        <s v="No. Organizaciones artísticas, culturales y patrimoniales beneficiadas con elementos entregados."/>
        <s v="Número de personas vinculadas en acciones de educación en temas de protección y bienestar animal"/>
        <s v="Número de animales atendidos por los programas de brigadas médicas, urgencias veterinarias y adopciones"/>
        <s v="Número de animales esterilizados"/>
        <s v="Sedes educativas urbanas y rurales dotadas con recursos pedagógicos y/o tecnológicos"/>
        <s v="Número de estudiantes beneficiados con apoyo de sostenimiento para la permanencia en la educación posmedia (niveles de formación técnico profesional, tecnólogo, profesional universitario y educación para el trabajo y desarrollo humano)."/>
        <s v="Número de estudiantes beneficiados en programas de educación posmedia (niveles de formación técnico profesional, tecnólogo, profesional universitario y educación para el trabajo y desarrollo humano)."/>
        <s v="Número de acciones realizadas para fortalecer las capacidades y/o habilidades, técnicas y blandas de las personas de la localidad, con el fin de mejorar el acceso a oportunidades de empleo."/>
        <s v="Número de Mipymes y/o emprendimientos orientados al fortalecimiento de las capacidades locales para la gestión y el desarrollo turístico apoyados."/>
        <s v="Número de proyectos financiados y acompañados del sector cultural y creativo."/>
        <s v="Número  de hogares y/o unidades productivas vinculadas a procesos productivos y de comercialización en el sector rural"/>
        <s v="Número de Mipymes, emprendimientos y/o actores de la economia informal apoyados para el fortalecimiento del tejido empresarial local."/>
        <s v="Número de Parques de la red de proximidad intervenidos en mejoramiento, mantenimiento y/o dotación"/>
        <s v="No. de equipamientos culturales intervenidos con acciones de construcción, adecuación y/o dotación"/>
        <s v="Número de hectáreas de conectores ecosistémicos de la Estructura Ecológica Principal intervenidos"/>
        <s v="Número de procesos comunitarios de educación ambiental implementados"/>
        <s v="Número de huertas urbanas implementadas"/>
        <s v="Número de m2 de jardinería convencional y biodiversa mantenidos"/>
        <s v="Número de árboles mantenidos en zona urbana"/>
        <s v="Número de hectáreas en proceso de restauración ecológica"/>
        <s v="Número de procesos comunitarios de educación ambiental implementados y/o fortalecidos"/>
        <s v="Número de árboles mantenidos en zona rural"/>
        <s v="Número de huertas rurales implementadas"/>
        <s v="Personas capacitadas en separación en la fuente y reciclaje"/>
        <s v="Número de predios rurales con buenas prácticas agropecuarias y ambientales que fortalezcan la protección a coberturas vegetales y recurso hídrico"/>
        <s v="Kilómetros-carril construidos y/o conservados de malla vial urbana (local y/o intermedia)"/>
        <s v="Kilómetros-carril construidos y/o conservados de malla vial rural"/>
        <s v="Número de acciones efectivas para el fortalecimiento de las capacidades locales en torno a la gestión del riesgo"/>
        <s v="Número de obras de mitigación y/u obras de mitigación existentes con mantenimiento"/>
        <s v="Unidades operativas orientadas a la atención de la primera infancia  (Jardines Infantiles, Casas de Pensamiento Intercultural, Modalidad Espacios Rurales, Crecemos en la Ruralidad, Creciendo Juntos, Centros Amar) dotadas y/o acondicionadas "/>
        <s v="Unidades operativas de atención especializada (Centros Integrarte, Centros Crecer, Cadis) dotados y/o acondicionados"/>
        <s v="Unidades operativas orientadas a la atención de jóvenes (casas de la juventud, centros forjar) dotadas y/o acondicionadas"/>
        <s v="Sedes de Centros de Desarrollo Comunitarios dotados y/o acondicionados para la prestación de servicios sociales dirigidas al desarrollo de capacidades y generación de oportunidades."/>
        <s v="Unidades operativas orientadas a la prestación de servicios sociales a la persona mayor dotadas y/o acondicionadas"/>
        <s v="Viviendas de interés social rurales mejoradas "/>
        <s v="Sedes administrativas locales intervenidas."/>
        <s v="Estrategias de fortalecimiento institucional realizadas"/>
        <s v="Estrategias de inspección, vigilancia y control realizada"/>
        <s v="Servicios TIC´s generados en zonas rurales y/o apartadas y urbanas"/>
        <s v="Procesos de formacion y desarrollo de competencias digitales realizados en zonas rurales y/o apartadas y urbanas"/>
        <s v="Organizaciones sociales e Instancias de participación ciudadana fortalecidas."/>
        <s v="Personas capacitadas a través de procesos de formación para la participación de manera virtual y presencial."/>
        <s v="Organizaciones comunales fortalecidas."/>
        <s v="Acciones desarrolladas, orientadas a la ciudadanía en el marco de la estrategía Bogotaneidad"/>
        <s v="Unidades de innovación publica  y social fortalecidas"/>
        <s v="Iniciativa de inversión local concertada e implementada con los pueblos indígenas"/>
        <s v="Iniciativa de inversión local concertada e implementada con las comunidades negras, afrocolombianas y palenqueras"/>
        <s v="Iniciativa de inversión local concertada e implementada con las comunidades raizales"/>
        <s v="Salones comunales y/o casas de la participación rehabilitados"/>
        <s v="Organizaciones comunales dotadas"/>
        <s v="Medios comunitarios y alternativos fortalecidos."/>
        <s v="Proyectos de justicia local para la resolución efectiva de conflictividades de manera integral en el sistema de justicia implementados"/>
        <s v="Acuerdos realizados para la organización, la recuperación, el cuidado, el embellecimiento, la sostenibilidad, el mejoramiento y el aprovechamiento económico del espacio público."/>
        <s v="Número de cupos habilitados para la atención de población en inseguridad alimentaria y nutricional del Distrito Capital, a través de comedores comunitarios."/>
        <s v="Número de personas vinculadas en las acciones complementarias en salud física, nutricional y oral, a través del Circuito del Cuidado"/>
        <s v="m2 de Parques de la red de proximidad construidos y dotados"/>
        <s v="Número de acueductos veredales asistidos o intervenidos técnica u organizacionalmente."/>
        <s v="Número de focos intervenidos con acciones de control de plagas"/>
        <s v="Predios legalizados y/o con titulación gestionados"/>
        <s v="Sedes administrativas locales construidas."/>
        <s v="Numero de espacios con adecuación y dotación en las manzanas del cuidado"/>
        <s v="Número de m2 de áreas renaturalizadas"/>
        <s v="Número de hectáreas de Estructura Ecológica Principal con acciones de conservación"/>
        <s v="Unidades operativas para la prestación de servicios sociales  y  la generación de estrategias dirigidas a personas habitantes de calle y/o en riesgo de estarlo (Hogares de paso, Autocuidado, SEDID, Atención Socio-sanitaria y Comunidad de Vida El Camino) dotadas y/o acondicionadas."/>
        <s v="Número de deportistas de alto rendimiento beneficiados con apoyos economicos o especie"/>
        <s v="Personas vinculadas a las acciones de reconocimiento y salvaguardia  del patrimonio cultura inmaterial en torno a practicas artísticas,  recreodeportivas y saberes culturales."/>
        <s v="Número de m2 de muros y techos verdes"/>
        <s v="Salones comunales y/o casas de la participación construidos"/>
        <s v="Iniciativa de inversión local concertada e implementada con el pueblo indígena muisca"/>
        <s v="Unidades operativas para la prestación de servicios sociales y estrategias dirigidas a personas de los sectores sociales LGBTI dotadas y/o acondicionadas "/>
        <s v="Iniciativa de inversión local concertada e implementada con el pueblo rom gitano"/>
        <e v="#N/A"/>
        <s v="Numero de casas de igualdad dotadas"/>
        <s v="Proyectos para el desarrollo integral de la primera infancia y la relación escuela, familia y comunidad."/>
        <s v="Acciones con energías alternativas para el área rural realizadas."/>
        <s v="Sedes administrativas locales terminadas."/>
        <n v="0" u="1"/>
      </sharedItems>
    </cacheField>
    <cacheField name="Estructura de la meta PDL" numFmtId="0">
      <sharedItems longText="1"/>
    </cacheField>
    <cacheField name="Meta PDL 2025-208" numFmtId="0">
      <sharedItems containsMixedTypes="1" containsNumber="1" containsInteger="1" minValue="0" maxValue="0" count="1170" longText="1">
        <s v="Fortalecer 200 organizaciones comunitarias a través de capacidades para promover acciones de corresponsabilidad en la gestión de la seguridad y la convivencia  "/>
        <s v="Implementar 4 acciones formativas diferenciales para la promoción de la convivencia ciudadana"/>
        <s v="Implementar 8 iniciativas de convivencia con participación de la ciudadanía"/>
        <s v="Vincular 2329 personas en acciones para la prevención del feminicidio y la violencia contra la mujer."/>
        <s v="Suministrar 4 dotaciones a organismos de seguridad"/>
        <s v="Intervenir 4 equipamientos de seguridad y acceso a la justicia con acciones de fortalecimiento, operación, adecuación y/o dotación"/>
        <s v="Fortalecer 1 programa de abordaje de conflictividad escolar para la convivencia con enfoque restaurativo"/>
        <s v="Fortalecer 4 actores comunitarios con herramientas y capacidades para la implementación de un enfoque restaurativo para la justicia y la convivencia"/>
        <s v="Beneficiar 350 ciudadanos con habilidades y capacidades para gestionar la convivencia constructivamente"/>
        <s v="Implementar 1 proyecto comunitario en la localidad, para la apropiación del Código Nacional de Seguridad y Convivencia Ciudadana"/>
        <s v="Implementar 2 acciones pedagógicas para la gestión de conflictividades y prevención de violencias"/>
        <s v="Ejecutar 2 programas comunitarios con enfoque restaurativo para el cuidado del espacio público y del medio ambiente"/>
        <s v="Intervenir 8000 metros cuadrados de elementos del sistema de espacio público peatonal con acciones de construcción y/o conservación."/>
        <s v="Implementar 4 estrategias de seguridad y convivencia a través de gestores locales, que permitan el uso y disfrute del espacio público"/>
        <s v="Beneficiar 150 jóvenes con transferencias condicionadas y  acompañamiento psicosocial para la promoción al acceso y permanencia a oportunidades de formación y empleabilidad"/>
        <s v="Atender 977 personas con apoyos que contribuyan al ingreso mínimo garantizado. "/>
        <s v="Beneficiar 1542 personas mayores con transferencias monetarias"/>
        <s v="Vincular 281 personas con discapacidad, cuidadores y cuidadoras, en actividades complementarias en salud"/>
        <s v="Vincular 300 personas a las acciones desarrolladas desde los dispositivos de base comunitaria en respuesta al consumo de SPA"/>
        <s v="Beneficiar 653 personas con discapacidad a través de Dispositivos de Asistencia Personal - Ayudas Técnicas (no incluidas en los Planes de Beneficios)"/>
        <s v="Vincular 381 personas a las acciones y estrategias para promover la salud sexual y reproductiva consciente en los diferentes ciclos de vida"/>
        <s v="Beneficiar 138 personas con alternativas complementarias en salud para la comunidad LGBTI"/>
        <s v="Beneficiar 595 personas con acciones para la promoción y atención de la salud mental"/>
        <s v="Vincular 1860 personas en procesos para la prevención de violencias en el contexto familiar y/o violencia sexual   "/>
        <s v="Vincular 873 mujeres cuidadoras a estrategias de cuidado."/>
        <s v="Vincular 2222 mujeres para el ejercicio de derechos y el fortalecimiento de su autonomía económica"/>
        <s v="Realizar 4 procesos pedagógicos, artísticos, culturales, formativos o para el fortalecimiento de iniciativas ciudadanas para la apropiación social de la memoria, verdad, reparación integral a víctimas, paz y reconciliación.."/>
        <s v="Realizar 4 acciones de construcción de paz que contribuyan al tejido social, la integración local, la sostenibilidad económica y/o desarrollo territorial para la reconciliación."/>
        <s v="Realizar 4 procesos de fortalecimiento de habilidades y capacidades de la población víctima del conflicto armado o excombatientes para promover su partitipación en los diferentes escenarios."/>
        <s v="Otorgar 56 estímulos de apoyo al sector artístico y cultural."/>
        <s v="Beneficiar 24 colectivos u organizaciones recreo deportivas  inscritas en el Banco que implementan iniciativas de carácter barrial con apoyos economicos"/>
        <s v="Beneficiar  10000 personas en actividades recreo-deportivas comunitarias."/>
        <s v="Capacitar 700 personas en los campos deportivos o recreativos "/>
        <s v="Beneficiar 700 Personas con la entrega de dotaciones deportivas."/>
        <s v="Realizar 20 eventos de promoción, circulación y apropiación de actividades artísticas, culturales y patrimoniales."/>
        <s v="Capacitar 1500 personas en los campos artísticos, interculturales, culturales y/o patrimoniales."/>
        <s v="Beneficiar 50 organizaciones artísticas, culturales y patrimoniales con elementos entregados."/>
        <s v="Vincular 2000 personas en acciones educativas en temas de protección y bienestar animal"/>
        <s v="Atender 6500 animales en los programas de brigadas médicas, urgencias veterinarias y adopciones"/>
        <s v="Esterilizar 5000 perros y gatos incluyendo los que está en condición de vulnerabilidad"/>
        <s v="Dotar 12 sedes educativas urbanas y rurales con recursos pedagógicos y/o tecnológicos"/>
        <s v="Beneficiar 250 estudiantes con apoyo de sostenimiento para la permanencia en la educación posmedia (niveles de formación técnico profesional, tecnólogo, profesional universitario y educación para el trabajo y desarrollo humano)."/>
        <s v="Beneficiar 250 personas con apoyo para la educación posmedia (niveles de formación técnico profesional, tecnólogo, profesional universitario y educación para el trabajo y desarrollo humano)."/>
        <s v="Realizar 8 acciones para fortalecer las capacidades y/o habilidades, técnicas y blandas de las personas de la localidad, con el fin de mejorar el acceso a oportunidades de empleo."/>
        <s v="Apoyar 341 Mipymes y/o emprendimientos orientados al fortalecimiento de las capacidades locales para la gestión y el desarrollo turístico "/>
        <s v="Financiar 65 proyectos del sector cultural y creativo."/>
        <s v="Vincular 60 hogares y/o unidades productivas a procesos productivos y de comercialización en el sector rural."/>
        <s v="Apoyar 270 Mipymes, emprendimientos y/o actores de la economia informal para el fortalecimiento del tejido empresarial local."/>
        <s v="Intervenir 20 Parques  de la red de proximidad con acciones de mejoramiento, mantenimiento y/o dotación. "/>
        <s v="Intervenir 3 equipamientos culturales con acciones de construcción, adecuación y/o dotación"/>
        <s v="Intervenir 1 hectáreas de conectores ecosistémicos"/>
        <s v="Implementar 2 procesos comunitarios de educación ambiental que promueven la conservación de la biodiversidad y el agua"/>
        <s v="Implementar 40 huertas urbanas "/>
        <s v="Mantener 14000  m2 de jardinería "/>
        <s v="Mantener 9400 árboles en zona urbana"/>
        <s v="Lograr 3 hectáreas en proceso de restauración ecológica"/>
        <s v="Implementar 3 procesos comunitarios de educación ambiental que promueven la conservación de la biodiversidad y el agua"/>
        <s v="Mantener 9000 árboles en zona rural"/>
        <s v="Implementar 40 huertas rurales "/>
        <s v="Capacitar 2500 personas en separación en la fuente y reciclaje."/>
        <s v="Apoyar 50 predios rurales con buenas prácticas agropecuarias y ambientales que fortalezcan la protección a coberturas vegetales y recurso hídrico"/>
        <s v="Intervenir 8,08 Kilómetros-carril de malla vial urbana (local y/o intermedia) con acciones de construcción y/o conservación"/>
        <s v="Intervenir 1,64 Kilómetros-carril de malla vial rural con acciones de construcción y/o conservación"/>
        <s v="Realizar 4 acciones efectivas para el fortalecimiento de las capacidades locales en torno a la gestión del riesgo"/>
        <s v="Realizar 3 obras de mitigación y/u obras de mitigación existentes con mantenimiento"/>
        <s v="Dotar y/o acondicionar 11 unidades operativas orientadas a la atención de la primera infancia (Jardines Infantiles, Casas de Pensamiento Intercultural, Modalidad Espacios Rurales, Crecemos en la Ruralidad, Creciendo Juntos, Centros Amar, Centros Forjar)"/>
        <s v="Dotar y/o acondicionar 1 unidad operativa de atención especializada (Centros Integrarte, Centros Crecer y Cadis) "/>
        <s v="Dotar y/o acondicionar 1 unidad operativa orientada a la atención de jóvenes (casas de la juventud, centros forjar)"/>
        <s v="Dotar y/o acondicionar 1 Centro de Desarrollo Comunitario  para la prestación de servicios sociales dirigidas al desarrollo de capacidades y generación de oportunidades"/>
        <s v="Dotar y/o acondicionar 1 unidad operativa orientada a la prestación de servicios a la persona mayor "/>
        <s v="Mejorar 50 viviendas de interés social rurales."/>
        <s v="Intervenir 1 sede administrativa local"/>
        <s v="Realizar 4 estrategias de fortalecimiento institucional (una por vigencia)."/>
        <s v="Realizar 4 estrategias de inspección, vigilancia y control (una por vigencia)."/>
        <s v="Operativizar 10 Centros de Acceso Comunitario en zonas rurales y/o apartadas y/o urbanas, con énfasis en Servicios TIC´s generados."/>
        <s v="Operativizar 10 Centros de Acceso Comunitario en zonas rurales y/o apartadas y/o urbanas, con énfasis en procesos de formación y desarrollo de competencias digitales."/>
        <s v="Fortalecer 80 Organizaciones sociales e Instancias de participación ciudadana."/>
        <s v="Capacitar 800 personas a través de procesos de formación para la participación de manera virtual y presencial."/>
        <s v="Fortalecer 75 organizaciones comunales."/>
        <s v="Desarrollar 4 acciones orientadas a la ciudadanía, en el marco de la estrategia &quot;Bogotaneidad"/>
        <s v="Fortalecer 4 unidades de innovación publica y  social a nivel local"/>
        <s v="Concertar e implementar una (1) iniciativa de inversión local con los pueblos indígenas (aplica en todas las localidades con autoridades indígenas)"/>
        <s v="Concertar e implementar una (1) iniciativa de inversión local con las comunidades negras, afrocolombianas y palenqueras (aplica en todas las localidades con autoridades NAP)"/>
        <s v="Concertar e implementar una (1) iniciativa de inversión local con las comunidades raizales (aplica en todas las localidades con autoridades raizales)"/>
        <s v="Rehabilitar  20 salones comunales y/o casas de participación."/>
        <s v="Dotar 40 organizaciones comunales"/>
        <s v="Fortalecer 16 medios comunitarios y alternativos."/>
        <s v="Fortalecer 20 organizaciones comunitarias a través de capacidades para promover acciones de corresponsabilidad en la gestión de la seguridad y la convivencia  "/>
        <s v="Implementar 20 acciones formativas diferenciales para la promoción de la convivencia ciudadana"/>
        <s v="Implementar 19 iniciativas de convivencia con participación de la ciudadanía."/>
        <s v="Vincular 2431 personas en acciones para la prevención del feminicidio y la violencia contra la mujer."/>
        <s v="Suministrar 8 dotaciones a organismos de seguridad"/>
        <s v="Intervenir 5 equipamientos de seguridad y acceso a la justicia con acciones de fortalecimiento, operación, adecuación y/o dotación"/>
        <s v="Fortalecer 1 programas de abordaje de conflictividad escolar para la convivencia con enfoque restaurativo"/>
        <s v="Fortalecer 1 actor comunitarios con herramientas y capacidades para la implementación de un enfoque restaurativo para la justicia y la convivencia"/>
        <s v="Implementar 1 proyecto de justicia local para la resolución efectiva de conflictividades de manera integral en el sistema de justicia"/>
        <s v="Beneficiar 250 ciudadanos con habilidades y capacidades para gestionar la convivencia constructivamente"/>
        <s v="Implementar 1 proyectos comunitarios en la localidad, para la apropiación del Código Nacional de Seguridad y Convivencia Ciudadana"/>
        <s v="Realizar 6 acuerdo para la organización, la recuperación, el cuidado, el embellecimiento, la sostenibilidad, el mejoramiento y el aprovechamiento económico del espacio público."/>
        <s v="Intervenir 1145 metros cuadrados de elementos del sistema de espacio público peatonal con acciones de construcción y/o conservación."/>
        <s v="Implementar 4 estrategias de seguridad y convivencia a través de gestores locales que permitan el uso y disfrute del espacio público"/>
        <s v="Beneficiar 160 jóvenes con transferencias condicionadas y  acompañamiento psicosocial para la promoción al acceso y permanencia a oportunidades de formación y empleabilidad"/>
        <s v="Atender 28000 personas con apoyos que contribuyan al ingreso mínimo garantizado. "/>
        <s v="Beneficiar 679 personas mayores con apoyo económico tipo C."/>
        <s v="Habilitar 400 cupos para la atención de población en inseguridad alimentaria y nutricional del Distrito Capital, a través de comedores comunitarios."/>
        <s v="Vincular 201 personas con discapacidad, cuidadores y cuidadoras, en actividades complementarias en salud."/>
        <s v="Vincular 400 personas a las acciones desarrolladas desde los dispositivos de base comunitaria en respuesta al consumo de SPA."/>
        <s v="Beneficiar 101 personas con discapacidad a través de Dispositivos de Asistencia Personal - Ayudas Técnicas (no incluidas en los Planes de Beneficios)."/>
        <s v="Vincular 400 personas a las acciones y estrategias para promover la salud sexual y reproductiva consciente en los diferentes ciclos de vida"/>
        <s v="Vincular 320 personas en acciones complementarias en salud física, nutricional y oral  "/>
        <s v="Beneficiar 425 personas  con acciones para la promoción y atención de la salud mental ."/>
        <s v="Vincular 4000 personas en procesos para la prevención de violencias en el contexto familiar y/o violencia sexual   "/>
        <s v="Vincular 1780 mujeres cuidadoras a estrategias de cuidado."/>
        <s v="Vincular 1234 mujeres para el ejercicio de derechos y el fortalecimiento de su autonomía económica"/>
        <s v="Realizar 6 procesos pedagógicos, artísticos, culturales, formativos o para el fortalecimiento de iniciativas ciudadanas para la apropiación social de la memoria, verdad, reparación integral a víctimas, paz y reconciliación."/>
        <s v="Realizar 2 procesos de fortalecimiento de habilidades y capacidades de la población víctima del conflicto armado o excombatientes para promover su partitipación en los diferentes escenarios."/>
        <s v="Otorgar 16 estímulos de apoyo al sector artístico y cultural."/>
        <s v="Beneficiar 7 colectivos u organizaciones recreo deportivas  inscritas en el Banco que implementan iniciativas de carácter barrial con apoyos economicos"/>
        <s v="Beneficiar  4000 personas en actividades recreo-deportivas comunitarias."/>
        <s v="Capacitar 3600 personas en los campos deportivos o recreativos "/>
        <s v="Realizar 10 eventos de promoción, circulación y apropiación de actividades artísticas, culturales y patrimoniales."/>
        <s v="Capacitar 1540  personas en los campos artísticos, interculturales, culturales y/o patrimoniales."/>
        <s v="Beneficiar 32 organizaciones artísticas, culturales y patrimoniales con elementos entregados."/>
        <s v="Atender 4428 animales en los programas de brigadas médicas, urgencias veterinarias y adopciones"/>
        <s v="Esterilizar 2695 perros y gatos incluyendo los que está en condición de vulnerabilidad"/>
        <s v="Dotar 7 sedes educativas urbanas y rurales con recursos pedagógicos y/o tecnológicos"/>
        <s v="Beneficiar 229 estudiantes con apoyo de sostenimiento para la permanencia en la educación posmedia (niveles de formación técnico profesional, tecnólogo, profesional universitario y educación para el trabajo y desarrollo humano)."/>
        <s v="Beneficiar 229 estudiantes en programas de educación posmedia (niveles de formación técnico profesional, tecnólogo, profesional universitario y educación para el trabajo y desarrollo humano)."/>
        <s v="Realizar 757 acciones para fortalecer las capacidades y/o habilidades, técnicas y blandas de las personas de la localidad, con el fin de mejorar el acceso a oportunidades de empleo."/>
        <s v="Apoyar 159 Mipymes y/o emprendimientos orientados al fortalecimiento de las capacidades locales para la gestión y el desarrollo turístico "/>
        <s v="Financiar 30 proyectos del sector cultural y creativo."/>
        <s v="Vincular 54 hogares y/o unidades productivas a procesos productivos y de comercialización en el sector rural."/>
        <s v="Apoyar 177 Mipymes, emprendimientos y/o actores de la economia informal para el fortalecimiento del tejido empresarial local."/>
        <s v="Construir 950 m2 de Parques de la red de proximidad (la construcción incluye su dotación)."/>
        <s v="Intervenir 6 Parques  de la red de proximidad con acciones de mejoramiento, mantenimiento y/o dotación. "/>
        <s v="Intervenir 4 equipamientos culturales con acciones de construcción, adecuación y/o dotación (M2)"/>
        <s v="Intervenir 3,3 hectáreas de conectores ecosistémicos"/>
        <s v="Implementar 1 proceso comunitario de educación ambiental que promueven la conservación de la biodiversidad y el agua"/>
        <s v="Implementar 100 huertas urbanas "/>
        <s v="Mantener 1050 m2 de jardinería "/>
        <s v="Mantener 600 árboles en zona urbana"/>
        <s v="Implementar 4 procesos comunitarios de educación ambiental que promueven la conservación de la biodiversidad y el agua"/>
        <s v="Capacitar 4800 personas en separación en la fuente y reciclaje."/>
        <s v="Intervenir 5 Kilómetros-carril de malla vial urbana (local y/o intermedia) con acciones de construcción y/o conservación"/>
        <s v="Intervenir 2 Kilómetros-carril de malla vial rural con acciones de construcción y/o conservación"/>
        <s v="Realizar 1 acción efectivas para el fortalecimiento de las capacidades locales para la respuesta a emergencias y desastres."/>
        <s v="Realizar 2 obras de mitigación y/u obras de mitigación existentes con mantenimiento"/>
        <s v="Fortalecer 3 acueductos veredales con asistencia, intervenir técnica u organizativa"/>
        <s v="Dotar y/o acondicionar 2 unidades operativas orientadas a la atención de la primera infancia (Jardines Infantiles, Casas de Pensamiento Intercultural, Modalidad Espacios Rurales, Crecemos en la Ruralidad, Creciendo Juntos, Centros Amar, Centros Forjar)"/>
        <s v="Dotar y/o acondicionar 1  unidades operativas orientadas a la prestación de servicios a la persona mayor "/>
        <s v="Mejorar 17 viviendas de interés social rurales."/>
        <s v="Operativizar 4 Centros de Acceso Comunitario en zonas rurales y/o apartadas y/o urbanas, con énfasis en Servicios TIC´s generados."/>
        <s v="Operativizar 4 Centros de Acceso Comunitario en zonas rurales y/o apartadas y/o urbanas, con énfasis en procesos de formación y desarrollo de competencias digitales"/>
        <s v="Fortalecer 60 Organizaciones sociales e Instancias de participación ciudadana."/>
        <s v="Capacitar 5348 personas a través de procesos de formación para la participación de manera virtual y presencial."/>
        <s v="Fortalecer 18 organizaciones comunales."/>
        <s v="Desarrollar 4 acciones orientadas a la ciudadanía, en el marco de la estrategia &quot;Bogotaneidad&quot;"/>
        <s v="Concertar e implementar cuatro (4) iniciativa de inversión local con los pueblos indígenas (aplica en todas las localidades con autoridades indígenas)"/>
        <s v="Concertar e implementar cuatro (4) iniciativa de inversión local con las comunidades negras, afrocolombianas y palenqueras (aplica en todas las localidades con autoridades NAP)"/>
        <s v="Concertar e implementar cuatro (4) iniciativa de inversión local con las comunidades raizales (aplica en todas las localidades con autoridades raizales)"/>
        <s v="Fortalecer 31 organizaciones comunitarias a través de capacidades para promover acciones de corresponsabilidad en la gestión de la seguridad y la convivencia."/>
        <s v="Vincular 2400 personas en acciones para la prevención del feminicidio y la violencia contra la mujer."/>
        <s v="Suministrar 2 dotaciones a organismos de seguridad."/>
        <s v="Fortalecer 8 programas de abordaje de conflictividad escolar para la convivencia con enfoque restaurativo."/>
        <s v="Beneficiar 750 ciudadanos con habilidades y capacidades para gestionar la convivencia constructivamente."/>
        <s v="Intervenir 17000 metros cuadrados de elementos del sistema de espacio público peatonal con acciones de construcción y/o conservación."/>
        <s v="Implementar 4 estrategias de seguridad y convivencia a través de gestores locales que permitan el uso y disfrute del espacio público."/>
        <s v="Beneficiar 400 jóvenes con transferencias condicionadas y  acompañamiento psicosocial para la promoción al acceso y permanencia a oportunidades de formación y empleabilidad."/>
        <s v="Atender 7086 personas con apoyos que contribuyan al ingreso mínimo garantizado."/>
        <s v="Beneficiar 2500 personas mayores con transferencias monetarias."/>
        <s v="Habilitar 150 cupos para la atención de población en inseguridad alimentaria y nutricional del Distrito Capital, a través de comedores comunitarios."/>
        <s v="Vincular 500 personas con discapacidad, cuidadores y cuidadoras, en actividades complementarias en salud."/>
        <s v="Vincular 600 personas a las acciones desarrolladas desde los dispositivos de base comunitaria en respuesta al consumo de SPA."/>
        <s v="Beneficiar 800 personas con discapacidad a través de Dispositivos de Asistencia Personal - Ayudas Técnicas (no incluidas en los Planes de Beneficios)."/>
        <s v="Vincular 1000  personas a las acciones y estrategias para promover la salud sexual y reproductiva consciente en los diferentes ciclos de vida."/>
        <s v="Beneficiar 800 personas  con acciones para la promoción y atención de la salud mental."/>
        <s v="Intervenir 100 Focos Con Acciones De Control De Plagas."/>
        <s v="Vincular 2000 personas en procesos para la prevención de violencias en el contexto familiar y/o violencia sexual.   "/>
        <s v="Vincular 900 mujeres cuidadoras a estrategias de cuidado."/>
        <s v="Vincular 1400 mujeres para el ejercicio de derechos y el fortalecimiento de su autonomía económica."/>
        <s v="Realizar 4 procesos pedagógicos, artísticos, culturales, formativos o para el fortalecimiento de iniciativas ciudadanas para la apropiación social de la memoria, verdad, reparación integral a víctimas, paz y reconciliación."/>
        <s v="Otorgar 60 estímulos de apoyo al sector artístico y cultural."/>
        <s v="Beneficiar 20 colectivos u organizaciones recreo deportivas  inscritas en el Banco que implementan iniciativas de carácter barrial con apoyos economicos"/>
        <s v="Beneficiar  8000 personas en actividades recreo-deportivas comunitarias."/>
        <s v="Capacitar 2000 personas en los campos deportivos o recreativos."/>
        <s v="Beneficiar 2000 Personas con la entrega de dotaciones deportivas."/>
        <s v="Realizar 36 eventos de promoción, circulación y apropiación de actividades artísticas, culturales y patrimoniales."/>
        <s v="Capacitar 2000 personas en los campos artísticos, interculturales, culturales y/o patrimoniales."/>
        <s v="Vincular 1500 personas en acciones educativas en temas de protección y bienestar animal"/>
        <s v="Atender 15000 animales en los programas de brigadas médicas, urgencias veterinarias y adopciones"/>
        <s v="Esterilizar 4000 perros y gatos incluyendo los que está en condición de vulnerabilidad"/>
        <s v="Dotar 8 sedes educativas urbanas y rurales con recursos pedagógicos y/o tecnológicos"/>
        <s v="Beneficiar 190 estudiantes con apoyo de sostenimiento para la permanencia en la educación pos-media (niveles de formación técnico profesional, tecnólogo, profesional universitario y educación para el trabajo y desarrollo humano)."/>
        <s v="Beneficiar 20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100 Mipymes y/o emprendimientos orientados al fortalecimiento de las capacidades locales para la gestión y el desarrollo turístico"/>
        <s v="Financiar 48 proyectos del sector cultural y creativo."/>
        <s v="Apoyar 200 Mipymes, emprendimientos y/o actores de la economía informal para el fortalecimiento del tejido empresarial local."/>
        <s v="Gestionar la titulación o legalización de 200 predios."/>
        <s v="Construir 600 m2 de Parques de la red de proximidad (la construcción incluye su dotación)."/>
        <s v="Intervenir 10 Parques  de la red de proximidad con acciones de mejoramiento, mantenimiento y/o dotación."/>
        <s v="Intervenir 12 equipamientos culturales con acciones de construcción, adecuación y/o dotación"/>
        <s v="Lograr 5 hectáreas en proceso de restauración ecológica."/>
        <s v="Implementar 10 huertas urbanas."/>
        <s v="Mantener 4500 m2 de jardinería."/>
        <s v="Mantener 4500 árboles en zona urbana."/>
        <s v="Implementar 4 procesos comunitarios de educación ambiental que promueven la conservación de la biodiversidad y el agua."/>
        <s v="Implementar 40 huertas rurales."/>
        <s v="Capacitar 3000 personas en separación en la fuente y reciclaje."/>
        <s v="Apoyar 40 predios rurales con buenas prácticas agropecuarias y ambientales que fortalezcan la protección a coberturas vegetales y recurso hídrico."/>
        <s v="Intervenir 7.5 Kilómetros-carril de malla vial urbana (local y/o intermedia) con acciones de construcción y/o conservación"/>
        <s v="Intervenir 1.5 Kilómetros-carril de malla vial rural con acciones de construcción y/o conservación"/>
        <s v="Realizar 2 obras de mitigación y/u obras de mitigación existentes con mantenimiento"/>
        <s v="Fortalecer 1 acueducto veredal con asistencia, intervenir técnica u organizativa."/>
        <s v="Dotar y/o acondicionar 10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
        <s v="Dotar y/o acondicionar 1 unidades operativas orientadas a la atención de jóvenes (casas de la juventud, centros forjar)."/>
        <s v="Dotar y/o acondicionar 1 Centros de Desarrollo Comunitarios  para la prestación de servicios sociales dirigidas al desarrollo de capacidades y generación de oportunidades."/>
        <s v="Construir 1 sede administrativa local"/>
        <s v="Operativizar 30 Centros de Acceso Comunitario en zonas rurales y/o apartadas y/o urbanas, con énfasis en Servicios TIC´s generados."/>
        <s v="Operativizar 30 Centros de Acceso Comunitario en zonas rurales y/o apartadas y/o urbanas, con énfasis en procesos de formación y desarrollo de competencias digitales."/>
        <s v="Fortalecer 31 organizaciones comunales."/>
        <s v="Capacitar 2000 personas a través de procesos de formación para la participación de manera virtual y presencial."/>
        <s v="Desarrollar 2 acciones orientadas a la ciudadanía, en el marco de la estrategia Bogotaneidad."/>
        <s v="Concertar e implementar 4 iniciativas de inversión local con los pueblos indígenas."/>
        <s v="Concertar e implementar 4 iniciativas de inversión local con las comunidades negras, afrocolombianas y palenqueras."/>
        <s v="Rehabilitar 8 salones comunales y/o casas de participación."/>
        <s v="Fortalecer 40 medios comunitarios y alternativos."/>
        <s v="Fortalecer 100 organizaciones comunitarias a través de capacidades para promover acciones de corresponsabilidad en la gestión de la seguridad y la convivencia  "/>
        <s v="Implementar 120 acciones formativas diferenciales para la promoción de la convivencia ciudadana"/>
        <s v="Implementar 120 iniciativas de convivencia con participación de la ciudadanía"/>
        <s v="Vincular 6.000 personas en acciones para la prevención del feminicidio y la violencia contra la mujer."/>
        <s v="Intervenir 11 equipamientos de seguridad y acceso a la justicia con acciones de fortalecimiento, operación, adecuación y/o dotación"/>
        <s v="Fortalecer 4 programas de abordaje de conflictividad escolar para la convivencia con enfoque restaurativo"/>
        <s v="Fortalecer 1.600 actores comunitarios con herramientas y capacidades para la implementación de un enfoque restaurativo para la justicia y la convivencia"/>
        <s v="Implementar 24 proyectos de justicia local para la resolución efectiva de conflictividades de manera integral en el sistema de justicia"/>
        <s v="Beneficiar 680 ciudadanos con habilidades y capacidades para gestionar la convivencia constructivamente"/>
        <s v="Implementar 24 proyectos comunitarios en la localidad, para la apropiación del Código Nacional de Seguridad y Convivencia Ciudadana"/>
        <s v="Implementar 80 acciones pedagógicas para la gestión de conflictividades y prevención de violencias"/>
        <s v="Ejecutar 4 programas comunitarios con enfoque restaurativo para el cuidado del espacio público y del medio ambiente"/>
        <s v="Realizar 16 acuerdos para la organización, la recuperación, el cuidado, el embellecimiento, la sostenibilidad, el mejoramiento y el aprovechamiento económico del espacio público."/>
        <s v="Intervenir 4.290  metros cuadrados de elementos del sistema de espacio público peatonal con acciones de construcción y/o conservación."/>
        <s v="Beneficiar 1.160 jóvenes con transferencias condicionadas y  acompañamiento psicosocial para la promoción al acceso y permanencia a oportunidades de formación y empleabilidad"/>
        <s v="Atender 8.000 personas con apoyos que contribuyan al ingreso mínimo garantizado. "/>
        <s v="Beneficiar 6.250 personas mayores con transferencias monetarias"/>
        <s v="Habilitar 300 cupos para la atención de población en inseguridad alimentaria y nutricional del Distrito Capital, a través de comedores comunitarios."/>
        <s v="Vincular 1.200 personas con discapacidad, cuidadores y cuidadoras, en actividades complementarias en salud"/>
        <s v="Vincular 1.600 personas a las acciones desarrolladas desde los dispositivos de base comunitaria en respuesta al consumo de SPA"/>
        <s v="Beneficiar 2.000 personas con discapacidad a través de Dispositivos de Asistencia Personal - Ayudas Técnicas (no incluidas en los Planes de Beneficios)"/>
        <s v="Vincular 2.000 personas a las acciones y estrategias para promover la salud sexual y reproductiva consciente en los diferentes ciclos de vida"/>
        <s v="Vincular 3.200 personas en acciones complementarias en salud física, nutricional y oral, a través del Circuito del Cuidado"/>
        <s v="Beneficiar 6.000 personas con acciones para la promoción y atención de la salud mental"/>
        <s v="Vincular 4.000 personas en procesos para la prevención de violencias en el contexto familiar y/o violencia sexual   "/>
        <s v="Vincular 6.000 mujeres cuidadoras a estrategias de cuidado."/>
        <s v="Vincular 1.600 mujeres para el ejercicio de derechos y el fortalecimiento de su autonomía económica"/>
        <s v="Adecuar y dotar 2 espacios en las manzanas del cuidado"/>
        <s v="Otorgar 100 estímulos de apoyo al sector artístico y cultural."/>
        <s v="Beneficiar 120 colectivos u organizaciones recreo deportivas  inscritas en el Banco que implementan iniciativas de carácter barrial con apoyos economicos"/>
        <s v="Beneficiar  13.200 personas en actividades recreo-deportivas comunitarias."/>
        <s v="Capacitar 6.400 personas en los campos deportivos o recreativos "/>
        <s v="Beneficiar 4.000 Personas con la entrega de dotaciones deportivas."/>
        <s v="Realizar 80 eventos de promoción, circulción y apropiación de actividades artísticas, culturales y patrimoniales."/>
        <s v="Capacitar 1.480 personas en los campos artísticos, interculturales, culturales y/o patrimoniales."/>
        <s v="Beneficiar 60 organizaciones artísticas, culturales y patrimoniales con elementos entregados."/>
        <s v="Vincular 2.400 personas en acciones educativas en temas de protección y bienestar animal"/>
        <s v="Atender 10.000 animales en los programas de brigadas médicas, urgencias veterinarias y adopciones"/>
        <s v="Esterilizar 15.000 perros y gatos incluyendo los que está en condición de vulnerabilidad"/>
        <s v="Dotar 61 sedes educativas urbanas y rurales con recursos pedagógicos y/o tecnológicos"/>
        <s v="Beneficiar 840 estudiantes con apoyo de sostenimiento para la permanencia en la educación posmedia (niveles de formación técnico profesional, tecnólogo, profesional universitario y educación para el trabajo y desarrollo humano)."/>
        <s v="Beneficiar 840 estudiantes en programas de educación posmedia (niveles de formación técnico profesional, tecnólogo, profesional universitario y educación para el trabajo y desarrollo humano)."/>
        <s v="Apoyar 120 Mipymes y/o emprendimientos orientados al fortalecimiento de las capacidades locales para la gestión y el desarrollo turístico "/>
        <s v="Financiar 120 proyectos del sector cultural y creativo."/>
        <s v="Apoyar 800 Mipymes, emprendimientos y/o actores de la economia informal para el fortalecimiento del tejido empresarial local."/>
        <s v="Construir 880 m2 de Parques de la red de proximidad (la construcción incluye su dotación)."/>
        <s v="Intervenir 32 Parques  de la red de proximidad con acciones de mejoramiento, mantenimiento y/o dotación. "/>
        <s v="Intervenir 4 equipamientos culturales con acciones de construcción, adecuación y/o dotación"/>
        <s v="Generar 4.000 m2 de áreas renaturalizadas"/>
        <s v="Lograr 10 hectáreas en proceso de restauración ecológica"/>
        <s v="Realizar acciones de conservación en 5 hectáreas de la  Estructura Ecológica Principal"/>
        <s v="Intervenir 4 hectáreas de conectores ecosistémicos"/>
        <s v="Implementar 160 huertas urbanas "/>
        <s v="Mantener 2.000 m2 de jardinería "/>
        <s v="Mantener 1.000 árboles en zona urbana"/>
        <s v="Capacitar 6.000 personas en separación en la fuente y reciclaje."/>
        <s v="Intervenir 17 Kilómetros-carril de malla vial urbana (local y/o intermedia) con acciones de construcción y/o conservación"/>
        <s v="Realizar 4 obras de mitigación y/u obras de mitigación existentes con mantenimiento"/>
        <s v="Dotar y/o acondicionar 16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
        <s v="Dotar y/o acondicionar 1 unidades operativas orientadas a la atención de jóvenes (casas de la juventud, centros forjar)"/>
        <s v="Dotar y/o acondicionar 2 Centros de Desarrollo Comunitarios  para la prestación de servicios sociales dirigidas al desarrollo de capacidades y generación de oportunidades"/>
        <s v="Dotar y/o acondicionar 1 unidades operativas para la prestación de servicios  y  la generación de estrategias dirigidas a personas habitantes de calle y/o en riesgo de estarlo (Hogares de paso, Autocuidado, SEDID, Atención Socio-saniatria y Comunidad de Vida El Camino) "/>
        <s v="Dotar y/o acondicionar 2 unidades operativas orientadas a la prestación de servicios a la persona mayor "/>
        <s v="Realizar 1 acciones de inspección, vigilancia y control."/>
        <s v="Fortalecer 1 unidades de innovación publica y  social a nivel local"/>
        <s v="Operativizar 20 Centros de Acceso Comunitario en zonas rurales y/o apartadas y/o urbanas, con énfasis en Servicios TIC´s generados."/>
        <s v="Operativizar 20 Centros de Acceso Comunitario en zonas rurales y/o apartadas y/o urbanas, con énfasis en procesos de formación y desarrollo de competencias digitales."/>
        <s v="Fortalecer 200 Organizaciones sociales e Instancias de participación ciudadana."/>
        <s v="Capacitar 2.600 personas a través de procesos de formación para la participación de manera virtual y presencial."/>
        <s v="Fortalecer 100 organizaciones comunales."/>
        <s v="Fortalecer 200 organizaciones comunitarias a través de capacidades para promover acciones de corresponsabilidad en la gestión de la seguridad y la convivencia. "/>
        <s v="Implementar 4 acciones formativas diferenciales para la promoción de la convivencia ciudadana."/>
        <s v="Implementar 4 iniciativas de convivencia con participación de la ciudadanía."/>
        <s v="Vincular 2000 personas en acciones para la prevención del feminicidio y la violencia contra la mujer."/>
        <s v="Suministrar 4 dotaciones a organismos de seguridad."/>
        <s v="Intervenir 4 equipamientos de seguridad y acceso a la justicia con acciones de fortalecimiento, operación, adecuación y/o dotación."/>
        <s v="Fortalecer 20 programas de abordaje de conflictividad escolar para la convivencia con enfoque restaurativo."/>
        <s v="Fortalecer 400 actores comunitarios con herramientas y capacidades para la implementación de un enfoque restaurativo para la justicia y la convivencia."/>
        <s v="Implementar 4 proyectos de justicia local para la resolución efectiva de conflictividades de manera integral en el sistema de justicia."/>
        <s v="Beneficiar 400 ciudadanos con habilidades y capacidades para gestionar la convivencia constructivamente."/>
        <s v="Implementar 4 proyectos comunitarios en la localidad, para la apropiación del Código Nacional de Seguridad y Convivencia Ciudadana."/>
        <s v="Implementar 4 acciones pedagógicas para la gestión de conflictividades y prevención de violencias."/>
        <s v="Ejecutar 4 programas comunitarios con enfoque restaurativo para el cuidado del espacio público y del medio ambiente."/>
        <s v="Realizar 8 acuerdos para la organización, la recuperación, el cuidado, el embellecimiento, la sostenibilidad, el mejoramiento y el aprovechamiento económico del espacio público."/>
        <s v="Intervenir 4000 metros cuadrados de elementos del sistema de espacio público peatonal con acciones de construcción y/o conservación."/>
        <s v="Beneficiar 1.000 jóvenes con transferencias condicionadas y acompañamiento psicosocial para la promoción al acceso y permanencia a oportunidades de formación y empleabilidad."/>
        <s v="Atender 4.000 personas con apoyos que contribuyan al ingreso mínimo garantizado."/>
        <s v="Beneficiar 4.661 personas mayores con transferencias monetarias."/>
        <s v="Habilitar 600 cupos para la atención de población en inseguridad alimentaria y nutricional del Distrito Capital, a través de comedores comunitarios."/>
        <s v="Vincular 1.000 personas con discapacidad, cuidadores y cuidadoras, en actividades complementarias en salud."/>
        <s v="Vincular 2.000 personas a las acciones desarrolladas desde los dispositivos de base comunitaria en respuesta al consumo de SPA."/>
        <s v="Beneficiar 1.500 personas con discapacidad a través de Dispositivos de Asistencia Personal - Ayudas Técnicas (no incluidas en los Planes de Beneficios)."/>
        <s v="Vincular 1.600 personas a las acciones y estrategias para promover la salud sexual y reproductiva consciente en los diferentes ciclos de vida."/>
        <s v="Beneficiar 1.200 personas con acciones para la promoción y atención de la salud mental."/>
        <s v="Vincular 1.800 personas en procesos para la prevención de violencias en el contexto familiar y/o violencia sexual. "/>
        <s v="Vincular 2.000 mujeres y hombres cuidadores a estrategias de cuidado."/>
        <s v="Vincular 2.000 mujeres para el ejercicio de derechos y el fortalecimiento de su autonomía económica."/>
        <s v="Realizar 8 procesos pedagógicos, artísticos, culturales, formativos o para el fortalecimiento de iniciativas ciudadanas para la apropiación social de la memoria, verdad, reparación integral a víctimas, paz y reconciliación."/>
        <s v="Realizar 8 acciones de construcción de paz que contribuyan al tejido social, la integración local, la sostenibilidad económica y/o desarrollo territorial para la reconciliación."/>
        <s v="Realizar 8 procesos de fortalecimiento de habilidades y capacidades de la población víctima del conflicto armado o excombatientes para promover su participación en los diferentes escenarios."/>
        <s v="Otorgar 50 estímulos de apoyo al sector artístico y cultural."/>
        <s v="Beneficiar 80 colectivos u organizaciones recreo deportivas inscritas en el Banco que implementan iniciativas de carácter barrial con apoyos económicos."/>
        <s v="Beneficiar 3.500 personas en actividades recreo-deportivas comunitarias."/>
        <s v="Capacitar 3.500 personas en los campos deportivos o recreativos."/>
        <s v="Beneficiar 3.500 Personas con la entrega de dotaciones deportivas."/>
        <s v="Realizar 80 eventos de promoción, circulación y apropiación de actividades artísticas, culturales y patrimoniales."/>
        <s v="Capacitar 4.000 personas en los campos artísticos, interculturales, culturales y/o patrimoniales."/>
        <s v="Beneficiar a 200 a deportistas de alto rendimiento con apoyos económicos o en especie."/>
        <s v="Vincular a 200 personas en acciones de reconocimiento y salvaguardia del patrimonio cultural. "/>
        <s v="Vincular 2.000 personas en acciones educativas en temas de protección y bienestar animal."/>
        <s v="Atender 20.000 animales en los programas de brigadas médicas, urgencias veterinarias y adopciones."/>
        <s v="Esterilizar 20.000 perros y gatos incluyendo los que está en condición de vulnerabilidad."/>
        <s v="Dotar 40 sedes educativas urbanas y rurales con recursos pedagógicos y/o tecnológicos."/>
        <s v="Beneficiar 500 estudiantes con apoyo de sostenimiento para la permanencia en la educación posmedia (niveles de formación técnico profesional, tecnólogo, profesional universitario y educación para el trabajo y desarrollo humano)."/>
        <s v="Beneficiar 120 estudiantes en programas de educación posmedia (niveles de formación técnico profesional, tecnólogo, profesional universitario y educación para el trabajo y desarrollo humano)."/>
        <s v="Apoyar 40 Mipymes y/o emprendimientos orientados al fortalecimiento de las capacidades locales para la gestión y el desarrollo turístico."/>
        <s v="Financiar 200 proyectos del sector cultural y creativo."/>
        <s v="Vincular 100 hogares y/o unidades productivas a procesos productivos y de comercialización en el sector rural."/>
        <s v="Apoyar 1.000 Mipymes, emprendimientos y/o actores de la economía informal para el fortalecimiento del tejido empresarial local."/>
        <s v="Construir 200 m2 de Parques de la red de proximidad (la construcción incluye su dotación)."/>
        <s v="Intervenir 20 Parques de la red de proximidad con acciones de mejoramiento, mantenimiento y/o dotación."/>
        <s v="Intervenir 4 equipamientos culturales con acciones de construcción, adecuación y/o dotación."/>
        <s v="Lograr 8 hectáreas en proceso de restauración ecológica."/>
        <s v="Realizar acciones de conservación en 1 hectáreas de la Estructura Ecológica Principal."/>
        <s v="Intervenir 1 hectárea de conectores ecosistémicos."/>
        <s v="Implementar 4 procesos comunitarios de educación ambiental que promuevan la conservación de la biodiversidad y el agua."/>
        <s v="Implementar 400 huertas urbanas."/>
        <s v="Construir 200 m2 de muros y techos verdes."/>
        <s v="Mantener 1.600 m2 de jardinería."/>
        <s v="Mantener 800 árboles en zona urbana."/>
        <s v="Lograr 2 hectáreas en proceso de restauración ecológica."/>
        <s v="Mantener 4.000 árboles en zona rural."/>
        <s v="Implementar 100 huertas rurales."/>
        <s v="Capacitar 2.000 personas en separación en la fuente y reciclaje."/>
        <s v="Intervenir 6 Kilómetros-carril de malla vial urbana (local y/o intermedia) con acciones de construcción y/o conservación."/>
        <s v="Intervenir 5 Kilómetros-carril de malla vial rural con acciones de construcción y/o conservación."/>
        <s v="Realizar 4 acciones efectivas para el fortalecimiento de las capacidades locales en torno a la gestión del riesgo."/>
        <s v="Realizar 4 obras de mitigación y/u obras de mitigación existentes con mantenimiento."/>
        <s v="Fortalecer 10 acueductos veredales con asistencia, intervenir técnica u organizativa."/>
        <s v="Dotar y/o acondicionar 8 unidades operativas orientadas a la atención de la primera infancia (Jardines Infantiles, Casas de Pensamiento Intercultural, Modalidad Espacios Rurales, Crecemos en la Ruralidad, Creciendo Juntos, Centros Amar, Centros Forjar)."/>
        <s v="Dotar y/o acondicionar 1 unidad operativa de atención especializada (Centros Integrarte, Centros Crecer y Cadis)."/>
        <s v="Dotar y/o acondicionar 1 unidad operativa orientada a la atención de jóvenes (casas de la juventud, centros forjar)."/>
        <s v="Dotar y/o acondicionar 1 Centro de Desarrollo Comunitario para la prestación de servicios sociales dirigidas al desarrollo de capacidades y generación de oportunidades."/>
        <s v="Dotar y/o acondicionar 1 unidad operativa orientada a la prestación de servicios a la persona mayor."/>
        <s v="Mejorar 200 viviendas de interés social rurales."/>
        <s v="Intervenir 1 sede administrativa local."/>
        <s v="Operativizar 28 Centros de Acceso Comunitario en zonas rurales y/o apartadas y/o urbanas con énfasis en servicios Tics generados."/>
        <s v="Operativizar 14 Centros de Acceso Comunitario en zonas rurales y/o apartadas y/o urbanas con énfasis en procesos de formación y desarrollo de competencias digitales."/>
        <s v="Fortalecer 300 Organizaciones sociales e Instancias de participación ciudadana."/>
        <s v="Capacitar 2.000 personas a través de procesos de formación para la participación de manera virtual y presencial."/>
        <s v="Fortalecer 300 organizaciones comunales."/>
        <s v="Desarrollar 4 acciones orientadas a la ciudadanía, en el marco de la estrategia &quot;Bogotaneidad”."/>
        <s v="Fortalecer 1 unidad de innovación pública y social a nivel local."/>
        <s v="Concertar e implementar una (1) iniciativa de inversión local con los pueblos indígenas (aplica en todas las localidades con autoridades indígenas)."/>
        <s v="Concertar e implementar una (1) iniciativa de inversión local con las comunidades negras, afrocolombianas y palenqueras (aplica en todas las localidades con autoridades NAP)."/>
        <s v="Rehabilitar 20 salones comunales y/o casas de participación."/>
        <s v="Dotar 40 organizaciones comunales."/>
        <s v="Fortalecer 120 medios comunitarios y alternativos."/>
        <s v="Construir 1 sede de salones comunales y/o casas de participación."/>
        <s v="Fortalecer 80 organizaciones comunitarias a través de capacidades para promover acciones de corresponsabilidad en la gestión de la seguridad y la convivencia  "/>
        <s v="Implementar 4 iniciativas de convivencia con participación de la ciudadanía"/>
        <s v="Suministrar2 dotaciones a organismos de seguridad"/>
        <s v="Intervenir 2 equipamientos de seguridad y acceso a la justicia con acciones de fortalecimiento, operación, adecuación y/o dotación"/>
        <s v="Fortalecer 8 programas de abordaje de conflictividad escolar para la convivencia con enfoque restaurativo"/>
        <s v="Beneficiar 160 ciudadanos con habilidades y capacidades para gestionar la convivencia constructivamente"/>
        <s v="Implementar 12 acciones pedagógicas para la gestión de conflictividades y prevención de violencias"/>
        <s v="Ejecutar 12 programas comunitarios con enfoque restaurativo para el cuidado del espacio público y del medio ambiente"/>
        <s v="Intervenir 7000 metros cuadrados de elementos del sistema de espacio público peatonal con acciones de construcción y/o conservación."/>
        <s v="Beneficiar 480 jóvenes con transferencias condicionadas y  acompañamiento psicosocial para la promoción al acceso y permanencia a oportunidades de formación y empleabilidad"/>
        <s v="Atender 3800 personas con apoyos que contribuyan al ingreso mínimo garantizado. "/>
        <s v="Beneficiar 2265 personas mayores con transferencias monetarias"/>
        <s v="Vincular 400 personas con discapacidad, cuidadores y cuidadoras, en actividades complementarias en salud"/>
        <s v="Vincular 600 personas a las acciones desarrolladas desde los dispositivos de base comunitaria en respuesta al consumo de SPA"/>
        <s v="Beneficiar 1000 personas con discapacidad a través de Dispositivos de Asistencia Personal - Ayudas Técnicas (no incluidas en los Planes de Beneficios)"/>
        <s v="Vincular 1000 personas a las acciones y estrategias para promover la salud sexual y reproductiva consciente en los diferentes ciclos de vida"/>
        <s v="Beneficiar 680 personas con acciones para la promoción y atención de la salud mental"/>
        <s v="Vincular 2400 personas en procesos para la prevención de violencias en el contexto familiar y/o violencia sexual   "/>
        <s v="Vincular 2000 mujeres cuidadoras a estrategias de cuidado."/>
        <s v="Vincular 2000 mujeres para el ejercicio de derechos y el fortalecimiento de su autonomía económica"/>
        <s v="Otorgar 44 estímulos de apoyo al sector artístico y cultural."/>
        <s v="Beneficiar 40 colectivos u organizaciones recreo deportivas  inscritas en el Banco que implementan iniciativas de carácter barrial con apoyos economicos"/>
        <s v="Beneficiar  2000 personas en actividades recreo-deportivas comunitarias."/>
        <s v="Capacitar 2000 personas en los campos deportivos o recreativos "/>
        <s v="Beneficiar 800 Personas con la entrega de dotaciones deportivas."/>
        <s v="Realizar 40 eventos de promoción, circulción y apropiación de actividades artísticas, culturales y patrimoniales."/>
        <s v="Capacitar 800 personas en los campos artísticos, interculturales, culturales y/o patrimoniales."/>
        <s v="Beneficiar 20 organizaciones artísticas, culturales y patrimoniales con elementos entregados."/>
        <s v="Atender 4000 animales en los programas de brigadas médicas, urgencias veterinarias y adopciones"/>
        <s v="Beneficiar 200 estudiantes con apoyo de sostenimiento para la permanencia en la educación posmedia (niveles de formación técnico profesional, tecnólogo, profesional universitario y educación para el trabajo y desarrollo humano)."/>
        <s v="Beneficiar 200 estudiantes en programas de educación posmedia (niveles de formación técnico profesional, tecnólogo, profesional universitario y educación para el trabajo y desarrollo humano)."/>
        <s v="Apoyar 40 Mipymes y/o emprendimientos orientados al fortalecimiento de las capacidades locales para la gestión y el desarrollo turístico "/>
        <s v="Financiar 45 proyectos del sector cultural y creativo."/>
        <s v="Apoyar 300 Mipymes, emprendimientos y/o actores de la economia informal para el fortalecimiento del tejido empresarial local."/>
        <s v="Construir 4500 m2 de Parques de la red de proximidad (la construcción incluye su dotación)."/>
        <s v="Intervenir 1 Parques  de la red de proximidad con acciones de mejoramiento, mantenimiento y/o dotación. "/>
        <s v="Implementar 12 procesos comunitarios de educación ambiental que promueven la conservación de la biodiversidad y el agua"/>
        <s v="Implementar 16 huertas urbanas "/>
        <s v="Mantener 2000 m2 de jardinería "/>
        <s v="Mantener 6000 árboles en zona urbana"/>
        <s v="Intervenir 6,4 Kilómetros-carril de malla vial urbana (local y/o intermedia) con acciones de construcción y/o conservación"/>
        <s v="Realizar 04 acciones efectivas para el fortalecimiento de las capacidades locales en torno a la gestión del riesgo"/>
        <s v="Dotar y/o acondicionar 10 unidades operativas orientadas a la atención de la primera infancia (Jardines Infantiles, Casas de Pensamiento Intercultural, Modalidad Espacios Rurales, Crecemos en la Ruralidad, Creciendo Juntos, Centros Amar, Centros Forjar)"/>
        <s v="Dotar y/o acondicionar 1 Centros de Desarrollo Comunitarios  para la prestación de servicios sociales dirigidas al desarrollo de capacidades y generación de oportunidades"/>
        <s v="Dotar y/o acondicionar 1 unidad operativas orientadas a la prestación de servicios a la persona mayor "/>
        <s v="Operativizar 4 Centros de Acceso Comunitario en zonas rurales y/o apartadas y/o urbanas, con énfasis en procesos de formación y desarrollo de competencias digitales."/>
        <s v="Capacitar 1000 personas a través de procesos de formación para la participación de manera virtual y presencial."/>
        <s v="Fortalecer 20 organizaciones comunales."/>
        <s v="Desarrollar  4 acciones orientadas a la ciudadanía, en el marco de la estrategia &quot;Bogotaneidad"/>
        <s v="Fortalecer 200 organizaciones comunitarias a través de capacidades para promover acciones de corresponsabilidad en la gestión de la seguridad y la convivencia  "/>
        <s v="Implementar 8 acciones formativas diferenciales para la promoción de la convivencia ciudadana "/>
        <s v="Implementar 8 iniciativas de convivencia con participación de la ciudadanía. "/>
        <s v="Vincular 10.000 personas en acciones para la prevención del feminicidio y la violencia contra la mujer. "/>
        <s v="Suministrar 8 dotaciones a organismos de seguridad. "/>
        <s v="Intervenir 2 equipamientos de seguridad y acceso a la justicia con acciones de fortalecimiento, operación, adecuación y/o dotación "/>
        <s v="Fortalecer 4 programas de abordaje de conflictividad escolar para la convivencia con enfoque restaurativo "/>
        <s v="Fortalecer 15.000 actores comunitarios con herramientas y capacidades para la implementación de un enfoque restaurativo para la justicia y la convivencia. "/>
        <s v="Implementar 4 proyectos de justicia local para la resolución efectiva de conflictividades de manera integral en el sistema de justicia "/>
        <s v="Beneficiar 20.000 ciudadanos con habilidades y capacidades para gestionar la convivencia constructivamente "/>
        <s v="Implementar 4 proyectos comunitarios en la localidad, para la apropiación del Código Nacional de Seguridad y Convivencia Ciudadana "/>
        <s v="Implementar 8 acciones pedagógicas para la gestión de conflictividades y prevención de violencias "/>
        <s v="Ejecutar 4 programas comunitarios con enfoque restaurativo para el cuidado del espacio público y del medio ambiente "/>
        <s v="Realizar 10 acuerdos para la organización, la recuperación, el cuidado, el embellecimiento, la sostenibilidad, el mejoramiento y el aprovechamiento económico del espacio público. "/>
        <s v="Intervenir 4000 metros cuadrados de elementos del sistema de espacio público peatonal con acciones de construcción y/o conservación. "/>
        <s v="Implementar 4 estrategias de seguridad y convivencia mediante acciones de gestores locales que permitan usar y disfrutar del espacio público. "/>
        <s v="Beneficiar 482 jóvenes con transferencias condicionadas y acompañamiento psicosocial para la promoción al acceso y permanencia a oportunidades de formación y empleabilidad "/>
        <s v="Atender 51.912 personas con apoyos que contribuyan al ingreso mínimo garantizado "/>
        <s v="Beneficiar 6170 personas mayores con transferencias monetarias"/>
        <s v="Habilitar 600 cupos para la atención de población en inseguridad alimentaria y nutricional del Distrito Capital, a través de comedores   comunitarios. "/>
        <s v="Vincular 2.000 personas con discapacidad, cuidadores y cuidadoras, en actividades complementarias en salud. "/>
        <s v="Vincular 3.500 personas a las acciones desarrolladas desde los dispositivos de base comunitaria en respuesta al consumo de SPA. "/>
        <s v="Beneficiar 3.000 personas con discapacidad a través de Dispositivos de Asistencia Personal - Ayudas Técnicas (no incluidas en los Planes de Beneficios). "/>
        <s v="Vincular 1.500 personas a las acciones y estrategias para promover la salud sexual y reproductiva consciente en los diferentes ciclos de vida. "/>
        <s v="Beneficiar 2.000 personas con acciones para la promoción y atención de la salud mental. "/>
        <s v="Vincular 40.000 personas en procesos para la prevención de violencias en el contexto familiar y/o violencia sexual.    "/>
        <s v="Vincular 6.000 mujeres cuidadoras a estrategias de cuidado. "/>
        <s v="Vincular 6.000 mujeres para el ejercicio de derechos y el fortalecimiento de su autonomía económica "/>
        <s v="Realizar 20 procesos pedagógicos, artísticos, culturales, formativos o para el fortalecimiento de iniciativas ciudadanas para la apropiación social de la memoria, verdad, reparación integral a víctimas, paz y reconciliación."/>
        <s v="Realizar 20 acciones de construcción de paz que contribuyan al tejido social, la integración local, la sostenibilidad económica y/o desarrollo territorial para la reconciliación. "/>
        <s v="Realizar 16 procesos de fortalecimiento de habilidades y capacidades de la población víctima del conflicto armado o excombatientes para promover su participación en los diferentes escenarios. "/>
        <s v="Otorgar 180 estímulos de apoyo al sector artístico y cultural "/>
        <s v="Beneficiar 240 colectivos u organizaciones recreo deportivas inscritas en el Banco que implementan iniciativas de carácter barrial con apoyos económicos "/>
        <s v="Beneficiar a 60.000 personas en actividades recreo-deportivas comunitarias "/>
        <s v="Capacitar 8.000 personas en los campos deportivos o recreativos "/>
        <s v="Beneficiar 5.000 personas con la entrega de dotaciones deportivas "/>
        <s v="Realizar 150 eventos de promoción, circulación y apropiación de actividades artísticas, culturales y patrimoniales "/>
        <s v="Capacitar 2.500 personas en los campos artísticos, interculturales, culturales y/o patrimoniales "/>
        <s v="Beneficiar 200 organizaciones artísticas, culturales y patrimoniales con elementos entregados "/>
        <s v="Vincular 4.000 personas en acciones educativas en temas de protección y bienestar animal "/>
        <s v="Atender 15.000 animales en los programas de brigadas médicas, urgencias veterinarias y adopciones "/>
        <s v="Esterilizar 25.000 perros y gatos incluyendo los que está en condición de vulnerabilidad "/>
        <s v="Dotar 36 sedes educativas con equipamientos, recursos pedagógicos y/o tecnológicos"/>
        <s v="Beneficiar 800 estudiantes con apoyo de sostenimiento para la permanencia en la educación posmedia (niveles de formación técnico profesional, tecnólogo, profesional universitario y educación para el trabajo y desarrollo humano)"/>
        <s v="Beneficiar 800 estudiantes en programas de educación posmedia (niveles de formación técnico profesional, tecnólogo, profesional universitario y educación para el trabajo y desarrollo humano)"/>
        <s v="Realizar 886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s v="Financiar 114 proyectos del sector cultural y creativo "/>
        <s v="Apoyar 850 Mipymes, emprendimientos y/o actores de la economía informal para el fortalecimiento del tejido empresarial local"/>
        <s v="Construir 3.000 m2 de Parques de la red de proximidad (la construcción incluye su dotación). "/>
        <s v="Intervenir 32 parques de la red de proximidad con acciones de mejoramiento, mantenimiento y/o dotación. "/>
        <s v="Intervenir 31 equipamientos culturales con acciones de construcción, adecuación y/o dotación. "/>
        <s v="Generar 4.000 m2 de áreas renaturalizadas "/>
        <s v="Realizar acciones de conservación en 4 hectáreas de la Estructura Ecológica Principal "/>
        <s v="Intervenir 2 hectáreas de conectores ecosistémicos "/>
        <s v="Implementar 40 procesos comunitarios de educación ambiental que promueven la conservación de la biodiversidad y el agua "/>
        <s v="Implementar 500 huertas urbanas  "/>
        <s v="Construir 600 m2 de muros y techos verdes. "/>
        <s v="Mantener 1.200 m2 de jardinería "/>
        <s v="Mantener 3.000 árboles en zona urbana "/>
        <s v="Capacitar a 10.000 personas en separación en la fuente y reciclaje. "/>
        <s v="Intervenir 10 Kilómetros-carril de malla vial urbana (local y/o intermedia) con acciones de construcción y/o conservación "/>
        <s v="Realizar 12 acciones efectivas para el fortalecimiento de las capacidades locales para la respuesta a emergencias y desastres. "/>
        <s v="Realizar 1 obra de mitigación y/u obras de mitigación existentes con mantenimiento. "/>
        <s v="Dotar y/o acondicionar 20 unidades operativas orientadas a la atención de la primera infancia (Jardines Infantiles, Casas de Pensamiento Intercultural, Modalidad Espacios Rurales, Crecemos en la Ruralidad, Creciendo Juntos, Centros Amar, Centros Forjar) "/>
        <s v="Dotar y/o acondicionar 1 unidad operativa de atención especializada (Centros Integrarte, Centros Crecer y Cadis) "/>
        <s v="Dotar y/o acondicionar 1 unidad operativa orientada a la atención de jóvenes (casas de la juventud, centros forjar) "/>
        <s v="Dotar y/o acondicionar 1 centro de Desarrollo Comunitario para la prestación de servicios sociales dirigidas al desarrollo de capacidades y generación de oportunidades "/>
        <s v="Dotar y/o acondicionar 3 unidades operativas orientadas a la prestación de servicios a la persona mayor "/>
        <s v="Construir 2 sedes administrativas locales "/>
        <s v="Intervenir 2 sedes administrativa local "/>
        <s v="Realizar 4 estrategias de fortalecimiento institucional (una por vigencia). "/>
        <s v="Realizar 4 estrategias de inspección, vigilancia y control (una por vigencia). "/>
        <s v="Operativizar 6 Centros de Acceso Comunitario en zonas rurales y/o apartadas y/o urbanas, con énfasis en Servicios TIC´s generados."/>
        <s v="Operativizar 5 Centros de Acceso Comunitario en zonas rurales y/o apartadas y/o urbanas, con énfasis en procesos de formación y desarrollo de competencias digitales."/>
        <s v="Fortalecer 400 Organizaciones sociales e Instancias de participación ciudadana. "/>
        <s v="Capacitar 2380 personas a través de procesos de formación para la participación de manera virtual y presencial. "/>
        <s v="Fortalecer 100 organizaciones comunales. "/>
        <s v="Desarrollar 4 acciones orientadas a la ciudadanía, en el marco de la estrategia &quot;Bogotaneidad "/>
        <s v="Fortalecer 4 unidades de innovación pública y  social a nivel local "/>
        <s v="Concertar e implementar 4 iniciativas de inversión local con el pueblo muisca. "/>
        <s v="Concertar e implementar 4 iniciativas de inversión local con los pueblos indígenas  "/>
        <s v="Concertar e implementar 4 iniciativas de inversión local con las comunidades negras, afrocolombianas y palenqueras  "/>
        <s v="Dotar 50 organizaciones comunales "/>
        <s v="Fortalecer 7 medios de comunicación alternativos fortalecidos "/>
        <s v="Fortalecer 100 organizaciones comunitarias a través de capacidades para promover acciones de corresponsabilidad en la gestión de la seguridad y la convivencia."/>
        <s v="Implementar 40 iniciativas de convivencia con participación de la ciudadanía."/>
        <s v="Vincular 9.900 personas en acciones para la prevención del feminicidio y la violencia contra la mujer."/>
        <s v="Fortalecer 4 programas de abordaje de conflictividad escolar para la convivencia con enfoque restaurativo."/>
        <s v="Fortalecer 200 actores comunitarios con herramientas y capacidades para la implementación de un enfoque restaurativo para la justicia y la convivencia."/>
        <s v="Implementar 8 proyectos de justicia local para la resolución efectiva de conflictividades de manera integral en el sistema de justicia."/>
        <s v="Beneficiar 600 ciudadanos con habilidades y capacidades para gestionar la convivencia constructivamente."/>
        <s v="Implementar 10 proyectos comunitarios en la localidad, para la apropiación del Código Nacional de Seguridad y Convivencia Ciudadana."/>
        <s v="Realizar 12 acuerdos para la organización, la recuperación, el cuidado, el embellecimiento, la sostenibilidad, el mejoramiento y el aprovechamiento económico del espacio público."/>
        <s v="Beneficiar 2.380 jóvenes con transferencias condicionadas y acompañamiento psicosocial para la promoción al acceso y permanencia a oportunidades de formación y empleabilidad."/>
        <s v="Atender 24.700 personas con apoyos que contribuyan al ingreso mínimo garantizado."/>
        <s v="Beneficiar 5.826 personas mayores con apoyo económico tipo C."/>
        <s v="Vincular 1.400 personas con discapacidad, cuidadores y cuidadoras, en actividades complementarias en salud."/>
        <s v="Vincular 1.400 personas a las acciones desarrolladas desde los dispositivos de base comunitaria en respuesta al consumo de SPA."/>
        <s v="Beneficiar 1.000 personas con discapacidad a través de Dispositivos de Asistencia Personal - Ayudas Técnicas (no incluidas en los Planes de Beneficios)."/>
        <s v="Vincular 1.400 personas a las acciones y estrategias para promover la salud sexual y reproductiva consciente en los diferentes ciclos de vida."/>
        <s v="Beneficiar 1.500 personas con acciones para la promoción y atención de la salud mental."/>
        <s v="Vincular 20.000 personas en procesos para la prevención de violencias en el contexto familiar y/o violencia sexual."/>
        <s v="Vincular 6.200 mujeres cuidadoras a estrategias de cuidado."/>
        <s v="Vincular 7.500 mujeres para el ejercicio de derechos y el fortalecimiento de su autonomía económica."/>
        <s v="Realizar 24 acciones de construcción de paz que contribuyan al tejido social, la integración local, la sostenibilidad económica y/o desarrollo territorial para la reconciliación."/>
        <s v="Realizar 4 procesos de fortalecimiento de habilidades y capacidades de la población víctima del conflicto armado o excombatientes para promover su participación en los diferentes escenarios."/>
        <s v="Otorgar 140 estímulos de apoyo al sector artístico y cultural."/>
        <s v="Beneficiar 280 colectivos u organizaciones recreo deportivas inscritas en el Banco que implementan iniciativas de carácter barrial con apoyos económicos."/>
        <s v="Beneficiar 20.000 personas en actividades recreo- deportivas comunitarias."/>
        <s v="Capacitar 10.000 personas en los campos deportivos o recreativos."/>
        <s v="Beneficiar 900 Personas con la entrega de dotaciones deportivas."/>
        <s v="Realizar 60 eventos de promoción, circulación y apropiación de actividades artísticas, culturales y patrimoniales."/>
        <s v="Vincular 5.000 personas en acciones educativas en temas de protección y bienestar animal."/>
        <s v="Atender 54.000 animales en los programas de brigadas médicas, urgencias veterinarias y adopciones."/>
        <s v="Esterilizar 30.000 perros y gatos incluyendo los que están en condición de vulnerabilidad."/>
        <s v="Dotar 74 sedes educativas urbanas y rurales con recursos pedagógicos y/o tecnológicos."/>
        <s v="Beneficiar 700 estudiantes con apoyo de sostenimiento para la permanencia en la educación posmedia (niveles de formación técnico profesional, tecnólogo, profesional universitario y educación para el trabajo y desarrollo"/>
        <s v="Beneficiar 700 estudiantes en programas de educación posmedia (niveles de formación técnico profesional, tecnólogo, profesional universitario y educación para el trabajo y desarrollo humano)."/>
        <s v="Realizar 20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s v="Financiar 140 proyectos del sector cultural y creativo."/>
        <s v="Apoyar 1000 Mipymes, emprendimientos y/o actores de la economía informal para el fortalecimiento del tejido empresarial local."/>
        <s v="Construir 1000 m2 de Parques de la red de proximidad (la construcción incluye su dotación)."/>
        <s v="Intervenir 32 parques de la red de proximidad con acciones de mejoramiento, mantenimiento y/o dotación."/>
        <s v="Realizar acciones de conservación en 4 hectáreas de la Estructura Ecológica Principal."/>
        <s v="Implementar 40 procesos comunitarios de educación ambiental que promueven la conservación de la biodiversidad y el agua."/>
        <s v="Implementar 240 huertas urbanas."/>
        <s v="Mantener 2.000 m2 de jardinería."/>
        <s v="Mantener 2.160 árboles en zona urbana."/>
        <s v="Capacitar 7.200 personas en separación en la fuente y reciclaje."/>
        <s v="Intervenir 22 Kilómetros-carril de malla vial urbana (local y/o intermedia) con acciones de construcción y/o conservación."/>
        <s v="Realizar 8 acciones efectivas para el fortalecimiento de las capacidades locales en torno a la gestión del riesgo."/>
        <s v="Dotar y/o acondicionar 36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s v="Dotar y/o acondicionar 6 Centros de Desarrollo Comunitarios para la prestación de servicios sociales dirigidas al desarrollo de capacidades y generación de oportunidades."/>
        <s v="Dotar y/o acondicionar 1 casa LGBTI para la prestación de servicios sociales y estrategias dirigidas a personas de los sectores sociales LGBTI."/>
        <s v="Fortalecer 240 Organizaciones sociales e Instancias de participación ciudadana."/>
        <s v="Capacitar 3200 personas a través de procesos de formación para la participación de manera virtual y presencial."/>
        <s v="Fortalecer 150 organizaciones comunales."/>
        <s v="Desarrollar 4 acciones orientadas a la ciudadanía, en el marco de la estrategia &quot;Bogotaneidad&quot;."/>
        <s v="Fortalecer 1 unidades de innovación publica y social a nivel local."/>
        <s v="Concertar e implementar una (1) iniciativa de inversión local con las comunidades raizales (aplica en todas las localidades con autoridades raizales)."/>
        <s v="Concertar e implementar una (1) iniciativa de inversión local con el pueblo Rrom (aplica en todas las localidades con autoridades gitanas)."/>
        <s v="Fortalecer y/o dotar 200 organizaciones comunitarias locales a través de capacidades para la resolución de conflictos y herramientas tecnológicas, logísticas, para promover acciones de corresponsabilidad en la gestión de la seguridad y convivencia."/>
        <s v="Implementar 8 acciones formativas diferenciales para la promoción de la convivencia ciudadana"/>
        <s v="Implementar 8 iniciativas surgidas desde la participación local, en torno a la convivencia, la veeduría ciudadana, defensa de los derechos humanos y la participación de la ciudadanía."/>
        <s v="Vincular 4200 personas en acciones para la prevención del feminicidio y las violencias contra las mujeres en sus diferencias y diversidades con enfoque diferencial y de género en todos los ciclos de vida (primera infancia, infancia, juventud, adultez, y personas mayores)"/>
        <s v="Intervenir 1 equipamientos de seguridad y acceso a la justicia con acciones de fortalecimiento, operación, adecuación y/o dotación"/>
        <s v="Fortalecer 4 programas de abordaje de conflictividad escolar para la convivencia con enfoque restaurativo y poblacional."/>
        <s v="Fortalecer y/o dotar 40 actores comunitarios con herramientas y capacidades certificadas, para la implementación de un enfoque restaurativo para la justicia y la convivencia principalmente de jueces de paz y conciliadores en equidad activos"/>
        <s v="Implementar 4 proyectos y/o iniciativas de justicia para el fortalecimiento de los mecanismos de justicia comunitaria local y la resolución efectiva de conflictividades de manera integral en el sistema de justicia."/>
        <s v="Beneficiar 200 ciudadanos con habilidades y capacidades certificadas, que permitan gestionar la convivencia constructivamente."/>
        <s v="Implementar 4 proyectos comunitarios en la localidad, para la apropiación del Código Nacional de Seguridad y Convivencia Ciudadana"/>
        <s v="Implementar 8 acciones pedagógicas para la gestión de conflictividades y prevención de violencias, defensa y promoción de los derechos humanos y la participación ciudadana."/>
        <s v="Ejecutar 4 programas comunitarios con enfoque restaurativo para el cuidado del espacio público y del ambiente"/>
        <s v="Realizar 4 acuerdos para la organización, la recuperación, el cuidado, el embellecimiento, la sostenibilidad, el mejoramiento y el aprovechamiento económico y social del espacio público."/>
        <s v="Intervenir 6200 metros cuadrados de elementos del sistema de espacio público peatonal con acciones de construcción y/o conservación."/>
        <s v="Implementar 1 estrategia de atención y prevención del hostigamiento escolar (Bullying) en la localidad"/>
        <s v="Beneficiar 1200 jóvenes con transferencias condicionadas y acompañamiento psicosocial para la promoción al acceso y permanencia a oportunidades de formación, desarrollo de capacidades, empleabilidad y proyectos productivos."/>
        <s v="Atender 36000 personas con apoyos que contribuyan al ingreso mínimo garantizado. "/>
        <s v="Beneficiar 1480 personas mayores con transferencias monetarias"/>
        <s v="Habilitar 100 cupos para la atención de población en inseguridad alimentaria y nutricional del Distrito Capital, a través de comedores comunitarios."/>
        <s v="Fortalecer al proceso nutricional de 3000 niños y niñas de cero a cinco años, gestantes y lactantes de las diferentes modalidades de los hogares de bienestar familiar del ICBF de la localidad de Fontibón anualmente."/>
        <s v="Vincular 600 personas con discapacidad, cuidadores y cuidadoras, en actividades complementarias en salud"/>
        <s v="Vincular 1200 personas a las acciones desarrolladas desde los dispositivos de base comunitaria en respuesta al consumo de SPA"/>
        <s v="Beneficiar 900 personas con discapacidad a través de Dispositivos de Asistencia Personal - Ayudas Técnicas (no incluidas en los Planes de Beneficios)"/>
        <s v="Beneficiar 1000 personas con acciones para la promoción de la salud mental"/>
        <s v="Vincular 4000 personas en procesos para la prevención de violencias en el contexto familiar y/o violencia sexual en todos los ciclos de vida (primera infancia, infancia, juventud, adultez, y personas mayores)"/>
        <s v="Vincular 3100 personas cuidadoras a estrategias de cuidado en todos los ciclos de vida (primera infancia, infancia, juventud, adultez, y personas mayores)"/>
        <s v="Vincular 4000 mujeres en sus diferencias y diversidades con enfoque diferencial para el ejercicio de sus derechos y el fortalecimiento de su autonomía económica en todos los ciclos de vida (primera infancia, infancia, juventud, adultez, y personas mayores)"/>
        <s v="Realizar 4 procesos pedagógicos, artísticos, culturales, formativos o para el fortalecimiento de iniciativas ciudadanas para la apropiación social de la memoria, verdad, reparación integral a víctimas del conflicto armado, paz y reconciliación."/>
        <s v="Realizar 8 procesos de fortalecimiento de habilidades y capacidades de la población víctima del conflicto armado o excombatientes para promover su partitipación en los diferentes escenarios."/>
        <s v="Otorgar 160 estímulos de apoyo al sector artístico y cultural local"/>
        <s v="Beneficiar 40 colectivos u organizaciones recreo deportivas  inscritas en el Banco que implementan iniciativas de carácter barrial con apoyos económicos"/>
        <s v="Beneficiar 30000 personas en actividades recreo-deportivas comunitarias en todos los ciclos de vida (primera infancia, infancia, juventud, adultez, y personas mayores)"/>
        <s v="Capacitar y/o fortalecer 5000 personas en los campos deportivos o recreativos "/>
        <s v="Beneficiar 4000 Personas con la entrega de dotaciones deportivas."/>
        <s v="Realizar 18 eventos de promoción, circulación y apropiación de actividades artísticas, culturales y patrimoniales que fomenten la cosmogonía y cosmovisión de Fontibón."/>
        <s v="Capacitar 2500 personas en los campos artísticos, interculturales, culturales y/o patrimoniales que fomenten la cosmogonía y cosmovisión de Fontibón"/>
        <s v="Beneficiar 40 organizaciones artísticas, culturales y patrimoniales con elementos entregados."/>
        <s v="Vincular 1000 personas en acciones educativas en temas de protección y bienestar animal"/>
        <s v="Atender 2000 animales en los programas de brigadas médicas, urgencias veterinarias y adopciones"/>
        <s v="Esterilizar 7440 perros y gatos incluyendo los que está en condición de vulnerabilidad"/>
        <s v="Dotar 26 sedes educativas urbanas y rurales con recursos pedagógicos y/o tecnológicos para todos los niveles de educación."/>
        <s v="Beneficiar 25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con un enfoque diferencial."/>
        <s v="Apoyar 200 Mipymes y/o emprendimientos orientados al fortalecimiento de las capacidades locales para la gestión y el desarrollo turístico y/o gastronómico"/>
        <s v="Financiar 70 proyectos del sector cultural y creativo local"/>
        <s v="Apoyar 180 Mipymes, emprendimientos y/o actores de la economia informal, turistica y/o gastronómica para el fortalecimiento del tejido empresarial local."/>
        <s v="Intervenir 20 parques de la red de proximidad con acciones de mejoramiento, mantenimiento, adecuación y/o dotación de escenarios deportivos teniendo en cuenta nuevas tendencias y alternativas deportivas incluyentes."/>
        <s v="Intervenir 2 equipamientos culturales con acciones de construcción, adecuación y/o dotación"/>
        <s v="Lograr y/o mantener 9 hectáreas en proceso de restauración ecológica."/>
        <s v="Implementar y/o fortalecer 12 procesos comunitarios de educación ambiental que promuevan la conservación de la biodiversidad y el agua."/>
        <s v="Implementar y/o fortalecer 25 huertas urbanas."/>
        <s v="Construir y/o mantener 360 m² de muros y techos verdes."/>
        <s v="Mantener 3000 m2 de jardinería "/>
        <s v="Mantener 3700 árboles en zona urbana"/>
        <s v="Capacitar 2800 personas en separación en la fuente y la gestión integral de residuos sólidos."/>
        <s v="Intervenir 5,5 Kilómetros-carril de malla vial urbana (local y/o intermedia) con acciones de construcción y/o conservación"/>
        <s v="Realizar 4 acciones efectivas para el fortalecimiento de las capacidades locales y/o procesos comunitarios en torno a la gestión del riesgo y la respuesta a emergencias y desastres."/>
        <s v="Realizar 1 obras de mitigación y/u obras de mitigación existentes con mantenimiento para la reducción del riesgo y adaptación al cambio climático"/>
        <s v="Dotar 7 unidades operativas orientadas a la atención de la primera infancia (Jardines Infantiles, Casas de Pensamiento Intercultural, Modalidad Espacios Rurales, Crecemos en la Ruralidad, Creciendo Juntos, Centros Amar, Centros Forjar)"/>
        <s v="Dotar 2 unidades operativas de atención especializada (Centros Integrarte, Centros Crecer y Cadis) "/>
        <s v="Dotar 1 unidades operativas orientadas a la atención de jóvenes (casas de la juventud, centros forjar)"/>
        <s v="Dotar 1 unidades operativas orientadas a la prestación de servicios a la persona mayor "/>
        <s v="Intervenir y/o dotar 3 sedes administrativas locales y Junta Administradora Local"/>
        <s v="Fortalecer 200 organizaciones sociales e Instancias de participación ciudadana y las reconocidas por las comunidades étnicas."/>
        <s v="Fortalecer 68 organizaciones comunales."/>
        <s v="Fortalecer 1 unidad de innovación publica y  social a nivel local"/>
        <s v="Concertar e implementar 4 iniciativa de inversión local de los pueblos indígenas de acuerdo con las necesidades propias de las comunidades, en aras de respetar su cosmovisión, usos y costumbres."/>
        <s v="Concertar e implementar 4 iniciativa de inversión local con las comunidades negras, afrocolombianas y palenqueras (aplica en todas las localidades con autoridades NAP)"/>
        <s v="Rehabilitar 9 salones comunales, casas de participación y espacios propios para las comunidades étnicas."/>
        <s v="Dotar 21 organizaciones comunales, instancias y casas de participación de la ciudadanía en general y de las comunidades étnicas."/>
        <s v="Fortalecer 18 medios comunitarios y alternativos."/>
        <s v="Vincular 4000 personas en acciones para la prevención del feminicidio y la violencia contra la mujer."/>
        <s v="Fortalecer 8 actores comunitarios con herramientas y capacidades para la implementación de un enfoque restaurativo para la justicia y la convivencia"/>
        <s v="Realizar 4 acuerdos para la organización, la recuperación, el cuidado, el embellecimiento, la sostenibilidad, el mejoramiento y el aprovechamiento económico del espacio público."/>
        <s v="Intervenir 2500 metros cuadrados de elementos del sistema de espacio público peatonal con acciones de construcción y/o conservación."/>
        <s v="Beneficiar 3200 jóvenes con transferencias condicionadas y acompañamiento psicosocial para la promoción al acceso y permanencia a oportunidades de formación y empleabilidad"/>
        <s v="Atender 10000 personas con apoyos que contribuyan al ingreso mínimo garantizado."/>
        <s v="Beneficiar 3650 personas mayores con apoyo económico tipo C"/>
        <s v="Habilitar 230 cupos para la atención de población en inseguridad alimentaria y nutricional del Distrito Capital, a través de comedores comunitarios."/>
        <s v="Vincular 600 personas con discapacidad, cuidadores y cuidadoras, en actividades complementarias en salud."/>
        <s v="Vincular 200  personas a las acciones desarrolladas desde los dispositivos de base comunitaria en respuesta al consumo de SPA."/>
        <s v="Beneficiar 1600 personas con discapacidad a través de Dispositivos de Asistencia Personal - Ayudas Técnicas (no incluidas en los Planes de Beneficios)."/>
        <s v="Vincular 350 personas a las acciones y estrategias para promover la salud sexual y reproductiva consciente en los diferentes ciclos de vida"/>
        <s v="Vincular 800 personas en acciones complementarias en salud física, nutricional y oral"/>
        <s v="Beneficiar 3200 personas con acciones para la promoción y atención de la salud mental"/>
        <s v="Vincular 600 personas en procesos para la prevención de violencias en el contexto familiar y/o violencia sexual   "/>
        <s v="Vincular 3000 mujeres cuidadoras a estrategias de cuidado."/>
        <s v="Vincular 1600  mujeres para el ejercicio de derechos y el fortalecimiento de su autonomía económica"/>
        <s v="Adecuar y dotar 1 espacios en las manzanas del cuidado"/>
        <s v="Realizar 4 procesos pedagógicos, artísticos, culturales, formativos o para el fortalecimiento de iniciativas ciudadanas para la apropiación social de la memoria, verdad, reparación integral a víctimas, paz y reconciliación"/>
        <s v="Beneficiar 10 colectivos u organizaciones recreo deportivas inscritas en el Banco que implementan iniciativas de carácter barrial con apoyos económicos"/>
        <s v="Beneficiar 11200 personas en actividades recreo-deportivas comunitarias."/>
        <s v="Capacitar 600 Personas en los campos deportivos."/>
        <s v="Capacitar 600 personas en los campos artísticos, interculturales, culturales y/o patrimoniales."/>
        <s v="Beneficiar 20 organizaciones artísticas y culturales con elementos entregados."/>
        <s v="Vincular 4000 personas en acciones educativas en temas de protección y bienestar animal"/>
        <s v="Atender 900 animales en los programas de brigadas médicas, urgencias veterinarias y adopciones"/>
        <s v="Esterilizar 8000 perros y gatos incluyendo los que está en condición de vulnerabilidad"/>
        <s v="Dotar 10 sedes educativas urbanas y rurales con recursos pedagógicos y/o tecnológicos"/>
        <s v="Beneficiar 250 estudiantes con apoyo de sostenimiento para la permanencia en la educación posmedia (niveles de formación técnico profesional, tecnólogo, profesional universitario y educación para el trabajo y desarrollo humano)."/>
        <s v="Financiar 40 proyectos del sector cultural y creativo."/>
        <s v="Apoyar 400 MiPymes, emprendimientos y/o actores de la economía informal para el fortalecimiento del tejido empresarial local."/>
        <s v="Intervenir 20 Parques vecinales y/o de bolsillo con acciones de mejoramiento, mantenimiento y/o dotación."/>
        <s v="Intervenir 1 equipamientos culturales con acciones de construcción, adecuación y/o dotación"/>
        <s v="Generar 500 m2 de áreas renaturalizadas"/>
        <s v="Implementar 16  procesos comunitarios de educación ambiental que promueven la conservación de la biodiversidad y el agua"/>
        <s v="Mantener 400 m2 de jardinería"/>
        <s v="Mantener 2000 árboles en zona urbana"/>
        <s v="Capacitar 8000 personas en separación en la fuente y reciclaje"/>
        <s v="Intervenir 40 Kilómetros-carril de malla vial urbana (local y/o intermedia) con acciones de construcción y/o conservación"/>
        <s v="Realizar 4 acciones efectivas para el fortalecimiento de las capacidades locales para la respuesta a emergencias y desastres"/>
        <s v="Dotar y/o acondicionar 8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s v="Dotar y/o acondicionar 1 Centros de Desarrollo Comunitarios para la prestación de servicios sociales dirigidas al desarrollo de capacidades y generación de oportunidades"/>
        <s v="Dotar y/o acondicionar 3 unidades operativas orientadas a la prestación de servicios a la persona mayor."/>
        <s v="Realizar 4 acciones de inspección, vigilancia y control (una por vigencia).."/>
        <s v="Operativizar 2 Centros de Acceso Comunitario en zonas rurales  y/o apartadas y/o urbanas, con énfasis en Servicios TIC´s generados."/>
        <s v="Operativizar 2 Centros de Acceso Comunitario en zonas rurales y/o apartadas y/o urbanas, con énfasis en procesos de formación y desarrollo de competencias digitales."/>
        <s v="Fortalecer 200 Organizaciones, JAC e Instancias de participación ciudadana"/>
        <s v="Desarrollar 4 acciones orientadas a la ciudadanía, en el marco de la estrategia “Bogotaneidad”"/>
        <s v="Fortalecer 1 unidades de innovación publica y social a nivel local"/>
        <s v="Concertar e implementar 1 iniciativa de inversión local con los pueblos indígenas (aplica en todas las localidades con autoridades indígenas)"/>
        <s v="Concertar e implementar 1 iniciativa de inversión local con las comunidades negras, afrocolombianas y palenqueras (aplica en todas las localidades con autoridades NAP)"/>
        <s v="Concertar e implementar 1 iniciativa de inversión local con las comunidades raizales (aplica en todas las localidades con autoridades raizales)"/>
        <s v="Fortalecer 30 medios comunitarios y alternativos"/>
        <s v="Vincular 8000 personas en acciones para la prevención del feminicidio y la violencia contra la mujer"/>
        <s v="Fortalecer 30 programas de abordaje de conflictividad escolar para la convivencia con enfoque restaurativo"/>
        <s v="Fortalecer 100 actores comunitarios con herramientas y capacidades para la implementación de un enfoque restaurativo para la justicia y la convivencia"/>
        <s v="Implementar 4 proyectos de justicia local para la resolución efectiva de conflictividades de manera integral en el sistema de justicia"/>
        <s v="Beneficiar 600 ciudadanos con habilidades y capacidades para gestionar la convivencia constructivamente"/>
        <s v="Implementar 4 acciones pedagógicas para la gestión de conflictividades y prevención de violencias"/>
        <s v="Intervenir 13000 metros cuadrados de elementos del sistema de espacio público peatonal con acciones de construcción y/o conservación."/>
        <s v="Beneficiar 2500 jóvenes con transferencias condicionadas y  acompañamiento psicosocial para la promoción al acceso y permanencia a oportunidades de formación y empleabilidad"/>
        <s v="Atender 9500 personas con apoyos que contribuyan al ingreso mínimo garantizado. "/>
        <s v="Beneficiar 6630 personas mayores con transferencias monetarias"/>
        <s v="Habilitar 1800 cupos para la atención de población en inseguridad alimentaria y nutricional del Distrito Capital, a través de comedores comunitarios."/>
        <s v="Vincular 1500 personas con discapacidad, cuidadores y cuidadoras, en actividades complementarias en salud."/>
        <s v="Vincular 700 personas a las acciones desarrolladas desde los dispositivos de base comunitaria en respuesta al consumo de SPA."/>
        <s v="Beneficiar 2500 personas con discapacidad a través de Dispositivos de Asistencia Personal - Ayudas Técnicas (no incluidas en los Planes de Beneficios)."/>
        <s v="Vincular 700 personas a las acciones y estrategias para promover la salud sexual y reproductiva consciente en los diferentes ciclos de vida"/>
        <s v="Vincular 600 personas en acciones complementarias en salud física, nutricional y oral, a través del Circuito del Cuidado"/>
        <s v="Beneficiar 1500 personas con acciones para la promoción y atención de la salud mental"/>
        <s v="Vincular 8000 personas en procesos para la prevención de violencias en el contexto familiar y/o violencia sexual   "/>
        <s v="Vincular 4000 mujeres cuidadoras a estrategias de cuidado."/>
        <s v="Vincular 1000 mujeres para el ejercicio de derechos y el fortalecimiento de su autonomía económica"/>
        <s v="Otorgar 150 estímulos de apoyo al sector artístico y cultural."/>
        <s v="Beneficiar 290 colectivos u organizaciones recreo deportiva_x000a_inscritas en el Banco que implementan iniciativas de carácter barrial con apoyos económicos"/>
        <s v="Beneficiar 30000 personas en actividades recreo-deportivas comunitarias"/>
        <s v="Capacitar 8000 personas en los campos deportivos o recreativos"/>
        <s v="Beneficiar 7000 Personas con la entrega de dotaciones deportivas."/>
        <s v="Realizar 50 eventos de promoción, circulción y apropiación de actividades artísticas, culturales y patrimoniales."/>
        <s v="Capacitar 5100 personas en los campos artísticos, interculturales, culturales y/o patrimoniales."/>
        <s v="Atender 1500 animales en los programas de brigadas médicas, urgencias veterinarias y adopciones"/>
        <s v="Esterilizar 16000 perros y gatos incluyendo los que está en condición de vulnerabilidad"/>
        <s v="Dotar 32 sedes educativas urbanas y rurales con recursos pedagógicos y/o tecnológicos"/>
        <s v="Beneficiar 600 personas con apoyo para la educación posmedia (niveles de formación técnico profesional, tecnólogo, profesional universitario y educación para el trabajo y desarrollo humano)."/>
        <s v="Beneficiar 60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
        <s v="Financiar 100 proyectos del sector cultural y creativo."/>
        <s v="Vincular 50 hogares y/o unidades productivas a procesos productivos y de comercialización en el sector rural."/>
        <s v="Apoyar 500 Mipymes, emprendimientos y/o actores de la economia informal para el fortalecimiento del tejido empresarial local."/>
        <s v="Construir 900 m2 de Parques de la red de proximidad (la construcción incluye su dotación)."/>
        <s v="Intervenir 32 Parques de la red de proximidad con acciones de mejoramiento, mantenimiento y/o dotación. "/>
        <s v="Intervenir 15 equipamientos culturales con acciones de construcción, adecuación y/o dotación"/>
        <s v="Generar 15000 m2 de áreas renaturalizadas"/>
        <s v="Lograr 1,5 hectáreas en proceso de restauración ecológica"/>
        <s v="Implementar 50 huertas urbanas "/>
        <s v="Mantener 1640 m2 de jardinería "/>
        <s v="Mantener 500 árboles en zona urbana"/>
        <s v="Capacitar 5000 personas en separación en la fuente y reciclaje."/>
        <s v="Intervenir 15 Kilómetros-carril de malla vial urbana (local y/o intermedia) con acciones de construcción y/o conservación"/>
        <s v="Dotar y/o acondicionar 26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
        <s v="Dotar y/o acondicionar 2 unidades operativas orientadas a la atención de jóvenes (casas de la juventud, centros forjar)"/>
        <s v="Dotar y/o acondicionar 1 casas LGBTI para la prestación de servicios sociales y estrategias dirigidas a personas de los sectores sociales LGBTI."/>
        <s v="Intervenir 5 sedes administrativas local"/>
        <s v="Operativizar 3 Centros de Acceso Comunitario en zonas rurales y/o apartadas y/o urbanas, con énfasis en procesos de formación y desarrollo de competencias digitales."/>
        <s v="Capacitar 3000 personas a través de procesos de formación para la participación de manera virtual y presencial."/>
        <s v="Concertar e implementar una (4) iniciativa de inversión local con el pueblo muisca (aplica en Suba y Bosa)."/>
        <s v="Concertar e implementar una (4) iniciativa de inversión local con las comunidades negras, afrocolombianas y palenqueras (aplica en todas las localidades con autoridades NAP)"/>
        <s v="Dotar 70 organizaciones comunales"/>
        <s v="Fortalecer 25 medios comunitarios y alternativos."/>
        <s v="Vincular 3000 personas en acciones para la prevención del feminicidio y las violencias contra la mujer."/>
        <s v="Beneficiar 16 actores comunitarios con herramientas y capacidades para la implementación de un enfoque restaurativo para la justicia y la convivencia"/>
        <s v="Intervenir 4.000 metros cuadrados de elementos del sistema de espacio público peatonal con acciones de construcción y/o conservación"/>
        <s v="Beneficiar 800 jóvenes con transferencias condicionadas y  acompañamiento psicosocial para la promoción al acceso y permanencia a oportunidades de formación y empleabilidad"/>
        <s v="Atender 10000 personas con apoyos que contribuyan al ingreso mínimo garantizado. "/>
        <s v="Beneficiar 1050 personas mayores con transferencias monetarias"/>
        <s v="Habilitar 250  cupos para la atención de población en inseguridad alimentaria y nutricional del Distrio Capital, a través de comedores comunitarios"/>
        <s v="Beneficiar 400 personas con discapacidad a través de Dispositivos de Asistencia Personal - Ayudas Técnicas (no incluidas en los Planes de Beneficios)"/>
        <s v="Vincular 600 personas a las acciones y estrategias para promover la salud sexual y reproductiva consciente en los diferentes ciclos de vida"/>
        <s v="Beneficiar 600 personas con acciones para la promoción y atención de la salud mental"/>
        <s v="Vincular 3200 personas en procesos para la prevención de violencias en el contexto familiar y/o violencia sexual   "/>
        <s v="Vincular 1200 mujeres para el ejercicio de derechos y el fortalecimiento de su autonomía económica"/>
        <s v="Otorgar 40 estímulos de apoyo al sector artístico y cultural."/>
        <s v="Vincular  5000 personas en actividades recreo-deportivas comunitarias."/>
        <s v="Capacitar 1200 personas en los campos deportivos o recreativos "/>
        <s v="Beneficiar 1200 Personas con la entrega de dotaciones deportivas."/>
        <s v="Víncular 1000 personas en los campos artísticos, interculturales, culturales y/o patrimoniales."/>
        <s v="Esterilizar 1000 perros y gatos incluyendo los que está en condición de vulnerabilidad"/>
        <s v="Dotar 9 sedes educativas urbanas y rurales con recursos pedagógicos y/o tecnológicos"/>
        <s v="Beneficiar 150 estudiantes en programas de educación posmedia (niveles de formación técnico profesional, tecnólogo, profesional universitario y educación para el trabajo y desarrollo humano)."/>
        <s v="Apoyar 80 Mipymes y/o emprendimientos orientados al fortalecimiento de las capacidades locales para la gestión y el desarrollo turístico "/>
        <s v="Apoyar 200 Mipymes y/o emprendimientos y/o actores de la economia informal para el fortalecimiento del tejido empresarial local"/>
        <s v="Intervenir 10 Parques  de la red de proximidad con acciones de mejoramiento, mantenimiento y/o dotación. "/>
        <s v="Intervenir 1 equipamiento cultural con acciones de construcción, adecuación y/o dotación"/>
        <s v="Implementar 20 procesos comunitarios de educación ambiental que promueven la conservación de la biodiversidad y el agua"/>
        <s v="Mantener 3000 árboles en zona urbana"/>
        <s v="Capacitar 1500 personas en separación en la fuente y reciclaje."/>
        <s v="Realizar 2 acciones efectivas para el fortalecimiento de las capacidades locales en torno a la gestión del riesgo"/>
        <s v="Dotar y/o acondicionar 3 unidades operativas orientadas a la atención de la primera infancia (Jardines Infantiles, Casas de Pensamiento Intercultural, Modalidad Espacios Rurales, Crecemos en la Ruralidad, Creciendo Juntos, Centros Amar, Centros Forjar)"/>
        <s v="Dotar y/o acondicionar 1 unidad operativa orientadas a la prestación de servicios a la persona mayor"/>
        <s v="Operativizar 1 Centro de Acceso Comunitario en zonas rurales y/o apartadas y/o urbanas, con énfasis en procesos de formación y desarrollo de competencias digitales."/>
        <s v="Víncular 800 personas a través de procesos de formación para la participación de manera virtual y presencial."/>
        <s v="Desarrollar 1 accion orientada a la ciudadanía, en el marco de la estrategia &quot;Bogotaneidad"/>
        <s v="Fortalecer 40 organizaciones comunitarias a través de capacidades para promover acciones de corresponsabilidad en la gestión de la seguridad y la convivencia  "/>
        <s v="Vincular 3000 personas en acciones para la prevención del feminicidio y la violencia contra la mujer."/>
        <s v="Suministrar 1 dotaciones a organismos de seguridad"/>
        <s v="Fortalecer 77 actores comunitarios con herramientas y capacidades para la implementación de un enfoque restaurativo para la justicia y la convivencia"/>
        <s v="Beneficiar 2000 ciudadanos con habilidades y capacidades para gestionar la convivencia constructivamente"/>
        <s v="Implementar 8 proyectos comunitarios para la apropiación CNSC"/>
        <s v="Intervenir 6000 metros cuadrados de elementos del sistema de espacio público peatonal con acciones de construcción y/o conservación."/>
        <s v="Beneficiar 500 jóvenes con transferencias condicionadas y  acompañamiento psicosocial para la promoción al acceso y permanencia a oportunidades de formación y empleabilidad"/>
        <s v="Atender 389 personas con apoyos que contribuyan al ingreso mínimo garantizado. "/>
        <s v="Beneficiar 357 personas mayores con transferencias monetarias"/>
        <s v="Habilitar 150 cupos para la atención de población en inseguridad alimentaria y nutricional del Distrito Capital"/>
        <s v="Beneficiar 300 personas con discapacidad a través de Dispositivos de Asistencia Personal - Ayudas Técnicas (no incluidas en los Planes de Beneficios)"/>
        <s v="Vincular 2000 personas en procesos para la prevención de violencias en el contexto familiar y/o violencia sexual   "/>
        <s v="Realizar 4 acción de construcción de paz que contribuyan al tejido social, la integración local, la sostenibilidad económica y/o desarrollo territorial para la reconciliación."/>
        <s v="Beneficiar 32 colectivos u organizaciones recreo deportivas  inscritas en el Banco que implementan iniciativas de carácter barrial con apoyos economicos"/>
        <s v="Beneficiar 4000 personas en actividades recreo-deportivas comunitarias."/>
        <s v="Capacitar 800 personas en los campos deportivos o recreativos "/>
        <s v="Realizar 24 eventos de promoción, circulción y apropiación de actividades artísticas, culturales y patrimoniales."/>
        <s v="Beneficiar 12 organizaciones artísticas, culturales y patrimoniales con elementos entregados."/>
        <s v="Atender 600 animales en los programas de brigadas médicas, urgencias veterinarias y adopciones"/>
        <s v="Esterilizar 280 perros y gatos incluyendo los que está en condición de vulnerabilidad"/>
        <s v="Dotar 2 sedes educativas urbanas y rurales con recursos pedagógicos y/o tecnológicos"/>
        <s v="Beneficiar 100 estudiantes con apoyo de sostenimiento para la permanencia en la educación posmedia (niveles de formación técnico profesional, tecnólogo, profesional universitario y educación para el trabajo y desarrollo humano)."/>
        <s v="Beneficiar 100 estudiantes en programas de educación posmedia (niveles de formación técnico profesional, tecnólogo, profesional universitario y educación para el trabajo y desarrollo humano)."/>
        <s v="Apoyar 200 Mipymes, emprendimientos y/o actores de la economia informal para el fortalecimiento del tejido empresarial local."/>
        <s v="Intervenir 12 Parques  de la red de proximidad con acciones de mejoramiento, mantenimiento y/o dotación. "/>
        <s v="Intervenir 2 hectáreas de conectores ecosistémicos"/>
        <s v="Implementar 8 procesos comunitarios de educación ambiental que promueven la conservación de la biodiversidad y el agua"/>
        <s v="Implementar 20 huertas urbanas "/>
        <s v="Mantener 1200 m2 de jardinería "/>
        <s v="Mantener 1000 árboles en zona urbana"/>
        <s v="Capacitar 4000 personas en separación en la fuente y reciclaje."/>
        <s v="Intervenir 4,5 Kilómetros-carril de malla vial urbana (local y/o intermedia) con acciones de construcción y/o conservación"/>
        <s v="Dotar y/o acondicionar 1 unidades operativas orientadas a la atención de la primera infancia (Jardines Infantiles, Casas de Pensamiento Intercultural, Modalidad Espacios Rurales, Crecemos en la Ruralidad, Creciendo Juntos, Centros Amar, Centros Forjar)"/>
        <s v="Fortalecer 21 organizaciones comunales."/>
        <s v="Concertar e implementar una (1) iniciativa de inversión local con AFROS Y NEGROS"/>
        <s v="Concertar e implementar una (1) iniciativa de inversión local con los pueblos RAIZALES"/>
        <s v="Implementar 16 iniciativas de convivencia con participación de la ciudadanía."/>
        <s v="Intervenir 4 equipamientos de seguridad y acceso a la justicia con acciones de fortalecimiento operación adecuación y/o dotación."/>
        <s v="Implementar 1 proyecto de justicia local para la resolución efectiva de conflictividades de manera integral en el sistema de justicia."/>
        <s v="Implementar 4 proyectos comunitarios en la localidad para la apropiación del Código Nacional de Seguridad y Convivencia Ciudadana."/>
        <s v="Realizar 4 acuerdos para la organización la recuperación el cuidado el embellecimiento la sostenibilidad el mejoramiento y el aprovechamiento económico del espacio público."/>
        <s v="Intervenir 600 metros cuadrados de elementos del sistema de espacio público peatonal con acciones de construcción y/o conservación."/>
        <s v="Beneficiar 280 jóvenes con transferencias condicionadas y acompañamiento psicosocial para la promoción al acceso y permanencia a oportunidades de formación y empleabilidad"/>
        <s v="Atender 8000 personas con apoyos que contribuyan al ingreso mínimo garantizado. "/>
        <s v="Beneficiar 1509 personas mayores con apoyo económico tipo C."/>
        <s v="Vincular 240 personas con discapacidad cuidadores y cuidadoras en actividades complementarias en salud."/>
        <s v="Vincular 80 personas a las acciones desarrolladas desde los dispositivos de base comunitaria en respuesta al consumo de SPA."/>
        <s v="Beneficiar 320 personas con discapacidad a través de Dispositivos de Asistencia Personal Ayudas - Técnicas (no incluidas en los Planes de Beneficios)"/>
        <s v="Vincular 200 personas a las acciones y estrategias para promover la salud sexual y reproductiva consciente en los diferentes ciclos de vida"/>
        <s v="Beneficiar 400 personas con acciones para la promoción y atención de la salud mental."/>
        <s v="Vincular 2000 personas en procesos para la prevención de violencias en el contexto familiar y/o violencia sexual  "/>
        <s v="Vincular 800 personas cuidadoras a estrategias de cuidado."/>
        <s v="Vincular 400 mujeres para el ejercicio de derechos y el fortalecimiento de su autonomía económica"/>
        <s v="Realizar 40 procesos pedagógicos artísticos culturales formativos o para el fortalecimiento de iniciativas ciudadanas para la apropiación social de la memoria verdad reparación integral a víctimas paz y reconciliación.."/>
        <s v="Realizar 4 acciones de construcción de paz que contribuyan al tejido social la integración local la sostenibilidad económica y/o desarrollo territorial para la reconciliación."/>
        <s v="Realizar 40 procesos de fortalecimiento de habilidades y capacidades de la población víctima del conflicto armado o excombatientes para promover su participación en los diferentes escenarios."/>
        <s v="Otorgar 32 estímulos de apoyo al sector artístico y cultural."/>
        <s v="Beneficiar 40 colectivos u organizaciones recreo deportivas inscritas en el Banco que implementan iniciativas de carácter barrial con apoyos económicos."/>
        <s v="Capacitar 400 personas en los campos deportivos o recreativos."/>
        <s v="Beneficiar 200 Personas con la entrega de dotaciones deportivas."/>
        <s v="Realizar 20 eventos de promoción circulación y apropiación de actividades artísticas culturales y patrimoniales."/>
        <s v="Capacitar 200 personas en los campos artísticos interculturales culturales y/o patrimoniales."/>
        <s v="Beneficiar 20 organizaciones artísticas culturales y patrimoniales con elementos entregados."/>
        <s v="Vincular 800 personas en acciones educativas en temas de protección y bienestar animal"/>
        <s v="Atender 2000 animales en los programas de brigadas médicas urgencias veterinarias y adopciones"/>
        <s v="Esterilizar 2000 perros y gatos incluyendo los que está en condición de vulnerabilidad"/>
        <s v="Dotar 56 sedes educativas urbanas y rurales con recursos pedagógicos y/o tecnológicos"/>
        <s v="Beneficiar 200 estudiantes con apoyo de sostenimiento para la permanencia en la educación posmedia (niveles de formación técnico profesional tecnólogo profesional universitario y educación para el trabajo y desarrollo humano)."/>
        <s v="Beneficiar 8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20 Mipymes y/o emprendimientos orientados al fortalecimiento de las capacidades locales para la gestión y el desarrollo turístico "/>
        <s v="Financiar 32 proyectos del sector cultural y creativo."/>
        <s v="Apoyar 160 Mipymes emprendimientos y/o actores de la economía informal para el fortalecimiento del tejido empresarial local."/>
        <s v="Construir 400 m2 de Parques de la red de proximidad (la construcción incluye su dotación)."/>
        <s v="Intervenir 8 Parques de la red de proximidad con acciones de mejoramiento mantenimiento y/o dotación. "/>
        <s v="Intervenir 4 equipamientos culturales con acciones de construcción adecuación y/o dotación"/>
        <s v="Implementar 12  procesos comunitarios de educación ambiental que promueven la conservación de la biodiversidad y el agua."/>
        <s v="Construir 320 m2 de muros y techos verdes."/>
        <s v="Mantener 600 m2 de jardinería "/>
        <s v="Mantener 4000 árboles en zona urbana"/>
        <s v="Capacitar 1200 personas en separación en la fuente y reciclaje."/>
        <s v="Intervenir 8 Kilómetros-carril de malla vial urbana (local y/o intermedia) con acciones de construcción y/o conservación."/>
        <s v="Dotar y/o acondicionar 7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
        <s v="Dotar y/o acondicionar 1 unidad operativa orientadas a la atención de jóvenes (casas de la juventud centros forjar)"/>
        <s v="Dotar y/o acondicionar 4 unidades operativas para la prestación de servicios  y  la generación de estrategias dirigidas a personas habitantes de calle y/o en riesgo de estarlo (Hogares de paso Autocuidado SEDID Atención Socio-saniatria y Comunidad de Vida El Camino) "/>
        <s v="Realizar 4 estrategias de inspección vigilancia y control (una por vigencia)."/>
        <s v="Operativizar 2 Centros de Acceso Comunitario en zonas rurales y/o apartadas y/o urbanas con énfasis en Servicios TIC´s generados."/>
        <s v="Operativizar 2 Centros de Acceso Comunitario en zonas rurales y/o apartadas y/o urbanas con énfasis en procesos de formación y desarrollo de competencias digitales."/>
        <s v="Fortalecer 56 organizaciones comunales."/>
        <s v="Desarrollar 4 acciones orientadas a la ciudadanía en el marco de la estrategia &quot;Bogotaneidad"/>
        <s v="Fortalecer 1 unidad de innovación publica y social a nivel local"/>
        <s v="Concertar e implementar una (1) iniciativa de inversión local con las comunidades negras afrocolombianas y palenqueras (aplica en todas las localidades con autoridades NAP)"/>
        <s v="Fortalecer 60 organizaciones comunitarias a través de capacidades para promover acciones de corresponsabilidad en la gestión de la seguridad y la convivencia  "/>
        <s v="Implementar 40 iniciativas de convivencia con participación de la ciudadanía"/>
        <s v="Vincular 1000 personas en acciones para la prevención del feminicidio y la violencia contra la mujer."/>
        <s v="Beneficiar 500 ciudadanos con habilidades y capacidades para gestionar la convivencia constructivamente"/>
        <s v="Intervenir 1000 metros cuadrados de elementos del sistema de espacio público peatonal con acciones de construcción y/o conservación."/>
        <s v="Implementar 60 estrategias de seguridad y convivencia a través de gestores locales, que permitan el uso y disfrute del espacio público"/>
        <s v="Beneficiar 100 jóvenes con trasferencias condicionadas y acompañamiento psicosocial para la promoción al acceso y permanencia a oportunidades de formación y empleabilidad."/>
        <s v="Atender 5000 personas con apoyos que contribuyan al ingreso mínimo garantizado. "/>
        <s v="Beneficiar 949 personas mayores con apoyo económico tipo C. "/>
        <s v="Habilitar 50 cupos para la atención de población en inseguridad alimentaria y nutricional del Distrito Capital, a través de comedores comunitarios."/>
        <s v="Vincular 300 personas con discapacidad, cuidadores y cuidadoras, en actividades complementarias en salud"/>
        <s v="Vincular 160 personas a las acciones desarrolladas desde los dispositivos de base comunitaria en respuesta al consumo de SPA"/>
        <s v="Beneficiar 300 personas con acciones para la promoción y atención de la salud mental"/>
        <s v="Vincular 400 personas en procesos para la prevención de violencias en el contexto familiar y/o violencia sexual   "/>
        <s v="Vincular 400 mujeres cuidadoras a estrategias de cuidado."/>
        <s v="Vincular 800 mujeres para el ejercicio de derechos y el fortalecimiento de su autonomía económica"/>
        <s v="Realizar 160 procesos pedagógicos, artísticos, culturales, formativos o para el fortalecimiento de iniciativas ciudadanas para la apropiación social de la memoria, verdad, reparación integral a víctimas, paz y reconciliación.."/>
        <s v="Beneficiar 200 colectivos u organizaciones recreo deportivas  inscritas en el Banco que implementan iniciativas de carácter barrial con apoyos economicos"/>
        <s v="Beneficiar  800 personas en actividades recreo-deportivas comunitarias."/>
        <s v="Capacitar 600 personas en los campos deportivos o recreativos "/>
        <s v="Beneficiar 600 Personas con la entrega de dotaciones deportivas."/>
        <s v="Realizar 8 eventos de promoción, circulción y apropiación de actividades artísticas, culturales y patrimoniales."/>
        <s v="Vincular 80 personas en acciones educativas en temas de protección y bienestar animal"/>
        <s v="Atender 1000 animales en los programas de brigadas médicas, urgencias veterinarias y adopciones"/>
        <s v="Esterilizar 400 perros y gatos incluyendo los que está en condición de vulnerabilidad"/>
        <s v="Dotar 5 sedes educativas urbanas y rurales con recursos pedagógicos y/o tecnológicos"/>
        <s v="Realizar 720 acciones para fortalecer las capacidades y/o habilidades, técnicas y blandas de las personas de la localidad, con el fin de mejorar el acceso a oportunidades de empleo."/>
        <s v="Apoyar 50 Mipymes y/o emprendimientos orientados al fortalecimiento de las capacidades locales para la gestión y el desarrollo turístico "/>
        <s v="Financiar 60 proyectos del sector cultural y creativo."/>
        <s v="Apoyar 100 Mipymes, emprendimientos y/o actores de la economia informal para el fortalecimiento del tejido empresarial local."/>
        <s v="Intervenir 4 Parques  de la red de proximidad con acciones de mejoramiento, mantenimiento y/o dotación. "/>
        <s v="Capacitar 800 personas en separación en la fuente y reciclaje."/>
        <s v="Realizar 1 obras de mitigación y/u obras de mitigación existentes con mantenimiento"/>
        <s v="Dotar y/o acondicionar 4 unidades operativas orientadas a la atención de la primera infancia (Jardines Infantiles, Casas de Pensamiento Intercultural, Modalidad Espacios Rurales, Crecemos en la Ruralidad, Creciendo Juntos, Centros Amar, Centros Forjar)"/>
        <s v="Operativizar 8 Centros de Acceso Comunitario en zonas rurales y/o apartadas y/o urbanas, con énfasis en Servicios TIC´s generados."/>
        <s v="Operativizar 100 Centros de Acceso Comunitario en zonas rurales y/o apartadas y/o urbanas, con énfasis en procesos de formación y desarrollo de competencias digitales."/>
        <s v="Capacitar 200 personas a través de procesos de formación para la participación de manera virtual y presencial."/>
        <s v="Fortalecer 15 organizaciones comunales."/>
        <s v="Fortalecer 300 organizaciones comunitarias a través de capacidades para promover acciones de corresponsabilidad en la gestión de la seguridad y la convivencia  "/>
        <s v="Implementar 8 iniciativas de convivencia con participación de la ciudadanía."/>
        <s v="Vincular 4.000 personas en acciones para la prevención del feminicidio y la violencia contra la mujer."/>
        <s v="Intervenir 6.000 metros cuadrados de elementos del sistema de espacio público peatonal con acciones de construcción y/o conservación."/>
        <s v="Beneficiar 960 jóvenes con transferencias condicionadas y acompañamiento psicosocial para la promoción al acceso y permanencia a oportunidades de formación y empleabilidad."/>
        <s v="Atender 4.000 personas con apoyos que contribuyan al ingreso mínimo garantizado. "/>
        <s v="Beneficiar 1.705 personas mayores con apoyo económico tipo C[1]"/>
        <s v="Habilitar 200 cupos para la atención de población en inseguridad alimentaria y nutricional del Distrito Capital, a través de comedores comunitarios."/>
        <s v="Vincular 400 personas con discapacidad, cuidadores y cuidadoras, en actividades complementarias en salud."/>
        <s v="Vincular 4.000 personas a las acciones desarrolladas desde los dispositivos de base comunitaria en respuesta al consumo de SPA."/>
        <s v="Vincular 4.000 personas a las acciones y estrategias para promover la salud sexual y reproductiva consciente en los diferentes ciclos de vida."/>
        <s v="Beneficiar 300 personas con acciones para la promoción y atención de la salud mental."/>
        <s v="Vincular 4.000 personas en procesos para la prevención de violencias en el contexto familiar y/o violencia sexual."/>
        <s v="Vincular 500 mujeres cuidadoras a estrategias de cuidado."/>
        <s v="Vincular 800 mujeres para el ejercicio de derechos y el fortalecimiento de su autonomía económica."/>
        <s v="Beneficiar 12 colectivos u organizaciones recreo deportivas  inscritas en el Banco que implementan iniciativas de carácter barrial con apoyos económicos."/>
        <s v="Beneficiar 8.000 personas en actividades recreo-deportivas comunitarias."/>
        <s v="Capacitar 6.000 personas en los campos deportivos o recreativos"/>
        <s v="Realizar 24 eventos de promoción, circulación y apropiación de actividades artísticas, culturales y patrimoniales."/>
        <s v="Capacitar 3.000 personas en los campos artísticos, interculturales, culturales y/o patrimoniales."/>
        <s v="Atender 4.000 animales en los programas de brigadas médicas, urgencias veterinarias y adopciones."/>
        <s v="Esterilizar 4.000 perros y gatos incluyendo los que está en condición de vulnerabilidad."/>
        <s v="Dotar 15 sedes educativas urbanas con recursos pedagógicos y/o tecnológicos."/>
        <s v="Beneficiar 1.600 estudiantes con apoyo de sostenimiento para la permanencia en la educación posmedia (niveles de formación técnico profesional, tecnólogo, profesional universitario y educación para el trabajo y desarrollo humano)."/>
        <s v="Beneficiar 1.040 estudiantes en programas de educación posmedia (niveles de formación técnico profesional, tecnólogo, profesional universitario y educación para el trabajo y desarrollo humano)."/>
        <s v="Apoyar 100 Mipymes y/o emprendimientos orientados al fortalecimiento de las capacidades locales para la gestión y el desarrollo turístico."/>
        <s v="Financiar 20 proyectos del sector cultural y creativo."/>
        <s v="Apoyar 600 Mipymes, emprendimientos y/o actores de la economía informal para el fortalecimiento del tejido empresarial local."/>
        <s v="Implementar 8 huertas urbanas."/>
        <s v="Mantener 200 m2 de jardinería."/>
        <s v="Capacitar 8.000 personas en separación en la fuente y reciclaje."/>
        <s v="Intervenir 16 Kilómetros-carril de malla vial urbana (local y/o intermedia) con acciones de construcción y/o conservación."/>
        <s v="Realizar 4 acciones efectivas para el fortalecimiento de las capacidades locales para la respuesta a emergencias y desastres."/>
        <s v="Dotar y/o acondicionar 9 unidades operativas orientadas a la atención de la primera infancia (Jardines Infantiles)."/>
        <s v="Dotar y/o acondicionar 1 unidades operativas de atención especializada (Centros Crecer)."/>
        <s v="Dotar y/o acondicionar 2 Centros de Desarrollo Comunitarios para la prestación de servicios sociales dirigidas al desarrollo de capacidades y generación de oportunidades."/>
        <s v="Construir 1 sede administrativa local."/>
        <s v="Realizar 4 estrategias de fortalecimiento institucional."/>
        <s v="Realizar 4 estrategias de inspección, vigilancia y control."/>
        <s v="Fortalecer 4 unidades de innovación publica y social a nivel local"/>
        <s v="Operativizar 2 Centros de Acceso Comunitario en zonas urbanas, con énfasis en procesos de formación y desarrollo de competencias digitales."/>
        <s v="Capacitar 400 personas a través de procesos de formación para la participación de manera virtual y presencial."/>
        <s v="Fortalecer 54 organizaciones comunales."/>
        <s v="Desarrollar 4 acciones orientadas a la ciudadanía, en el marco de la estrategia Bogotaneidad"/>
        <s v="Concertar e implementar 4 iniciativas de inversión local con el pueblo Rom gitano."/>
        <s v="Fortalecer 13 organizaciones comunitarias a través de capacidades para promover acciones de corresponsabilidad en la gestión de la seguridad y la convivencia. "/>
        <s v="Implementar 12 acciones formativas diferenciales para la promoción de la convivencia ciudadana."/>
        <s v="Vincular 1800 personas en acciones para la prevención del feminicidio y la violencia contra la mujer."/>
        <s v="Suministrar 3 dotaciones a organismos de seguridad"/>
        <s v="Intervenir 1 equipamiento de seguridad y acceso a la justicia con acciones de fortalecimiento, operación, adecuación y/o dotación"/>
        <s v="Fortalecer 2 programas de abordaje de conflictividad escolar para la convivencia con enfoque restaurativo"/>
        <s v="Implementar 1 proyecto comunitarios en la localidad, para la apropiación del Código Nacional de Seguridad y Convivencia Ciudadana"/>
        <s v="Intervenir  1000 metros cuadrados de elementos del sistema de espacio público peatonal con acciones de construcción y/o conservación."/>
        <s v="Beneficiar 312 jóvenes con transferencias condicionadas y  acompañamiento psicosocial para la promoción al acceso y permanencia a oportunidades de formación y empleabilidad"/>
        <s v="Atender 4728 personas con apoyos que contribuyan al ingreso mínimo garantizado. "/>
        <s v="Beneficiar 564 personas mayores con apoyo económico tipo C."/>
        <s v="Beneficiar 260 personas con discapacidad a través de Dispositivos de Asistencia Personal - Ayudas Técnicas (no incluidas en los Planes de Beneficios)."/>
        <s v="Vincular 195 personas a las acciones y estrategias para promover la salud sexual y reproductiva consciente en los diferentes ciclos de vida"/>
        <s v="Beneficiar 400 personas  con acciones para la promoción y atención de la salud mental ."/>
        <s v="Vincular 1580 personas en procesos para la prevención de violencias en el contexto familiar y/o violencia sexual   "/>
        <s v="Vincular 1040 mujeres cuidadoras a estrategias de cuidado."/>
        <s v="Vincular 1040 mujeres para el ejercicio de derechos y el fortalecimiento de su autonomía económica"/>
        <s v="Dotar 1 casa de igualdad"/>
        <s v="Realizar 8 procesos pedagógicos, artísticos, culturales, formativos o para el fortalecimiento de iniciativas ciudadanas para la apropiación social de la memoria, verdad, reparación integral a víctimas, paz y reconciliación.."/>
        <s v="Beneficiar 16 colectivos u organizaciones recreo deportivas  inscritas en el Banco que implementan iniciativas de carácter barrial con apoyos economicos"/>
        <s v="Capacitar 400 personas en los campos deportivos o recreativos "/>
        <s v="Realizar 12 eventos de promoción, circulación y apropiación de actividades artísticas, culturales y patrimoniales."/>
        <s v="Capacitar 150 personas en los campos artísticos, interculturales, culturales y/o patrimoniales."/>
        <s v="Vincular 550 personas en acciones educativas en temas de protección y bienestar animal"/>
        <s v="Atender 1600 animales en los programas de brigadas médicas, urgencias veterinarias y adopciones"/>
        <s v="Esterilizar 1600 perros y gatos incluyendo los que está en condición de vulnerabilidad"/>
        <s v="Dotar 3 sedes educativas urbanas y rurales con recursos pedagógicos y/o tecnológicos (Localidad de la Candelaria)"/>
        <s v="Beneficiar 77 estudiantes con apoyo de sostenimiento para la permanencia en la educación posmedia (niveles de formación técnico profesional, tecnólogo, profesional universitario y educación para el trabajo y desarrollo humano)."/>
        <s v="Beneficiar 77 estudiantes en programas de educación posmedia (niveles de formación técnico profesional, tecnólogo, profesional universitario y educación para el trabajo y desarrollo humano)."/>
        <s v="Realizar 16 acciones para fortalecer las capacidades y/o habilidades, técnicas y blandas de las personas de la localidad, con el fin de mejorar el acceso a oportunidades de empleo."/>
        <s v="Apoyar 25 Mipymes y/o emprendimientos orientados al fortalecimiento de las capacidades locales para la gestión y el desarrollo turístico "/>
        <s v="Financiar 28 proyectos del sector cultural y creativo."/>
        <s v="Intervenir 1 Parque de la red de proximidad con acciones de mejoramiento, mantenimiento y/o dotación. "/>
        <s v="Implementar 3 procesos comunitarios de educación ambiental que promueven la conservación de la biodiversidad y el agua + 100 mm de árboles"/>
        <s v="Implementar 21 huertas urbanas "/>
        <s v="Mantener 100 m2 de jardinería "/>
        <s v="Mantener 100 árboles en zona urbana - 100 mm"/>
        <s v="Intervenir 7 Kilómetros-carril de malla vial urbana (local y/o intermedia) con acciones de construcción y/o conservación"/>
        <s v="Realizar 15 acciones efectivas para el fortalecimiento de las capacidades locales para la respuesta a emergencias y desastres."/>
        <s v="Dotar y/o acondicionar 1 unidad operativa orientada a la atención de la primera infancia (Jardines Infantiles, Casas de Pensamiento Intercultural, Modalidad Espacios Rurales, Crecemos en la Ruralidad, Creciendo Juntos, Centros Amar, Centros Forjar)"/>
        <s v="Intervenir 1 sede administrativa local "/>
        <s v="Operativizar 3 Centros de Acceso Comunitario en zonas rurales y/o apartadas y/o urbanas."/>
        <s v="Fortalecer 40 Organizaciones sociales e Instancias de participación ciudadana."/>
        <s v="Fortalecer 25 organizaciones comunales (JAC y Propiedad Horizontal)."/>
        <s v="Desarrollar 4 acciones orientadas a la ciudadanía, en el marco de la estrategia &quot;Bogotaneidad”"/>
        <s v="Concertar e implementar una  (1) iniciativa de inversión local con los pueblos indígenas (aplica en todas las localidades con autoridades indígenas)"/>
        <s v="Rehabilitar  4 salones comunales y/o casas de participación."/>
        <s v="Fortalecer 20 medios comunitarios y alternativos."/>
        <s v="Vincular 8.000 personas en acciones para la prevención del feminicidio y la violencia contra la mujer."/>
        <s v="Intervenir 10.000 metros cuadrados de elementos del sistema de espacio público peatonal con acciones de construcción y/o conservación."/>
        <s v="Beneficiar 1.486 jóvenes con transferencias condicionadas y  acompañamiento psicosocial para la promoción al acceso y permanencia a oportunidades de formación y empleabilidad"/>
        <s v="Atender 19.275 personas con apoyos que contribuyan al ingreso mínimo garantizado. "/>
        <s v="Beneficiar 6.500 personas mayores concon transferencias monetarias"/>
        <s v="Vincular 2.000 personas con discapacidad, cuidadores y cuidadoras, en actividades complementarias en salud."/>
        <s v="Beneficiar 2.000 personas con discapacidad a través de Dispositivos de Asistencia Personal - Ayudas Técnicas (no incluidas en los Planes de Beneficios)."/>
        <s v="Beneficiar 1.000 personas  con acciones para la promoción y atención de la salud mental ."/>
        <s v="Vincular 5.000 personas en procesos para la prevención de violencias en el contexto familiar y/o violencia sexual , incluyendo a la población infantil NNA"/>
        <s v="Vincular 2.400 personas cuidadoras a estrategias de cuidado."/>
        <s v="Vincular 2.600 mujeres para el ejercicio de derechos y el fortalecimiento de su autonomía económica (incluir mujeres trabajadoras sexuales)"/>
        <s v="Realizar 4 Acciones de construcción de paz realizadas que contribuyan al tejido social, la integración local, la sostenibilidad económica y/o desarrollo territorial para la reconciliación."/>
        <s v="Otorgar 80 estímulos de apoyo al sector artístico y cultural."/>
        <s v="Beneficiar 16 colectivos u organizaciones recreo deportivas inscritas en el Banco que implementan iniciativas de carácter barrial con apoyos economicos"/>
        <s v="Beneficiar 4.000 personas en actividades recreo-deportivas comunitarias."/>
        <s v="Capacitar 4.000 personas en los campos deportivos."/>
        <s v="Beneficiar 8.000 Personas con artículos deportivos entregados."/>
        <s v="Capacitar 5.000 personas en los campos artísticos, interculturales, culturales y/o patrimoniales."/>
        <s v="Beneficiar 48 organizaciones artísticas y culturales con artículos elementos entregados. (narp, y medios alternativos)"/>
        <s v="Vincular 4.000 personas en acciones educativas en temas de protección y bienestar animal (incluir recolección de residuos animales)"/>
        <s v="Atender 5.000 animales en los programas de brigadas médicas (desparacitación, chips, vacunación), urgencias veterinarias y adopciones"/>
        <s v="Esterilizar 18.000 perros y gatos incluyendo los que está en condición de vulnerabilidad"/>
        <s v="Dotar 28 sedes educativas urbanas y rurales."/>
        <s v="Beneficiar 480 estudiantes con apoyo de sostenimiento para la permanencia en la educación posmedia (niveles de formación técnico profesional, tecnólogo, profesional universitario y educación para el trabajo y desarrollo humano)"/>
        <s v="Beneficiar 480 estudiantes en programas de educación posmedia (niveles de formación técnico profesional, tecnólogo, profesional universitario y educación para el trabajo y desarrollo humano)."/>
        <s v="Apoyar 200 Mipymes y/o emprendimientos orientados al fortalecimiento de las capacidades locales para la gestión y el desarrollo turístico apoyados."/>
        <s v="Financiar 80 proyectos del sector cultural y creativo."/>
        <s v="Apoyar 480 Mipymes, emprendimientos y/o actores de la economia informal para el fortalecimiento del tejido empresarial local."/>
        <s v="Construir 2.400 m2 de Parques vecinales y/o de bolsillo (la construcción incluye su dotación)."/>
        <s v="Intervenir 4 Parques vecinales y/o de bolsillo con acciones de mejoramiento, mantenimiento y/o dotación. "/>
        <s v="Implementar y/o mantener 16 huertas urbanas "/>
        <s v="Mantener 4.000 m2 de jardinería "/>
        <s v="Mantener 4.000 árboles en zona urbana"/>
        <s v="Implementar 40 procesos comunitarios de educación ambiental que promueven la conservación de la biodiversidad y el agua"/>
        <s v="Capacitar 25.000 personas en separación en la fuente y reciclaje."/>
        <s v="Intervenir 10 Kilómetros-carril de malla vial urbana (local y/o intermedia) con acciones de construcción y/o conservación"/>
        <s v="Realizar 8 acciones efectivas para el fortalecimiento de las capacidades locales para la respuesta a emergencias y desastres."/>
        <s v="Dotar y/o acondicionar 24 unidades operativas orientadas a la atención de la primera infancia (Jardines Infantiles, Casas de Pensamiento Intercultural, Modalidad Espacios Rurales, Crecemos en la Ruralidad, Creciendo Juntos, Centros Amar, Centros Forjar)"/>
        <s v="Dotar y/o acondicionar 3 Centros de Desarrollo Comunitarios  para la prestación de servicios sociales dirigidas al desarrollo de capacidades y generación de oportunidades"/>
        <s v="Intervenir 4 sedes administrativa local"/>
        <s v="Realizar 4 estrategias de fortalecimiento institucional, incluyendo a la JAL RUU"/>
        <s v="Operativizar 25 Centros de Acceso Comunitario en zonas rurales y/o apartadas y/o urbanas, con énfasis en Servicios TIC´s generados"/>
        <s v="Operativizar 25 Centros de Acceso Comunitario en zonas rurales y/o apartadas y/o urbanas, con énfasis en procesos de formación y desarrollo de competencias digitales"/>
        <s v="Capacitar 3.000 personas a través de procesos pluralistas de formación para la participación de manera virtual y presencial."/>
        <s v="Fortalecer 107 organizaciones comunales. (Juantas de Acción Comunal, Asojuntas)"/>
        <s v="Fortalecer 260 organizaciones comunitarias a través de capacidades para promover acciones de corresponsabilidad en la gestión de la seguridad y la convivencia  "/>
        <s v="Implementar 1.200 acciones formativas diferenciales para la promoción de la convivencia ciudadana"/>
        <s v="Vincular 8000 personas en acciones para la prevención del feminicidio y la violencia contra la mujer."/>
        <s v="Intervenir 6 equipamientos de seguridad y acceso a la justicia con acciones de fortalecimiento, operación, adecuación y/o dotación"/>
        <s v="Fortalecer  800 actores comunitarios con herramientas y capacidades para la implementación de un enfoque restaurativo para la justicia y la convivencia"/>
        <s v="Intervenir12.000 metros cuadrados de elementos del sistema de espacio público peatonal con acciones de construcción y/o conservación."/>
        <s v="Beneficiar 4460 jóvenes con transferencias condicionadas y  acompañamiento psicosocial para la promoción al acceso y permanencia a oportunidades de formación y empleabilidad"/>
        <s v="Beneficiar 6.750 personas mayores con transferencias monetarias"/>
        <s v="Vincular 2000 personas con discapacidad, cuidadores y cuidadoras, en actividades complementarias en salud"/>
        <s v="Vincular 3.000 personas a las acciones desarrolladas desde los dispositivos de base comunitaria en respuesta al consumo de SPA"/>
        <s v="Beneficiar  3200 personas con discapacidad a través de Dispositivos de Asistencia Personal - Ayudas Técnicas (no incluidas en los Planes de Beneficios)"/>
        <s v="Vincular 3000  personas a las acciones y estrategias para promover la salud sexual y reproductiva consciente en los diferentes ciclos de vida"/>
        <s v="Beneficiar  3000 personas con acciones para la promoción y atención de la salud mental"/>
        <s v="Vincular 1200 personas en procesos para la prevención de violencias en el contexto familiar y/o violencia sexual"/>
        <s v="Vincular 8.000 mujeres cuidadoras a estrategias de cuidado."/>
        <s v="Vincular 4000 mujeres para el ejercicio de derechos y el fortalecimiento de su autonomía económica"/>
        <s v="Otorgar 200 estímulos de apoyo al sector artístico y cultural."/>
        <s v="Beneficiar 320 colectivos u organizaciones recreo deportivas  inscritas en el Banco que implementan iniciativas de carácter barrial con apoyos economicos"/>
        <s v="Capacitar 1250 personas en los campos deportivos o recreativos"/>
        <s v="Beneficiar 1600 Personas con la entrega de dotaciones deportivas."/>
        <s v="Realizar 60 eventos de promoción, circulción y apropiación de actividades artísticas, culturales y patrimoniales."/>
        <s v="Capacitar 4000  personas en los campos artísticos, interculturales, culturales y/o patrimoniales."/>
        <s v="Beneficiar 300 organizaciones artísticas, culturales y patrimoniales con elementos entregados."/>
        <s v="Vincular 11000  personas en acciones educativas en temas de protección y bienestar animal"/>
        <s v="Atender 22.000 animales en los programas de brigadas médicas, urgencias veterinarias y adopciones"/>
        <s v="Esterilizar 21000 perros y gatos incluyendo los que está en condición de vulnerabilidad"/>
        <s v="Dotar 48 sedes educativas urbanas y rurales con recursos pedagógicos y/o tecnológicos"/>
        <s v="Beneficiar 1050 estudiantes con apoyo de sostenimiento para la permanencia en la educación posmedia (niveles de formación técnico profesional, tecnólogo y, profesional universitario). (niveles de formación técnico profesional, tecnólogo, profesional universitario y educación para el trabajo y desarrollo humano)."/>
        <s v="Beneficiar 1050 estudiantes en programas de educación posmedia (niveles de formación técnico profesional, tecnólogo y, profesional universitario) (niveles de formación técnico profesional, tecnólogo, profesional universitario y educación para el trabajo y desarrollo humano)."/>
        <s v="Realizar 2200  acciones para fortalecer las capacidades y/o habilidades, técnicas y blandas  en educación para el trabajo y desarrollo humano de las personas de la localidad, con el fin de mejorar el acceso a oportunidades de empleo."/>
        <s v="Apoyar 500  Mipymes y/o emprendimientos orientados al fortalecimiento de las capacidades locales para la gestión y el desarrollo turístico "/>
        <s v="Financiar 180 proyectos del sector cultural y creativo."/>
        <s v="Vincular 180 hogares y/o unidades productivas a procesos productivos y de comercialización en el sector rural."/>
        <s v="Construir 4.000 m2 de Parques de la red de proximidad (la construcción incluye su dotación)."/>
        <s v="Intervenir 9 Parques  de la red de proximidad con acciones de mejoramiento, mantenimiento y/o dotación. "/>
        <s v="Intervenir 8 equipamientos culturales con acciones de construcción, adecuación y/o dotación"/>
        <s v="Lograr 6 hectáreas en proceso de restauración ecológica "/>
        <s v="Realizar acciones de conservación en 4 hectáreas de la  Estructura Ecológica Principal "/>
        <s v="Intervenir 6 hectáreas de conectores ecosistémicos 4"/>
        <s v="Implementar 80 procesos comunitarios de educación ambiental que promueven la conservación de la biodiversidad y el agua 5"/>
        <s v="Implementar 60 huertas urbanas 3"/>
        <s v="Mantener 800 árboles en zona urbana 7"/>
        <s v="Lograr 8 hectáreas en proceso de restauración ecológica"/>
        <s v="Implementar 120 procesos comunitarios de educación ambiental que promueven la conservación de la biodiversidad y el agua"/>
        <s v="Mantener 1300 árboles en zona rural"/>
        <s v="Capacitar a personas en 8 acciones separación en la fuente y reciclaje."/>
        <s v="Apoyar 848 predios rurales con buenas prácticas agropecuarias y ambientales que fortalezcan la protección a coberturas vegetales y recurso hídrico"/>
        <s v="Intervenir 6,4-19 Kilómetros-carril de malla vial urbana (local y/o intermedia) con acciones de construcción y/o conservación"/>
        <s v="Intervenir 20 Kilómetros-carril de malla vial rural con acciones de construcción y/o conservación"/>
        <s v="Realizar 100 acciones efectivas para el fortalecimiento de las capacidades locales en torno a la gestión del riesgo"/>
        <s v="Realizar 8 obras de mitigación y/u obras de mitigación existentes con mantenimiento"/>
        <s v="Fortalecer 6 acueductos veredales con asistencia, intervenir técnica u organizativa"/>
        <s v="Mejorar 48 viviendas de interés social rurales."/>
        <s v="Operativizar 13 Centros de Acceso Comunitario en zonas rurales y/o apartadas y/o urbanas, con énfasis en Servicios TIC´s generados."/>
        <s v="Operativizar 13 Centros de Acceso Comunitario en zonas rurales y/o apartadas y/o urbanas, con énfasis en procesos de formación y desarrollo de competencias digitales."/>
        <s v="Fortalecer 380 Organizaciones sociales e Instancias de participación ciudadana."/>
        <s v="Capacitar 4.000 personas a través de procesos de formación para la participación de manera virtual y presencial."/>
        <s v="Dotar 130 organizaciones comunales"/>
        <s v="Construir 1 sedes de salones comunales y/o casas de participación."/>
        <s v="Implementar 16 acciones formativas diferenciales para la promoción de la convivencia ciudadana"/>
        <s v="Implementar 16 iniciativas de convivencia con participación de la ciudadanía"/>
        <s v="Vincular 1200 personas en acciones para la prevención del feminicidio y la violencia contra la mujer."/>
        <s v="Fortalecer 80 actores comunitarios con herramientas y capacidades para la implementación de un enfoque restaurativo para la justicia y la convivencia"/>
        <s v="Beneficiar 100 ciudadanos con habilidades y capacidades para gestionar la convivencia constructivamente"/>
        <s v="Intervenir 13250 metros cuadrados de elementos del sistema de espacio público peatonal con acciones de construcción y/o conservación."/>
        <s v="Atender 800 personas con apoyos que contribuyan al ingreso mínimo garantizado. "/>
        <s v="Beneficiar 305 personas mayores con transferencias monetarias"/>
        <s v="Vincular 200 personas con discapacidad, cuidadores y cuidadoras, en actividades complementarias en salud"/>
        <s v="Beneficiar 180 personas con discapacidad a través de Dispositivos de Asistencia Personal - Ayudas Técnicas (no incluidas en los Planes de Beneficios)"/>
        <s v="Vincular 1000 personas en acciones complementarias en salud física, nutricional y oral, a través del Circuito del Cuidado"/>
        <s v="Vincular 600 mujeres cuidadoras a estrategias de cuidado."/>
        <s v="Vincular 2800 mujeres para el ejercicio de derechos y el fortalecimiento de su autonomía económica"/>
        <s v="Beneficiar  1200 personas en actividades recreo-deportivas comunitarias."/>
        <s v="Capacitar 1000 personas en los campos deportivos o recreativos "/>
        <s v="Beneficiar 1000 Personas con la entrega de dotaciones deportivas."/>
        <s v="Vincular 600 personas en acciones educativas en temas de protección y bienestar animal"/>
        <s v="Dotar 18 sedes educativas urbanas y rurales con recursos pedagógicos y/o tecnológicos"/>
        <s v="Beneficiar 160 estudiantes en programas de educación posmedia (niveles de formación técnico profesional, tecnólogo, profesional universitario y educación para el trabajo y desarrollo humano)."/>
        <s v="Beneficiar 160 estudiantes con apoyo de sostenimiento para la permanencia en la educación posmedia (niveles de formación técnico profesional, tecnólogo, profesional universitario y educación para el trabajo y desarrollo humano)."/>
        <s v="Implementar 8 Proyectos para el desarrollo integral de la primera infancia y la relación escuela, familia y comunidad."/>
        <s v="Vincular 600 hogares y/o unidades productivas a procesos productivos y de comercialización en el sector rural."/>
        <s v="Apoyar 120 Mipymes, emprendimientos y/o actores de la economía informal para el fortalecimiento del tejido empresarial local."/>
        <s v="Gestionar la titulación o legalización de 150 predios."/>
        <s v="Construir 4000 m2 de Parques de la red de proximidad (la construcción incluye su dotación)."/>
        <s v="Lograr 16 hectáreas en proceso de restauración ecológica"/>
        <s v="Realizar acciones de conservación en 8 hectáreas de la  Estructura Ecológica Principal"/>
        <s v="Implementar 100 huertas rurales "/>
        <s v="Capacitar 500 personas en separación en la fuente y reciclaje."/>
        <s v="Apoyar 500 predios rurales con buenas prácticas agropecuarias y ambientales que fortalezcan la protección a coberturas vegetales y recurso hídrico"/>
        <s v="Intervenir 40 Kilómetros-carril de malla vial rural con acciones de construcción y/o conservación"/>
        <s v="Realizar 12 acciones efectivas para el fortalecimiento de las capacidades locales en torno a la gestión del riesgo"/>
        <s v="Realizar 40 obras de mitigación y/u obras de mitigación existentes con mantenimiento"/>
        <s v="Fortalecer 4 acueductos veredales con asistencia, intervenir técnica u organizativa"/>
        <s v="Realizar 160 acciones  con energías alternativas para el área rural."/>
        <s v="Dotar y/o acondicionar 1 unidades operativas orientadas a la prestación de servicios a la persona mayor "/>
        <s v="Terminar 1 sede administrativa local"/>
        <s v="Operativizar 17 Centros de Acceso Comunitario en zonas rurales y/o apartadas y/o urbanas, con énfasis en Servicios TIC´s generados."/>
        <s v="Capacitar 240 personas a través de procesos de formación para la participación de manera virtual y presencial."/>
        <s v="Fortalecer 27 organizaciones comunales."/>
        <s v="Fortalecer 4 unidades de innovación pública y  social a nivel local"/>
        <s v="Dotar 20 organizaciones comunales"/>
        <s v="Construir 4 sedes de salones comunales y/o casas de participación."/>
        <n v="0" u="1"/>
      </sharedItems>
    </cacheField>
    <cacheField name="Recursos 2025 (cifras en millones)" numFmtId="44">
      <sharedItems containsMixedTypes="1" containsNumber="1" minValue="0" maxValue="23257"/>
    </cacheField>
    <cacheField name="Recursos 2026" numFmtId="44">
      <sharedItems containsMixedTypes="1" containsNumber="1" minValue="0" maxValue="23971"/>
    </cacheField>
    <cacheField name="Recursos 2027" numFmtId="44">
      <sharedItems containsMixedTypes="1" containsNumber="1" minValue="0" maxValue="24669"/>
    </cacheField>
    <cacheField name="Recursos 2028" numFmtId="44">
      <sharedItems containsMixedTypes="1" containsNumber="1" minValue="0" maxValue="25388"/>
    </cacheField>
    <cacheField name="Total presupuesto" numFmtId="44">
      <sharedItems containsSemiMixedTypes="0" containsString="0" containsNumber="1" minValue="20" maxValue="97285"/>
    </cacheField>
    <cacheField name="%" numFmtId="10">
      <sharedItems containsSemiMixedTypes="0" containsString="0" containsNumber="1" minValue="1E-4" maxValue="0.1865"/>
    </cacheField>
    <cacheField name="Observaciones" numFmtId="0">
      <sharedItems containsMixedTypes="1" containsNumber="1" containsInteger="1" minValue="0" maxValue="0"/>
    </cacheField>
    <cacheField name="Maginutud_Meta" numFmtId="0">
      <sharedItems containsSemiMixedTypes="0" containsString="0" containsNumber="1" minValue="1" maxValue="60000"/>
    </cacheField>
    <cacheField name="Sector 2" numFmtId="0">
      <sharedItems/>
    </cacheField>
    <cacheField name="Cod Sector " numFmtId="0">
      <sharedItems containsSemiMixedTypes="0" containsString="0" containsNumber="1" containsInteger="1" minValue="1" maxValue="51"/>
    </cacheField>
    <cacheField name="NO. PROYECTO " numFmtId="0">
      <sharedItems containsString="0" containsBlank="1" containsNumber="1" containsInteger="1" minValue="1" maxValue="34" count="35">
        <n v="1"/>
        <n v="2"/>
        <n v="3"/>
        <n v="4"/>
        <n v="6"/>
        <n v="7"/>
        <n v="8"/>
        <n v="10"/>
        <n v="12"/>
        <n v="13"/>
        <n v="14"/>
        <n v="15"/>
        <n v="16"/>
        <n v="17"/>
        <n v="18"/>
        <n v="19"/>
        <n v="20"/>
        <n v="22"/>
        <n v="33"/>
        <n v="24"/>
        <n v="23"/>
        <n v="25"/>
        <n v="26"/>
        <n v="28"/>
        <n v="29"/>
        <n v="30"/>
        <n v="31"/>
        <n v="32"/>
        <n v="11"/>
        <n v="34"/>
        <n v="5"/>
        <n v="9"/>
        <n v="27"/>
        <n v="21"/>
        <m/>
      </sharedItems>
    </cacheField>
    <cacheField name="COMPONENTE PROYECTO" numFmtId="0">
      <sharedItems containsBlank="1" count="111">
        <s v="FORTALECIMIENTO DE CAPACIDADES"/>
        <s v="FORMACIÓN"/>
        <s v="INICIATIVAS"/>
        <s v="DOTACIÓN"/>
        <s v="INTERVENCIÓN"/>
        <s v="CONFLICTIVIDAD ESCOLAR"/>
        <s v="GESTIÓN DE LA CONVIVENCIA"/>
        <s v="CÓDIGO NACIONAL DE SEGURIDAD Y CONVIVENCIA"/>
        <s v="ACCIONES PEDAGÓGICAS"/>
        <s v="ACCIONES DE CUIDADO"/>
        <s v="ESTRATEGIAS DE SEGURIDAD Y CONVIVENCIA"/>
        <s v="TRANSFERENCIAS MONETARIAS"/>
        <s v="INGRESO MÍNIMO"/>
        <s v="APOYO ECONÓMICO PERSONA MAYOR"/>
        <s v="ACCIONES COMPLEMENTARIAS "/>
        <s v="DISMINUCIÓN FACTORES DE RIESGO SPA"/>
        <s v="DISPOSITIVOS DE ASISTENCIA PERSONAL"/>
        <s v="SALUD SEXUAL Y REPRODUCTIVA"/>
        <s v="SERVICIOS DE SALUD INCLUSIVOS"/>
        <s v="SALUD MENTAL"/>
        <s v="PREVENCIÓN"/>
        <s v="ESTRATEGIAS DE CUIDADO"/>
        <s v="ACCIONES DE CONSTRUCCIÓN DE PAZ"/>
        <s v="ESTÍMULOS"/>
        <s v="BANCO DE INICIATIVAS"/>
        <s v="ACTIVIDADES RECREODEPORTIVAS"/>
        <s v="CAPACITACIÓN"/>
        <s v="EVENTOS"/>
        <s v="ENTREGA DE ELEMENTOS"/>
        <s v="BIENESTAR ANIMAL"/>
        <s v="ESTERILIZACIÓN"/>
        <s v="SOSTENIMIENTO"/>
        <s v="APOYO EDUCACIÓN POSMEDIA"/>
        <s v="DESARROLLO TURÍSTICO"/>
        <s v="SOSTENIBILIDAD"/>
        <s v="PRODUCTIVIDAD Y COMERCIALIZACIÓN"/>
        <s v="TEJIDO EMPRESARIAL LOCAL"/>
        <s v="CONECTORES ECOSISTÉMICOS"/>
        <s v="EDUCACIÓN AMBIENTAL"/>
        <s v="HUERTAS URBANAS"/>
        <s v="JARDINERÍA"/>
        <s v="ARBOLADO"/>
        <s v="RESTAURACIÓN ECOLÓGICA"/>
        <s v="SEPARACIÓN EN LA FUENTE"/>
        <s v="BUENAS PRÁCTICAS"/>
        <s v="INTERVENCIÓN MALLA VIAL LOCAL"/>
        <s v="INTERVENCIÓN MALLA VIAL RURAL"/>
        <s v="GESTIÓN DEL RIESGO"/>
        <s v="OBRAS DE MITIGACIÓN"/>
        <s v="MEJORAMIENTO DE VIVIENDA"/>
        <s v="FORTALECIMIENTO INSTITUCIONAL"/>
        <s v="IVC"/>
        <s v="CONECTIVIDAD"/>
        <s v="FORTALECIMIENTO DE ORGANIZACIONES"/>
        <s v="FORTALECIMIENTO COMUNAL"/>
        <s v="ESTRATEGIA BOGOTANEIDAD"/>
        <s v="INNOVACIÓN PÚBLICA"/>
        <s v="INICIATIVAS PUEBLO INDÍGENA"/>
        <s v="INICIATIVAS COMUNIDADES NEGRAS, AFROCOLOMBIANAS, PALENQUERAS"/>
        <s v="INICIATIVAS RAIZALES"/>
        <s v="REHABILITACIÓN"/>
        <s v="MEDIOS COMUNITARIOS"/>
        <s v="RESOLUCIÓN DE CONFLICTIVIDADES"/>
        <s v="ACUERDOS "/>
        <s v="SEGURIDAD ALIMENTARIA"/>
        <s v="SALUD FÍSICA Y NUTRICIONAL"/>
        <s v="CONSTRUCCIÓN"/>
        <s v="ACUEDUCTOS VEREDALES"/>
        <s v="CONTROL Y MITIGACIÓN"/>
        <s v="TITULACIÓN Y LEGALIZACIÓN"/>
        <s v="RENATURALIZACIÓN"/>
        <s v="CONSERVACIÓN"/>
        <s v="APOYO ALTO RENDIMIENTO"/>
        <s v="PATRIMONIO CULTURAL"/>
        <s v="MUROS Y TECHOS VERDES"/>
        <s v="INICIATIVAS PUEBLO MUISCA"/>
        <s v="INICIATIVAS ROM"/>
        <m/>
        <s v="DESARROLLO INTEGRAL"/>
        <s v="ENERGÍAS ALTERNATIVAS"/>
        <s v="TERMINACIÓN "/>
        <s v="ADECUACIÓN Y DOTACIÓN" u="1"/>
        <s v="DOTACIÓN DEPORTIVA" u="1"/>
        <s v="DOTACIÓN HABITABILIDAD DE CALLE" u="1"/>
        <e v="#N/A" u="1"/>
        <s v="DOTACIÓN CENTROS DE DESARROLLO COMUNITARIO" u="1"/>
        <s v="ACCIONES EDUCATIVAS" u="1"/>
        <s v="DOTACIÓN LGTBI" u="1"/>
        <s v="SERVICIOS TICS" u="1"/>
        <s v="EDUCACIÓN POSMEDIA" u="1"/>
        <s v="FORTALECIMIENTO DE HABILIDADES Y CAPACIDADES" u="1"/>
        <s v="DOTACIÓN JÓVENES" u="1"/>
        <s v="CONTROL Y MITIGACIÓN DE PLAGAS" u="1"/>
        <s v="DOTACIÓN PERSONA MAYOR" u="1"/>
        <s v="DOTACIÓN ATENCIÓN ESPECIALIZADA" u="1"/>
        <s v="FORTALECIMIENTO DEL TEJIDO EMPRESARIAL" u="1"/>
        <s v="DOTACIÓN PRIMERA INFANCIA" u="1"/>
        <s v="HABILIDADES PARA LA EMPLEABILIDAD" u="1"/>
        <s v="CUIDADO DEL ESPACIO PUBLICO Y EL MEDIO AMBIENTE" u="1"/>
        <s v="EQUIPAMIENTOS" u="1"/>
        <s v="BUENAS PRACTICAS" u="1"/>
        <s v="MALLA VIAL RURAL" u="1"/>
        <s v="COMEDORES COMUNITARIOS" u="1"/>
        <s v="NNOVACIÓN PÚBLICA" u="1"/>
        <s v="PREVENCIÓN DEL CONSUMO DE SPA" u="1"/>
        <s v="ACTIVIDADES COMPLEMENTARIAS" u="1"/>
        <s v="FORTALECIMIENTO" u="1"/>
        <s v="PROYECTOS PARA EL DESARROLLO INTEGRAL" u="1"/>
        <s v="PROCESOS PRODUCTIVOS Y COMERCIALIZACIÓN" u="1"/>
        <s v="MALLA VIAL URBANA" u="1"/>
        <s v="INICIATIVAS " u="1"/>
      </sharedItems>
    </cacheField>
    <cacheField name="CODIGO INDICADOR" numFmtId="0">
      <sharedItems containsNonDate="0" containsString="0" containsBlank="1"/>
    </cacheField>
    <cacheField name="META ESTRATEGICA DISTRTAL" numFmtId="0">
      <sharedItems containsBlank="1" count="24">
        <s v="Porcentaje de personas que consideran que el barrio en el que habitan es seguro."/>
        <s v="Porcentaje de personas que consideran que en Bogotá las relaciones se dan en el marco de Convivencia y Cultura de Paz."/>
        <s v="Homicidios con víctima mujer"/>
        <s v="N/A"/>
        <s v="Registros de lesiones personales."/>
        <s v="Metros cuadrados de espacio público efectivo por habitante"/>
        <s v="Porcentaje de personas que considera que la inseguridad ha aumentado."/>
        <s v="Incidencia de pobreza monetaria (Porcentaje de personas)"/>
        <s v="Tasa de mortalidad por suicidio por 100.000"/>
        <s v="Porcentaje de personas que participan en proyectos, actividades o campañas orientadas a la promoción del arte, la cultura y el patrimonio, y/o a la promoción de la recreación y el deporte en los barrios"/>
        <s v="Tasa de tránsito inmediato a educación posmedia (Porcentaje)"/>
        <s v="Certificaciones en formación para el trabajo y/o competencias en habilidades laborales específicas"/>
        <s v="Número de hectáreas de ecosistemas conservadas"/>
        <s v="Número de Procesos comunitarios de educación ambiental implementados y/o fortalecidos"/>
        <s v="Índice de calidad del servicio brindado en las entidades distritales (Porcentaje)"/>
        <s v="Porcentaje de personas que se sienten orgullosas de vivir en Bogotá_x000a_Índice de Innovación Pública"/>
        <s v="Índice de Innovación Pública"/>
        <s v="Porcentaje de Incidencia en inseguridad alimentaria severa"/>
        <s v="Número de hogares rurales con cobertura, calidad y continuidad de la prestación de los Servicios Públicos domiciliarios y TIC mejorada"/>
        <s v="Índice de reconocimiento de los patrimonios integrados (Porcentaje)"/>
        <m/>
        <s v="Porcentaje de personas que se sienten orgullosas de vivir en Bogotá" u="1"/>
        <e v="#N/A" u="1"/>
        <s v="Porcentaje de estudiantes que se encuentran en nivel bajo en el Índice de Clima Escolar" u="1"/>
      </sharedItems>
    </cacheField>
    <cacheField name="META DE PRODUCTO DISTRITAL" numFmtId="0">
      <sharedItems containsBlank="1" count="49" longText="1">
        <s v="N/A"/>
        <s v="Conservar 1.120.000 m2 de la red de infraestructura peatonal para mejorar la movilidad urbana y promover el transporte sostenible"/>
        <s v="Beneficiar 40.000 jóvenes con transferencias monetarias condicionadas con enfoque diferencial características particulares en razón de su genero, creencia religiosa, pertenencia étnica, y discapacidad en el marco de una ruta de inclusión productiva."/>
        <s v="Atender 1.300.000 personas pobres extremas, pobres, vulnerables y víctimas del conflicto interno armado en esas condiciones, mediante transferencias monetarias (condicionadas y no condicionadas) donde se garantice que la población beneficiaria en su mayoría sean mujeres."/>
        <s v="Atender a 10.000 personas con discapacidad sus familias y sus personas cuidadoras a través de servicios sociales estrategias y acciones transversales que favorezcan su inclusión social y productiva."/>
        <s v="Vincular a 9000 mujeres en estrategias de empoderamiento Social y político que aportan a la promoción y garantía de sus derechos."/>
        <s v="Desarrollar 81 procesos de investigación memoria y verdad como aporte a la reconciliación en Bogotá"/>
        <s v="Entregar 9.000 estímulos, reconocimientos, apoyos, incentivos y alianzas estratégicas en el marco de los distintos programas de fomento, ofertados a las 20 localidades, que puedan incluir enfoque poblacional y territorial, que beneficien a agentes, organizaciones y comunidades"/>
        <s v="Beneficiar 189.809 personas a partir de la primera infancia y a lo largo de la vida en procesos de formación y exploración cultural, artística, patrimonial, recreativa y deportiva en particular en espacios cercanos, parques de proximidad, estructurantes y entornos comunitarios."/>
        <s v="Desarrollar 9.300 actividades para la promoción, fortalecimiento y desarrollo de las prácticas artísticas, culturales y patrimoniales, como un medio para el ejercicio de los derechos culturales y el desarrollo humano, con alcance zonal, distrital y regional."/>
        <s v="Beneficiar 189.809 personas a partir de la primera infancia y a lo largo de la vida en procesos de formación y exploración cultural, artística patrimonial, recreativa y deportiva, en particular en espacios cercanos, parques de proximidad, estructurantes y entornos comunitarios"/>
        <s v="Vincular a 50.000 personas en acciones educativas sobre protección y bienestar animal para fomentar una convivencia armónica y una transformación cultural desde el enfoque humano-animal."/>
        <s v="Atender 70.000 animales en los programas de atención integral de la fauna doméstica del Distrito Capital."/>
        <s v="Esterilizar 320.000 perros y gatos incluyendo los que están en condición de vulnerabilidad, en el Distrito, a través de alianzas y una gestión eficiente."/>
        <s v="Intervenir 310 sedes educativas y sedes administrativas con acciones de mejoramiento a la infraestructura y/o dotaciones para el aprendizaje"/>
        <s v="Ofrecer 32.000 cupos en las estrategias de acceso y permanencia en la educación superior y posmedia; de los cuales 22.000 cupos serán para educación superior y 10.000 cupos para educación para el trabajo y el desarrollo humano"/>
        <s v="Vincular 500 unidades productivas y/o emprendimientos rurales a mecanismos de inclusión financiera, priorizando la oferta en mujeres y jóvenes."/>
        <s v="Apoyar financieramente a 36.000 negocios locales con el fin de contribuir a su fortalecimiento sostenibilidad y crecimiento, priorizando mujeres, jóvenes y personas mayores de 50 años."/>
        <s v="Administrar, mantener y/o mejorar 146 parques y escenarios del sistema de Espacio Público Peatonal y para el Encuentro, propendiendo por generar unas condiciones adecuadas, para el disfrute de los mismos."/>
        <s v="Adecuar y/o sostener 63 equipamientos culturales, recreativos y/o deportivos,  algunos de ellos en barrios de borde, propiciando espacios de encuentro para las comunidades"/>
        <s v="Intervenir 2.500 hectáreas de conectores ecosistémicos para aumentar la conectividad de los elementos de la Estructura Ecológica Principal"/>
        <s v="Asistir técnicamente 25.000 huertas urbanas en procesos de agricultura urbana."/>
        <s v="Mantener 200.000 metros cuadrados de jardinería"/>
        <s v="Mantener 500.000 árboles en zona urbana y rural en el Distrito Capital"/>
        <s v="Lograr setecientas ochenta (780) hectáreas en proceso de restauración ecológica con planeación y ejecución participativas"/>
        <s v="Vincular 2.302.200 personas en acciones de educación ambiental para la conservación de la biodiversidad, el agua y la gestión de riesgos de desastres"/>
        <s v="Conservar 2.915 kilometros-carril de la red vial."/>
        <s v="Realizar 1.400 optimizaciones en unidades operativas para la prestación de servicios sociales a través del mantenimiento reforzamiento y adecuación de las infraestructuras."/>
        <s v="Ejecutar 8.000 mejoramientos de vivienda rural y urbana para familias en condiciones vulnerabilidad"/>
        <s v="Fortalecer las competencias ciudadanas de 120.000 personas en sus diferencias, diversidades y formas organizativas para la participación incidente y la construcción de acuerdos que robustezcan el tejido social incorporando enfoque de género, diferencial y poblacional, entre las que se incluirán 2.000 contratistas capacitados sobre la Ley Estatutaria de ciudadanía Juvenil."/>
        <s v="Alcanzar 31 manzanas de cuidado en operación fortaleciendo los servicios actuales e implementando nuevas estrategias lideradas por la SDMujer en el marco del Sistema Distrital de Cuidado."/>
        <s v="Conservar 2.000 hectáreas de la Estructura Ecológica Principal del D.C."/>
        <m/>
        <s v="Mantener en funcionamiento el modelo de Casas de igualdad de oportunidades para las mujeres en las 20 localidades, fortaleciendo la atención en los territorios urbanos y rurales."/>
        <s v="Adaptar 10 servicios sociales y estrategias de integración social priorizadas para la atención diferencial y la inclusión de personas LGBTI, con enfoque etario y rural, en articulación con el Sistema Distrital de Cuidado." u="1"/>
        <s v="Desarrollar 8.925 actividades para la promoción, fortalecimiento y desarrollo de las prácticas artísticas, culturales y patrimoniales con el objetivo de ejercer los derechos culturales y el desarrollo humano con alcance zonal, distrital y regional." u="1"/>
        <s v="Implementar en 8 localidades con zonas rurales de Bogotá una solución para el cierre de brecha digital" u="1"/>
        <s v="Estructurar y Construir 38 Parques,  equipamientos Culturales, Recreativos y/o Deportivos que promuevan el ejercicio de los derechos culturales de la ciudadanía. Como mínimo se construirá un escenario deportivo exclusivo para la práctica de nuevas tendencias deportivas y once zonas demarcadas y" u="1"/>
        <s v="Implementar 100 acciones con un enfoque interseccional en el marco del laboratorio de innovación en la relación gobierno y ciudadanía desarrollando prototipos que recojan retos ciudadanos para ser solucionados de manera colaborativa mejorando la participación incidente en Bogotá." u="1"/>
        <s v="Realizar 1.644 actividades culturales, artísticas, recreativas y deportivas en barrios, parques y veredas de Bogotá D.C. orientadas a fortalecer &quot;al barrio&quot; como lugar de encuentro y creación." u="1"/>
        <s v="Entregar 9.702 estímulos, reconocimientos, apoyos, incentivos y alianzas estratégicasen el marco de los distintos programas de fomento, ofertados a las 20 localidades, que puedan incluir enfoque poblacional y territorial, que beneficien a agentes, organizaciones y comunidades." u="1"/>
        <s v="Intervenir 8 Unidades de Planeamiento Local (UPL) con" u="1"/>
        <s v="Gestionar 350 hectáreas de asentamientos de origen informal y barrios legalizados mediante actividades de etapa previa de los trámites de legalización y formalización." u="1"/>
        <s v="Impulsar el desarrollo de 300 proyectos del sector turismo que contribuyan al desarrollo social, Cultural y económico de la ciudad de Bogotá, priorizando mujeres, jóvenes y personas mayores de 50 años." u="1"/>
        <s v="Aumentar de 115 a 165 los comedores comunitarios para contribuir la disminución de la inseguridad alimentaria y nutricional en Bogotá, implementando una redistribución para garantizar el acceso a más comunidades vulnerables y realizando vigilancia nutricional." u="1"/>
        <s v="Desarrollar una (1) estrategia de renovación urbana verde con coberturas vegetales biodiversas." u="1"/>
        <e v="#N/A" u="1"/>
        <s v="Formar 13000 personas en habilidades blandas promoviendo la inclusión de mujeres, jóvenes, personas mayores de 50 años." u="1"/>
        <s v="Implementar el 100% de las fases iniciales del Parque" u="1"/>
      </sharedItems>
    </cacheField>
    <cacheField name="PRODUCTOS" numFmtId="0">
      <sharedItems containsBlank="1" containsMixedTypes="1" containsNumber="1" containsInteger="1" minValue="0" maxValue="0" count="83">
        <s v="Servicio de apoyo financiero para proyectos de convivencia y seguridad ciudadana"/>
        <s v="Escuelas territoriales de convivencia ciudadana construidas"/>
        <s v="Servicio de promoción de la garantía de derechos"/>
        <s v="Servicio de dotación para la movilidad operacional y el apoyo logístico"/>
        <s v="Infraestructura de promoción de la convivencia y seguridad ciudadana adecuada"/>
        <s v="Servicio de asistencia técnica en justicia restaurativa"/>
        <s v="Servicio de educación informal en resolución de conflictos"/>
        <s v="Espacio publico adecuado"/>
        <s v="Servicio de promoción a los gestores de convivencia ciudadana"/>
        <s v="Servicio de protección integral a niños, niñas, adolescentes y jóvenes"/>
        <s v="Servicio de apoyo financiero para la entrega de transferencias monetarias no condicionadas"/>
        <s v="Servicio de apoyo financiero para el adulto mayor"/>
        <s v="Servicio de atención integral a población en condición de discapacidad"/>
        <s v="Servicio de gestión del riesgo en temas de consumo de sustancias psicoactivas"/>
        <s v="Servicio de gestión del riesgo en temas de salud sexual y reproductiva"/>
        <s v="Servicio de atención en salud a la población"/>
        <s v="Servicio de asistencia técnica para la equidad laboral en materia de género"/>
        <s v="Servicios de divulgación de temáticas de memoria histórica"/>
        <s v="Servicio de apoyo financiero para la construcción de Escenarios de paz, convivencia ciudadana e inclusión social"/>
        <s v="Servicio de asistencia técnica para la participación de las víctimas"/>
        <s v="Servicio de apoyo financiero al sector artístico y cultural"/>
        <s v="Servicio de promoción de la actividad física, la recreación y el deporte"/>
        <s v="Servicio de organización de eventos deportivos comunitarios"/>
        <s v="Servicio de Escuelas Deportivas"/>
        <s v="Servicio de asistencia técnica para la promoción del deporte"/>
        <s v="Servicio de promoción de actividades culturales"/>
        <s v="Servicio de educación informal en áreas artísticas y culturales"/>
        <s v="Servicios de asistencia técnica para la circulación cinematográfica"/>
        <s v="Servicio de divulgación de la información de la política nacional de educación ambiental y participación"/>
        <s v="Servicio de atención integral a la fauna"/>
        <s v="Infraestructura educativa dotada"/>
        <s v="Servicio de apoyo financiero para la permanencia a la educación superior "/>
        <s v="Servicio de fomento para el acceso a la educación superior "/>
        <s v="Personas asistidas técnicamente"/>
        <s v="Servicio de apoyo para la formación de capital humano pertinente para el desarrollo empresarial de los territorios"/>
        <s v="Servicio de circulación artística y cultural"/>
        <s v="Servicio de apoyo para el fomento organizativo de la Agricultura Campesina, Familiar y Comunitaria"/>
        <s v="Servicio de acompañamiento productivo y empresarial"/>
        <s v="Parques recreativos adecuados"/>
        <s v="Servicio de mantenimiento de infraestructura cultural"/>
        <s v="Servicio de restauración de ecosistemas"/>
        <s v="Servicio de apoyo para las unidades productivas para el autoconsumo de los hogares en situación de vulnerabilidad social"/>
        <s v="Servicio de reforestación de ecosistemas"/>
        <s v="Servicios de apoyo financiero para la ejecución de proyectos de gestión integral de residuos sólidos"/>
        <s v="Servicio de apoyo para la certificación de predios agropecuarios"/>
        <s v="Vía secundaria mejorada"/>
        <s v="Servicio de educación informal en el marco de la reducción y mitigación del riesgo de desastres"/>
        <s v="Obras de infraestructura para la reducción del riesgo de desastres"/>
        <s v="Edificaciones de atención a la primera infancia dotadas"/>
        <s v="Centros de atención integral para personas con discapacidad dotados"/>
        <s v="Edificaciones de atención a la adolescencia y juventud dotadas"/>
        <s v="Centros comunitarios dotados"/>
        <s v="Centros de protección social para el adulto mayor dotados"/>
        <s v="Servicio de apoyo financiero para mejoramiento de vivienda"/>
        <s v="Sedes adecuadas"/>
        <s v="Fortalecimiento institucional."/>
        <s v="Inspección, vigilancia y control (IVC)."/>
        <s v="Servicio de acceso y uso de Tecnologías de la Información y las Comunicaciones"/>
        <s v="Servicio de educación informal en tecnologías de la información y las comunicaciones."/>
        <s v="Servicio de promoción a la participación ciudadana"/>
        <s v="Servicio de innovación institucional"/>
        <s v="Servicio de acompañamiento a la implementación de planes de prevención, protección y atención a las comunidades étnicas"/>
        <s v="Salón comunal adecuado"/>
        <s v="Salón comunal dotado"/>
        <s v="Fortalecimiento de medios comunitarios alternativos"/>
        <s v="Servicio de asistencia técnica para la implementación de los métodos de solución de conflictos"/>
        <s v="Acuerdos ciudadanos suscritos."/>
        <s v="Servicio de entrega de raciones de alimentos"/>
        <s v="Parques recreativos construidos y dotados"/>
        <s v="Servicios de apoyo financiero para la ejecución de proyectos de acueductos y de manejo de aguas residuales"/>
        <s v="Servicio de prevención y control de plagas"/>
        <s v="Servicio de asistencia técnica y jurídica en saneamiento y titulación de predios"/>
        <s v="Sedes construidas"/>
        <s v="Servicio de apoyo financiero para empresas y emprendimientos productivos"/>
        <s v="Centros de atención de habitantes de la calle adecuados"/>
        <s v="Servicio de apoyo financiero a atletas"/>
        <s v="Servicio de educación informal sobre parques arqueológicos"/>
        <s v="Salón comunal construido"/>
        <s v="Infraestructura para la promoción a la cultura de la legalidad y a la convivencia dotada"/>
        <m/>
        <s v="Servicio de atención integral para la primera infancia"/>
        <s v="Servicio de asistencia técnica para la administración y operación de los servicios públicos domiciliarios"/>
        <n v="0" u="1"/>
      </sharedItems>
    </cacheField>
    <cacheField name="OBS" numFmtId="0">
      <sharedItems containsNonDate="0" containsString="0" containsBlank="1"/>
    </cacheField>
  </cacheFields>
  <extLst>
    <ext xmlns:x14="http://schemas.microsoft.com/office/spreadsheetml/2009/9/main" uri="{725AE2AE-9491-48be-B2B4-4EB974FC3084}">
      <x14:pivotCacheDefinition pivotCacheId="441446676"/>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506">
  <r>
    <n v="1"/>
    <x v="0"/>
    <x v="0"/>
    <n v="1"/>
    <x v="0"/>
    <n v="1"/>
    <x v="0"/>
    <s v="Presupuestos Participativos"/>
    <x v="0"/>
    <s v="N/A"/>
    <n v="15"/>
    <x v="0"/>
    <x v="0"/>
    <x v="0"/>
    <s v="Fortalecer XXX organizaciones comunitarias a través de capacidades para promover acciones de corresponsabilidad en la gestión de la seguridad y la convivencia  "/>
    <x v="0"/>
    <n v="288"/>
    <n v="360"/>
    <n v="432"/>
    <n v="360"/>
    <n v="1439"/>
    <n v="5.0000000000000001E-3"/>
    <n v="0"/>
    <n v="200"/>
    <s v="Secretaría Distrital de Seguridad, Convivencia y Justicia"/>
    <n v="51"/>
    <x v="0"/>
    <x v="0"/>
    <m/>
    <x v="0"/>
    <x v="0"/>
    <x v="0"/>
    <m/>
  </r>
  <r>
    <n v="1"/>
    <x v="0"/>
    <x v="0"/>
    <n v="1"/>
    <x v="0"/>
    <n v="1"/>
    <x v="0"/>
    <s v="Presupuestos Participativos"/>
    <x v="0"/>
    <s v="N/A"/>
    <n v="15"/>
    <x v="0"/>
    <x v="1"/>
    <x v="1"/>
    <s v="Implementar XXX acciones formativas diferenciales para la promoción de la convivencia ciudadana"/>
    <x v="1"/>
    <n v="134"/>
    <n v="143"/>
    <n v="147"/>
    <n v="151"/>
    <n v="575"/>
    <n v="2E-3"/>
    <n v="0"/>
    <n v="4"/>
    <s v="Secretaría Distrital de Seguridad, Convivencia y Justicia"/>
    <n v="51"/>
    <x v="0"/>
    <x v="1"/>
    <m/>
    <x v="1"/>
    <x v="0"/>
    <x v="1"/>
    <m/>
  </r>
  <r>
    <n v="1"/>
    <x v="0"/>
    <x v="0"/>
    <n v="1"/>
    <x v="0"/>
    <n v="1"/>
    <x v="0"/>
    <s v="Presupuestos Participativos"/>
    <x v="0"/>
    <s v="N/A"/>
    <n v="15"/>
    <x v="0"/>
    <x v="2"/>
    <x v="2"/>
    <s v="Implementar XXX iniciativas de convivencia con participación de la ciudadanía"/>
    <x v="2"/>
    <n v="180"/>
    <n v="539"/>
    <n v="360"/>
    <n v="360"/>
    <n v="1439"/>
    <n v="5.0000000000000001E-3"/>
    <n v="0"/>
    <n v="8"/>
    <s v="Secretaría Distrital de Seguridad, Convivencia y Justicia"/>
    <n v="51"/>
    <x v="0"/>
    <x v="2"/>
    <m/>
    <x v="1"/>
    <x v="0"/>
    <x v="0"/>
    <m/>
  </r>
  <r>
    <n v="1"/>
    <x v="0"/>
    <x v="1"/>
    <n v="1"/>
    <x v="0"/>
    <n v="2"/>
    <x v="1"/>
    <s v="Presupuestos Participativos"/>
    <x v="1"/>
    <s v="N/A"/>
    <n v="22"/>
    <x v="1"/>
    <x v="3"/>
    <x v="3"/>
    <s v="Vincular XXX personas en acciones para la prevención del feminicidio y la violencia contra la mujer."/>
    <x v="3"/>
    <n v="682"/>
    <n v="796"/>
    <n v="817"/>
    <n v="815"/>
    <n v="3111"/>
    <n v="1.0999999999999999E-2"/>
    <n v="0"/>
    <n v="2329"/>
    <s v="Secretaría Distrital de la Mujer"/>
    <n v="50"/>
    <x v="1"/>
    <x v="3"/>
    <m/>
    <x v="2"/>
    <x v="0"/>
    <x v="2"/>
    <m/>
  </r>
  <r>
    <n v="1"/>
    <x v="0"/>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804"/>
    <n v="858"/>
    <n v="883"/>
    <n v="908"/>
    <n v="3452"/>
    <n v="1.2E-2"/>
    <n v="0"/>
    <n v="4"/>
    <s v="Secretaría Distrital de Seguridad, Convivencia y Justicia"/>
    <n v="51"/>
    <x v="2"/>
    <x v="3"/>
    <m/>
    <x v="3"/>
    <x v="0"/>
    <x v="3"/>
    <m/>
  </r>
  <r>
    <n v="1"/>
    <x v="0"/>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5"/>
    <n v="804"/>
    <n v="858"/>
    <n v="883"/>
    <n v="908"/>
    <n v="3452"/>
    <n v="1.2E-2"/>
    <n v="0"/>
    <n v="4"/>
    <s v="Secretaría Distrital de Seguridad, Convivencia y Justicia"/>
    <n v="51"/>
    <x v="2"/>
    <x v="4"/>
    <m/>
    <x v="3"/>
    <x v="0"/>
    <x v="4"/>
    <m/>
  </r>
  <r>
    <n v="1"/>
    <x v="0"/>
    <x v="0"/>
    <n v="1"/>
    <x v="0"/>
    <n v="4"/>
    <x v="3"/>
    <s v="Presupuestos Participativos"/>
    <x v="0"/>
    <s v="N/A"/>
    <n v="14"/>
    <x v="3"/>
    <x v="6"/>
    <x v="6"/>
    <s v="Fortalecer XXX programas de abordaje de conflictividad escolar para la convivencia con enfoque restaurativo"/>
    <x v="6"/>
    <s v="   $ -     "/>
    <n v="316"/>
    <s v="   $ -     "/>
    <s v="   $ -     "/>
    <n v="316"/>
    <n v="1E-3"/>
    <n v="0"/>
    <n v="1"/>
    <s v="Secretaría Distrital de Seguridad, Convivencia y Justicia"/>
    <n v="51"/>
    <x v="3"/>
    <x v="5"/>
    <m/>
    <x v="3"/>
    <x v="0"/>
    <x v="5"/>
    <m/>
  </r>
  <r>
    <n v="1"/>
    <x v="0"/>
    <x v="0"/>
    <n v="1"/>
    <x v="0"/>
    <n v="4"/>
    <x v="3"/>
    <s v="Presupuestos Participativos"/>
    <x v="0"/>
    <s v="N/A"/>
    <n v="14"/>
    <x v="3"/>
    <x v="7"/>
    <x v="7"/>
    <s v="Fortalecer XXX actores comunitarios con herramientas y capacidades para la implementación de un enfoque restaurativo para la justicia y la convivencia"/>
    <x v="7"/>
    <n v="154"/>
    <n v="164"/>
    <n v="169"/>
    <n v="174"/>
    <n v="662"/>
    <n v="2E-3"/>
    <n v="0"/>
    <n v="4"/>
    <s v="Secretaría Distrital de Seguridad, Convivencia y Justicia"/>
    <n v="51"/>
    <x v="3"/>
    <x v="0"/>
    <m/>
    <x v="3"/>
    <x v="0"/>
    <x v="5"/>
    <m/>
  </r>
  <r>
    <n v="1"/>
    <x v="0"/>
    <x v="0"/>
    <n v="1"/>
    <x v="0"/>
    <n v="4"/>
    <x v="3"/>
    <s v="Presupuestos Participativos"/>
    <x v="0"/>
    <s v="N/A"/>
    <n v="14"/>
    <x v="3"/>
    <x v="8"/>
    <x v="8"/>
    <s v="Beneficiar XXX ciudadanos con habilidades y capacidades para gestionar la convivencia constructivamente"/>
    <x v="8"/>
    <n v="173"/>
    <n v="259"/>
    <n v="345"/>
    <n v="230"/>
    <n v="1007"/>
    <n v="4.0000000000000001E-3"/>
    <n v="0"/>
    <n v="350"/>
    <s v="Secretaría Distrital de Seguridad, Convivencia y Justicia"/>
    <n v="51"/>
    <x v="3"/>
    <x v="6"/>
    <m/>
    <x v="3"/>
    <x v="0"/>
    <x v="0"/>
    <m/>
  </r>
  <r>
    <n v="1"/>
    <x v="0"/>
    <x v="0"/>
    <n v="1"/>
    <x v="0"/>
    <n v="4"/>
    <x v="3"/>
    <s v="Presupuestos Participativos"/>
    <x v="0"/>
    <s v="N/A"/>
    <n v="14"/>
    <x v="3"/>
    <x v="9"/>
    <x v="9"/>
    <s v="Implementar XXX proyectos comunitarios en la localidad, para la apropiación del Código Nacional de Seguridad y Convivencia Ciudadana"/>
    <x v="9"/>
    <s v="   $ -     "/>
    <n v="180"/>
    <n v="194"/>
    <s v="   $ -     "/>
    <n v="374"/>
    <n v="1E-3"/>
    <n v="0"/>
    <n v="1"/>
    <s v="Secretaría Distrital de Seguridad, Convivencia y Justicia"/>
    <n v="51"/>
    <x v="3"/>
    <x v="7"/>
    <m/>
    <x v="1"/>
    <x v="0"/>
    <x v="0"/>
    <m/>
  </r>
  <r>
    <n v="1"/>
    <x v="0"/>
    <x v="0"/>
    <n v="1"/>
    <x v="0"/>
    <n v="4"/>
    <x v="3"/>
    <s v="Presupuestos Participativos"/>
    <x v="0"/>
    <s v="N/A"/>
    <n v="14"/>
    <x v="3"/>
    <x v="10"/>
    <x v="10"/>
    <s v="Implementar XXX acciones pedagógicas para la gestión de conflictividades y prevención de violencias"/>
    <x v="10"/>
    <s v="   $ -     "/>
    <n v="345"/>
    <n v="374"/>
    <s v="   $ -     "/>
    <n v="719"/>
    <n v="3.0000000000000001E-3"/>
    <n v="0"/>
    <n v="2"/>
    <s v="Secretaría Distrital de Seguridad, Convivencia y Justicia"/>
    <n v="51"/>
    <x v="3"/>
    <x v="8"/>
    <m/>
    <x v="4"/>
    <x v="0"/>
    <x v="6"/>
    <m/>
  </r>
  <r>
    <n v="1"/>
    <x v="0"/>
    <x v="0"/>
    <n v="1"/>
    <x v="0"/>
    <n v="4"/>
    <x v="3"/>
    <s v="Presupuestos Participativos"/>
    <x v="0"/>
    <s v="N/A"/>
    <n v="14"/>
    <x v="3"/>
    <x v="11"/>
    <x v="11"/>
    <s v="Ejecutar XXX programas comunitarios con enfoque restaurativo para el cuidado del espacio público y del medio ambiente"/>
    <x v="11"/>
    <s v="   $ -     "/>
    <s v="   $ -     "/>
    <n v="345"/>
    <n v="374"/>
    <n v="719"/>
    <n v="3.0000000000000001E-3"/>
    <n v="0"/>
    <n v="2"/>
    <s v="Secretaría Distrital de Seguridad, Convivencia y Justicia"/>
    <n v="51"/>
    <x v="3"/>
    <x v="9"/>
    <m/>
    <x v="0"/>
    <x v="0"/>
    <x v="0"/>
    <m/>
  </r>
  <r>
    <n v="1"/>
    <x v="0"/>
    <x v="2"/>
    <n v="1"/>
    <x v="0"/>
    <n v="5"/>
    <x v="4"/>
    <s v="Presupuestos Participativos"/>
    <x v="3"/>
    <s v="N/A"/>
    <n v="16"/>
    <x v="4"/>
    <x v="12"/>
    <x v="12"/>
    <s v="Intervenir XXX metros cuadrados de elementos del sistema de espacio público peatonal con acciones de construcción y/o conservación."/>
    <x v="12"/>
    <n v="1473"/>
    <n v="1573"/>
    <n v="1618"/>
    <n v="1665"/>
    <n v="6329"/>
    <n v="2.1999999999999999E-2"/>
    <n v="0"/>
    <n v="8000"/>
    <s v="Secretaría Distrital de Movilidad"/>
    <n v="37"/>
    <x v="4"/>
    <x v="4"/>
    <m/>
    <x v="5"/>
    <x v="1"/>
    <x v="7"/>
    <m/>
  </r>
  <r>
    <n v="1"/>
    <x v="0"/>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3"/>
    <n v="1005"/>
    <n v="1072"/>
    <n v="1103"/>
    <n v="1135"/>
    <n v="4316"/>
    <n v="1.4999999999999999E-2"/>
    <n v="0"/>
    <n v="4"/>
    <s v="Secretaría Distrital de Seguridad, Convivencia y Justicia"/>
    <n v="51"/>
    <x v="5"/>
    <x v="10"/>
    <m/>
    <x v="6"/>
    <x v="0"/>
    <x v="8"/>
    <m/>
  </r>
  <r>
    <n v="1"/>
    <x v="0"/>
    <x v="3"/>
    <n v="2"/>
    <x v="1"/>
    <n v="7"/>
    <x v="5"/>
    <s v="Gestión Pública Local"/>
    <x v="4"/>
    <n v="0.12"/>
    <n v="4"/>
    <x v="6"/>
    <x v="14"/>
    <x v="14"/>
    <s v="Beneficiar xxxx jóvenes con transferencias condicionadas y  acompañamiento psicosocial para la promoción al acceso y permanencia a oportunidades de formación y empleabilidad"/>
    <x v="14"/>
    <n v="804"/>
    <n v="858"/>
    <n v="883"/>
    <n v="908"/>
    <n v="3452"/>
    <n v="1.2E-2"/>
    <n v="0"/>
    <n v="150"/>
    <s v="Secretaría Distrital de Integración Social"/>
    <n v="24"/>
    <x v="6"/>
    <x v="11"/>
    <m/>
    <x v="7"/>
    <x v="2"/>
    <x v="9"/>
    <m/>
  </r>
  <r>
    <n v="1"/>
    <x v="0"/>
    <x v="3"/>
    <n v="2"/>
    <x v="1"/>
    <n v="7"/>
    <x v="5"/>
    <s v="Gestión Pública Local"/>
    <x v="4"/>
    <n v="0.12"/>
    <n v="5"/>
    <x v="7"/>
    <x v="15"/>
    <x v="15"/>
    <s v="Atender XXX personas con apoyos que contribuyan al ingreso mínimo garantizado. "/>
    <x v="15"/>
    <n v="4554"/>
    <n v="4861"/>
    <n v="5002"/>
    <n v="5147"/>
    <n v="19564"/>
    <n v="6.8000000000000005E-2"/>
    <n v="0"/>
    <n v="977"/>
    <s v="Secretaría Distrital de Integración Social"/>
    <n v="24"/>
    <x v="6"/>
    <x v="12"/>
    <m/>
    <x v="7"/>
    <x v="3"/>
    <x v="10"/>
    <m/>
  </r>
  <r>
    <n v="1"/>
    <x v="0"/>
    <x v="3"/>
    <n v="2"/>
    <x v="1"/>
    <n v="7"/>
    <x v="5"/>
    <s v="Gestión Pública Local"/>
    <x v="4"/>
    <n v="0.12"/>
    <n v="6"/>
    <x v="8"/>
    <x v="16"/>
    <x v="16"/>
    <s v="Beneficiar XXX personas mayores con transferencias monetarias"/>
    <x v="16"/>
    <n v="2679"/>
    <n v="2859"/>
    <n v="2942"/>
    <n v="3028"/>
    <n v="11508"/>
    <n v="0.04"/>
    <n v="0"/>
    <n v="1542"/>
    <s v="Secretaría Distrital de Integración Social"/>
    <n v="24"/>
    <x v="6"/>
    <x v="13"/>
    <m/>
    <x v="7"/>
    <x v="3"/>
    <x v="11"/>
    <m/>
  </r>
  <r>
    <n v="1"/>
    <x v="0"/>
    <x v="4"/>
    <n v="2"/>
    <x v="1"/>
    <n v="10"/>
    <x v="6"/>
    <s v="Gestión Pública Local"/>
    <x v="5"/>
    <n v="0.03"/>
    <n v="8"/>
    <x v="9"/>
    <x v="17"/>
    <x v="17"/>
    <s v="Vincular XXX personas con discapacidad, cuidadores y cuidadoras, en actividades complementarias en salud"/>
    <x v="17"/>
    <n v="402"/>
    <n v="429"/>
    <n v="441"/>
    <n v="454"/>
    <n v="1726"/>
    <n v="6.0000000000000001E-3"/>
    <n v="0"/>
    <n v="281"/>
    <s v="Secretaría Distrital de Salud"/>
    <n v="18"/>
    <x v="7"/>
    <x v="14"/>
    <m/>
    <x v="3"/>
    <x v="4"/>
    <x v="12"/>
    <m/>
  </r>
  <r>
    <n v="1"/>
    <x v="0"/>
    <x v="4"/>
    <n v="2"/>
    <x v="1"/>
    <n v="10"/>
    <x v="6"/>
    <s v="Gestión Pública Local"/>
    <x v="5"/>
    <n v="0.03"/>
    <n v="9"/>
    <x v="10"/>
    <x v="18"/>
    <x v="18"/>
    <s v="Vincular XXX personas a las acciones desarrolladas desde los dispositivos de base comunitaria en respuesta al consumo de SPA"/>
    <x v="18"/>
    <n v="210"/>
    <n v="315"/>
    <n v="315"/>
    <n v="210"/>
    <n v="1050"/>
    <n v="4.0000000000000001E-3"/>
    <n v="0"/>
    <n v="300"/>
    <s v="Secretaría Distrital de Salud"/>
    <n v="18"/>
    <x v="7"/>
    <x v="15"/>
    <m/>
    <x v="3"/>
    <x v="0"/>
    <x v="13"/>
    <m/>
  </r>
  <r>
    <n v="1"/>
    <x v="0"/>
    <x v="4"/>
    <n v="2"/>
    <x v="1"/>
    <n v="10"/>
    <x v="6"/>
    <s v="Gestión Pública Local"/>
    <x v="5"/>
    <n v="0.03"/>
    <n v="10"/>
    <x v="11"/>
    <x v="19"/>
    <x v="19"/>
    <s v="Beneficiar XXX personas con discapacidad a través de Dispositivos de Asistencia Personal - Ayudas Técnicas (no incluidas en los Planes de Beneficios)"/>
    <x v="19"/>
    <n v="1054"/>
    <n v="1190"/>
    <n v="1326"/>
    <n v="870"/>
    <n v="4440"/>
    <n v="1.4999999999999999E-2"/>
    <n v="0"/>
    <n v="653"/>
    <s v="Secretaría Distrital de Salud"/>
    <n v="18"/>
    <x v="7"/>
    <x v="16"/>
    <m/>
    <x v="3"/>
    <x v="4"/>
    <x v="12"/>
    <m/>
  </r>
  <r>
    <n v="1"/>
    <x v="0"/>
    <x v="4"/>
    <n v="2"/>
    <x v="1"/>
    <n v="10"/>
    <x v="6"/>
    <s v="Gestión Pública Local"/>
    <x v="5"/>
    <n v="0.03"/>
    <n v="19"/>
    <x v="12"/>
    <x v="20"/>
    <x v="20"/>
    <s v="Vincular XXX personas a las acciones y estrategias para promover la salud sexual y reproductiva consciente en los diferentes ciclos de vida"/>
    <x v="20"/>
    <n v="335"/>
    <n v="357"/>
    <n v="368"/>
    <n v="378"/>
    <n v="1439"/>
    <n v="5.0000000000000001E-3"/>
    <n v="0"/>
    <n v="381"/>
    <s v="Secretaría Distrital de Salud"/>
    <n v="18"/>
    <x v="7"/>
    <x v="17"/>
    <m/>
    <x v="3"/>
    <x v="0"/>
    <x v="14"/>
    <m/>
  </r>
  <r>
    <n v="1"/>
    <x v="0"/>
    <x v="4"/>
    <n v="2"/>
    <x v="1"/>
    <n v="10"/>
    <x v="6"/>
    <s v="Gestión Pública Local"/>
    <x v="5"/>
    <s v="N/A"/>
    <n v="27"/>
    <x v="13"/>
    <x v="21"/>
    <x v="21"/>
    <s v="Beneficiar XXX personas con alternativas complementarias en salud para la comunidad LGBTI"/>
    <x v="21"/>
    <n v="134"/>
    <n v="143"/>
    <n v="147"/>
    <n v="151"/>
    <n v="575"/>
    <n v="2E-3"/>
    <n v="0"/>
    <n v="138"/>
    <s v="Secretaría Distrital de Salud"/>
    <n v="18"/>
    <x v="7"/>
    <x v="18"/>
    <m/>
    <x v="3"/>
    <x v="0"/>
    <x v="15"/>
    <m/>
  </r>
  <r>
    <n v="1"/>
    <x v="0"/>
    <x v="4"/>
    <n v="2"/>
    <x v="1"/>
    <n v="10"/>
    <x v="6"/>
    <s v="Presupuestos Participativos"/>
    <x v="5"/>
    <s v="N/A"/>
    <n v="70"/>
    <x v="14"/>
    <x v="22"/>
    <x v="22"/>
    <s v="Beneficiar XXX personas con acciones para la promoción y atención de la salud mental"/>
    <x v="22"/>
    <n v="696"/>
    <n v="743"/>
    <n v="765"/>
    <n v="787"/>
    <n v="2992"/>
    <n v="0.01"/>
    <n v="0"/>
    <n v="595"/>
    <s v="Secretaría Distrital de Salud"/>
    <n v="18"/>
    <x v="7"/>
    <x v="19"/>
    <m/>
    <x v="8"/>
    <x v="0"/>
    <x v="15"/>
    <m/>
  </r>
  <r>
    <n v="1"/>
    <x v="0"/>
    <x v="5"/>
    <n v="2"/>
    <x v="1"/>
    <n v="12"/>
    <x v="7"/>
    <s v="Presupuestos Participativos"/>
    <x v="6"/>
    <s v="N/A"/>
    <n v="66"/>
    <x v="15"/>
    <x v="23"/>
    <x v="23"/>
    <s v="Vincular XXX personas en procesos para la prevención de violencias en el contexto familiar y/o violencia sexual   "/>
    <x v="23"/>
    <n v="606"/>
    <n v="758"/>
    <n v="758"/>
    <n v="697"/>
    <n v="2819"/>
    <n v="0.01"/>
    <n v="0"/>
    <n v="1860"/>
    <s v="Secretaría Distrital de Integración Social"/>
    <n v="24"/>
    <x v="8"/>
    <x v="20"/>
    <m/>
    <x v="3"/>
    <x v="0"/>
    <x v="2"/>
    <m/>
  </r>
  <r>
    <n v="1"/>
    <x v="0"/>
    <x v="5"/>
    <n v="2"/>
    <x v="1"/>
    <n v="12"/>
    <x v="7"/>
    <s v="Presupuestos Participativos"/>
    <x v="6"/>
    <s v="N/A"/>
    <n v="23"/>
    <x v="16"/>
    <x v="24"/>
    <x v="24"/>
    <s v="Vincular XXX mujeres cuidadoras a estrategias de cuidado."/>
    <x v="24"/>
    <n v="656"/>
    <n v="700"/>
    <n v="721"/>
    <n v="742"/>
    <n v="2819"/>
    <n v="0.01"/>
    <n v="0"/>
    <n v="873"/>
    <s v="Secretaría Distrital de la Mujer"/>
    <n v="50"/>
    <x v="8"/>
    <x v="21"/>
    <m/>
    <x v="3"/>
    <x v="0"/>
    <x v="2"/>
    <m/>
  </r>
  <r>
    <n v="1"/>
    <x v="0"/>
    <x v="5"/>
    <n v="2"/>
    <x v="1"/>
    <n v="12"/>
    <x v="7"/>
    <s v="Presupuestos Participativos"/>
    <x v="6"/>
    <s v="N/A"/>
    <n v="50"/>
    <x v="17"/>
    <x v="25"/>
    <x v="25"/>
    <s v="Vincular xxx mujeres para el ejercicio de derechos y el fortalecimiento de su autonomía económica"/>
    <x v="25"/>
    <n v="469"/>
    <n v="500"/>
    <n v="515"/>
    <n v="530"/>
    <n v="2014"/>
    <n v="7.0000000000000001E-3"/>
    <n v="0"/>
    <n v="2222"/>
    <s v="Secretaría Distrital de la Mujer"/>
    <n v="50"/>
    <x v="8"/>
    <x v="0"/>
    <m/>
    <x v="3"/>
    <x v="5"/>
    <x v="16"/>
    <m/>
  </r>
  <r>
    <n v="1"/>
    <x v="0"/>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26"/>
    <n v="27"/>
    <n v="29"/>
    <n v="29"/>
    <n v="30"/>
    <n v="115"/>
    <n v="4.0000000000000002E-4"/>
    <n v="0"/>
    <n v="4"/>
    <s v="Secretaría General"/>
    <n v="1"/>
    <x v="9"/>
    <x v="2"/>
    <m/>
    <x v="3"/>
    <x v="6"/>
    <x v="17"/>
    <m/>
  </r>
  <r>
    <n v="1"/>
    <x v="0"/>
    <x v="6"/>
    <n v="2"/>
    <x v="1"/>
    <n v="13"/>
    <x v="8"/>
    <s v="Presupuestos Participativos"/>
    <x v="6"/>
    <s v="N/A"/>
    <n v="21"/>
    <x v="18"/>
    <x v="27"/>
    <x v="27"/>
    <s v="Realizar xxx acciones de construcción de paz que contribuyan al tejido social, la integración local, la sostenibilidad económica y/o desarrollo territorial para la reconciliación."/>
    <x v="27"/>
    <n v="228"/>
    <n v="243"/>
    <n v="250"/>
    <n v="257"/>
    <n v="978"/>
    <n v="3.0000000000000001E-3"/>
    <n v="0"/>
    <n v="4"/>
    <s v="Secretaría General"/>
    <n v="1"/>
    <x v="9"/>
    <x v="22"/>
    <m/>
    <x v="3"/>
    <x v="0"/>
    <x v="18"/>
    <m/>
  </r>
  <r>
    <n v="1"/>
    <x v="0"/>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28"/>
    <n v="188"/>
    <n v="200"/>
    <n v="206"/>
    <n v="212"/>
    <n v="806"/>
    <n v="3.0000000000000001E-3"/>
    <n v="0"/>
    <n v="4"/>
    <s v="Secretaría General"/>
    <n v="1"/>
    <x v="9"/>
    <x v="0"/>
    <m/>
    <x v="3"/>
    <x v="0"/>
    <x v="19"/>
    <m/>
  </r>
  <r>
    <n v="1"/>
    <x v="0"/>
    <x v="7"/>
    <n v="2"/>
    <x v="1"/>
    <n v="14"/>
    <x v="9"/>
    <s v="Gestión Pública Local"/>
    <x v="7"/>
    <s v="A definir en PDL"/>
    <n v="3"/>
    <x v="19"/>
    <x v="29"/>
    <x v="29"/>
    <s v="Otorgar XXX estímulos de apoyo al sector artístico y cultural."/>
    <x v="29"/>
    <n v="502"/>
    <n v="536"/>
    <n v="552"/>
    <n v="568"/>
    <n v="2158"/>
    <n v="8.0000000000000002E-3"/>
    <n v="0"/>
    <n v="56"/>
    <s v="Secretaría Distrital de Cultura, Recreación y Deporte"/>
    <n v="26"/>
    <x v="10"/>
    <x v="23"/>
    <m/>
    <x v="9"/>
    <x v="7"/>
    <x v="20"/>
    <m/>
  </r>
  <r>
    <n v="1"/>
    <x v="0"/>
    <x v="7"/>
    <n v="2"/>
    <x v="1"/>
    <n v="14"/>
    <x v="9"/>
    <s v="Presupuestos Participativos"/>
    <x v="7"/>
    <s v="N/A"/>
    <n v="24"/>
    <x v="20"/>
    <x v="30"/>
    <x v="30"/>
    <s v="Beneficiar XXX colectivos u organizaciones recreo deportivas  inscritas en el Banco que implementan iniciativas de carácter barrial con apoyos economicos"/>
    <x v="30"/>
    <n v="134"/>
    <n v="235"/>
    <n v="235"/>
    <n v="201"/>
    <n v="806"/>
    <n v="3.0000000000000001E-3"/>
    <n v="0"/>
    <n v="24"/>
    <s v="Secretaría Distrital de Cultura, Recreación y Deporte"/>
    <n v="26"/>
    <x v="11"/>
    <x v="24"/>
    <m/>
    <x v="9"/>
    <x v="0"/>
    <x v="21"/>
    <m/>
  </r>
  <r>
    <n v="1"/>
    <x v="0"/>
    <x v="7"/>
    <n v="2"/>
    <x v="1"/>
    <n v="14"/>
    <x v="9"/>
    <s v="Presupuestos Participativos"/>
    <x v="7"/>
    <s v="N/A"/>
    <n v="24"/>
    <x v="20"/>
    <x v="31"/>
    <x v="31"/>
    <s v="Beneficiar  XXX personas en actividades recreo-deportivas comunitarias."/>
    <x v="31"/>
    <n v="899"/>
    <n v="899"/>
    <n v="899"/>
    <n v="899"/>
    <n v="3596"/>
    <n v="1.2999999999999999E-2"/>
    <n v="0"/>
    <n v="10000"/>
    <s v="Secretaría Distrital de Cultura, Recreación y Deporte"/>
    <n v="26"/>
    <x v="11"/>
    <x v="25"/>
    <m/>
    <x v="9"/>
    <x v="0"/>
    <x v="22"/>
    <m/>
  </r>
  <r>
    <n v="1"/>
    <x v="0"/>
    <x v="7"/>
    <n v="2"/>
    <x v="1"/>
    <n v="14"/>
    <x v="9"/>
    <s v="Presupuestos Participativos"/>
    <x v="7"/>
    <s v="N/A"/>
    <n v="24"/>
    <x v="20"/>
    <x v="32"/>
    <x v="32"/>
    <s v="Capacitar XXX personas en los campos deportivos o recreativos "/>
    <x v="32"/>
    <n v="150"/>
    <n v="184"/>
    <n v="242"/>
    <n v="230"/>
    <n v="806"/>
    <n v="3.0000000000000001E-3"/>
    <n v="0"/>
    <n v="700"/>
    <s v="Secretaría Distrital de Cultura, Recreación y Deporte"/>
    <n v="26"/>
    <x v="11"/>
    <x v="26"/>
    <m/>
    <x v="9"/>
    <x v="8"/>
    <x v="23"/>
    <m/>
  </r>
  <r>
    <n v="1"/>
    <x v="0"/>
    <x v="7"/>
    <n v="2"/>
    <x v="1"/>
    <n v="14"/>
    <x v="9"/>
    <s v="Presupuestos Participativos"/>
    <x v="7"/>
    <s v="N/A"/>
    <n v="24"/>
    <x v="20"/>
    <x v="33"/>
    <x v="33"/>
    <s v="Beneficiar XXX Personas con la entrega de dotaciones deportivas."/>
    <x v="33"/>
    <n v="272"/>
    <n v="272"/>
    <n v="272"/>
    <n v="305"/>
    <n v="1122"/>
    <n v="4.0000000000000001E-3"/>
    <n v="0"/>
    <n v="700"/>
    <s v="Secretaría Distrital de Cultura, Recreación y Deporte"/>
    <n v="26"/>
    <x v="11"/>
    <x v="3"/>
    <m/>
    <x v="3"/>
    <x v="0"/>
    <x v="24"/>
    <m/>
  </r>
  <r>
    <n v="1"/>
    <x v="0"/>
    <x v="7"/>
    <n v="2"/>
    <x v="1"/>
    <n v="14"/>
    <x v="9"/>
    <s v="Presupuestos Participativos"/>
    <x v="7"/>
    <s v="N/A"/>
    <n v="25"/>
    <x v="21"/>
    <x v="34"/>
    <x v="34"/>
    <s v="Realizar XXX eventos de promoción, circulción y apropiación de actividades artísticas, culturales y patrimoniales."/>
    <x v="34"/>
    <n v="432"/>
    <n v="432"/>
    <n v="432"/>
    <n v="432"/>
    <n v="1726"/>
    <n v="6.0000000000000001E-3"/>
    <n v="0"/>
    <n v="20"/>
    <s v="Secretaría Distrital de Cultura, Recreación y Deporte"/>
    <n v="26"/>
    <x v="10"/>
    <x v="27"/>
    <m/>
    <x v="9"/>
    <x v="9"/>
    <x v="25"/>
    <m/>
  </r>
  <r>
    <n v="1"/>
    <x v="0"/>
    <x v="7"/>
    <n v="2"/>
    <x v="1"/>
    <n v="14"/>
    <x v="9"/>
    <s v="Presupuestos Participativos"/>
    <x v="7"/>
    <s v="N/A"/>
    <n v="25"/>
    <x v="21"/>
    <x v="35"/>
    <x v="35"/>
    <s v="Capacitar XXX personas en los campos artísticos, interculturales, culturales y/o patrimoniales."/>
    <x v="35"/>
    <n v="636"/>
    <n v="679"/>
    <n v="699"/>
    <n v="719"/>
    <n v="2733"/>
    <n v="0.01"/>
    <n v="0"/>
    <n v="1500"/>
    <s v="Secretaría Distrital de Cultura, Recreación y Deporte"/>
    <n v="26"/>
    <x v="10"/>
    <x v="26"/>
    <m/>
    <x v="9"/>
    <x v="10"/>
    <x v="26"/>
    <m/>
  </r>
  <r>
    <n v="1"/>
    <x v="0"/>
    <x v="7"/>
    <n v="2"/>
    <x v="1"/>
    <n v="14"/>
    <x v="9"/>
    <s v="Presupuestos Participativos"/>
    <x v="7"/>
    <s v="N/A"/>
    <n v="25"/>
    <x v="21"/>
    <x v="36"/>
    <x v="36"/>
    <s v="Beneficiar XXX organizaciones artísticas, culturales y patrimoniales con elementos entregados."/>
    <x v="36"/>
    <n v="173"/>
    <n v="187"/>
    <n v="187"/>
    <n v="173"/>
    <n v="719"/>
    <n v="3.0000000000000001E-3"/>
    <n v="0"/>
    <n v="50"/>
    <s v="Secretaría Distrital de Cultura, Recreación y Deporte"/>
    <n v="26"/>
    <x v="10"/>
    <x v="28"/>
    <m/>
    <x v="3"/>
    <x v="0"/>
    <x v="27"/>
    <m/>
  </r>
  <r>
    <n v="1"/>
    <x v="0"/>
    <x v="8"/>
    <n v="2"/>
    <x v="1"/>
    <n v="15"/>
    <x v="10"/>
    <s v="Presupuestos Participativos"/>
    <x v="6"/>
    <s v="N/A"/>
    <n v="33"/>
    <x v="22"/>
    <x v="37"/>
    <x v="37"/>
    <s v="Vincular XXX personas en acciones educativas en temas de protección y bienestar animal"/>
    <x v="37"/>
    <n v="40"/>
    <n v="43"/>
    <n v="44"/>
    <n v="45"/>
    <n v="173"/>
    <n v="1E-3"/>
    <n v="0"/>
    <n v="2000"/>
    <s v="Secretaría Distrital de Ambiente"/>
    <n v="33"/>
    <x v="12"/>
    <x v="8"/>
    <m/>
    <x v="3"/>
    <x v="11"/>
    <x v="28"/>
    <m/>
  </r>
  <r>
    <n v="1"/>
    <x v="0"/>
    <x v="8"/>
    <n v="2"/>
    <x v="1"/>
    <n v="15"/>
    <x v="10"/>
    <s v="Presupuestos Participativos"/>
    <x v="6"/>
    <s v="N/A"/>
    <n v="33"/>
    <x v="22"/>
    <x v="38"/>
    <x v="38"/>
    <s v="Atender XXX animales en los programas de brigadas médicas, urgencias veterinarias y adopciones"/>
    <x v="38"/>
    <n v="388"/>
    <n v="582"/>
    <n v="776"/>
    <n v="776"/>
    <n v="2521"/>
    <n v="8.9999999999999993E-3"/>
    <n v="0"/>
    <n v="6500"/>
    <s v="Secretaría Distrital de Ambiente"/>
    <n v="33"/>
    <x v="12"/>
    <x v="29"/>
    <m/>
    <x v="3"/>
    <x v="12"/>
    <x v="29"/>
    <m/>
  </r>
  <r>
    <n v="1"/>
    <x v="0"/>
    <x v="8"/>
    <n v="2"/>
    <x v="1"/>
    <n v="15"/>
    <x v="10"/>
    <s v="Presupuestos Participativos"/>
    <x v="6"/>
    <s v="N/A"/>
    <n v="33"/>
    <x v="22"/>
    <x v="39"/>
    <x v="39"/>
    <s v="Esterilizar XXX perros y gatos incluyendo los que está en condición de vulnerabilidad"/>
    <x v="39"/>
    <n v="400"/>
    <n v="601"/>
    <n v="601"/>
    <n v="400"/>
    <n v="2002"/>
    <n v="7.0000000000000001E-3"/>
    <n v="0"/>
    <n v="5000"/>
    <s v="Secretaría Distrital de Ambiente"/>
    <n v="33"/>
    <x v="12"/>
    <x v="30"/>
    <m/>
    <x v="3"/>
    <x v="13"/>
    <x v="29"/>
    <m/>
  </r>
  <r>
    <n v="1"/>
    <x v="0"/>
    <x v="9"/>
    <n v="3"/>
    <x v="2"/>
    <n v="16"/>
    <x v="11"/>
    <s v="Gestión Pública Local"/>
    <x v="8"/>
    <n v="0.09"/>
    <n v="28"/>
    <x v="23"/>
    <x v="40"/>
    <x v="40"/>
    <s v="Dotar XXX sedes educativas urbanas y rurales con recursos pedagógicos y/o tecnológicos"/>
    <x v="40"/>
    <n v="435"/>
    <n v="465"/>
    <n v="478"/>
    <n v="492"/>
    <n v="1870"/>
    <n v="7.0000000000000001E-3"/>
    <n v="0"/>
    <n v="12"/>
    <s v="Secretaría de Educación del Distrito"/>
    <n v="15"/>
    <x v="13"/>
    <x v="3"/>
    <m/>
    <x v="3"/>
    <x v="14"/>
    <x v="30"/>
    <m/>
  </r>
  <r>
    <n v="1"/>
    <x v="0"/>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41"/>
    <n v="516"/>
    <n v="550"/>
    <n v="566"/>
    <n v="583"/>
    <n v="2215"/>
    <n v="8.0000000000000002E-3"/>
    <n v="0"/>
    <n v="250"/>
    <s v="Secretaría de Educación del Distrito"/>
    <n v="15"/>
    <x v="13"/>
    <x v="31"/>
    <m/>
    <x v="10"/>
    <x v="15"/>
    <x v="31"/>
    <m/>
  </r>
  <r>
    <n v="1"/>
    <x v="0"/>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42"/>
    <n v="5090"/>
    <n v="5432"/>
    <n v="5590"/>
    <n v="5753"/>
    <n v="21865"/>
    <n v="7.5999999999999998E-2"/>
    <n v="0"/>
    <n v="250"/>
    <s v="Secretaría de Educación del Distrito"/>
    <n v="15"/>
    <x v="13"/>
    <x v="32"/>
    <m/>
    <x v="10"/>
    <x v="15"/>
    <x v="32"/>
    <m/>
  </r>
  <r>
    <n v="1"/>
    <x v="0"/>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43"/>
    <n v="978"/>
    <n v="1044"/>
    <n v="1074"/>
    <n v="1105"/>
    <n v="4200"/>
    <n v="1.4999999999999999E-2"/>
    <n v="0"/>
    <n v="8"/>
    <s v="Secretaría Distrital de Desarrollo Económico"/>
    <n v="11"/>
    <x v="14"/>
    <x v="0"/>
    <m/>
    <x v="11"/>
    <x v="0"/>
    <x v="33"/>
    <m/>
  </r>
  <r>
    <n v="1"/>
    <x v="0"/>
    <x v="10"/>
    <n v="3"/>
    <x v="2"/>
    <n v="19"/>
    <x v="12"/>
    <s v="Presupuestos Participativos"/>
    <x v="10"/>
    <s v="N/A"/>
    <n v="36"/>
    <x v="26"/>
    <x v="44"/>
    <x v="44"/>
    <s v="Apoyar XXX Mipymes y/o emprendimientos orientados al fortalecimiento de las capacidades locales para la gestión y el desarrollo turístico "/>
    <x v="44"/>
    <n v="784"/>
    <n v="836"/>
    <n v="861"/>
    <n v="886"/>
    <n v="3366"/>
    <n v="1.2E-2"/>
    <n v="0"/>
    <n v="341"/>
    <s v="Secretaría Distrital de Desarrollo Económico"/>
    <n v="11"/>
    <x v="14"/>
    <x v="33"/>
    <m/>
    <x v="3"/>
    <x v="0"/>
    <x v="34"/>
    <m/>
  </r>
  <r>
    <n v="1"/>
    <x v="0"/>
    <x v="7"/>
    <n v="3"/>
    <x v="2"/>
    <n v="20"/>
    <x v="13"/>
    <s v="Presupuestos Participativos"/>
    <x v="7"/>
    <s v="N/A"/>
    <n v="30"/>
    <x v="27"/>
    <x v="45"/>
    <x v="45"/>
    <s v="Financiar XXX proyectos del sector cultural y creativo."/>
    <x v="45"/>
    <n v="656"/>
    <n v="700"/>
    <n v="721"/>
    <n v="742"/>
    <n v="2819"/>
    <n v="0.01"/>
    <n v="0"/>
    <n v="65"/>
    <s v="Secretaría Distrital de Cultura, Recreación y Deporte"/>
    <n v="26"/>
    <x v="15"/>
    <x v="34"/>
    <m/>
    <x v="9"/>
    <x v="0"/>
    <x v="35"/>
    <m/>
  </r>
  <r>
    <n v="1"/>
    <x v="0"/>
    <x v="10"/>
    <n v="3"/>
    <x v="2"/>
    <n v="20"/>
    <x v="13"/>
    <s v="Presupuestos Participativos"/>
    <x v="10"/>
    <s v="N/A"/>
    <n v="37"/>
    <x v="28"/>
    <x v="46"/>
    <x v="46"/>
    <s v="Vincular XXX hogares y/o unidades productivas a procesos productivos y de comercialización en el sector rural."/>
    <x v="46"/>
    <n v="386"/>
    <n v="482"/>
    <n v="643"/>
    <n v="418"/>
    <n v="1928"/>
    <n v="7.0000000000000001E-3"/>
    <n v="0"/>
    <n v="60"/>
    <s v="Secretaría Distrital de Desarrollo Económico"/>
    <n v="11"/>
    <x v="16"/>
    <x v="35"/>
    <m/>
    <x v="3"/>
    <x v="16"/>
    <x v="36"/>
    <m/>
  </r>
  <r>
    <n v="1"/>
    <x v="0"/>
    <x v="10"/>
    <n v="3"/>
    <x v="2"/>
    <n v="20"/>
    <x v="13"/>
    <s v="Presupuestos Participativos"/>
    <x v="10"/>
    <s v="N/A"/>
    <n v="38"/>
    <x v="29"/>
    <x v="47"/>
    <x v="47"/>
    <s v="Apoyar XXX Mipymes, emprendimientos y/o actores de la economia informal para el fortalecimiento del tejido empresarial local."/>
    <x v="47"/>
    <n v="656"/>
    <n v="700"/>
    <n v="721"/>
    <n v="742"/>
    <n v="2819"/>
    <n v="0.01"/>
    <n v="0"/>
    <n v="270"/>
    <s v="Secretaría Distrital de Desarrollo Económico"/>
    <n v="11"/>
    <x v="16"/>
    <x v="36"/>
    <m/>
    <x v="3"/>
    <x v="17"/>
    <x v="37"/>
    <m/>
  </r>
  <r>
    <n v="1"/>
    <x v="0"/>
    <x v="7"/>
    <n v="4"/>
    <x v="3"/>
    <n v="24"/>
    <x v="14"/>
    <s v="Presupuestos Participativos"/>
    <x v="11"/>
    <s v="N/A"/>
    <n v="26"/>
    <x v="30"/>
    <x v="48"/>
    <x v="48"/>
    <s v="Intervenir XXX Parques  de la red de proximidad con acciones de mejoramiento, mantenimiento y/o dotación. "/>
    <x v="48"/>
    <n v="1456"/>
    <n v="2184"/>
    <n v="2184"/>
    <n v="1456"/>
    <n v="7279"/>
    <n v="2.5000000000000001E-2"/>
    <n v="0"/>
    <n v="20"/>
    <s v="Secretaría Distrital de Cultura, Recreación y Deporte"/>
    <n v="26"/>
    <x v="17"/>
    <x v="4"/>
    <m/>
    <x v="3"/>
    <x v="18"/>
    <x v="38"/>
    <m/>
  </r>
  <r>
    <n v="1"/>
    <x v="0"/>
    <x v="7"/>
    <n v="4"/>
    <x v="3"/>
    <n v="24"/>
    <x v="14"/>
    <s v="Presupuestos Participativos"/>
    <x v="11"/>
    <s v="N/A"/>
    <n v="31"/>
    <x v="31"/>
    <x v="49"/>
    <x v="49"/>
    <s v="Intervenir XXX equipamientos culturales con acciones de construcción, adecuación y/o dotación"/>
    <x v="49"/>
    <n v="956"/>
    <n v="479"/>
    <n v="493"/>
    <s v="   $-   "/>
    <n v="1928"/>
    <n v="7.0000000000000001E-3"/>
    <n v="0"/>
    <n v="3"/>
    <s v="Secretaría Distrital de Cultura, Recreación y Deporte"/>
    <n v="26"/>
    <x v="18"/>
    <x v="4"/>
    <m/>
    <x v="3"/>
    <x v="19"/>
    <x v="39"/>
    <m/>
  </r>
  <r>
    <n v="1"/>
    <x v="0"/>
    <x v="8"/>
    <n v="4"/>
    <x v="3"/>
    <n v="25"/>
    <x v="15"/>
    <s v="Presupuestos Participativos"/>
    <x v="12"/>
    <s v="N/A"/>
    <n v="32"/>
    <x v="32"/>
    <x v="50"/>
    <x v="50"/>
    <s v="Intervenir XXX hectáreas de conectores ecosistémicos"/>
    <x v="50"/>
    <s v="   $-   "/>
    <n v="49"/>
    <n v="49"/>
    <s v="   $-   "/>
    <n v="98"/>
    <n v="2.9999999999999997E-4"/>
    <n v="0"/>
    <n v="1"/>
    <s v="Secretaría Distrital de Ambiente"/>
    <n v="33"/>
    <x v="19"/>
    <x v="37"/>
    <m/>
    <x v="12"/>
    <x v="20"/>
    <x v="40"/>
    <m/>
  </r>
  <r>
    <n v="1"/>
    <x v="0"/>
    <x v="11"/>
    <n v="4"/>
    <x v="3"/>
    <n v="25"/>
    <x v="15"/>
    <s v="Presupuestos Participativos"/>
    <x v="12"/>
    <s v="N/A"/>
    <n v="32"/>
    <x v="32"/>
    <x v="51"/>
    <x v="51"/>
    <s v="Implementar XXX procesos comunitarios de educación ambiental que promueven la conservación de la biodiversidad y el agua"/>
    <x v="51"/>
    <s v="   $-   "/>
    <n v="171"/>
    <s v="   $-   "/>
    <n v="186"/>
    <n v="357"/>
    <n v="1E-3"/>
    <n v="0"/>
    <n v="2"/>
    <s v="Secretaría Distrital de Ambiente"/>
    <n v="33"/>
    <x v="20"/>
    <x v="38"/>
    <m/>
    <x v="13"/>
    <x v="0"/>
    <x v="28"/>
    <m/>
  </r>
  <r>
    <n v="1"/>
    <x v="0"/>
    <x v="11"/>
    <n v="4"/>
    <x v="3"/>
    <n v="25"/>
    <x v="15"/>
    <s v="Presupuestos Participativos"/>
    <x v="12"/>
    <s v="N/A"/>
    <n v="32"/>
    <x v="32"/>
    <x v="52"/>
    <x v="52"/>
    <s v="Implementar XXX huertas urbanas "/>
    <x v="52"/>
    <n v="74"/>
    <n v="74"/>
    <n v="74"/>
    <n v="74"/>
    <n v="296"/>
    <n v="1E-3"/>
    <n v="0"/>
    <n v="40"/>
    <s v="Secretaría Distrital de Ambiente"/>
    <n v="33"/>
    <x v="20"/>
    <x v="39"/>
    <m/>
    <x v="3"/>
    <x v="21"/>
    <x v="41"/>
    <m/>
  </r>
  <r>
    <n v="1"/>
    <x v="0"/>
    <x v="11"/>
    <n v="4"/>
    <x v="3"/>
    <n v="25"/>
    <x v="15"/>
    <s v="Presupuestos Participativos"/>
    <x v="12"/>
    <s v="N/A"/>
    <n v="32"/>
    <x v="32"/>
    <x v="53"/>
    <x v="53"/>
    <s v="Mantener XXX m2 de jardinería "/>
    <x v="53"/>
    <n v="257"/>
    <n v="343"/>
    <n v="343"/>
    <n v="257"/>
    <n v="1199"/>
    <n v="4.0000000000000001E-3"/>
    <n v="0"/>
    <n v="14000"/>
    <s v="Secretaría Distrital de Ambiente"/>
    <n v="33"/>
    <x v="20"/>
    <x v="40"/>
    <m/>
    <x v="3"/>
    <x v="22"/>
    <x v="40"/>
    <m/>
  </r>
  <r>
    <n v="1"/>
    <x v="0"/>
    <x v="11"/>
    <n v="4"/>
    <x v="3"/>
    <n v="25"/>
    <x v="15"/>
    <s v="Presupuestos Participativos"/>
    <x v="12"/>
    <s v="N/A"/>
    <n v="32"/>
    <x v="32"/>
    <x v="54"/>
    <x v="54"/>
    <s v="Mantener XXX árboles en zona urbana"/>
    <x v="54"/>
    <n v="190"/>
    <n v="237"/>
    <n v="237"/>
    <n v="228"/>
    <n v="892"/>
    <n v="3.0000000000000001E-3"/>
    <n v="0"/>
    <n v="9400"/>
    <s v="Secretaría Distrital de Ambiente"/>
    <n v="33"/>
    <x v="20"/>
    <x v="41"/>
    <m/>
    <x v="3"/>
    <x v="23"/>
    <x v="42"/>
    <m/>
  </r>
  <r>
    <n v="1"/>
    <x v="0"/>
    <x v="8"/>
    <n v="4"/>
    <x v="3"/>
    <n v="25"/>
    <x v="15"/>
    <s v="Gestión Pública Local"/>
    <x v="11"/>
    <s v="A definir en PDL"/>
    <n v="39"/>
    <x v="33"/>
    <x v="55"/>
    <x v="55"/>
    <s v="Lograr XXX hectáreas en proceso de restauración ecológica"/>
    <x v="55"/>
    <s v="   $-   "/>
    <n v="196"/>
    <n v="196"/>
    <n v="196"/>
    <n v="587"/>
    <n v="2E-3"/>
    <n v="0"/>
    <n v="3"/>
    <s v="Secretaría Distrital de Ambiente"/>
    <n v="33"/>
    <x v="19"/>
    <x v="42"/>
    <m/>
    <x v="12"/>
    <x v="24"/>
    <x v="40"/>
    <m/>
  </r>
  <r>
    <n v="1"/>
    <x v="0"/>
    <x v="11"/>
    <n v="4"/>
    <x v="3"/>
    <n v="25"/>
    <x v="15"/>
    <s v="Gestión Pública Local"/>
    <x v="11"/>
    <s v="A definir en PDL"/>
    <n v="39"/>
    <x v="33"/>
    <x v="56"/>
    <x v="56"/>
    <s v="Implementar XXX procesos comunitarios de educación ambiental que promueven la conservación de la biodiversidad y el agua"/>
    <x v="56"/>
    <s v="   $-   "/>
    <n v="192"/>
    <n v="192"/>
    <n v="192"/>
    <n v="575"/>
    <n v="2E-3"/>
    <n v="0"/>
    <n v="3"/>
    <s v="Secretaría Distrital de Ambiente"/>
    <n v="33"/>
    <x v="20"/>
    <x v="38"/>
    <m/>
    <x v="3"/>
    <x v="0"/>
    <x v="28"/>
    <m/>
  </r>
  <r>
    <n v="1"/>
    <x v="0"/>
    <x v="11"/>
    <n v="4"/>
    <x v="3"/>
    <n v="25"/>
    <x v="15"/>
    <s v="Gestión Pública Local"/>
    <x v="11"/>
    <s v="A definir en PDL"/>
    <n v="39"/>
    <x v="33"/>
    <x v="57"/>
    <x v="57"/>
    <s v="Mantener XXX árboles en zona rural"/>
    <x v="57"/>
    <n v="190"/>
    <n v="190"/>
    <n v="190"/>
    <n v="293"/>
    <n v="863"/>
    <n v="3.0000000000000001E-3"/>
    <n v="0"/>
    <n v="9000"/>
    <s v="Secretaría Distrital de Ambiente"/>
    <n v="33"/>
    <x v="20"/>
    <x v="41"/>
    <m/>
    <x v="3"/>
    <x v="23"/>
    <x v="42"/>
    <m/>
  </r>
  <r>
    <n v="1"/>
    <x v="0"/>
    <x v="11"/>
    <n v="4"/>
    <x v="3"/>
    <n v="25"/>
    <x v="15"/>
    <s v="Gestión Pública Local"/>
    <x v="11"/>
    <s v="A definir en PDL"/>
    <n v="39"/>
    <x v="33"/>
    <x v="58"/>
    <x v="58"/>
    <s v="Implementar XXX huertas rurales "/>
    <x v="58"/>
    <n v="150"/>
    <n v="150"/>
    <n v="150"/>
    <n v="150"/>
    <n v="598"/>
    <n v="2E-3"/>
    <n v="0"/>
    <n v="40"/>
    <s v="Secretaría Distrital de Ambiente"/>
    <n v="33"/>
    <x v="20"/>
    <x v="39"/>
    <m/>
    <x v="3"/>
    <x v="21"/>
    <x v="41"/>
    <m/>
  </r>
  <r>
    <n v="1"/>
    <x v="0"/>
    <x v="11"/>
    <n v="4"/>
    <x v="3"/>
    <n v="25"/>
    <x v="15"/>
    <s v="Presupuestos Participativos"/>
    <x v="12"/>
    <s v="N/A"/>
    <n v="34"/>
    <x v="34"/>
    <x v="59"/>
    <x v="59"/>
    <s v="Capacitar XXX personas en separación en la fuente y reciclaje."/>
    <x v="59"/>
    <n v="518"/>
    <n v="647"/>
    <n v="756"/>
    <n v="668"/>
    <n v="2589"/>
    <n v="8.9999999999999993E-3"/>
    <n v="0"/>
    <n v="2500"/>
    <s v="Secretaría Distrital del Hábitat"/>
    <n v="43"/>
    <x v="20"/>
    <x v="43"/>
    <m/>
    <x v="3"/>
    <x v="25"/>
    <x v="43"/>
    <m/>
  </r>
  <r>
    <n v="1"/>
    <x v="0"/>
    <x v="11"/>
    <n v="4"/>
    <x v="3"/>
    <n v="25"/>
    <x v="15"/>
    <s v="Gestión Pública Local"/>
    <x v="11"/>
    <s v="A definir en PDL"/>
    <n v="39"/>
    <x v="33"/>
    <x v="60"/>
    <x v="60"/>
    <s v="Apoyar XXXX predios rurales con buenas prácticas agropecuarias y ambientales que fortalezcan la protección a coberturas vegetales y recurso hídrico"/>
    <x v="60"/>
    <n v="167"/>
    <n v="167"/>
    <n v="167"/>
    <n v="334"/>
    <n v="834"/>
    <n v="3.0000000000000001E-3"/>
    <n v="0"/>
    <n v="50"/>
    <s v="Secretaría Distrital de Ambiente"/>
    <n v="33"/>
    <x v="20"/>
    <x v="44"/>
    <m/>
    <x v="3"/>
    <x v="0"/>
    <x v="44"/>
    <m/>
  </r>
  <r>
    <n v="1"/>
    <x v="0"/>
    <x v="2"/>
    <n v="4"/>
    <x v="3"/>
    <n v="26"/>
    <x v="16"/>
    <s v="Presupuestos Participativos"/>
    <x v="3"/>
    <s v="Entre el 14% y 19%"/>
    <n v="17"/>
    <x v="35"/>
    <x v="61"/>
    <x v="61"/>
    <s v="Intervenir XXX Kilómetros-carril de malla vial urbana (local y/o intermedia) con acciones de construcción y/o conservación"/>
    <x v="61"/>
    <n v="12155"/>
    <n v="11811"/>
    <n v="10893"/>
    <n v="11467"/>
    <n v="46325"/>
    <n v="0.161"/>
    <n v="0"/>
    <n v="808"/>
    <s v="Secretaría Distrital de Movilidad"/>
    <n v="37"/>
    <x v="21"/>
    <x v="45"/>
    <m/>
    <x v="3"/>
    <x v="26"/>
    <x v="45"/>
    <m/>
  </r>
  <r>
    <n v="1"/>
    <x v="0"/>
    <x v="2"/>
    <n v="4"/>
    <x v="3"/>
    <n v="26"/>
    <x v="16"/>
    <s v="Presupuestos Participativos"/>
    <x v="3"/>
    <s v="Entre el 14% y 19%"/>
    <n v="17"/>
    <x v="35"/>
    <x v="62"/>
    <x v="62"/>
    <s v="Intervenir XXX Kilómetros-carril de malla vial rural con acciones de construcción y/o conservación"/>
    <x v="62"/>
    <n v="2297"/>
    <n v="2242"/>
    <n v="2078"/>
    <n v="2351"/>
    <n v="8968"/>
    <n v="3.1E-2"/>
    <n v="0"/>
    <n v="164"/>
    <s v="Secretaría Distrital de Movilidad"/>
    <n v="37"/>
    <x v="21"/>
    <x v="46"/>
    <m/>
    <x v="3"/>
    <x v="26"/>
    <x v="45"/>
    <m/>
  </r>
  <r>
    <n v="1"/>
    <x v="0"/>
    <x v="8"/>
    <n v="4"/>
    <x v="3"/>
    <n v="27"/>
    <x v="17"/>
    <s v="Gestión Pública Local"/>
    <x v="12"/>
    <s v="A definir en PDL"/>
    <n v="40"/>
    <x v="36"/>
    <x v="63"/>
    <x v="63"/>
    <s v="Realizar XXX acciones efectivas para el fortalecimiento de las capacidades locales en torno a la gestión del riesgo"/>
    <x v="63"/>
    <n v="201"/>
    <n v="201"/>
    <n v="201"/>
    <n v="201"/>
    <n v="804"/>
    <n v="3.0000000000000001E-3"/>
    <n v="0"/>
    <n v="4"/>
    <s v="Secretaría Distrital de Ambiente"/>
    <n v="33"/>
    <x v="22"/>
    <x v="47"/>
    <m/>
    <x v="3"/>
    <x v="0"/>
    <x v="46"/>
    <m/>
  </r>
  <r>
    <n v="1"/>
    <x v="0"/>
    <x v="8"/>
    <n v="4"/>
    <x v="3"/>
    <n v="27"/>
    <x v="17"/>
    <s v="Gestión Pública Local"/>
    <x v="12"/>
    <s v="A definir en PDL"/>
    <n v="40"/>
    <x v="36"/>
    <x v="64"/>
    <x v="64"/>
    <s v="Realizar XXX obras de mitigación y/u obras de mitigación existentes con mantenimiento"/>
    <x v="64"/>
    <n v="1000"/>
    <n v="1165"/>
    <n v="1000"/>
    <s v="   $-   "/>
    <n v="3165"/>
    <n v="1.0999999999999999E-2"/>
    <n v="0"/>
    <n v="3"/>
    <s v="Secretaría Distrital de Ambiente"/>
    <n v="33"/>
    <x v="22"/>
    <x v="48"/>
    <m/>
    <x v="3"/>
    <x v="0"/>
    <x v="47"/>
    <m/>
  </r>
  <r>
    <n v="1"/>
    <x v="0"/>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65"/>
    <n v="100"/>
    <n v="107"/>
    <n v="110"/>
    <n v="114"/>
    <n v="432"/>
    <n v="2E-3"/>
    <n v="0"/>
    <n v="11"/>
    <s v="Secretaría Distrital de Integración Social"/>
    <n v="24"/>
    <x v="23"/>
    <x v="3"/>
    <m/>
    <x v="3"/>
    <x v="27"/>
    <x v="48"/>
    <m/>
  </r>
  <r>
    <n v="1"/>
    <x v="0"/>
    <x v="3"/>
    <n v="4"/>
    <x v="3"/>
    <n v="30"/>
    <x v="18"/>
    <s v="Presupuestos Participativos"/>
    <x v="11"/>
    <s v="N/A"/>
    <n v="11"/>
    <x v="37"/>
    <x v="66"/>
    <x v="66"/>
    <s v="Dotar y/o acondicionar XXX unidades operativas de atención especializada (Centros Integrarte, Centros Crecer y Cadis) "/>
    <x v="66"/>
    <s v="   $-   "/>
    <n v="173"/>
    <s v="   $-   "/>
    <s v="   $-   "/>
    <n v="173"/>
    <n v="1E-3"/>
    <n v="0"/>
    <n v="1"/>
    <s v="Secretaría Distrital de Integración Social"/>
    <n v="24"/>
    <x v="23"/>
    <x v="3"/>
    <m/>
    <x v="3"/>
    <x v="27"/>
    <x v="49"/>
    <m/>
  </r>
  <r>
    <n v="1"/>
    <x v="0"/>
    <x v="3"/>
    <n v="4"/>
    <x v="3"/>
    <n v="30"/>
    <x v="18"/>
    <s v="Presupuestos Participativos"/>
    <x v="11"/>
    <s v="N/A"/>
    <n v="11"/>
    <x v="37"/>
    <x v="67"/>
    <x v="67"/>
    <s v="Dotar y/o acondicionar XXX unidades operativas orientadas a la atención de jóvenes (casas de la juventud, centros forjar)"/>
    <x v="67"/>
    <s v="   $-   "/>
    <s v="   $-   "/>
    <n v="604"/>
    <s v="   $-   "/>
    <n v="604"/>
    <n v="2E-3"/>
    <n v="0"/>
    <n v="1"/>
    <s v="Secretaría Distrital de Integración Social"/>
    <n v="24"/>
    <x v="23"/>
    <x v="3"/>
    <m/>
    <x v="3"/>
    <x v="27"/>
    <x v="50"/>
    <m/>
  </r>
  <r>
    <n v="1"/>
    <x v="0"/>
    <x v="3"/>
    <n v="4"/>
    <x v="3"/>
    <n v="30"/>
    <x v="18"/>
    <s v="Presupuestos Participativos"/>
    <x v="11"/>
    <s v="N/A"/>
    <n v="11"/>
    <x v="37"/>
    <x v="68"/>
    <x v="68"/>
    <s v="Dotar y/o acondicionar XXX Centros de Desarrollo Comunitarios  para la prestación de servicios sociales dirigidas al desarrollo de capacidades y generación de oportunidades"/>
    <x v="68"/>
    <s v="   $-   "/>
    <n v="978"/>
    <s v="   $-   "/>
    <s v="   $-   "/>
    <n v="978"/>
    <n v="3.0000000000000001E-3"/>
    <n v="0"/>
    <n v="1"/>
    <s v="Secretaría Distrital de Integración Social"/>
    <n v="24"/>
    <x v="23"/>
    <x v="3"/>
    <m/>
    <x v="3"/>
    <x v="27"/>
    <x v="51"/>
    <m/>
  </r>
  <r>
    <n v="1"/>
    <x v="0"/>
    <x v="3"/>
    <n v="4"/>
    <x v="3"/>
    <n v="30"/>
    <x v="18"/>
    <s v="Presupuestos Participativos"/>
    <x v="11"/>
    <s v="N/A"/>
    <n v="11"/>
    <x v="37"/>
    <x v="69"/>
    <x v="69"/>
    <s v="Dotar y/o acondicionar unidades operativas orientadas a la prestación de servicios a la persona mayor "/>
    <x v="69"/>
    <s v="   $-   "/>
    <s v="   $-   "/>
    <s v="   $-   "/>
    <n v="288"/>
    <n v="288"/>
    <n v="1E-3"/>
    <n v="0"/>
    <n v="1"/>
    <s v="Secretaría Distrital de Integración Social"/>
    <n v="24"/>
    <x v="23"/>
    <x v="3"/>
    <m/>
    <x v="3"/>
    <x v="27"/>
    <x v="52"/>
    <m/>
  </r>
  <r>
    <n v="1"/>
    <x v="0"/>
    <x v="12"/>
    <n v="4"/>
    <x v="3"/>
    <n v="31"/>
    <x v="19"/>
    <s v="Gestión Pública Local"/>
    <x v="13"/>
    <s v="A definir en PDL"/>
    <n v="73"/>
    <x v="38"/>
    <x v="70"/>
    <x v="70"/>
    <s v="Mejorar XXX viviendas de interés social rurales."/>
    <x v="70"/>
    <n v="670"/>
    <n v="715"/>
    <n v="736"/>
    <n v="757"/>
    <n v="2877"/>
    <n v="0.01"/>
    <n v="0"/>
    <n v="50"/>
    <s v="Secretaría Distrital del Hábitat"/>
    <n v="43"/>
    <x v="24"/>
    <x v="49"/>
    <m/>
    <x v="3"/>
    <x v="28"/>
    <x v="53"/>
    <m/>
  </r>
  <r>
    <n v="1"/>
    <x v="0"/>
    <x v="13"/>
    <n v="5"/>
    <x v="4"/>
    <n v="33"/>
    <x v="20"/>
    <s v="Gestión Pública Local"/>
    <x v="14"/>
    <s v="15% (En este caso el porcentaje referido es el máximo posible)"/>
    <n v="42"/>
    <x v="39"/>
    <x v="71"/>
    <x v="71"/>
    <s v="Intervenir XX sede administrativa local"/>
    <x v="71"/>
    <n v="670"/>
    <n v="715"/>
    <n v="736"/>
    <n v="757"/>
    <n v="2877"/>
    <n v="0.01"/>
    <n v="0"/>
    <n v="1"/>
    <s v="Secretaría Distrital de Gobierno"/>
    <n v="3"/>
    <x v="25"/>
    <x v="4"/>
    <m/>
    <x v="14"/>
    <x v="0"/>
    <x v="54"/>
    <m/>
  </r>
  <r>
    <n v="1"/>
    <x v="0"/>
    <x v="13"/>
    <n v="5"/>
    <x v="4"/>
    <n v="33"/>
    <x v="20"/>
    <s v="Gestión Pública Local"/>
    <x v="14"/>
    <s v="15% (En este caso el porcentaje referido es el máximo posible)"/>
    <n v="43"/>
    <x v="40"/>
    <x v="72"/>
    <x v="72"/>
    <s v="Realizar 4 estrategias de fortalecimiento institucional (una por vigencia)."/>
    <x v="72"/>
    <n v="6315"/>
    <n v="6740"/>
    <n v="6937"/>
    <n v="7138"/>
    <n v="27130"/>
    <n v="9.4E-2"/>
    <n v="0"/>
    <n v="4"/>
    <s v="Secretaría Distrital de Gobierno"/>
    <n v="3"/>
    <x v="25"/>
    <x v="50"/>
    <m/>
    <x v="14"/>
    <x v="0"/>
    <x v="55"/>
    <m/>
  </r>
  <r>
    <n v="1"/>
    <x v="0"/>
    <x v="13"/>
    <n v="5"/>
    <x v="4"/>
    <n v="33"/>
    <x v="20"/>
    <s v="Gestión Pública Local"/>
    <x v="14"/>
    <s v="15% (En este caso el porcentaje referido es el máximo posible)"/>
    <n v="45"/>
    <x v="41"/>
    <x v="73"/>
    <x v="73"/>
    <s v="Realizar 4 estrategias de inspección, vigilancia y control (una por vigencia)."/>
    <x v="73"/>
    <n v="3287"/>
    <n v="3287"/>
    <n v="3287"/>
    <n v="3287"/>
    <n v="13148"/>
    <n v="4.5999999999999999E-2"/>
    <n v="0"/>
    <n v="4"/>
    <s v="Secretaría Distrital de Gobierno"/>
    <n v="3"/>
    <x v="25"/>
    <x v="51"/>
    <m/>
    <x v="14"/>
    <x v="0"/>
    <x v="56"/>
    <m/>
  </r>
  <r>
    <n v="1"/>
    <x v="0"/>
    <x v="6"/>
    <n v="5"/>
    <x v="4"/>
    <n v="35"/>
    <x v="21"/>
    <s v="Presupuestos Participativos"/>
    <x v="15"/>
    <s v="N/A"/>
    <n v="12"/>
    <x v="42"/>
    <x v="74"/>
    <x v="74"/>
    <s v="Operativizar XXX Centros de Acceso Comunitario en zonas rurales y/o apartadas y/o urbanas, con énfasis en Servicios TIC´s generados."/>
    <x v="74"/>
    <s v="   $-   "/>
    <s v="   $-   "/>
    <n v="587"/>
    <n v="880"/>
    <n v="1467"/>
    <n v="5.0000000000000001E-3"/>
    <n v="0"/>
    <n v="10"/>
    <s v="Secretaría General"/>
    <n v="1"/>
    <x v="26"/>
    <x v="52"/>
    <m/>
    <x v="3"/>
    <x v="0"/>
    <x v="57"/>
    <m/>
  </r>
  <r>
    <n v="1"/>
    <x v="0"/>
    <x v="6"/>
    <n v="5"/>
    <x v="4"/>
    <n v="35"/>
    <x v="21"/>
    <s v="Presupuestos Participativos"/>
    <x v="15"/>
    <s v="N/A"/>
    <n v="12"/>
    <x v="42"/>
    <x v="75"/>
    <x v="75"/>
    <s v="Operativizar XXX Centros de Acceso Comunitario en zonas rurales y/o apartadas y/o urbanas, con énfasis en procesos de formación y desarrollo de competencias digitales."/>
    <x v="75"/>
    <s v="   $-   "/>
    <n v="587"/>
    <n v="880"/>
    <s v="   $-   "/>
    <n v="1467"/>
    <n v="5.0000000000000001E-3"/>
    <n v="0"/>
    <n v="10"/>
    <s v="Secretaría General"/>
    <n v="1"/>
    <x v="26"/>
    <x v="0"/>
    <m/>
    <x v="3"/>
    <x v="0"/>
    <x v="58"/>
    <m/>
  </r>
  <r>
    <n v="1"/>
    <x v="0"/>
    <x v="13"/>
    <n v="5"/>
    <x v="4"/>
    <n v="39"/>
    <x v="22"/>
    <s v="Presupuestos Participativos"/>
    <x v="16"/>
    <s v="N/A"/>
    <n v="18"/>
    <x v="43"/>
    <x v="76"/>
    <x v="76"/>
    <s v="Fortalecer XXX Organizaciones sociales e Instancias de participación ciudadana."/>
    <x v="76"/>
    <n v="375"/>
    <n v="469"/>
    <n v="782"/>
    <n v="876"/>
    <n v="2503"/>
    <n v="8.9999999999999993E-3"/>
    <n v="0"/>
    <n v="80"/>
    <s v="Secretaría Distrital de Gobierno"/>
    <n v="3"/>
    <x v="27"/>
    <x v="53"/>
    <m/>
    <x v="3"/>
    <x v="0"/>
    <x v="59"/>
    <m/>
  </r>
  <r>
    <n v="1"/>
    <x v="0"/>
    <x v="13"/>
    <n v="5"/>
    <x v="4"/>
    <n v="39"/>
    <x v="22"/>
    <s v="Presupuestos Participativos"/>
    <x v="16"/>
    <s v="N/A"/>
    <n v="20"/>
    <x v="44"/>
    <x v="77"/>
    <x v="77"/>
    <s v="Capacitar XXX personas a través de procesos de formación para la participación de manera virtual y presencial."/>
    <x v="77"/>
    <n v="453"/>
    <n v="755"/>
    <n v="906"/>
    <n v="302"/>
    <n v="2417"/>
    <n v="8.0000000000000002E-3"/>
    <n v="0"/>
    <n v="800"/>
    <s v="Secretaría Distrital de Gobierno"/>
    <n v="3"/>
    <x v="27"/>
    <x v="26"/>
    <m/>
    <x v="3"/>
    <x v="29"/>
    <x v="59"/>
    <m/>
  </r>
  <r>
    <n v="1"/>
    <x v="0"/>
    <x v="13"/>
    <n v="5"/>
    <x v="4"/>
    <n v="39"/>
    <x v="22"/>
    <s v="Gestión Pública Local"/>
    <x v="16"/>
    <s v="A definir en PDL"/>
    <n v="41"/>
    <x v="45"/>
    <x v="78"/>
    <x v="78"/>
    <s v="Fortalecer XXX organizaciones comunales."/>
    <x v="78"/>
    <n v="402"/>
    <n v="429"/>
    <n v="441"/>
    <n v="454"/>
    <n v="1726"/>
    <n v="6.0000000000000001E-3"/>
    <n v="0"/>
    <n v="75"/>
    <s v="Secretaría Distrital de Gobierno"/>
    <n v="3"/>
    <x v="27"/>
    <x v="54"/>
    <m/>
    <x v="3"/>
    <x v="0"/>
    <x v="59"/>
    <m/>
  </r>
  <r>
    <n v="1"/>
    <x v="0"/>
    <x v="13"/>
    <n v="5"/>
    <x v="4"/>
    <n v="39"/>
    <x v="22"/>
    <s v="Gestión Pública Local"/>
    <x v="14"/>
    <s v="A definir en PDL"/>
    <n v="44"/>
    <x v="46"/>
    <x v="79"/>
    <x v="79"/>
    <s v="Desarrollar XXXX acciones orientadas a la ciudadanía, en el marco de la estrategia &quot;Bogotaneidad"/>
    <x v="79"/>
    <n v="334"/>
    <n v="334"/>
    <n v="334"/>
    <n v="334"/>
    <n v="1338"/>
    <n v="5.0000000000000001E-3"/>
    <n v="0"/>
    <n v="4"/>
    <s v="Secretaría Distrital de Gobierno"/>
    <n v="3"/>
    <x v="28"/>
    <x v="55"/>
    <m/>
    <x v="15"/>
    <x v="0"/>
    <x v="60"/>
    <m/>
  </r>
  <r>
    <n v="1"/>
    <x v="0"/>
    <x v="13"/>
    <n v="5"/>
    <x v="4"/>
    <n v="39"/>
    <x v="22"/>
    <s v="Gestión Pública Local"/>
    <x v="14"/>
    <s v="A definir en PDL"/>
    <n v="44"/>
    <x v="46"/>
    <x v="80"/>
    <x v="80"/>
    <s v="Fortalecer XX unidades de innovación publica y  social a nivel local"/>
    <x v="80"/>
    <n v="334"/>
    <n v="334"/>
    <n v="334"/>
    <n v="334"/>
    <n v="1338"/>
    <n v="5.0000000000000001E-3"/>
    <n v="0"/>
    <n v="4"/>
    <s v="Secretaría Distrital de Gobierno"/>
    <n v="3"/>
    <x v="28"/>
    <x v="56"/>
    <m/>
    <x v="16"/>
    <x v="0"/>
    <x v="60"/>
    <m/>
  </r>
  <r>
    <n v="1"/>
    <x v="0"/>
    <x v="13"/>
    <n v="5"/>
    <x v="4"/>
    <n v="39"/>
    <x v="22"/>
    <s v="Gestión Pública Local"/>
    <x v="17"/>
    <s v="A definir en PDL"/>
    <n v="46"/>
    <x v="47"/>
    <x v="81"/>
    <x v="81"/>
    <s v="Concertar e implementar una (1) iniciativa de inversión local con los pueblos indígenas (aplica en todas las localidades con autoridades indígenas)"/>
    <x v="81"/>
    <n v="281"/>
    <n v="300"/>
    <n v="309"/>
    <n v="318"/>
    <n v="1208"/>
    <n v="4.0000000000000001E-3"/>
    <n v="0"/>
    <n v="1"/>
    <s v="Secretaría Distrital de Gobierno"/>
    <n v="3"/>
    <x v="29"/>
    <x v="57"/>
    <m/>
    <x v="3"/>
    <x v="0"/>
    <x v="61"/>
    <m/>
  </r>
  <r>
    <n v="1"/>
    <x v="0"/>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82"/>
    <n v="308"/>
    <n v="329"/>
    <n v="338"/>
    <n v="348"/>
    <n v="1323"/>
    <n v="5.0000000000000001E-3"/>
    <n v="0"/>
    <n v="1"/>
    <s v="Secretaría Distrital de Gobierno"/>
    <n v="3"/>
    <x v="29"/>
    <x v="58"/>
    <m/>
    <x v="3"/>
    <x v="0"/>
    <x v="61"/>
    <m/>
  </r>
  <r>
    <n v="1"/>
    <x v="0"/>
    <x v="13"/>
    <n v="5"/>
    <x v="4"/>
    <n v="39"/>
    <x v="22"/>
    <s v="Gestión Pública Local"/>
    <x v="17"/>
    <s v="A definir en PDL"/>
    <n v="46"/>
    <x v="47"/>
    <x v="83"/>
    <x v="83"/>
    <s v="Concertar e implementar una (1) iniciativa de inversión local con las comunidades raizales (aplica en todas las localidades con autoridades raizales)"/>
    <x v="83"/>
    <n v="87"/>
    <n v="93"/>
    <n v="96"/>
    <n v="98"/>
    <n v="374"/>
    <n v="1E-3"/>
    <n v="0"/>
    <n v="1"/>
    <s v="Secretaría Distrital de Gobierno"/>
    <n v="3"/>
    <x v="29"/>
    <x v="59"/>
    <m/>
    <x v="3"/>
    <x v="0"/>
    <x v="61"/>
    <m/>
  </r>
  <r>
    <n v="1"/>
    <x v="0"/>
    <x v="13"/>
    <n v="5"/>
    <x v="4"/>
    <n v="39"/>
    <x v="22"/>
    <s v="Presupuestos Participativos"/>
    <x v="16"/>
    <s v="N/A"/>
    <n v="58"/>
    <x v="48"/>
    <x v="84"/>
    <x v="84"/>
    <s v="Rehabilitar  XXX salones comunales y/o casas de participación."/>
    <x v="84"/>
    <n v="253"/>
    <n v="316"/>
    <n v="316"/>
    <n v="380"/>
    <n v="1266"/>
    <n v="4.0000000000000001E-3"/>
    <n v="0"/>
    <n v="20"/>
    <s v="Secretaría Distrital de Gobierno"/>
    <n v="3"/>
    <x v="27"/>
    <x v="60"/>
    <m/>
    <x v="3"/>
    <x v="0"/>
    <x v="62"/>
    <m/>
  </r>
  <r>
    <n v="1"/>
    <x v="0"/>
    <x v="13"/>
    <n v="5"/>
    <x v="4"/>
    <n v="39"/>
    <x v="22"/>
    <s v="Presupuestos Participativos"/>
    <x v="16"/>
    <s v="N/A"/>
    <n v="58"/>
    <x v="48"/>
    <x v="85"/>
    <x v="85"/>
    <s v="Dotar XXX organizaciones comunales"/>
    <x v="85"/>
    <n v="141"/>
    <n v="150"/>
    <n v="154"/>
    <n v="159"/>
    <n v="604"/>
    <n v="2E-3"/>
    <n v="0"/>
    <n v="40"/>
    <s v="Secretaría Distrital de Gobierno"/>
    <n v="3"/>
    <x v="27"/>
    <x v="3"/>
    <m/>
    <x v="3"/>
    <x v="0"/>
    <x v="63"/>
    <m/>
  </r>
  <r>
    <n v="1"/>
    <x v="0"/>
    <x v="13"/>
    <n v="5"/>
    <x v="4"/>
    <n v="39"/>
    <x v="22"/>
    <s v="Presupuestos Participativos"/>
    <x v="14"/>
    <s v="N/A"/>
    <n v="59"/>
    <x v="49"/>
    <x v="86"/>
    <x v="86"/>
    <s v="Fortalecer XXX medios comunitarios y alternativos."/>
    <x v="86"/>
    <n v="144"/>
    <n v="360"/>
    <n v="360"/>
    <n v="288"/>
    <n v="1151"/>
    <n v="4.0000000000000001E-3"/>
    <n v="0"/>
    <n v="16"/>
    <s v="Secretaría Distrital de Gobierno"/>
    <n v="3"/>
    <x v="27"/>
    <x v="61"/>
    <m/>
    <x v="3"/>
    <x v="0"/>
    <x v="64"/>
    <m/>
  </r>
  <r>
    <n v="2"/>
    <x v="1"/>
    <x v="0"/>
    <n v="1"/>
    <x v="0"/>
    <n v="1"/>
    <x v="0"/>
    <s v="Presupuestos Participativos"/>
    <x v="0"/>
    <s v="N/A"/>
    <n v="15"/>
    <x v="0"/>
    <x v="0"/>
    <x v="0"/>
    <s v="Fortalecer XXX organizaciones comunitarias a través de capacidades para promover acciones de corresponsabilidad en la gestión de la seguridad y la convivencia  "/>
    <x v="87"/>
    <n v="0"/>
    <n v="266"/>
    <n v="0"/>
    <n v="266"/>
    <n v="531"/>
    <n v="4.0000000000000001E-3"/>
    <n v="0"/>
    <n v="20"/>
    <s v="Secretaría Distrital de Seguridad, Convivencia y Justicia"/>
    <n v="51"/>
    <x v="0"/>
    <x v="0"/>
    <m/>
    <x v="0"/>
    <x v="0"/>
    <x v="0"/>
    <m/>
  </r>
  <r>
    <n v="2"/>
    <x v="1"/>
    <x v="0"/>
    <n v="1"/>
    <x v="0"/>
    <n v="1"/>
    <x v="0"/>
    <s v="Presupuestos Participativos"/>
    <x v="0"/>
    <s v="N/A"/>
    <n v="15"/>
    <x v="0"/>
    <x v="1"/>
    <x v="1"/>
    <s v="Implementar XXX acciones formativas diferenciales para la promoción de la convivencia ciudadana"/>
    <x v="88"/>
    <n v="0"/>
    <n v="272"/>
    <n v="0"/>
    <n v="272"/>
    <n v="545"/>
    <n v="4.1000000000000003E-3"/>
    <n v="0"/>
    <n v="20"/>
    <s v="Secretaría Distrital de Seguridad, Convivencia y Justicia"/>
    <n v="51"/>
    <x v="0"/>
    <x v="1"/>
    <m/>
    <x v="1"/>
    <x v="0"/>
    <x v="1"/>
    <m/>
  </r>
  <r>
    <n v="2"/>
    <x v="1"/>
    <x v="0"/>
    <n v="1"/>
    <x v="0"/>
    <n v="1"/>
    <x v="0"/>
    <s v="Presupuestos Participativos"/>
    <x v="0"/>
    <s v="N/A"/>
    <n v="15"/>
    <x v="0"/>
    <x v="2"/>
    <x v="2"/>
    <s v="Implementar XXX iniciativas de convivencia con participación de la ciudadanía"/>
    <x v="89"/>
    <n v="218"/>
    <n v="0"/>
    <n v="196"/>
    <n v="0"/>
    <n v="414"/>
    <n v="3.0999999999999999E-3"/>
    <n v="0"/>
    <n v="19"/>
    <s v="Secretaría Distrital de Seguridad, Convivencia y Justicia"/>
    <n v="51"/>
    <x v="0"/>
    <x v="2"/>
    <m/>
    <x v="1"/>
    <x v="0"/>
    <x v="0"/>
    <m/>
  </r>
  <r>
    <n v="2"/>
    <x v="1"/>
    <x v="1"/>
    <n v="1"/>
    <x v="0"/>
    <n v="2"/>
    <x v="1"/>
    <s v="Presupuestos Participativos"/>
    <x v="1"/>
    <s v="N/A"/>
    <n v="22"/>
    <x v="1"/>
    <x v="3"/>
    <x v="3"/>
    <s v="Vincular XXX personas en acciones para la prevención del feminicidio y la violencia contra la mujer."/>
    <x v="90"/>
    <n v="467"/>
    <n v="467"/>
    <n v="467"/>
    <n v="460"/>
    <n v="1862"/>
    <n v="1.4E-2"/>
    <n v="0"/>
    <n v="2431"/>
    <s v="Secretaría Distrital de la Mujer"/>
    <n v="50"/>
    <x v="1"/>
    <x v="3"/>
    <m/>
    <x v="2"/>
    <x v="0"/>
    <x v="2"/>
    <m/>
  </r>
  <r>
    <n v="2"/>
    <x v="1"/>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91"/>
    <n v="580"/>
    <n v="580"/>
    <n v="580"/>
    <n v="580"/>
    <n v="2320"/>
    <n v="1.7399999999999999E-2"/>
    <n v="0"/>
    <n v="8"/>
    <s v="Secretaría Distrital de Seguridad, Convivencia y Justicia"/>
    <n v="51"/>
    <x v="2"/>
    <x v="3"/>
    <m/>
    <x v="3"/>
    <x v="0"/>
    <x v="3"/>
    <m/>
  </r>
  <r>
    <n v="2"/>
    <x v="1"/>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92"/>
    <n v="300"/>
    <n v="300"/>
    <n v="300"/>
    <n v="600"/>
    <n v="1500"/>
    <n v="1.1299999999999999E-2"/>
    <n v="0"/>
    <n v="5"/>
    <s v="Secretaría Distrital de Seguridad, Convivencia y Justicia"/>
    <n v="51"/>
    <x v="2"/>
    <x v="4"/>
    <m/>
    <x v="3"/>
    <x v="0"/>
    <x v="4"/>
    <m/>
  </r>
  <r>
    <n v="2"/>
    <x v="1"/>
    <x v="0"/>
    <n v="1"/>
    <x v="0"/>
    <n v="4"/>
    <x v="3"/>
    <s v="Presupuestos Participativos"/>
    <x v="0"/>
    <s v="N/A"/>
    <n v="14"/>
    <x v="3"/>
    <x v="6"/>
    <x v="6"/>
    <s v="Fortalecer XXX programas de abordaje de conflictividad escolar para la convivencia con enfoque restaurativo"/>
    <x v="93"/>
    <n v="247"/>
    <n v="0"/>
    <n v="0"/>
    <n v="0"/>
    <n v="247"/>
    <n v="1.9E-3"/>
    <n v="0"/>
    <n v="1"/>
    <s v="Secretaría Distrital de Seguridad, Convivencia y Justicia"/>
    <n v="51"/>
    <x v="3"/>
    <x v="5"/>
    <m/>
    <x v="3"/>
    <x v="0"/>
    <x v="5"/>
    <m/>
  </r>
  <r>
    <n v="2"/>
    <x v="1"/>
    <x v="0"/>
    <n v="1"/>
    <x v="0"/>
    <n v="4"/>
    <x v="3"/>
    <s v="Presupuestos Participativos"/>
    <x v="0"/>
    <s v="N/A"/>
    <n v="14"/>
    <x v="3"/>
    <x v="7"/>
    <x v="7"/>
    <s v="Fortalecer XXX actores comunitarios con herramientas y capacidades para la implementación de un enfoque restaurativo para la justicia y la convivencia"/>
    <x v="94"/>
    <n v="0"/>
    <n v="217"/>
    <n v="0"/>
    <n v="0"/>
    <n v="217"/>
    <n v="1.6000000000000001E-3"/>
    <n v="0"/>
    <n v="1"/>
    <s v="Secretaría Distrital de Seguridad, Convivencia y Justicia"/>
    <n v="51"/>
    <x v="3"/>
    <x v="0"/>
    <m/>
    <x v="3"/>
    <x v="0"/>
    <x v="5"/>
    <m/>
  </r>
  <r>
    <n v="2"/>
    <x v="1"/>
    <x v="0"/>
    <n v="1"/>
    <x v="0"/>
    <n v="4"/>
    <x v="3"/>
    <s v="Presupuestos Participativos"/>
    <x v="0"/>
    <s v="N/A"/>
    <n v="14"/>
    <x v="3"/>
    <x v="87"/>
    <x v="87"/>
    <s v="Implementar XXX proyectos de justicia local para la resolución efectiva de conflictividades de manera integral en el sistema de justicia"/>
    <x v="95"/>
    <n v="0"/>
    <n v="0"/>
    <n v="387"/>
    <n v="0"/>
    <n v="387"/>
    <n v="2.8999999999999998E-3"/>
    <n v="0"/>
    <n v="1"/>
    <s v="Secretaría Distrital de Seguridad, Convivencia y Justicia"/>
    <n v="51"/>
    <x v="3"/>
    <x v="62"/>
    <m/>
    <x v="3"/>
    <x v="0"/>
    <x v="65"/>
    <m/>
  </r>
  <r>
    <n v="2"/>
    <x v="1"/>
    <x v="0"/>
    <n v="1"/>
    <x v="0"/>
    <n v="4"/>
    <x v="3"/>
    <s v="Presupuestos Participativos"/>
    <x v="0"/>
    <s v="N/A"/>
    <n v="14"/>
    <x v="3"/>
    <x v="8"/>
    <x v="8"/>
    <s v="Beneficiar XXX ciudadanos con habilidades y capacidades para gestionar la convivencia constructivamente"/>
    <x v="96"/>
    <n v="0"/>
    <n v="0"/>
    <n v="89"/>
    <n v="0"/>
    <n v="89"/>
    <n v="6.9999999999999999E-4"/>
    <n v="0"/>
    <n v="250"/>
    <s v="Secretaría Distrital de Seguridad, Convivencia y Justicia"/>
    <n v="51"/>
    <x v="3"/>
    <x v="6"/>
    <m/>
    <x v="3"/>
    <x v="0"/>
    <x v="0"/>
    <m/>
  </r>
  <r>
    <n v="2"/>
    <x v="1"/>
    <x v="0"/>
    <n v="1"/>
    <x v="0"/>
    <n v="4"/>
    <x v="3"/>
    <s v="Presupuestos Participativos"/>
    <x v="0"/>
    <s v="N/A"/>
    <n v="14"/>
    <x v="3"/>
    <x v="9"/>
    <x v="9"/>
    <s v="Implementar XXX proyectos comunitarios en la localidad, para la apropiación del Código Nacional de Seguridad y Convivencia Ciudadana"/>
    <x v="97"/>
    <n v="0"/>
    <n v="196"/>
    <n v="0"/>
    <n v="0"/>
    <n v="196"/>
    <n v="1.5E-3"/>
    <n v="0"/>
    <n v="1"/>
    <s v="Secretaría Distrital de Seguridad, Convivencia y Justicia"/>
    <n v="51"/>
    <x v="3"/>
    <x v="7"/>
    <m/>
    <x v="1"/>
    <x v="0"/>
    <x v="0"/>
    <m/>
  </r>
  <r>
    <n v="2"/>
    <x v="1"/>
    <x v="0"/>
    <n v="1"/>
    <x v="0"/>
    <n v="4"/>
    <x v="3"/>
    <s v="Presupuestos Participativos"/>
    <x v="0"/>
    <s v="N/A"/>
    <n v="14"/>
    <x v="3"/>
    <x v="10"/>
    <x v="10"/>
    <s v="Implementar XXX acciones pedagógicas para la gestión de conflictividades y prevención de violencias"/>
    <x v="97"/>
    <n v="0"/>
    <n v="0"/>
    <n v="0"/>
    <n v="196"/>
    <n v="196"/>
    <n v="1.5E-3"/>
    <n v="0"/>
    <n v="1"/>
    <s v="Secretaría Distrital de Seguridad, Convivencia y Justicia"/>
    <n v="51"/>
    <x v="3"/>
    <x v="8"/>
    <m/>
    <x v="4"/>
    <x v="0"/>
    <x v="6"/>
    <m/>
  </r>
  <r>
    <n v="2"/>
    <x v="1"/>
    <x v="0"/>
    <n v="1"/>
    <x v="0"/>
    <n v="4"/>
    <x v="3"/>
    <s v="Presupuestos Participativos"/>
    <x v="0"/>
    <s v="N/A"/>
    <n v="14"/>
    <x v="3"/>
    <x v="11"/>
    <x v="11"/>
    <s v="Ejecutar XXX programas comunitarios con enfoque restaurativo para el cuidado del espacio público y del medio ambiente"/>
    <x v="11"/>
    <n v="276"/>
    <n v="0"/>
    <n v="0"/>
    <n v="0"/>
    <n v="276"/>
    <n v="2.0999999999999999E-3"/>
    <n v="0"/>
    <n v="2"/>
    <s v="Secretaría Distrital de Seguridad, Convivencia y Justicia"/>
    <n v="51"/>
    <x v="3"/>
    <x v="9"/>
    <m/>
    <x v="0"/>
    <x v="0"/>
    <x v="0"/>
    <m/>
  </r>
  <r>
    <n v="2"/>
    <x v="1"/>
    <x v="13"/>
    <n v="1"/>
    <x v="0"/>
    <n v="5"/>
    <x v="4"/>
    <s v="Presupuestos Participativos"/>
    <x v="0"/>
    <s v="N/A"/>
    <n v="60"/>
    <x v="50"/>
    <x v="88"/>
    <x v="88"/>
    <s v="Realizar XXX acuerdos para la organización, la recuperación, el cuidado, el embellecimiento, la sostenibilidad, el mejoramiento y el aprovechamiento económico del espacio público."/>
    <x v="98"/>
    <n v="581"/>
    <n v="581"/>
    <n v="581"/>
    <n v="0"/>
    <n v="1743"/>
    <n v="1.3100000000000001E-2"/>
    <n v="0"/>
    <n v="6"/>
    <s v="Secretaría Distrital de Gobierno"/>
    <n v="3"/>
    <x v="30"/>
    <x v="63"/>
    <m/>
    <x v="5"/>
    <x v="0"/>
    <x v="66"/>
    <m/>
  </r>
  <r>
    <n v="2"/>
    <x v="1"/>
    <x v="2"/>
    <n v="1"/>
    <x v="0"/>
    <n v="5"/>
    <x v="4"/>
    <s v="Presupuestos Participativos"/>
    <x v="3"/>
    <s v="N/A"/>
    <n v="16"/>
    <x v="4"/>
    <x v="12"/>
    <x v="12"/>
    <s v="Intervenir XXX metros cuadrados de elementos del sistema de espacio público peatonal con acciones de construcción y/o conservación."/>
    <x v="99"/>
    <n v="0"/>
    <n v="2049"/>
    <n v="0"/>
    <n v="0"/>
    <n v="2049"/>
    <n v="1.54E-2"/>
    <n v="0"/>
    <n v="1145"/>
    <s v="Secretaría Distrital de Movilidad"/>
    <n v="37"/>
    <x v="4"/>
    <x v="4"/>
    <m/>
    <x v="5"/>
    <x v="1"/>
    <x v="7"/>
    <m/>
  </r>
  <r>
    <n v="2"/>
    <x v="1"/>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00"/>
    <n v="525"/>
    <n v="525"/>
    <n v="525"/>
    <n v="525"/>
    <n v="2101"/>
    <n v="1.5800000000000002E-2"/>
    <n v="0"/>
    <n v="4"/>
    <s v="Secretaría Distrital de Seguridad, Convivencia y Justicia"/>
    <n v="51"/>
    <x v="5"/>
    <x v="10"/>
    <m/>
    <x v="6"/>
    <x v="0"/>
    <x v="8"/>
    <m/>
  </r>
  <r>
    <n v="2"/>
    <x v="1"/>
    <x v="3"/>
    <n v="2"/>
    <x v="1"/>
    <n v="7"/>
    <x v="5"/>
    <s v="Gestión Pública Local"/>
    <x v="4"/>
    <n v="0.12"/>
    <n v="4"/>
    <x v="6"/>
    <x v="14"/>
    <x v="14"/>
    <s v="Beneficiar xxxx jóvenes con transferencias condicionadas y  acompañamiento psicosocial para la promoción al acceso y permanencia a oportunidades de formación y empleabilidad"/>
    <x v="101"/>
    <n v="192"/>
    <n v="192"/>
    <n v="192"/>
    <n v="192"/>
    <n v="768"/>
    <n v="5.7999999999999996E-3"/>
    <n v="0"/>
    <n v="160"/>
    <s v="Secretaría Distrital de Integración Social"/>
    <n v="24"/>
    <x v="6"/>
    <x v="11"/>
    <m/>
    <x v="7"/>
    <x v="2"/>
    <x v="9"/>
    <m/>
  </r>
  <r>
    <n v="2"/>
    <x v="1"/>
    <x v="3"/>
    <n v="2"/>
    <x v="1"/>
    <n v="7"/>
    <x v="5"/>
    <s v="Gestión Pública Local"/>
    <x v="4"/>
    <n v="0.12"/>
    <n v="5"/>
    <x v="7"/>
    <x v="15"/>
    <x v="15"/>
    <s v="Atender XXX personas con apoyos que contribuyan al ingreso mínimo garantizado. "/>
    <x v="102"/>
    <n v="2922"/>
    <n v="2922"/>
    <n v="2922"/>
    <n v="2922"/>
    <n v="11690"/>
    <n v="8.7900000000000006E-2"/>
    <n v="0"/>
    <n v="28000"/>
    <s v="Secretaría Distrital de Integración Social"/>
    <n v="24"/>
    <x v="6"/>
    <x v="12"/>
    <m/>
    <x v="7"/>
    <x v="3"/>
    <x v="10"/>
    <m/>
  </r>
  <r>
    <n v="2"/>
    <x v="1"/>
    <x v="3"/>
    <n v="2"/>
    <x v="1"/>
    <n v="7"/>
    <x v="5"/>
    <s v="Gestión Pública Local"/>
    <x v="4"/>
    <n v="0.12"/>
    <n v="6"/>
    <x v="8"/>
    <x v="16"/>
    <x v="16"/>
    <s v="Beneficiar XXX personas mayores con transferencias monetarias"/>
    <x v="103"/>
    <n v="192"/>
    <n v="192"/>
    <n v="192"/>
    <n v="192"/>
    <n v="768"/>
    <n v="3.2399999999999998E-2"/>
    <n v="0"/>
    <n v="679"/>
    <s v="Secretaría Distrital de Integración Social"/>
    <n v="24"/>
    <x v="6"/>
    <x v="13"/>
    <m/>
    <x v="7"/>
    <x v="3"/>
    <x v="11"/>
    <m/>
  </r>
  <r>
    <n v="2"/>
    <x v="1"/>
    <x v="3"/>
    <n v="2"/>
    <x v="1"/>
    <n v="8"/>
    <x v="23"/>
    <s v="Gestión Pública Local"/>
    <x v="4"/>
    <n v="0.12"/>
    <n v="7"/>
    <x v="51"/>
    <x v="89"/>
    <x v="89"/>
    <s v="Habilitar XXX cupos para la atención de población en inseguridad alimentaria y nutricional del Distrito Capital, a través de comedores comunitarios."/>
    <x v="104"/>
    <n v="435"/>
    <n v="435"/>
    <n v="435"/>
    <n v="435"/>
    <n v="1741"/>
    <n v="1.3100000000000001E-2"/>
    <n v="0"/>
    <n v="400"/>
    <s v="Secretaría Distrital de Integración Social"/>
    <n v="24"/>
    <x v="31"/>
    <x v="64"/>
    <m/>
    <x v="17"/>
    <x v="0"/>
    <x v="67"/>
    <m/>
  </r>
  <r>
    <n v="2"/>
    <x v="1"/>
    <x v="4"/>
    <n v="2"/>
    <x v="1"/>
    <n v="10"/>
    <x v="6"/>
    <s v="Gestión Pública Local"/>
    <x v="5"/>
    <n v="0.03"/>
    <n v="8"/>
    <x v="9"/>
    <x v="17"/>
    <x v="17"/>
    <s v="Vincular XXX personas con discapacidad, cuidadores y cuidadoras, en actividades complementarias en salud"/>
    <x v="105"/>
    <n v="217"/>
    <n v="196"/>
    <n v="222"/>
    <n v="239"/>
    <n v="874"/>
    <n v="6.6E-3"/>
    <n v="0"/>
    <n v="201"/>
    <s v="Secretaría Distrital de Salud"/>
    <n v="18"/>
    <x v="7"/>
    <x v="14"/>
    <m/>
    <x v="3"/>
    <x v="4"/>
    <x v="12"/>
    <m/>
  </r>
  <r>
    <n v="2"/>
    <x v="1"/>
    <x v="4"/>
    <n v="2"/>
    <x v="1"/>
    <n v="10"/>
    <x v="6"/>
    <s v="Gestión Pública Local"/>
    <x v="5"/>
    <n v="0.03"/>
    <n v="9"/>
    <x v="10"/>
    <x v="18"/>
    <x v="18"/>
    <s v="Vincular XXX personas a las acciones desarrolladas desde los dispositivos de base comunitaria en respuesta al consumo de SPA"/>
    <x v="106"/>
    <n v="301"/>
    <n v="314"/>
    <n v="323"/>
    <n v="330"/>
    <n v="1268"/>
    <n v="9.4999999999999998E-3"/>
    <n v="0"/>
    <n v="400"/>
    <s v="Secretaría Distrital de Salud"/>
    <n v="18"/>
    <x v="7"/>
    <x v="15"/>
    <m/>
    <x v="3"/>
    <x v="0"/>
    <x v="13"/>
    <m/>
  </r>
  <r>
    <n v="2"/>
    <x v="1"/>
    <x v="4"/>
    <n v="2"/>
    <x v="1"/>
    <n v="10"/>
    <x v="6"/>
    <s v="Gestión Pública Local"/>
    <x v="5"/>
    <n v="0.03"/>
    <n v="10"/>
    <x v="11"/>
    <x v="19"/>
    <x v="19"/>
    <s v="Beneficiar XXX personas con discapacidad a través de Dispositivos de Asistencia Personal - Ayudas Técnicas (no incluidas en los Planes de Beneficios)"/>
    <x v="107"/>
    <n v="136"/>
    <n v="142"/>
    <n v="148"/>
    <n v="148"/>
    <n v="574"/>
    <n v="4.3E-3"/>
    <n v="0"/>
    <n v="101"/>
    <s v="Secretaría Distrital de Salud"/>
    <n v="18"/>
    <x v="7"/>
    <x v="16"/>
    <m/>
    <x v="3"/>
    <x v="4"/>
    <x v="12"/>
    <m/>
  </r>
  <r>
    <n v="2"/>
    <x v="1"/>
    <x v="4"/>
    <n v="2"/>
    <x v="1"/>
    <n v="10"/>
    <x v="6"/>
    <s v="Gestión Pública Local"/>
    <x v="5"/>
    <n v="0.03"/>
    <n v="19"/>
    <x v="12"/>
    <x v="20"/>
    <x v="20"/>
    <s v="Vincular XXX personas a las acciones y estrategias para promover la salud sexual y reproductiva consciente en los diferentes ciclos de vida"/>
    <x v="108"/>
    <n v="318"/>
    <n v="318"/>
    <n v="318"/>
    <n v="318"/>
    <n v="1270"/>
    <n v="9.4999999999999998E-3"/>
    <n v="0"/>
    <n v="400"/>
    <s v="Secretaría Distrital de Salud"/>
    <n v="18"/>
    <x v="7"/>
    <x v="17"/>
    <m/>
    <x v="3"/>
    <x v="0"/>
    <x v="14"/>
    <m/>
  </r>
  <r>
    <n v="2"/>
    <x v="1"/>
    <x v="4"/>
    <n v="2"/>
    <x v="1"/>
    <n v="10"/>
    <x v="6"/>
    <s v="Gestión Pública Local"/>
    <x v="5"/>
    <s v="N/A"/>
    <n v="49"/>
    <x v="52"/>
    <x v="90"/>
    <x v="90"/>
    <s v="Vincular XXX personas en acciones complementarias en salud física, nutricional y oral, a través del Circuito del Cuidado"/>
    <x v="109"/>
    <n v="288"/>
    <n v="288"/>
    <n v="288"/>
    <n v="288"/>
    <n v="1151"/>
    <n v="8.6999999999999994E-3"/>
    <n v="0"/>
    <n v="320"/>
    <s v="Secretaría Distrital de Salud"/>
    <n v="18"/>
    <x v="7"/>
    <x v="65"/>
    <m/>
    <x v="3"/>
    <x v="0"/>
    <x v="15"/>
    <m/>
  </r>
  <r>
    <n v="2"/>
    <x v="1"/>
    <x v="4"/>
    <n v="2"/>
    <x v="1"/>
    <n v="10"/>
    <x v="6"/>
    <s v="Presupuestos Participativos"/>
    <x v="5"/>
    <s v="N/A"/>
    <n v="70"/>
    <x v="14"/>
    <x v="22"/>
    <x v="22"/>
    <s v="Beneficiar XXX personas con acciones para la promoción y atención de la salud mental"/>
    <x v="110"/>
    <n v="465"/>
    <n v="444"/>
    <n v="465"/>
    <n v="423"/>
    <n v="1796"/>
    <n v="1.35E-2"/>
    <n v="0"/>
    <n v="425"/>
    <s v="Secretaría Distrital de Salud"/>
    <n v="18"/>
    <x v="7"/>
    <x v="19"/>
    <m/>
    <x v="8"/>
    <x v="0"/>
    <x v="15"/>
    <m/>
  </r>
  <r>
    <n v="2"/>
    <x v="1"/>
    <x v="5"/>
    <n v="2"/>
    <x v="1"/>
    <n v="12"/>
    <x v="7"/>
    <s v="Presupuestos Participativos"/>
    <x v="6"/>
    <s v="N/A"/>
    <n v="66"/>
    <x v="15"/>
    <x v="23"/>
    <x v="23"/>
    <s v="Vincular XXX personas en procesos para la prevención de violencias en el contexto familiar y/o violencia sexual   "/>
    <x v="111"/>
    <n v="299"/>
    <n v="299"/>
    <n v="299"/>
    <n v="299"/>
    <n v="1197"/>
    <n v="8.9999999999999993E-3"/>
    <n v="0"/>
    <n v="4000"/>
    <s v="Secretaría Distrital de Integración Social"/>
    <n v="24"/>
    <x v="8"/>
    <x v="20"/>
    <m/>
    <x v="3"/>
    <x v="0"/>
    <x v="2"/>
    <m/>
  </r>
  <r>
    <n v="2"/>
    <x v="1"/>
    <x v="5"/>
    <n v="2"/>
    <x v="1"/>
    <n v="12"/>
    <x v="7"/>
    <s v="Presupuestos Participativos"/>
    <x v="6"/>
    <s v="N/A"/>
    <n v="23"/>
    <x v="16"/>
    <x v="24"/>
    <x v="24"/>
    <s v="Vincular XXX mujeres cuidadoras a estrategias de cuidado."/>
    <x v="112"/>
    <n v="402"/>
    <n v="402"/>
    <n v="402"/>
    <n v="402"/>
    <n v="1610"/>
    <n v="1.21E-2"/>
    <n v="0"/>
    <n v="1780"/>
    <s v="Secretaría Distrital de la Mujer"/>
    <n v="50"/>
    <x v="8"/>
    <x v="21"/>
    <m/>
    <x v="3"/>
    <x v="0"/>
    <x v="2"/>
    <m/>
  </r>
  <r>
    <n v="2"/>
    <x v="1"/>
    <x v="5"/>
    <n v="2"/>
    <x v="1"/>
    <n v="12"/>
    <x v="7"/>
    <s v="Presupuestos Participativos"/>
    <x v="6"/>
    <s v="N/A"/>
    <n v="50"/>
    <x v="17"/>
    <x v="25"/>
    <x v="25"/>
    <s v="Vincular xxx mujeres para el ejercicio de derechos y el fortalecimiento de su autonomía económica"/>
    <x v="113"/>
    <n v="442"/>
    <n v="459"/>
    <n v="462"/>
    <n v="487"/>
    <n v="1849"/>
    <n v="1.3899999999999999E-2"/>
    <n v="0"/>
    <n v="1234"/>
    <s v="Secretaría Distrital de la Mujer"/>
    <n v="50"/>
    <x v="8"/>
    <x v="0"/>
    <m/>
    <x v="3"/>
    <x v="5"/>
    <x v="16"/>
    <m/>
  </r>
  <r>
    <n v="2"/>
    <x v="1"/>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114"/>
    <n v="60"/>
    <n v="0"/>
    <n v="60"/>
    <n v="60"/>
    <n v="180"/>
    <n v="1.4E-3"/>
    <n v="0"/>
    <n v="6"/>
    <s v="Secretaría General"/>
    <n v="1"/>
    <x v="9"/>
    <x v="2"/>
    <m/>
    <x v="3"/>
    <x v="6"/>
    <x v="17"/>
    <m/>
  </r>
  <r>
    <n v="2"/>
    <x v="1"/>
    <x v="6"/>
    <n v="2"/>
    <x v="1"/>
    <n v="13"/>
    <x v="8"/>
    <s v="Presupuestos Participativos"/>
    <x v="6"/>
    <s v="N/A"/>
    <n v="21"/>
    <x v="18"/>
    <x v="27"/>
    <x v="27"/>
    <s v="Realizar xxx acciones de construcción de paz que contribuyan al tejido social, la integración local, la sostenibilidad económica y/o desarrollo territorial para la reconciliación."/>
    <x v="27"/>
    <n v="220"/>
    <n v="220"/>
    <n v="220"/>
    <n v="220"/>
    <n v="879"/>
    <n v="6.6E-3"/>
    <n v="0"/>
    <n v="4"/>
    <s v="Secretaría General"/>
    <n v="1"/>
    <x v="9"/>
    <x v="22"/>
    <m/>
    <x v="3"/>
    <x v="0"/>
    <x v="18"/>
    <m/>
  </r>
  <r>
    <n v="2"/>
    <x v="1"/>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115"/>
    <n v="0"/>
    <n v="229"/>
    <n v="229"/>
    <n v="0"/>
    <n v="457"/>
    <n v="3.3999999999999998E-3"/>
    <n v="0"/>
    <n v="2"/>
    <s v="Secretaría General"/>
    <n v="1"/>
    <x v="9"/>
    <x v="0"/>
    <m/>
    <x v="3"/>
    <x v="0"/>
    <x v="19"/>
    <m/>
  </r>
  <r>
    <n v="2"/>
    <x v="1"/>
    <x v="7"/>
    <n v="2"/>
    <x v="1"/>
    <n v="14"/>
    <x v="9"/>
    <s v="Gestión Pública Local"/>
    <x v="7"/>
    <s v="A definir en PDL"/>
    <n v="3"/>
    <x v="19"/>
    <x v="29"/>
    <x v="29"/>
    <s v="Otorgar XXX estímulos de apoyo al sector artístico y cultural."/>
    <x v="116"/>
    <n v="98"/>
    <n v="98"/>
    <n v="98"/>
    <n v="98"/>
    <n v="392"/>
    <n v="2.8999999999999998E-3"/>
    <n v="0"/>
    <n v="16"/>
    <s v="Secretaría Distrital de Cultura, Recreación y Deporte"/>
    <n v="26"/>
    <x v="10"/>
    <x v="23"/>
    <m/>
    <x v="9"/>
    <x v="7"/>
    <x v="20"/>
    <m/>
  </r>
  <r>
    <n v="2"/>
    <x v="1"/>
    <x v="7"/>
    <n v="2"/>
    <x v="1"/>
    <n v="14"/>
    <x v="9"/>
    <s v="Presupuestos Participativos"/>
    <x v="7"/>
    <s v="N/A"/>
    <n v="24"/>
    <x v="20"/>
    <x v="30"/>
    <x v="30"/>
    <s v="Beneficiar XXX colectivos u organizaciones recreo deportivas  inscritas en el Banco que implementan iniciativas de carácter barrial con apoyos economicos"/>
    <x v="117"/>
    <n v="100"/>
    <n v="50"/>
    <n v="100"/>
    <n v="100"/>
    <n v="350"/>
    <n v="2.5999999999999999E-3"/>
    <n v="0"/>
    <n v="7"/>
    <s v="Secretaría Distrital de Cultura, Recreación y Deporte"/>
    <n v="26"/>
    <x v="11"/>
    <x v="24"/>
    <m/>
    <x v="9"/>
    <x v="0"/>
    <x v="21"/>
    <m/>
  </r>
  <r>
    <n v="2"/>
    <x v="1"/>
    <x v="7"/>
    <n v="2"/>
    <x v="1"/>
    <n v="14"/>
    <x v="9"/>
    <s v="Presupuestos Participativos"/>
    <x v="7"/>
    <s v="N/A"/>
    <n v="24"/>
    <x v="20"/>
    <x v="31"/>
    <x v="31"/>
    <s v="Beneficiar  XXX personas en actividades recreo-deportivas comunitarias."/>
    <x v="118"/>
    <n v="200"/>
    <n v="200"/>
    <n v="200"/>
    <n v="200"/>
    <n v="800"/>
    <n v="6.0000000000000001E-3"/>
    <n v="0"/>
    <n v="4000"/>
    <s v="Secretaría Distrital de Cultura, Recreación y Deporte"/>
    <n v="26"/>
    <x v="11"/>
    <x v="25"/>
    <m/>
    <x v="9"/>
    <x v="0"/>
    <x v="22"/>
    <m/>
  </r>
  <r>
    <n v="2"/>
    <x v="1"/>
    <x v="7"/>
    <n v="2"/>
    <x v="1"/>
    <n v="14"/>
    <x v="9"/>
    <s v="Presupuestos Participativos"/>
    <x v="7"/>
    <s v="N/A"/>
    <n v="24"/>
    <x v="20"/>
    <x v="32"/>
    <x v="32"/>
    <s v="Capacitar XXX personas en los campos deportivos o recreativos "/>
    <x v="119"/>
    <n v="906"/>
    <n v="906"/>
    <n v="906"/>
    <n v="906"/>
    <n v="3626"/>
    <n v="2.7300000000000001E-2"/>
    <n v="0"/>
    <n v="3600"/>
    <s v="Secretaría Distrital de Cultura, Recreación y Deporte"/>
    <n v="26"/>
    <x v="11"/>
    <x v="26"/>
    <m/>
    <x v="9"/>
    <x v="8"/>
    <x v="23"/>
    <m/>
  </r>
  <r>
    <n v="2"/>
    <x v="1"/>
    <x v="7"/>
    <n v="2"/>
    <x v="1"/>
    <n v="14"/>
    <x v="9"/>
    <s v="Presupuestos Participativos"/>
    <x v="7"/>
    <s v="N/A"/>
    <n v="25"/>
    <x v="21"/>
    <x v="34"/>
    <x v="34"/>
    <s v="Realizar XXX eventos de promoción, circulción y apropiación de actividades artísticas, culturales y patrimoniales."/>
    <x v="120"/>
    <n v="210"/>
    <n v="140"/>
    <n v="210"/>
    <n v="140"/>
    <n v="700"/>
    <n v="5.3E-3"/>
    <n v="0"/>
    <n v="10"/>
    <s v="Secretaría Distrital de Cultura, Recreación y Deporte"/>
    <n v="26"/>
    <x v="10"/>
    <x v="27"/>
    <m/>
    <x v="9"/>
    <x v="9"/>
    <x v="25"/>
    <m/>
  </r>
  <r>
    <n v="2"/>
    <x v="1"/>
    <x v="7"/>
    <n v="2"/>
    <x v="1"/>
    <n v="14"/>
    <x v="9"/>
    <s v="Presupuestos Participativos"/>
    <x v="7"/>
    <s v="N/A"/>
    <n v="25"/>
    <x v="21"/>
    <x v="35"/>
    <x v="35"/>
    <s v="Capacitar XXX personas en los campos artísticos, interculturales, culturales y/o patrimoniales."/>
    <x v="121"/>
    <n v="574"/>
    <n v="574"/>
    <n v="574"/>
    <n v="574"/>
    <n v="2295"/>
    <n v="1.7299999999999999E-2"/>
    <n v="0"/>
    <n v="1540"/>
    <s v="Secretaría Distrital de Cultura, Recreación y Deporte"/>
    <n v="26"/>
    <x v="10"/>
    <x v="26"/>
    <m/>
    <x v="9"/>
    <x v="10"/>
    <x v="26"/>
    <m/>
  </r>
  <r>
    <n v="2"/>
    <x v="1"/>
    <x v="7"/>
    <n v="2"/>
    <x v="1"/>
    <n v="14"/>
    <x v="9"/>
    <s v="Presupuestos Participativos"/>
    <x v="7"/>
    <s v="N/A"/>
    <n v="25"/>
    <x v="21"/>
    <x v="36"/>
    <x v="36"/>
    <s v="Beneficiar XXX organizaciones artísticas, culturales y patrimoniales con elementos entregados."/>
    <x v="122"/>
    <n v="162"/>
    <n v="162"/>
    <n v="162"/>
    <n v="162"/>
    <n v="650"/>
    <n v="4.8999999999999998E-3"/>
    <n v="0"/>
    <n v="32"/>
    <s v="Secretaría Distrital de Cultura, Recreación y Deporte"/>
    <n v="26"/>
    <x v="10"/>
    <x v="28"/>
    <m/>
    <x v="3"/>
    <x v="0"/>
    <x v="27"/>
    <m/>
  </r>
  <r>
    <n v="2"/>
    <x v="1"/>
    <x v="8"/>
    <n v="2"/>
    <x v="1"/>
    <n v="15"/>
    <x v="10"/>
    <s v="Presupuestos Participativos"/>
    <x v="6"/>
    <s v="N/A"/>
    <n v="33"/>
    <x v="22"/>
    <x v="38"/>
    <x v="38"/>
    <s v="Atender XXX animales en los programas de brigadas médicas, urgencias veterinarias y adopciones"/>
    <x v="123"/>
    <n v="318"/>
    <n v="324"/>
    <n v="330"/>
    <n v="336"/>
    <n v="1308"/>
    <n v="9.7999999999999997E-3"/>
    <n v="0"/>
    <n v="4428"/>
    <s v="Secretaría Distrital de Ambiente"/>
    <n v="33"/>
    <x v="12"/>
    <x v="29"/>
    <m/>
    <x v="3"/>
    <x v="12"/>
    <x v="29"/>
    <m/>
  </r>
  <r>
    <n v="2"/>
    <x v="1"/>
    <x v="8"/>
    <n v="2"/>
    <x v="1"/>
    <n v="15"/>
    <x v="10"/>
    <s v="Presupuestos Participativos"/>
    <x v="6"/>
    <s v="N/A"/>
    <n v="33"/>
    <x v="22"/>
    <x v="39"/>
    <x v="39"/>
    <s v="Esterilizar XXX perros y gatos incluyendo los que está en condición de vulnerabilidad"/>
    <x v="124"/>
    <n v="122"/>
    <n v="122"/>
    <n v="122"/>
    <n v="122"/>
    <n v="488"/>
    <n v="3.7000000000000002E-3"/>
    <n v="0"/>
    <n v="2695"/>
    <s v="Secretaría Distrital de Ambiente"/>
    <n v="33"/>
    <x v="12"/>
    <x v="30"/>
    <m/>
    <x v="3"/>
    <x v="13"/>
    <x v="29"/>
    <m/>
  </r>
  <r>
    <n v="2"/>
    <x v="1"/>
    <x v="9"/>
    <n v="3"/>
    <x v="2"/>
    <n v="16"/>
    <x v="11"/>
    <s v="Gestión Pública Local"/>
    <x v="8"/>
    <n v="0.09"/>
    <n v="28"/>
    <x v="23"/>
    <x v="40"/>
    <x v="40"/>
    <s v="Dotar XXX sedes educativas urbanas y rurales con recursos pedagógicos y/o tecnológicos"/>
    <x v="125"/>
    <n v="100"/>
    <n v="50"/>
    <n v="50"/>
    <n v="150"/>
    <n v="350"/>
    <n v="2.5999999999999999E-3"/>
    <n v="0"/>
    <n v="7"/>
    <s v="Secretaría de Educación del Distrito"/>
    <n v="15"/>
    <x v="13"/>
    <x v="3"/>
    <m/>
    <x v="3"/>
    <x v="14"/>
    <x v="30"/>
    <m/>
  </r>
  <r>
    <n v="2"/>
    <x v="1"/>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126"/>
    <n v="745"/>
    <n v="670"/>
    <n v="683"/>
    <n v="745"/>
    <n v="2843"/>
    <n v="2.1399999999999999E-2"/>
    <n v="0"/>
    <n v="229"/>
    <s v="Secretaría de Educación del Distrito"/>
    <n v="15"/>
    <x v="13"/>
    <x v="31"/>
    <m/>
    <x v="10"/>
    <x v="15"/>
    <x v="31"/>
    <m/>
  </r>
  <r>
    <n v="2"/>
    <x v="1"/>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127"/>
    <n v="2385"/>
    <n v="2146"/>
    <n v="2186"/>
    <n v="2385"/>
    <n v="9102"/>
    <n v="6.8400000000000002E-2"/>
    <n v="0"/>
    <n v="229"/>
    <s v="Secretaría de Educación del Distrito"/>
    <n v="15"/>
    <x v="13"/>
    <x v="32"/>
    <m/>
    <x v="10"/>
    <x v="15"/>
    <x v="32"/>
    <m/>
  </r>
  <r>
    <n v="2"/>
    <x v="1"/>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28"/>
    <n v="474"/>
    <n v="372"/>
    <n v="474"/>
    <n v="474"/>
    <n v="1796"/>
    <n v="1.35E-2"/>
    <n v="0"/>
    <n v="757"/>
    <s v="Secretaría Distrital de Desarrollo Económico"/>
    <n v="11"/>
    <x v="14"/>
    <x v="0"/>
    <m/>
    <x v="11"/>
    <x v="0"/>
    <x v="33"/>
    <m/>
  </r>
  <r>
    <n v="2"/>
    <x v="1"/>
    <x v="10"/>
    <n v="3"/>
    <x v="2"/>
    <n v="19"/>
    <x v="12"/>
    <s v="Presupuestos Participativos"/>
    <x v="10"/>
    <s v="N/A"/>
    <n v="36"/>
    <x v="26"/>
    <x v="44"/>
    <x v="44"/>
    <s v="Apoyar XXX Mipymes y/o emprendimientos orientados al fortalecimiento de las capacidades locales para la gestión y el desarrollo turístico "/>
    <x v="129"/>
    <n v="323"/>
    <n v="269"/>
    <n v="308"/>
    <n v="323"/>
    <n v="1224"/>
    <n v="9.1999999999999998E-3"/>
    <n v="0"/>
    <n v="159"/>
    <s v="Secretaría Distrital de Desarrollo Económico"/>
    <n v="11"/>
    <x v="14"/>
    <x v="33"/>
    <m/>
    <x v="3"/>
    <x v="0"/>
    <x v="34"/>
    <m/>
  </r>
  <r>
    <n v="2"/>
    <x v="1"/>
    <x v="7"/>
    <n v="3"/>
    <x v="2"/>
    <n v="20"/>
    <x v="13"/>
    <s v="Presupuestos Participativos"/>
    <x v="7"/>
    <s v="N/A"/>
    <n v="30"/>
    <x v="27"/>
    <x v="45"/>
    <x v="45"/>
    <s v="Financiar XXX proyectos del sector cultural y creativo."/>
    <x v="130"/>
    <n v="0"/>
    <n v="599"/>
    <n v="0"/>
    <n v="599"/>
    <n v="1197"/>
    <n v="8.9999999999999993E-3"/>
    <n v="0"/>
    <n v="30"/>
    <s v="Secretaría Distrital de Cultura, Recreación y Deporte"/>
    <n v="26"/>
    <x v="15"/>
    <x v="34"/>
    <m/>
    <x v="9"/>
    <x v="0"/>
    <x v="35"/>
    <m/>
  </r>
  <r>
    <n v="2"/>
    <x v="1"/>
    <x v="10"/>
    <n v="3"/>
    <x v="2"/>
    <n v="20"/>
    <x v="13"/>
    <s v="Presupuestos Participativos"/>
    <x v="10"/>
    <s v="N/A"/>
    <n v="37"/>
    <x v="28"/>
    <x v="46"/>
    <x v="46"/>
    <s v="Vincular XXX hogares y/o unidades productivas a procesos productivos y de comercialización en el sector rural."/>
    <x v="131"/>
    <n v="652"/>
    <n v="0"/>
    <n v="0"/>
    <n v="652"/>
    <n v="1304"/>
    <n v="9.7999999999999997E-3"/>
    <n v="0"/>
    <n v="54"/>
    <s v="Secretaría Distrital de Desarrollo Económico"/>
    <n v="11"/>
    <x v="16"/>
    <x v="35"/>
    <m/>
    <x v="3"/>
    <x v="16"/>
    <x v="36"/>
    <m/>
  </r>
  <r>
    <n v="2"/>
    <x v="1"/>
    <x v="10"/>
    <n v="3"/>
    <x v="2"/>
    <n v="20"/>
    <x v="13"/>
    <s v="Presupuestos Participativos"/>
    <x v="10"/>
    <s v="N/A"/>
    <n v="38"/>
    <x v="29"/>
    <x v="47"/>
    <x v="47"/>
    <s v="Apoyar XXX Mipymes, emprendimientos y/o actores de la economia informal para el fortalecimiento del tejido empresarial local."/>
    <x v="132"/>
    <n v="331"/>
    <n v="264"/>
    <n v="331"/>
    <n v="271"/>
    <n v="1197"/>
    <n v="8.9999999999999993E-3"/>
    <n v="0"/>
    <n v="177"/>
    <s v="Secretaría Distrital de Desarrollo Económico"/>
    <n v="11"/>
    <x v="16"/>
    <x v="36"/>
    <m/>
    <x v="3"/>
    <x v="17"/>
    <x v="37"/>
    <m/>
  </r>
  <r>
    <n v="2"/>
    <x v="1"/>
    <x v="7"/>
    <n v="4"/>
    <x v="3"/>
    <n v="24"/>
    <x v="14"/>
    <s v="Presupuestos Participativos"/>
    <x v="11"/>
    <s v="N/A"/>
    <n v="26"/>
    <x v="30"/>
    <x v="91"/>
    <x v="91"/>
    <s v="Construir XXX m2 de Parques de la red de proximidad (la construcción incluye su dotación)."/>
    <x v="133"/>
    <n v="0"/>
    <n v="0"/>
    <n v="425"/>
    <n v="0"/>
    <n v="425"/>
    <n v="3.2000000000000002E-3"/>
    <n v="0"/>
    <n v="950"/>
    <s v="Secretaría Distrital de Cultura, Recreación y Deporte"/>
    <n v="26"/>
    <x v="17"/>
    <x v="66"/>
    <m/>
    <x v="3"/>
    <x v="0"/>
    <x v="68"/>
    <m/>
  </r>
  <r>
    <n v="2"/>
    <x v="1"/>
    <x v="7"/>
    <n v="4"/>
    <x v="3"/>
    <n v="24"/>
    <x v="14"/>
    <s v="Presupuestos Participativos"/>
    <x v="11"/>
    <s v="N/A"/>
    <n v="26"/>
    <x v="30"/>
    <x v="48"/>
    <x v="48"/>
    <s v="Intervenir XXX Parques  de la red de proximidad con acciones de mejoramiento, mantenimiento y/o dotación. "/>
    <x v="134"/>
    <n v="586"/>
    <n v="586"/>
    <n v="0"/>
    <n v="586"/>
    <n v="1757"/>
    <n v="1.32E-2"/>
    <n v="0"/>
    <n v="6"/>
    <s v="Secretaría Distrital de Cultura, Recreación y Deporte"/>
    <n v="26"/>
    <x v="17"/>
    <x v="4"/>
    <m/>
    <x v="3"/>
    <x v="18"/>
    <x v="38"/>
    <m/>
  </r>
  <r>
    <n v="2"/>
    <x v="1"/>
    <x v="7"/>
    <n v="4"/>
    <x v="3"/>
    <n v="24"/>
    <x v="14"/>
    <s v="Presupuestos Participativos"/>
    <x v="11"/>
    <s v="N/A"/>
    <n v="31"/>
    <x v="31"/>
    <x v="49"/>
    <x v="49"/>
    <s v="Intervenir XXX equipamientos culturales con acciones de construcción, adecuación y/o dotación"/>
    <x v="135"/>
    <n v="276"/>
    <n v="276"/>
    <n v="276"/>
    <n v="276"/>
    <n v="1104"/>
    <n v="8.3000000000000001E-3"/>
    <n v="0"/>
    <n v="4"/>
    <s v="Secretaría Distrital de Cultura, Recreación y Deporte"/>
    <n v="26"/>
    <x v="18"/>
    <x v="4"/>
    <m/>
    <x v="3"/>
    <x v="19"/>
    <x v="39"/>
    <m/>
  </r>
  <r>
    <n v="2"/>
    <x v="1"/>
    <x v="8"/>
    <n v="4"/>
    <x v="3"/>
    <n v="25"/>
    <x v="15"/>
    <s v="Presupuestos Participativos"/>
    <x v="12"/>
    <s v="N/A"/>
    <n v="32"/>
    <x v="32"/>
    <x v="50"/>
    <x v="50"/>
    <s v="Intervenir XXX hectáreas de conectores ecosistémicos"/>
    <x v="136"/>
    <n v="0"/>
    <n v="182"/>
    <n v="177"/>
    <n v="213"/>
    <n v="572"/>
    <n v="4.3E-3"/>
    <n v="0"/>
    <n v="3.3"/>
    <s v="Secretaría Distrital de Ambiente"/>
    <n v="33"/>
    <x v="19"/>
    <x v="37"/>
    <m/>
    <x v="12"/>
    <x v="20"/>
    <x v="40"/>
    <m/>
  </r>
  <r>
    <n v="2"/>
    <x v="1"/>
    <x v="11"/>
    <n v="4"/>
    <x v="3"/>
    <n v="25"/>
    <x v="15"/>
    <s v="Presupuestos Participativos"/>
    <x v="12"/>
    <s v="N/A"/>
    <n v="32"/>
    <x v="32"/>
    <x v="51"/>
    <x v="51"/>
    <s v="Implementar XXX procesos comunitarios de educación ambiental que promueven la conservación de la biodiversidad y el agua"/>
    <x v="137"/>
    <n v="0"/>
    <n v="0"/>
    <n v="181"/>
    <n v="0"/>
    <n v="181"/>
    <n v="1.4E-3"/>
    <n v="0"/>
    <n v="1"/>
    <s v="Secretaría Distrital de Ambiente"/>
    <n v="33"/>
    <x v="20"/>
    <x v="38"/>
    <m/>
    <x v="13"/>
    <x v="0"/>
    <x v="28"/>
    <m/>
  </r>
  <r>
    <n v="2"/>
    <x v="1"/>
    <x v="11"/>
    <n v="4"/>
    <x v="3"/>
    <n v="25"/>
    <x v="15"/>
    <s v="Presupuestos Participativos"/>
    <x v="12"/>
    <s v="N/A"/>
    <n v="32"/>
    <x v="32"/>
    <x v="52"/>
    <x v="52"/>
    <s v="Implementar XXX huertas urbanas "/>
    <x v="138"/>
    <n v="176"/>
    <n v="176"/>
    <n v="176"/>
    <n v="176"/>
    <n v="703"/>
    <n v="5.3E-3"/>
    <n v="0"/>
    <n v="100"/>
    <s v="Secretaría Distrital de Ambiente"/>
    <n v="33"/>
    <x v="20"/>
    <x v="39"/>
    <m/>
    <x v="3"/>
    <x v="21"/>
    <x v="41"/>
    <m/>
  </r>
  <r>
    <n v="2"/>
    <x v="1"/>
    <x v="11"/>
    <n v="4"/>
    <x v="3"/>
    <n v="25"/>
    <x v="15"/>
    <s v="Presupuestos Participativos"/>
    <x v="12"/>
    <s v="N/A"/>
    <n v="32"/>
    <x v="32"/>
    <x v="53"/>
    <x v="53"/>
    <s v="Mantener XXX m2 de jardinería "/>
    <x v="139"/>
    <n v="182"/>
    <n v="112"/>
    <n v="112"/>
    <n v="182"/>
    <n v="588"/>
    <n v="4.4000000000000003E-3"/>
    <n v="0"/>
    <n v="1050"/>
    <s v="Secretaría Distrital de Ambiente"/>
    <n v="33"/>
    <x v="20"/>
    <x v="40"/>
    <m/>
    <x v="3"/>
    <x v="22"/>
    <x v="40"/>
    <m/>
  </r>
  <r>
    <n v="2"/>
    <x v="1"/>
    <x v="11"/>
    <n v="4"/>
    <x v="3"/>
    <n v="25"/>
    <x v="15"/>
    <s v="Presupuestos Participativos"/>
    <x v="12"/>
    <s v="N/A"/>
    <n v="32"/>
    <x v="32"/>
    <x v="54"/>
    <x v="54"/>
    <s v="Mantener XXX árboles en zona urbana"/>
    <x v="140"/>
    <n v="112"/>
    <n v="0"/>
    <n v="112"/>
    <n v="112"/>
    <n v="336"/>
    <n v="2.5000000000000001E-3"/>
    <n v="0"/>
    <n v="600"/>
    <s v="Secretaría Distrital de Ambiente"/>
    <n v="33"/>
    <x v="20"/>
    <x v="41"/>
    <m/>
    <x v="3"/>
    <x v="23"/>
    <x v="42"/>
    <m/>
  </r>
  <r>
    <n v="2"/>
    <x v="1"/>
    <x v="11"/>
    <n v="4"/>
    <x v="3"/>
    <n v="25"/>
    <x v="15"/>
    <s v="Gestión Pública Local"/>
    <x v="11"/>
    <s v="A definir en PDL"/>
    <n v="39"/>
    <x v="33"/>
    <x v="56"/>
    <x v="56"/>
    <s v="Implementar XXX procesos comunitarios de educación ambiental que promueven la conservación de la biodiversidad y el agua"/>
    <x v="141"/>
    <n v="120"/>
    <n v="120"/>
    <n v="120"/>
    <n v="120"/>
    <n v="480"/>
    <n v="3.5999999999999999E-3"/>
    <n v="0"/>
    <n v="4"/>
    <s v="Secretaría Distrital de Ambiente"/>
    <n v="33"/>
    <x v="20"/>
    <x v="38"/>
    <m/>
    <x v="3"/>
    <x v="0"/>
    <x v="28"/>
    <m/>
  </r>
  <r>
    <n v="2"/>
    <x v="1"/>
    <x v="11"/>
    <n v="4"/>
    <x v="3"/>
    <n v="25"/>
    <x v="15"/>
    <s v="Presupuestos Participativos"/>
    <x v="12"/>
    <s v="N/A"/>
    <n v="34"/>
    <x v="34"/>
    <x v="59"/>
    <x v="59"/>
    <s v="Capacitar XXX personas en separación en la fuente y reciclaje."/>
    <x v="142"/>
    <n v="419"/>
    <n v="419"/>
    <n v="419"/>
    <n v="419"/>
    <n v="1676"/>
    <n v="1.26E-2"/>
    <n v="0"/>
    <n v="4800"/>
    <s v="Secretaría Distrital del Hábitat"/>
    <n v="43"/>
    <x v="20"/>
    <x v="43"/>
    <m/>
    <x v="3"/>
    <x v="25"/>
    <x v="43"/>
    <m/>
  </r>
  <r>
    <n v="2"/>
    <x v="1"/>
    <x v="2"/>
    <n v="4"/>
    <x v="3"/>
    <n v="26"/>
    <x v="16"/>
    <s v="Presupuestos Participativos"/>
    <x v="3"/>
    <s v="Entre el 14% y 19%"/>
    <n v="17"/>
    <x v="35"/>
    <x v="61"/>
    <x v="61"/>
    <s v="Intervenir XXX Kilómetros-carril de malla vial urbana (local y/o intermedia) con acciones de construcción y/o conservación"/>
    <x v="143"/>
    <n v="4104"/>
    <n v="3283"/>
    <n v="4104"/>
    <n v="4925"/>
    <n v="16415"/>
    <n v="0.1234"/>
    <n v="0"/>
    <n v="5"/>
    <s v="Secretaría Distrital de Movilidad"/>
    <n v="37"/>
    <x v="21"/>
    <x v="45"/>
    <m/>
    <x v="3"/>
    <x v="26"/>
    <x v="45"/>
    <m/>
  </r>
  <r>
    <n v="2"/>
    <x v="1"/>
    <x v="2"/>
    <n v="4"/>
    <x v="3"/>
    <n v="26"/>
    <x v="16"/>
    <s v="Presupuestos Participativos"/>
    <x v="3"/>
    <s v="Entre el 14% y 19%"/>
    <n v="17"/>
    <x v="35"/>
    <x v="62"/>
    <x v="62"/>
    <s v="Intervenir XXX Kilómetros-carril de malla vial rural con acciones de construcción y/o conservación"/>
    <x v="144"/>
    <n v="1025"/>
    <n v="0"/>
    <n v="0"/>
    <n v="1025"/>
    <n v="2049"/>
    <n v="1.54E-2"/>
    <n v="0"/>
    <n v="2"/>
    <s v="Secretaría Distrital de Movilidad"/>
    <n v="37"/>
    <x v="21"/>
    <x v="46"/>
    <m/>
    <x v="3"/>
    <x v="26"/>
    <x v="45"/>
    <m/>
  </r>
  <r>
    <n v="2"/>
    <x v="1"/>
    <x v="8"/>
    <n v="4"/>
    <x v="3"/>
    <n v="27"/>
    <x v="17"/>
    <s v="Gestión Pública Local"/>
    <x v="12"/>
    <s v="A definir en PDL"/>
    <n v="40"/>
    <x v="36"/>
    <x v="63"/>
    <x v="63"/>
    <s v="Realizar XXX acciones efectivas para el fortalecimiento de las capacidades locales en torno a la gestión del riesgo"/>
    <x v="145"/>
    <n v="0"/>
    <n v="0"/>
    <n v="0"/>
    <n v="375"/>
    <n v="375"/>
    <n v="2.8E-3"/>
    <n v="0"/>
    <n v="1"/>
    <s v="Secretaría Distrital de Ambiente"/>
    <n v="33"/>
    <x v="22"/>
    <x v="47"/>
    <m/>
    <x v="3"/>
    <x v="0"/>
    <x v="46"/>
    <m/>
  </r>
  <r>
    <n v="2"/>
    <x v="1"/>
    <x v="8"/>
    <n v="4"/>
    <x v="3"/>
    <n v="27"/>
    <x v="17"/>
    <s v="Gestión Pública Local"/>
    <x v="12"/>
    <s v="A definir en PDL"/>
    <n v="40"/>
    <x v="36"/>
    <x v="64"/>
    <x v="64"/>
    <s v="Realizar XXX obras de mitigación y/u obras de mitigación existentes con mantenimiento"/>
    <x v="146"/>
    <n v="2000"/>
    <n v="0"/>
    <n v="2000"/>
    <n v="0"/>
    <n v="4000"/>
    <n v="3.0099999999999998E-2"/>
    <n v="0"/>
    <n v="2"/>
    <s v="Secretaría Distrital de Ambiente"/>
    <n v="33"/>
    <x v="22"/>
    <x v="48"/>
    <m/>
    <x v="3"/>
    <x v="0"/>
    <x v="47"/>
    <m/>
  </r>
  <r>
    <n v="2"/>
    <x v="1"/>
    <x v="12"/>
    <n v="4"/>
    <x v="3"/>
    <n v="29"/>
    <x v="24"/>
    <s v="Presupuestos Participativos"/>
    <x v="13"/>
    <s v="N/A"/>
    <n v="13"/>
    <x v="53"/>
    <x v="92"/>
    <x v="92"/>
    <s v="Fortalecer XXX acueductos veredales con asistencia, intervenir técnica u organizativa"/>
    <x v="147"/>
    <n v="0"/>
    <n v="860"/>
    <n v="860"/>
    <n v="860"/>
    <n v="2581"/>
    <n v="1.9400000000000001E-2"/>
    <n v="0"/>
    <n v="3"/>
    <s v="Secretaría Distrital del Hábitat"/>
    <n v="43"/>
    <x v="32"/>
    <x v="67"/>
    <m/>
    <x v="18"/>
    <x v="0"/>
    <x v="69"/>
    <m/>
  </r>
  <r>
    <n v="2"/>
    <x v="1"/>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148"/>
    <n v="0"/>
    <n v="196"/>
    <n v="196"/>
    <n v="0"/>
    <n v="392"/>
    <n v="3.0000000000000001E-3"/>
    <n v="0"/>
    <n v="2"/>
    <s v="Secretaría Distrital de Integración Social"/>
    <n v="24"/>
    <x v="23"/>
    <x v="3"/>
    <m/>
    <x v="3"/>
    <x v="27"/>
    <x v="48"/>
    <m/>
  </r>
  <r>
    <n v="2"/>
    <x v="1"/>
    <x v="3"/>
    <n v="4"/>
    <x v="3"/>
    <n v="30"/>
    <x v="18"/>
    <s v="Presupuestos Participativos"/>
    <x v="11"/>
    <s v="N/A"/>
    <n v="11"/>
    <x v="37"/>
    <x v="67"/>
    <x v="67"/>
    <s v="Dotar y/o acondicionar XXX unidades operativas orientadas a la atención de jóvenes (casas de la juventud, centros forjar)"/>
    <x v="149"/>
    <n v="0"/>
    <n v="0"/>
    <n v="0"/>
    <n v="196"/>
    <n v="196"/>
    <n v="1.5E-3"/>
    <n v="0"/>
    <n v="1"/>
    <s v="Secretaría Distrital de Integración Social"/>
    <n v="24"/>
    <x v="23"/>
    <x v="3"/>
    <m/>
    <x v="3"/>
    <x v="27"/>
    <x v="50"/>
    <m/>
  </r>
  <r>
    <n v="2"/>
    <x v="1"/>
    <x v="3"/>
    <n v="4"/>
    <x v="3"/>
    <n v="30"/>
    <x v="18"/>
    <s v="Presupuestos Participativos"/>
    <x v="11"/>
    <s v="N/A"/>
    <n v="11"/>
    <x v="37"/>
    <x v="69"/>
    <x v="69"/>
    <s v="Dotar y/o acondicionar unidades operativas orientadas a la prestación de servicios a la persona mayor "/>
    <x v="149"/>
    <n v="196"/>
    <n v="0"/>
    <n v="0"/>
    <n v="0"/>
    <n v="196"/>
    <n v="1.5E-3"/>
    <n v="0"/>
    <n v="1"/>
    <s v="Secretaría Distrital de Integración Social"/>
    <n v="24"/>
    <x v="23"/>
    <x v="3"/>
    <m/>
    <x v="3"/>
    <x v="27"/>
    <x v="52"/>
    <m/>
  </r>
  <r>
    <n v="2"/>
    <x v="1"/>
    <x v="12"/>
    <n v="4"/>
    <x v="3"/>
    <n v="31"/>
    <x v="19"/>
    <s v="Gestión Pública Local"/>
    <x v="13"/>
    <s v="A definir en PDL"/>
    <n v="73"/>
    <x v="38"/>
    <x v="70"/>
    <x v="70"/>
    <s v="Mejorar XXX viviendas de interés social rurales."/>
    <x v="150"/>
    <n v="86"/>
    <n v="0"/>
    <n v="400"/>
    <n v="0"/>
    <n v="486"/>
    <n v="3.7000000000000002E-3"/>
    <n v="0"/>
    <n v="17"/>
    <s v="Secretaría Distrital del Hábitat"/>
    <n v="43"/>
    <x v="24"/>
    <x v="49"/>
    <m/>
    <x v="3"/>
    <x v="28"/>
    <x v="53"/>
    <m/>
  </r>
  <r>
    <n v="2"/>
    <x v="1"/>
    <x v="13"/>
    <n v="5"/>
    <x v="4"/>
    <n v="33"/>
    <x v="20"/>
    <s v="Gestión Pública Local"/>
    <x v="14"/>
    <s v="15% (En este caso el porcentaje referido es el máximo posible)"/>
    <n v="43"/>
    <x v="40"/>
    <x v="72"/>
    <x v="72"/>
    <s v="Realizar 4 estrategias de fortalecimiento institucional (una por vigencia)."/>
    <x v="72"/>
    <n v="2309"/>
    <n v="2309"/>
    <n v="2309"/>
    <n v="2309"/>
    <n v="9235"/>
    <n v="6.9400000000000003E-2"/>
    <n v="0"/>
    <n v="4"/>
    <s v="Secretaría Distrital de Gobierno"/>
    <n v="3"/>
    <x v="25"/>
    <x v="50"/>
    <m/>
    <x v="14"/>
    <x v="0"/>
    <x v="55"/>
    <m/>
  </r>
  <r>
    <n v="2"/>
    <x v="1"/>
    <x v="13"/>
    <n v="5"/>
    <x v="4"/>
    <n v="33"/>
    <x v="20"/>
    <s v="Gestión Pública Local"/>
    <x v="14"/>
    <s v="15% (En este caso el porcentaje referido es el máximo posible)"/>
    <n v="45"/>
    <x v="41"/>
    <x v="73"/>
    <x v="73"/>
    <s v="Realizar 4 estrategias de inspección, vigilancia y control (una por vigencia)."/>
    <x v="73"/>
    <n v="1958"/>
    <n v="1958"/>
    <n v="1958"/>
    <n v="1958"/>
    <n v="7833"/>
    <n v="5.8900000000000001E-2"/>
    <n v="0"/>
    <n v="4"/>
    <s v="Secretaría Distrital de Gobierno"/>
    <n v="3"/>
    <x v="25"/>
    <x v="51"/>
    <m/>
    <x v="14"/>
    <x v="0"/>
    <x v="56"/>
    <m/>
  </r>
  <r>
    <n v="2"/>
    <x v="1"/>
    <x v="13"/>
    <n v="5"/>
    <x v="4"/>
    <n v="33"/>
    <x v="20"/>
    <s v="Gestión Pública Local"/>
    <x v="14"/>
    <s v="A definir en PDL"/>
    <n v="77"/>
    <x v="54"/>
    <x v="93"/>
    <x v="80"/>
    <s v="Fortalecer XX unidades de innovación publica y  social a nivel local"/>
    <x v="80"/>
    <n v="50"/>
    <n v="50"/>
    <n v="50"/>
    <n v="50"/>
    <n v="200"/>
    <n v="1.5E-3"/>
    <n v="0"/>
    <n v="4"/>
    <s v="Secretaría Distrital de Gobierno"/>
    <n v="3"/>
    <x v="25"/>
    <x v="56"/>
    <m/>
    <x v="16"/>
    <x v="0"/>
    <x v="60"/>
    <m/>
  </r>
  <r>
    <n v="2"/>
    <x v="1"/>
    <x v="6"/>
    <n v="5"/>
    <x v="4"/>
    <n v="35"/>
    <x v="21"/>
    <s v="Presupuestos Participativos"/>
    <x v="15"/>
    <s v="N/A"/>
    <n v="12"/>
    <x v="42"/>
    <x v="74"/>
    <x v="74"/>
    <s v="Operativizar XXX Centros de Acceso Comunitario en zonas rurales y/o apartadas y/o urbanas, con énfasis en Servicios TIC´s generados."/>
    <x v="151"/>
    <n v="178"/>
    <n v="178"/>
    <n v="178"/>
    <n v="178"/>
    <n v="712"/>
    <n v="5.3E-3"/>
    <n v="0"/>
    <n v="4"/>
    <s v="Secretaría General"/>
    <n v="1"/>
    <x v="26"/>
    <x v="52"/>
    <m/>
    <x v="3"/>
    <x v="0"/>
    <x v="57"/>
    <m/>
  </r>
  <r>
    <n v="2"/>
    <x v="1"/>
    <x v="6"/>
    <n v="5"/>
    <x v="4"/>
    <n v="35"/>
    <x v="21"/>
    <s v="Presupuestos Participativos"/>
    <x v="15"/>
    <s v="N/A"/>
    <n v="12"/>
    <x v="42"/>
    <x v="75"/>
    <x v="75"/>
    <s v="Operativizar XXX Centros de Acceso Comunitario en zonas rurales y/o apartadas y/o urbanas, con énfasis en procesos de formación y desarrollo de competencias digitales."/>
    <x v="152"/>
    <n v="178"/>
    <n v="178"/>
    <n v="178"/>
    <n v="178"/>
    <n v="712"/>
    <n v="5.3E-3"/>
    <n v="0"/>
    <n v="4"/>
    <s v="Secretaría General"/>
    <n v="1"/>
    <x v="26"/>
    <x v="0"/>
    <m/>
    <x v="3"/>
    <x v="0"/>
    <x v="58"/>
    <m/>
  </r>
  <r>
    <n v="2"/>
    <x v="1"/>
    <x v="13"/>
    <n v="5"/>
    <x v="4"/>
    <n v="39"/>
    <x v="22"/>
    <s v="Presupuestos Participativos"/>
    <x v="16"/>
    <s v="N/A"/>
    <n v="18"/>
    <x v="43"/>
    <x v="76"/>
    <x v="76"/>
    <s v="Fortalecer XXX Organizaciones sociales e Instancias de participación ciudadana."/>
    <x v="153"/>
    <n v="372"/>
    <n v="372"/>
    <n v="372"/>
    <n v="372"/>
    <n v="1490"/>
    <n v="1.12E-2"/>
    <n v="0"/>
    <n v="60"/>
    <s v="Secretaría Distrital de Gobierno"/>
    <n v="3"/>
    <x v="27"/>
    <x v="53"/>
    <m/>
    <x v="3"/>
    <x v="0"/>
    <x v="59"/>
    <m/>
  </r>
  <r>
    <n v="2"/>
    <x v="1"/>
    <x v="13"/>
    <n v="5"/>
    <x v="4"/>
    <n v="39"/>
    <x v="22"/>
    <s v="Presupuestos Participativos"/>
    <x v="16"/>
    <s v="N/A"/>
    <n v="20"/>
    <x v="44"/>
    <x v="77"/>
    <x v="77"/>
    <s v="Capacitar XXX personas a través de procesos de formación para la participación de manera virtual y presencial."/>
    <x v="154"/>
    <n v="193"/>
    <n v="193"/>
    <n v="193"/>
    <n v="193"/>
    <n v="772"/>
    <n v="5.7999999999999996E-3"/>
    <n v="0"/>
    <n v="5348"/>
    <s v="Secretaría Distrital de Gobierno"/>
    <n v="3"/>
    <x v="27"/>
    <x v="26"/>
    <m/>
    <x v="3"/>
    <x v="29"/>
    <x v="59"/>
    <m/>
  </r>
  <r>
    <n v="2"/>
    <x v="1"/>
    <x v="13"/>
    <n v="5"/>
    <x v="4"/>
    <n v="39"/>
    <x v="22"/>
    <s v="Gestión Pública Local"/>
    <x v="16"/>
    <s v="A definir en PDL"/>
    <n v="41"/>
    <x v="45"/>
    <x v="78"/>
    <x v="78"/>
    <s v="Fortalecer XXX organizaciones comunales."/>
    <x v="155"/>
    <n v="347"/>
    <n v="0"/>
    <n v="0"/>
    <n v="0"/>
    <n v="347"/>
    <n v="2.5999999999999999E-3"/>
    <n v="0"/>
    <n v="18"/>
    <s v="Secretaría Distrital de Gobierno"/>
    <n v="3"/>
    <x v="27"/>
    <x v="54"/>
    <m/>
    <x v="3"/>
    <x v="0"/>
    <x v="59"/>
    <m/>
  </r>
  <r>
    <n v="2"/>
    <x v="1"/>
    <x v="13"/>
    <n v="5"/>
    <x v="4"/>
    <n v="39"/>
    <x v="22"/>
    <s v="Gestión Pública Local"/>
    <x v="14"/>
    <s v="A definir en PDL"/>
    <n v="44"/>
    <x v="46"/>
    <x v="79"/>
    <x v="79"/>
    <s v="Desarrollar XXXX acciones orientadas a la ciudadanía, en el marco de la estrategia &quot;Bogotaneidad"/>
    <x v="156"/>
    <n v="100"/>
    <n v="100"/>
    <n v="100"/>
    <n v="100"/>
    <n v="400"/>
    <n v="3.0000000000000001E-3"/>
    <n v="0"/>
    <n v="4"/>
    <s v="Secretaría Distrital de Gobierno"/>
    <n v="3"/>
    <x v="28"/>
    <x v="55"/>
    <m/>
    <x v="15"/>
    <x v="0"/>
    <x v="60"/>
    <m/>
  </r>
  <r>
    <n v="2"/>
    <x v="1"/>
    <x v="13"/>
    <n v="5"/>
    <x v="4"/>
    <n v="39"/>
    <x v="22"/>
    <s v="Gestión Pública Local"/>
    <x v="14"/>
    <s v="A definir en PDL"/>
    <n v="44"/>
    <x v="46"/>
    <x v="80"/>
    <x v="80"/>
    <s v="Fortalecer XX unidades de innovación publica y  social a nivel local"/>
    <x v="80"/>
    <n v="50"/>
    <n v="50"/>
    <n v="50"/>
    <n v="50"/>
    <n v="200"/>
    <n v="1.5E-3"/>
    <n v="0"/>
    <n v="4"/>
    <s v="Secretaría Distrital de Gobierno"/>
    <n v="3"/>
    <x v="28"/>
    <x v="56"/>
    <m/>
    <x v="16"/>
    <x v="0"/>
    <x v="60"/>
    <m/>
  </r>
  <r>
    <n v="2"/>
    <x v="1"/>
    <x v="13"/>
    <n v="5"/>
    <x v="4"/>
    <n v="39"/>
    <x v="22"/>
    <s v="Gestión Pública Local"/>
    <x v="17"/>
    <s v="A definir en PDL"/>
    <n v="46"/>
    <x v="47"/>
    <x v="81"/>
    <x v="81"/>
    <s v="Concertar e implementar una (1) iniciativa de inversión local con los pueblos indígenas (aplica en todas las localidades con autoridades indígenas)"/>
    <x v="157"/>
    <n v="99"/>
    <n v="99"/>
    <n v="99"/>
    <n v="99"/>
    <n v="396"/>
    <n v="3.0000000000000001E-3"/>
    <n v="0"/>
    <n v="4"/>
    <s v="Secretaría Distrital de Gobierno"/>
    <n v="3"/>
    <x v="29"/>
    <x v="57"/>
    <m/>
    <x v="3"/>
    <x v="0"/>
    <x v="61"/>
    <m/>
  </r>
  <r>
    <n v="2"/>
    <x v="1"/>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158"/>
    <n v="99"/>
    <n v="99"/>
    <n v="99"/>
    <n v="99"/>
    <n v="396"/>
    <n v="3.0000000000000001E-3"/>
    <n v="0"/>
    <n v="4"/>
    <s v="Secretaría Distrital de Gobierno"/>
    <n v="3"/>
    <x v="29"/>
    <x v="58"/>
    <m/>
    <x v="3"/>
    <x v="0"/>
    <x v="61"/>
    <m/>
  </r>
  <r>
    <n v="2"/>
    <x v="1"/>
    <x v="13"/>
    <n v="5"/>
    <x v="4"/>
    <n v="39"/>
    <x v="22"/>
    <s v="Gestión Pública Local"/>
    <x v="17"/>
    <s v="A definir en PDL"/>
    <n v="46"/>
    <x v="47"/>
    <x v="83"/>
    <x v="83"/>
    <s v="Concertar e implementar una (1) iniciativa de inversión local con las comunidades raizales (aplica en todas las localidades con autoridades raizales)"/>
    <x v="159"/>
    <n v="27"/>
    <n v="27"/>
    <n v="27"/>
    <n v="27"/>
    <n v="108"/>
    <n v="8.0000000000000004E-4"/>
    <n v="0"/>
    <n v="4"/>
    <s v="Secretaría Distrital de Gobierno"/>
    <n v="3"/>
    <x v="29"/>
    <x v="59"/>
    <m/>
    <x v="3"/>
    <x v="0"/>
    <x v="61"/>
    <m/>
  </r>
  <r>
    <n v="3"/>
    <x v="2"/>
    <x v="0"/>
    <n v="1"/>
    <x v="0"/>
    <n v="1"/>
    <x v="0"/>
    <s v="Presupuestos Participativos"/>
    <x v="0"/>
    <s v="N/A"/>
    <n v="15"/>
    <x v="0"/>
    <x v="0"/>
    <x v="0"/>
    <s v="Fortalecer XXX organizaciones comunitarias a través de capacidades para promover acciones de corresponsabilidad en la gestión de la seguridad y la convivencia  "/>
    <x v="160"/>
    <n v="372"/>
    <n v="352"/>
    <n v="362"/>
    <n v="373"/>
    <n v="1459"/>
    <n v="7.0000000000000001E-3"/>
    <n v="0"/>
    <n v="31"/>
    <s v="Secretaría Distrital de Seguridad, Convivencia y Justicia"/>
    <n v="51"/>
    <x v="0"/>
    <x v="0"/>
    <m/>
    <x v="0"/>
    <x v="0"/>
    <x v="0"/>
    <m/>
  </r>
  <r>
    <n v="3"/>
    <x v="2"/>
    <x v="0"/>
    <n v="1"/>
    <x v="0"/>
    <n v="1"/>
    <x v="0"/>
    <s v="Presupuestos Participativos"/>
    <x v="0"/>
    <s v="N/A"/>
    <n v="15"/>
    <x v="0"/>
    <x v="1"/>
    <x v="1"/>
    <s v="Implementar XXX acciones formativas diferenciales para la promoción de la convivencia ciudadana"/>
    <x v="1"/>
    <n v="248"/>
    <n v="235"/>
    <n v="241"/>
    <n v="249"/>
    <n v="973"/>
    <n v="5.0000000000000001E-3"/>
    <n v="0"/>
    <n v="4"/>
    <s v="Secretaría Distrital de Seguridad, Convivencia y Justicia"/>
    <n v="51"/>
    <x v="0"/>
    <x v="1"/>
    <m/>
    <x v="1"/>
    <x v="0"/>
    <x v="1"/>
    <m/>
  </r>
  <r>
    <n v="3"/>
    <x v="2"/>
    <x v="1"/>
    <n v="1"/>
    <x v="0"/>
    <n v="2"/>
    <x v="1"/>
    <s v="Presupuestos Participativos"/>
    <x v="1"/>
    <s v="N/A"/>
    <n v="22"/>
    <x v="1"/>
    <x v="3"/>
    <x v="3"/>
    <s v="Vincular XXX personas en acciones para la prevención del feminicidio y la violencia contra la mujer."/>
    <x v="161"/>
    <n v="788"/>
    <n v="747"/>
    <n v="768"/>
    <n v="791"/>
    <n v="3094"/>
    <n v="1.5299999999999999E-2"/>
    <n v="0"/>
    <n v="2400"/>
    <s v="Secretaría Distrital de la Mujer"/>
    <n v="50"/>
    <x v="1"/>
    <x v="3"/>
    <m/>
    <x v="2"/>
    <x v="0"/>
    <x v="2"/>
    <m/>
  </r>
  <r>
    <n v="3"/>
    <x v="2"/>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162"/>
    <n v="1548"/>
    <n v="0"/>
    <n v="1524"/>
    <n v="0"/>
    <n v="3072"/>
    <n v="1.52E-2"/>
    <n v="0"/>
    <n v="2"/>
    <s v="Secretaría Distrital de Seguridad, Convivencia y Justicia"/>
    <n v="51"/>
    <x v="2"/>
    <x v="3"/>
    <m/>
    <x v="3"/>
    <x v="0"/>
    <x v="3"/>
    <m/>
  </r>
  <r>
    <n v="3"/>
    <x v="2"/>
    <x v="0"/>
    <n v="1"/>
    <x v="0"/>
    <n v="4"/>
    <x v="3"/>
    <s v="Presupuestos Participativos"/>
    <x v="0"/>
    <s v="N/A"/>
    <n v="14"/>
    <x v="3"/>
    <x v="6"/>
    <x v="6"/>
    <s v="Fortalecer XXX programas de abordaje de conflictividad escolar para la convivencia con enfoque restaurativo"/>
    <x v="163"/>
    <n v="220"/>
    <n v="209"/>
    <n v="215"/>
    <n v="220"/>
    <n v="864"/>
    <n v="4.3E-3"/>
    <n v="0"/>
    <n v="8"/>
    <s v="Secretaría Distrital de Seguridad, Convivencia y Justicia"/>
    <n v="51"/>
    <x v="3"/>
    <x v="5"/>
    <m/>
    <x v="3"/>
    <x v="0"/>
    <x v="5"/>
    <m/>
  </r>
  <r>
    <n v="3"/>
    <x v="2"/>
    <x v="0"/>
    <n v="1"/>
    <x v="0"/>
    <n v="4"/>
    <x v="3"/>
    <s v="Presupuestos Participativos"/>
    <x v="0"/>
    <s v="N/A"/>
    <n v="14"/>
    <x v="3"/>
    <x v="8"/>
    <x v="8"/>
    <s v="Beneficiar XXX ciudadanos con habilidades y capacidades para gestionar la convivencia constructivamente"/>
    <x v="164"/>
    <n v="180"/>
    <n v="171"/>
    <n v="176"/>
    <n v="181"/>
    <n v="708"/>
    <n v="3.5000000000000001E-3"/>
    <n v="0"/>
    <n v="750"/>
    <s v="Secretaría Distrital de Seguridad, Convivencia y Justicia"/>
    <n v="51"/>
    <x v="3"/>
    <x v="6"/>
    <m/>
    <x v="3"/>
    <x v="0"/>
    <x v="0"/>
    <m/>
  </r>
  <r>
    <n v="3"/>
    <x v="2"/>
    <x v="2"/>
    <n v="1"/>
    <x v="0"/>
    <n v="5"/>
    <x v="4"/>
    <s v="Presupuestos Participativos"/>
    <x v="3"/>
    <s v="N/A"/>
    <n v="16"/>
    <x v="4"/>
    <x v="12"/>
    <x v="12"/>
    <s v="Intervenir XXX metros cuadrados de elementos del sistema de espacio público peatonal con acciones de construcción y/o conservación."/>
    <x v="165"/>
    <n v="932"/>
    <n v="883"/>
    <n v="908"/>
    <n v="935"/>
    <n v="3658"/>
    <n v="1.8100000000000002E-2"/>
    <n v="0"/>
    <n v="17000"/>
    <s v="Secretaría Distrital de Movilidad"/>
    <n v="37"/>
    <x v="4"/>
    <x v="4"/>
    <m/>
    <x v="5"/>
    <x v="1"/>
    <x v="7"/>
    <m/>
  </r>
  <r>
    <n v="3"/>
    <x v="2"/>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66"/>
    <n v="1617"/>
    <n v="1532"/>
    <n v="1577"/>
    <n v="1622"/>
    <n v="6348"/>
    <n v="3.1399999999999997E-2"/>
    <n v="0"/>
    <n v="4"/>
    <s v="Secretaría Distrital de Seguridad, Convivencia y Justicia"/>
    <n v="51"/>
    <x v="5"/>
    <x v="10"/>
    <m/>
    <x v="6"/>
    <x v="0"/>
    <x v="8"/>
    <m/>
  </r>
  <r>
    <n v="3"/>
    <x v="2"/>
    <x v="3"/>
    <n v="2"/>
    <x v="1"/>
    <n v="7"/>
    <x v="5"/>
    <s v="Gestión Pública Local"/>
    <x v="4"/>
    <n v="0.12"/>
    <n v="4"/>
    <x v="6"/>
    <x v="14"/>
    <x v="14"/>
    <s v="Beneficiar xxxx jóvenes con transferencias condicionadas y  acompañamiento psicosocial para la promoción al acceso y permanencia a oportunidades de formación y empleabilidad"/>
    <x v="167"/>
    <n v="1043"/>
    <n v="989"/>
    <n v="1017"/>
    <n v="1047"/>
    <n v="4096"/>
    <n v="2.0199999999999999E-2"/>
    <n v="0"/>
    <n v="400"/>
    <s v="Secretaría Distrital de Integración Social"/>
    <n v="24"/>
    <x v="6"/>
    <x v="11"/>
    <m/>
    <x v="7"/>
    <x v="2"/>
    <x v="9"/>
    <m/>
  </r>
  <r>
    <n v="3"/>
    <x v="2"/>
    <x v="3"/>
    <n v="2"/>
    <x v="1"/>
    <n v="7"/>
    <x v="5"/>
    <s v="Gestión Pública Local"/>
    <x v="4"/>
    <n v="0.12"/>
    <n v="5"/>
    <x v="7"/>
    <x v="15"/>
    <x v="15"/>
    <s v="Atender XXX personas con apoyos que contribuyan al ingreso mínimo garantizado. "/>
    <x v="168"/>
    <n v="522"/>
    <n v="494"/>
    <n v="509"/>
    <n v="523"/>
    <n v="2048"/>
    <n v="1.01E-2"/>
    <n v="0"/>
    <n v="7086"/>
    <s v="Secretaría Distrital de Integración Social"/>
    <n v="24"/>
    <x v="6"/>
    <x v="12"/>
    <m/>
    <x v="7"/>
    <x v="3"/>
    <x v="10"/>
    <m/>
  </r>
  <r>
    <n v="3"/>
    <x v="2"/>
    <x v="3"/>
    <n v="2"/>
    <x v="1"/>
    <n v="7"/>
    <x v="5"/>
    <s v="Gestión Pública Local"/>
    <x v="4"/>
    <n v="0.12"/>
    <n v="6"/>
    <x v="8"/>
    <x v="16"/>
    <x v="16"/>
    <s v="Beneficiar XXX personas mayores con transferencias monetarias"/>
    <x v="169"/>
    <n v="5739"/>
    <n v="5436"/>
    <n v="5594"/>
    <n v="5757"/>
    <n v="22526"/>
    <n v="0.1114"/>
    <n v="0"/>
    <n v="2500"/>
    <s v="Secretaría Distrital de Integración Social"/>
    <n v="24"/>
    <x v="6"/>
    <x v="13"/>
    <m/>
    <x v="7"/>
    <x v="3"/>
    <x v="11"/>
    <m/>
  </r>
  <r>
    <n v="3"/>
    <x v="2"/>
    <x v="3"/>
    <n v="2"/>
    <x v="1"/>
    <n v="8"/>
    <x v="23"/>
    <s v="Gestión Pública Local"/>
    <x v="4"/>
    <n v="0.12"/>
    <n v="7"/>
    <x v="51"/>
    <x v="89"/>
    <x v="89"/>
    <s v="Habilitar XXX cupos para la atención de población en inseguridad alimentaria y nutricional del Distrito Capital, a través de comedores comunitarios."/>
    <x v="170"/>
    <n v="209"/>
    <n v="198"/>
    <n v="203"/>
    <n v="209"/>
    <n v="819"/>
    <n v="4.0000000000000001E-3"/>
    <n v="0"/>
    <n v="150"/>
    <s v="Secretaría Distrital de Integración Social"/>
    <n v="24"/>
    <x v="31"/>
    <x v="64"/>
    <m/>
    <x v="17"/>
    <x v="0"/>
    <x v="67"/>
    <m/>
  </r>
  <r>
    <n v="3"/>
    <x v="2"/>
    <x v="4"/>
    <n v="2"/>
    <x v="1"/>
    <n v="10"/>
    <x v="6"/>
    <s v="Gestión Pública Local"/>
    <x v="5"/>
    <n v="0.03"/>
    <n v="8"/>
    <x v="9"/>
    <x v="17"/>
    <x v="17"/>
    <s v="Vincular XXX personas con discapacidad, cuidadores y cuidadoras, en actividades complementarias en salud"/>
    <x v="171"/>
    <n v="365"/>
    <n v="346"/>
    <n v="356"/>
    <n v="366"/>
    <n v="1433"/>
    <n v="7.1000000000000004E-3"/>
    <n v="0"/>
    <n v="500"/>
    <s v="Secretaría Distrital de Salud"/>
    <n v="18"/>
    <x v="7"/>
    <x v="14"/>
    <m/>
    <x v="3"/>
    <x v="4"/>
    <x v="12"/>
    <m/>
  </r>
  <r>
    <n v="3"/>
    <x v="2"/>
    <x v="4"/>
    <n v="2"/>
    <x v="1"/>
    <n v="10"/>
    <x v="6"/>
    <s v="Gestión Pública Local"/>
    <x v="5"/>
    <n v="0.03"/>
    <n v="9"/>
    <x v="10"/>
    <x v="18"/>
    <x v="18"/>
    <s v="Vincular XXX personas a las acciones desarrolladas desde los dispositivos de base comunitaria en respuesta al consumo de SPA"/>
    <x v="172"/>
    <n v="261"/>
    <n v="247"/>
    <n v="254"/>
    <n v="262"/>
    <n v="1024"/>
    <n v="5.1000000000000004E-3"/>
    <n v="0"/>
    <n v="600"/>
    <s v="Secretaría Distrital de Salud"/>
    <n v="18"/>
    <x v="7"/>
    <x v="15"/>
    <m/>
    <x v="3"/>
    <x v="0"/>
    <x v="13"/>
    <m/>
  </r>
  <r>
    <n v="3"/>
    <x v="2"/>
    <x v="4"/>
    <n v="2"/>
    <x v="1"/>
    <n v="10"/>
    <x v="6"/>
    <s v="Gestión Pública Local"/>
    <x v="5"/>
    <n v="0.03"/>
    <n v="10"/>
    <x v="11"/>
    <x v="19"/>
    <x v="19"/>
    <s v="Beneficiar XXX personas con discapacidad a través de Dispositivos de Asistencia Personal - Ayudas Técnicas (no incluidas en los Planes de Beneficios)"/>
    <x v="173"/>
    <n v="783"/>
    <n v="741"/>
    <n v="763"/>
    <n v="785"/>
    <n v="3072"/>
    <n v="1.52E-2"/>
    <n v="0"/>
    <n v="800"/>
    <s v="Secretaría Distrital de Salud"/>
    <n v="18"/>
    <x v="7"/>
    <x v="16"/>
    <m/>
    <x v="3"/>
    <x v="4"/>
    <x v="12"/>
    <m/>
  </r>
  <r>
    <n v="3"/>
    <x v="2"/>
    <x v="4"/>
    <n v="2"/>
    <x v="1"/>
    <n v="10"/>
    <x v="6"/>
    <s v="Gestión Pública Local"/>
    <x v="5"/>
    <n v="0.03"/>
    <n v="19"/>
    <x v="12"/>
    <x v="20"/>
    <x v="20"/>
    <s v="Vincular XXX personas a las acciones y estrategias para promover la salud sexual y reproductiva consciente en los diferentes ciclos de vida"/>
    <x v="174"/>
    <n v="156"/>
    <n v="148"/>
    <n v="153"/>
    <n v="157"/>
    <n v="614"/>
    <n v="3.0000000000000001E-3"/>
    <n v="0"/>
    <n v="1000"/>
    <s v="Secretaría Distrital de Salud"/>
    <n v="18"/>
    <x v="7"/>
    <x v="17"/>
    <m/>
    <x v="3"/>
    <x v="0"/>
    <x v="14"/>
    <m/>
  </r>
  <r>
    <n v="3"/>
    <x v="2"/>
    <x v="4"/>
    <n v="2"/>
    <x v="1"/>
    <n v="10"/>
    <x v="6"/>
    <s v="Presupuestos Participativos"/>
    <x v="5"/>
    <s v="N/A"/>
    <n v="70"/>
    <x v="14"/>
    <x v="22"/>
    <x v="22"/>
    <s v="Beneficiar XXX personas con acciones para la promoción y atención de la salud mental"/>
    <x v="175"/>
    <n v="760"/>
    <n v="720"/>
    <n v="741"/>
    <n v="762"/>
    <n v="2983"/>
    <n v="1.47E-2"/>
    <n v="0"/>
    <n v="800"/>
    <s v="Secretaría Distrital de Salud"/>
    <n v="18"/>
    <x v="7"/>
    <x v="19"/>
    <m/>
    <x v="8"/>
    <x v="0"/>
    <x v="15"/>
    <m/>
  </r>
  <r>
    <n v="3"/>
    <x v="2"/>
    <x v="4"/>
    <n v="2"/>
    <x v="1"/>
    <n v="10"/>
    <x v="6"/>
    <s v="Gestión Pública Local"/>
    <x v="5"/>
    <s v="N/A"/>
    <n v="76"/>
    <x v="55"/>
    <x v="94"/>
    <x v="93"/>
    <s v="Intervenir XX focos con acciones de control de plagas"/>
    <x v="176"/>
    <n v="104"/>
    <n v="99"/>
    <n v="102"/>
    <n v="105"/>
    <n v="410"/>
    <n v="2E-3"/>
    <n v="0"/>
    <n v="100"/>
    <s v="Secretaría Distrital de Salud"/>
    <n v="18"/>
    <x v="7"/>
    <x v="68"/>
    <m/>
    <x v="3"/>
    <x v="0"/>
    <x v="70"/>
    <m/>
  </r>
  <r>
    <n v="3"/>
    <x v="2"/>
    <x v="5"/>
    <n v="2"/>
    <x v="1"/>
    <n v="12"/>
    <x v="7"/>
    <s v="Presupuestos Participativos"/>
    <x v="6"/>
    <s v="N/A"/>
    <n v="66"/>
    <x v="15"/>
    <x v="23"/>
    <x v="23"/>
    <s v="Vincular XXX personas en procesos para la prevención de violencias en el contexto familiar y/o violencia sexual   "/>
    <x v="177"/>
    <n v="505"/>
    <n v="478"/>
    <n v="492"/>
    <n v="506"/>
    <n v="1981"/>
    <n v="9.7999999999999997E-3"/>
    <n v="0"/>
    <n v="2000"/>
    <s v="Secretaría Distrital de Integración Social"/>
    <n v="24"/>
    <x v="8"/>
    <x v="20"/>
    <m/>
    <x v="3"/>
    <x v="0"/>
    <x v="2"/>
    <m/>
  </r>
  <r>
    <n v="3"/>
    <x v="2"/>
    <x v="5"/>
    <n v="2"/>
    <x v="1"/>
    <n v="12"/>
    <x v="7"/>
    <s v="Presupuestos Participativos"/>
    <x v="6"/>
    <s v="N/A"/>
    <n v="23"/>
    <x v="16"/>
    <x v="24"/>
    <x v="24"/>
    <s v="Vincular XXX mujeres cuidadoras a estrategias de cuidado."/>
    <x v="178"/>
    <n v="682"/>
    <n v="646"/>
    <n v="664"/>
    <n v="684"/>
    <n v="2676"/>
    <n v="1.32E-2"/>
    <n v="0"/>
    <n v="900"/>
    <s v="Secretaría Distrital de la Mujer"/>
    <n v="50"/>
    <x v="8"/>
    <x v="21"/>
    <m/>
    <x v="3"/>
    <x v="0"/>
    <x v="2"/>
    <m/>
  </r>
  <r>
    <n v="3"/>
    <x v="2"/>
    <x v="5"/>
    <n v="2"/>
    <x v="1"/>
    <n v="12"/>
    <x v="7"/>
    <s v="Presupuestos Participativos"/>
    <x v="6"/>
    <s v="N/A"/>
    <n v="50"/>
    <x v="17"/>
    <x v="25"/>
    <x v="25"/>
    <s v="Vincular xxx mujeres para el ejercicio de derechos y el fortalecimiento de su autonomía económica"/>
    <x v="179"/>
    <n v="749"/>
    <n v="710"/>
    <n v="731"/>
    <n v="752"/>
    <n v="2942"/>
    <n v="1.4500000000000001E-2"/>
    <n v="0"/>
    <n v="1400"/>
    <s v="Secretaría Distrital de la Mujer"/>
    <n v="50"/>
    <x v="8"/>
    <x v="0"/>
    <m/>
    <x v="3"/>
    <x v="5"/>
    <x v="16"/>
    <m/>
  </r>
  <r>
    <n v="3"/>
    <x v="2"/>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180"/>
    <n v="302"/>
    <n v="286"/>
    <n v="294"/>
    <n v="302"/>
    <n v="1184"/>
    <n v="5.8999999999999999E-3"/>
    <n v="0"/>
    <n v="4"/>
    <s v="Secretaría General"/>
    <n v="1"/>
    <x v="9"/>
    <x v="2"/>
    <m/>
    <x v="3"/>
    <x v="6"/>
    <x v="17"/>
    <m/>
  </r>
  <r>
    <n v="3"/>
    <x v="2"/>
    <x v="7"/>
    <n v="2"/>
    <x v="1"/>
    <n v="14"/>
    <x v="9"/>
    <s v="Gestión Pública Local"/>
    <x v="7"/>
    <s v="A definir en PDL"/>
    <n v="3"/>
    <x v="19"/>
    <x v="29"/>
    <x v="29"/>
    <s v="Otorgar XXX estímulos de apoyo al sector artístico y cultural."/>
    <x v="181"/>
    <n v="365"/>
    <n v="346"/>
    <n v="356"/>
    <n v="366"/>
    <n v="1433"/>
    <n v="7.1000000000000004E-3"/>
    <n v="0"/>
    <n v="60"/>
    <s v="Secretaría Distrital de Cultura, Recreación y Deporte"/>
    <n v="26"/>
    <x v="10"/>
    <x v="23"/>
    <m/>
    <x v="9"/>
    <x v="7"/>
    <x v="20"/>
    <m/>
  </r>
  <r>
    <n v="3"/>
    <x v="2"/>
    <x v="7"/>
    <n v="2"/>
    <x v="1"/>
    <n v="14"/>
    <x v="9"/>
    <s v="Presupuestos Participativos"/>
    <x v="7"/>
    <s v="N/A"/>
    <n v="24"/>
    <x v="20"/>
    <x v="30"/>
    <x v="30"/>
    <s v="Beneficiar XXX colectivos u organizaciones recreo deportivas  inscritas en el Banco que implementan iniciativas de carácter barrial con apoyos economicos"/>
    <x v="182"/>
    <n v="203"/>
    <n v="192"/>
    <n v="198"/>
    <n v="204"/>
    <n v="797"/>
    <n v="3.8999999999999998E-3"/>
    <n v="0"/>
    <n v="20"/>
    <s v="Secretaría Distrital de Cultura, Recreación y Deporte"/>
    <n v="26"/>
    <x v="11"/>
    <x v="24"/>
    <m/>
    <x v="9"/>
    <x v="0"/>
    <x v="21"/>
    <m/>
  </r>
  <r>
    <n v="3"/>
    <x v="2"/>
    <x v="7"/>
    <n v="2"/>
    <x v="1"/>
    <n v="14"/>
    <x v="9"/>
    <s v="Presupuestos Participativos"/>
    <x v="7"/>
    <s v="N/A"/>
    <n v="24"/>
    <x v="20"/>
    <x v="31"/>
    <x v="31"/>
    <s v="Beneficiar  XXX personas en actividades recreo-deportivas comunitarias."/>
    <x v="183"/>
    <n v="914"/>
    <n v="866"/>
    <n v="891"/>
    <n v="916"/>
    <n v="3587"/>
    <n v="1.77E-2"/>
    <n v="0"/>
    <n v="8000"/>
    <s v="Secretaría Distrital de Cultura, Recreación y Deporte"/>
    <n v="26"/>
    <x v="11"/>
    <x v="25"/>
    <m/>
    <x v="9"/>
    <x v="0"/>
    <x v="22"/>
    <m/>
  </r>
  <r>
    <n v="3"/>
    <x v="2"/>
    <x v="7"/>
    <n v="2"/>
    <x v="1"/>
    <n v="14"/>
    <x v="9"/>
    <s v="Presupuestos Participativos"/>
    <x v="7"/>
    <s v="N/A"/>
    <n v="24"/>
    <x v="20"/>
    <x v="32"/>
    <x v="32"/>
    <s v="Capacitar XXX personas en los campos deportivos o recreativos "/>
    <x v="184"/>
    <n v="609"/>
    <n v="577"/>
    <n v="594"/>
    <n v="611"/>
    <n v="2391"/>
    <n v="1.18E-2"/>
    <n v="0"/>
    <n v="2000"/>
    <s v="Secretaría Distrital de Cultura, Recreación y Deporte"/>
    <n v="26"/>
    <x v="11"/>
    <x v="26"/>
    <m/>
    <x v="9"/>
    <x v="8"/>
    <x v="23"/>
    <m/>
  </r>
  <r>
    <n v="3"/>
    <x v="2"/>
    <x v="7"/>
    <n v="2"/>
    <x v="1"/>
    <n v="14"/>
    <x v="9"/>
    <s v="Presupuestos Participativos"/>
    <x v="7"/>
    <s v="N/A"/>
    <n v="24"/>
    <x v="20"/>
    <x v="33"/>
    <x v="33"/>
    <s v="Beneficiar XXX Personas con la entrega de dotaciones deportivas."/>
    <x v="185"/>
    <n v="305"/>
    <n v="289"/>
    <n v="297"/>
    <n v="305"/>
    <n v="1196"/>
    <n v="5.8999999999999999E-3"/>
    <n v="0"/>
    <n v="2000"/>
    <s v="Secretaría Distrital de Cultura, Recreación y Deporte"/>
    <n v="26"/>
    <x v="11"/>
    <x v="3"/>
    <m/>
    <x v="3"/>
    <x v="0"/>
    <x v="24"/>
    <m/>
  </r>
  <r>
    <n v="3"/>
    <x v="2"/>
    <x v="7"/>
    <n v="2"/>
    <x v="1"/>
    <n v="14"/>
    <x v="9"/>
    <s v="Presupuestos Participativos"/>
    <x v="7"/>
    <s v="N/A"/>
    <n v="25"/>
    <x v="21"/>
    <x v="34"/>
    <x v="34"/>
    <s v="Realizar XXX eventos de promoción, circulción y apropiación de actividades artísticas, culturales y patrimoniales."/>
    <x v="186"/>
    <n v="1117"/>
    <n v="1058"/>
    <n v="1089"/>
    <n v="1120"/>
    <n v="4384"/>
    <n v="2.1700000000000001E-2"/>
    <n v="0"/>
    <n v="36"/>
    <s v="Secretaría Distrital de Cultura, Recreación y Deporte"/>
    <n v="26"/>
    <x v="10"/>
    <x v="27"/>
    <m/>
    <x v="9"/>
    <x v="9"/>
    <x v="25"/>
    <m/>
  </r>
  <r>
    <n v="3"/>
    <x v="2"/>
    <x v="7"/>
    <n v="2"/>
    <x v="1"/>
    <n v="14"/>
    <x v="9"/>
    <s v="Presupuestos Participativos"/>
    <x v="7"/>
    <s v="N/A"/>
    <n v="25"/>
    <x v="21"/>
    <x v="35"/>
    <x v="35"/>
    <s v="Capacitar XXX personas en los campos artísticos, interculturales, culturales y/o patrimoniales."/>
    <x v="187"/>
    <n v="914"/>
    <n v="865"/>
    <n v="891"/>
    <n v="917"/>
    <n v="3587"/>
    <n v="1.77E-2"/>
    <n v="0"/>
    <n v="2000"/>
    <s v="Secretaría Distrital de Cultura, Recreación y Deporte"/>
    <n v="26"/>
    <x v="10"/>
    <x v="26"/>
    <m/>
    <x v="9"/>
    <x v="10"/>
    <x v="26"/>
    <m/>
  </r>
  <r>
    <n v="3"/>
    <x v="2"/>
    <x v="8"/>
    <n v="2"/>
    <x v="1"/>
    <n v="15"/>
    <x v="10"/>
    <s v="Presupuestos Participativos"/>
    <x v="6"/>
    <s v="N/A"/>
    <n v="33"/>
    <x v="22"/>
    <x v="37"/>
    <x v="37"/>
    <s v="Vincular XXX personas en acciones educativas en temas de protección y bienestar animal"/>
    <x v="188"/>
    <n v="114"/>
    <n v="108"/>
    <n v="111"/>
    <n v="114"/>
    <n v="447"/>
    <n v="2.2000000000000001E-3"/>
    <n v="0"/>
    <n v="1500"/>
    <s v="Secretaría Distrital de Ambiente"/>
    <n v="33"/>
    <x v="12"/>
    <x v="8"/>
    <m/>
    <x v="3"/>
    <x v="11"/>
    <x v="28"/>
    <m/>
  </r>
  <r>
    <n v="3"/>
    <x v="2"/>
    <x v="8"/>
    <n v="2"/>
    <x v="1"/>
    <n v="15"/>
    <x v="10"/>
    <s v="Presupuestos Participativos"/>
    <x v="6"/>
    <s v="N/A"/>
    <n v="33"/>
    <x v="22"/>
    <x v="38"/>
    <x v="38"/>
    <s v="Atender XXX animales en los programas de brigadas médicas, urgencias veterinarias y adopciones"/>
    <x v="189"/>
    <n v="494"/>
    <n v="468"/>
    <n v="481"/>
    <n v="496"/>
    <n v="1939"/>
    <n v="9.5999999999999992E-3"/>
    <n v="0"/>
    <n v="15000"/>
    <s v="Secretaría Distrital de Ambiente"/>
    <n v="33"/>
    <x v="12"/>
    <x v="29"/>
    <m/>
    <x v="3"/>
    <x v="12"/>
    <x v="29"/>
    <m/>
  </r>
  <r>
    <n v="3"/>
    <x v="2"/>
    <x v="8"/>
    <n v="2"/>
    <x v="1"/>
    <n v="15"/>
    <x v="10"/>
    <s v="Presupuestos Participativos"/>
    <x v="6"/>
    <s v="N/A"/>
    <n v="33"/>
    <x v="22"/>
    <x v="39"/>
    <x v="39"/>
    <s v="Esterilizar XXX perros y gatos incluyendo los que está en condición de vulnerabilidad"/>
    <x v="190"/>
    <n v="152"/>
    <n v="144"/>
    <n v="148"/>
    <n v="152"/>
    <n v="596"/>
    <n v="2.8999999999999998E-3"/>
    <n v="0"/>
    <n v="4000"/>
    <s v="Secretaría Distrital de Ambiente"/>
    <n v="33"/>
    <x v="12"/>
    <x v="30"/>
    <m/>
    <x v="3"/>
    <x v="13"/>
    <x v="29"/>
    <m/>
  </r>
  <r>
    <n v="3"/>
    <x v="2"/>
    <x v="9"/>
    <n v="3"/>
    <x v="2"/>
    <n v="16"/>
    <x v="11"/>
    <s v="Gestión Pública Local"/>
    <x v="8"/>
    <n v="0.09"/>
    <n v="28"/>
    <x v="23"/>
    <x v="40"/>
    <x v="40"/>
    <s v="Dotar XXX sedes educativas urbanas y rurales con recursos pedagógicos y/o tecnológicos"/>
    <x v="191"/>
    <n v="783"/>
    <n v="741"/>
    <n v="763"/>
    <n v="785"/>
    <n v="3072"/>
    <n v="1.52E-2"/>
    <n v="0"/>
    <n v="8"/>
    <s v="Secretaría de Educación del Distrito"/>
    <n v="15"/>
    <x v="13"/>
    <x v="3"/>
    <m/>
    <x v="3"/>
    <x v="14"/>
    <x v="30"/>
    <m/>
  </r>
  <r>
    <n v="3"/>
    <x v="2"/>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192"/>
    <n v="783"/>
    <n v="741"/>
    <n v="763"/>
    <n v="785"/>
    <n v="3072"/>
    <n v="1.52E-2"/>
    <n v="0"/>
    <n v="190"/>
    <s v="Secretaría de Educación del Distrito"/>
    <n v="15"/>
    <x v="13"/>
    <x v="31"/>
    <m/>
    <x v="10"/>
    <x v="15"/>
    <x v="31"/>
    <m/>
  </r>
  <r>
    <n v="3"/>
    <x v="2"/>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193"/>
    <n v="3130"/>
    <n v="2965"/>
    <n v="3051"/>
    <n v="3140"/>
    <n v="12286"/>
    <n v="6.0699999999999997E-2"/>
    <n v="0"/>
    <n v="200"/>
    <s v="Secretaría de Educación del Distrito"/>
    <n v="15"/>
    <x v="13"/>
    <x v="32"/>
    <m/>
    <x v="10"/>
    <x v="15"/>
    <x v="32"/>
    <m/>
  </r>
  <r>
    <n v="3"/>
    <x v="2"/>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94"/>
    <n v="760"/>
    <n v="720"/>
    <n v="741"/>
    <n v="762"/>
    <n v="2983"/>
    <n v="1.47E-2"/>
    <n v="0"/>
    <n v="4"/>
    <s v="Secretaría Distrital de Desarrollo Económico"/>
    <n v="11"/>
    <x v="14"/>
    <x v="0"/>
    <m/>
    <x v="11"/>
    <x v="0"/>
    <x v="33"/>
    <m/>
  </r>
  <r>
    <n v="3"/>
    <x v="2"/>
    <x v="10"/>
    <n v="3"/>
    <x v="2"/>
    <n v="19"/>
    <x v="12"/>
    <s v="Presupuestos Participativos"/>
    <x v="10"/>
    <s v="N/A"/>
    <n v="36"/>
    <x v="26"/>
    <x v="44"/>
    <x v="44"/>
    <s v="Apoyar XXX Mipymes y/o emprendimientos orientados al fortalecimiento de las capacidades locales para la gestión y el desarrollo turístico "/>
    <x v="195"/>
    <n v="609"/>
    <n v="577"/>
    <n v="593"/>
    <n v="611"/>
    <n v="2390"/>
    <n v="1.18E-2"/>
    <n v="0"/>
    <n v="100"/>
    <s v="Secretaría Distrital de Desarrollo Económico"/>
    <n v="11"/>
    <x v="14"/>
    <x v="33"/>
    <m/>
    <x v="3"/>
    <x v="0"/>
    <x v="34"/>
    <m/>
  </r>
  <r>
    <n v="3"/>
    <x v="2"/>
    <x v="7"/>
    <n v="3"/>
    <x v="2"/>
    <n v="20"/>
    <x v="13"/>
    <s v="Presupuestos Participativos"/>
    <x v="7"/>
    <s v="N/A"/>
    <n v="30"/>
    <x v="27"/>
    <x v="45"/>
    <x v="45"/>
    <s v="Financiar XXX proyectos del sector cultural y creativo."/>
    <x v="196"/>
    <n v="505"/>
    <n v="478"/>
    <n v="492"/>
    <n v="506"/>
    <n v="1981"/>
    <n v="9.7999999999999997E-3"/>
    <n v="0"/>
    <n v="48"/>
    <s v="Secretaría Distrital de Cultura, Recreación y Deporte"/>
    <n v="26"/>
    <x v="15"/>
    <x v="34"/>
    <m/>
    <x v="9"/>
    <x v="0"/>
    <x v="35"/>
    <m/>
  </r>
  <r>
    <n v="3"/>
    <x v="2"/>
    <x v="10"/>
    <n v="3"/>
    <x v="2"/>
    <n v="20"/>
    <x v="13"/>
    <s v="Presupuestos Participativos"/>
    <x v="10"/>
    <s v="N/A"/>
    <n v="37"/>
    <x v="28"/>
    <x v="46"/>
    <x v="46"/>
    <s v="Vincular XXX hogares y/o unidades productivas a procesos productivos y de comercialización en el sector rural."/>
    <x v="46"/>
    <n v="291"/>
    <n v="276"/>
    <n v="284"/>
    <n v="292"/>
    <n v="1143"/>
    <n v="5.7000000000000002E-3"/>
    <n v="0"/>
    <n v="60"/>
    <s v="Secretaría Distrital de Desarrollo Económico"/>
    <n v="11"/>
    <x v="16"/>
    <x v="35"/>
    <m/>
    <x v="3"/>
    <x v="16"/>
    <x v="36"/>
    <m/>
  </r>
  <r>
    <n v="3"/>
    <x v="2"/>
    <x v="10"/>
    <n v="3"/>
    <x v="2"/>
    <n v="20"/>
    <x v="13"/>
    <s v="Presupuestos Participativos"/>
    <x v="10"/>
    <s v="N/A"/>
    <n v="38"/>
    <x v="29"/>
    <x v="47"/>
    <x v="47"/>
    <s v="Apoyar XXX Mipymes, emprendimientos y/o actores de la economia informal para el fortalecimiento del tejido empresarial local."/>
    <x v="197"/>
    <n v="395"/>
    <n v="375"/>
    <n v="385"/>
    <n v="397"/>
    <n v="1552"/>
    <n v="7.7000000000000002E-3"/>
    <n v="0"/>
    <n v="200"/>
    <s v="Secretaría Distrital de Desarrollo Económico"/>
    <n v="11"/>
    <x v="16"/>
    <x v="36"/>
    <m/>
    <x v="3"/>
    <x v="17"/>
    <x v="37"/>
    <m/>
  </r>
  <r>
    <n v="3"/>
    <x v="2"/>
    <x v="12"/>
    <n v="4"/>
    <x v="3"/>
    <n v="23"/>
    <x v="25"/>
    <s v="Gestión Pública Local"/>
    <x v="13"/>
    <s v="N/A"/>
    <n v="72"/>
    <x v="56"/>
    <x v="95"/>
    <x v="94"/>
    <s v="Gestionar la titulación o legalización de XXX predios."/>
    <x v="198"/>
    <n v="130"/>
    <n v="124"/>
    <n v="127"/>
    <n v="131"/>
    <n v="512"/>
    <n v="2.5000000000000001E-3"/>
    <n v="0"/>
    <n v="200"/>
    <s v="Secretaría Distrital del Hábitat"/>
    <n v="43"/>
    <x v="33"/>
    <x v="69"/>
    <m/>
    <x v="3"/>
    <x v="0"/>
    <x v="71"/>
    <m/>
  </r>
  <r>
    <n v="3"/>
    <x v="2"/>
    <x v="7"/>
    <n v="4"/>
    <x v="3"/>
    <n v="24"/>
    <x v="14"/>
    <s v="Presupuestos Participativos"/>
    <x v="11"/>
    <s v="N/A"/>
    <n v="26"/>
    <x v="30"/>
    <x v="91"/>
    <x v="91"/>
    <s v="Construir XXX m2 de Parques de la red de proximidad (la construcción incluye su dotación)."/>
    <x v="199"/>
    <n v="392"/>
    <n v="371"/>
    <n v="382"/>
    <n v="392"/>
    <n v="1537"/>
    <n v="7.6E-3"/>
    <n v="0"/>
    <n v="600"/>
    <s v="Secretaría Distrital de Cultura, Recreación y Deporte"/>
    <n v="26"/>
    <x v="17"/>
    <x v="66"/>
    <m/>
    <x v="3"/>
    <x v="0"/>
    <x v="68"/>
    <m/>
  </r>
  <r>
    <n v="3"/>
    <x v="2"/>
    <x v="7"/>
    <n v="4"/>
    <x v="3"/>
    <n v="24"/>
    <x v="14"/>
    <s v="Presupuestos Participativos"/>
    <x v="11"/>
    <s v="N/A"/>
    <n v="26"/>
    <x v="30"/>
    <x v="48"/>
    <x v="48"/>
    <s v="Intervenir XXX Parques  de la red de proximidad con acciones de mejoramiento, mantenimiento y/o dotación. "/>
    <x v="200"/>
    <n v="587"/>
    <n v="556"/>
    <n v="573"/>
    <n v="589"/>
    <n v="2305"/>
    <n v="1.14E-2"/>
    <n v="0"/>
    <n v="10"/>
    <s v="Secretaría Distrital de Cultura, Recreación y Deporte"/>
    <n v="26"/>
    <x v="17"/>
    <x v="4"/>
    <m/>
    <x v="3"/>
    <x v="18"/>
    <x v="38"/>
    <m/>
  </r>
  <r>
    <n v="3"/>
    <x v="2"/>
    <x v="7"/>
    <n v="4"/>
    <x v="3"/>
    <n v="24"/>
    <x v="14"/>
    <s v="Presupuestos Participativos"/>
    <x v="11"/>
    <s v="N/A"/>
    <n v="31"/>
    <x v="31"/>
    <x v="49"/>
    <x v="49"/>
    <s v="Intervenir XXX equipamientos culturales con acciones de construcción, adecuación y/o dotación"/>
    <x v="201"/>
    <n v="239"/>
    <n v="226"/>
    <n v="233"/>
    <n v="240"/>
    <n v="938"/>
    <n v="4.5999999999999999E-3"/>
    <n v="0"/>
    <n v="12"/>
    <s v="Secretaría Distrital de Cultura, Recreación y Deporte"/>
    <n v="26"/>
    <x v="18"/>
    <x v="4"/>
    <m/>
    <x v="3"/>
    <x v="19"/>
    <x v="39"/>
    <m/>
  </r>
  <r>
    <n v="3"/>
    <x v="2"/>
    <x v="8"/>
    <n v="4"/>
    <x v="3"/>
    <n v="25"/>
    <x v="15"/>
    <s v="Presupuestos Participativos"/>
    <x v="12"/>
    <s v="N/A"/>
    <n v="32"/>
    <x v="32"/>
    <x v="96"/>
    <x v="55"/>
    <s v="Lograr XXX hectáreas en proceso de restauración ecológica"/>
    <x v="202"/>
    <n v="221"/>
    <n v="210"/>
    <n v="216"/>
    <n v="222"/>
    <n v="869"/>
    <n v="4.3E-3"/>
    <n v="0"/>
    <n v="5"/>
    <s v="Secretaría Distrital de Ambiente"/>
    <n v="33"/>
    <x v="19"/>
    <x v="42"/>
    <m/>
    <x v="12"/>
    <x v="24"/>
    <x v="40"/>
    <m/>
  </r>
  <r>
    <n v="3"/>
    <x v="2"/>
    <x v="11"/>
    <n v="4"/>
    <x v="3"/>
    <n v="25"/>
    <x v="15"/>
    <s v="Presupuestos Participativos"/>
    <x v="12"/>
    <s v="N/A"/>
    <n v="32"/>
    <x v="32"/>
    <x v="52"/>
    <x v="52"/>
    <s v="Implementar XXX huertas urbanas "/>
    <x v="203"/>
    <n v="22"/>
    <n v="21"/>
    <n v="22"/>
    <n v="22"/>
    <n v="87"/>
    <n v="4.0000000000000002E-4"/>
    <n v="0"/>
    <n v="10"/>
    <s v="Secretaría Distrital de Ambiente"/>
    <n v="33"/>
    <x v="20"/>
    <x v="39"/>
    <m/>
    <x v="3"/>
    <x v="21"/>
    <x v="41"/>
    <m/>
  </r>
  <r>
    <n v="3"/>
    <x v="2"/>
    <x v="11"/>
    <n v="4"/>
    <x v="3"/>
    <n v="25"/>
    <x v="15"/>
    <s v="Presupuestos Participativos"/>
    <x v="12"/>
    <s v="N/A"/>
    <n v="32"/>
    <x v="32"/>
    <x v="53"/>
    <x v="53"/>
    <s v="Mantener XXX m2 de jardinería "/>
    <x v="204"/>
    <n v="44"/>
    <n v="42"/>
    <n v="43"/>
    <n v="45"/>
    <n v="174"/>
    <n v="8.9999999999999998E-4"/>
    <n v="0"/>
    <n v="4500"/>
    <s v="Secretaría Distrital de Ambiente"/>
    <n v="33"/>
    <x v="20"/>
    <x v="40"/>
    <m/>
    <x v="3"/>
    <x v="22"/>
    <x v="40"/>
    <m/>
  </r>
  <r>
    <n v="3"/>
    <x v="2"/>
    <x v="11"/>
    <n v="4"/>
    <x v="3"/>
    <n v="25"/>
    <x v="15"/>
    <s v="Presupuestos Participativos"/>
    <x v="12"/>
    <s v="N/A"/>
    <n v="32"/>
    <x v="32"/>
    <x v="54"/>
    <x v="54"/>
    <s v="Mantener XXX árboles en zona urbana"/>
    <x v="205"/>
    <n v="155"/>
    <n v="147"/>
    <n v="151"/>
    <n v="156"/>
    <n v="609"/>
    <n v="3.0000000000000001E-3"/>
    <n v="0"/>
    <n v="4500"/>
    <s v="Secretaría Distrital de Ambiente"/>
    <n v="33"/>
    <x v="20"/>
    <x v="41"/>
    <m/>
    <x v="3"/>
    <x v="23"/>
    <x v="42"/>
    <m/>
  </r>
  <r>
    <n v="3"/>
    <x v="2"/>
    <x v="11"/>
    <n v="4"/>
    <x v="3"/>
    <n v="25"/>
    <x v="15"/>
    <s v="Gestión Pública Local"/>
    <x v="11"/>
    <s v="A definir en PDL"/>
    <n v="39"/>
    <x v="33"/>
    <x v="56"/>
    <x v="56"/>
    <s v="Implementar XXX procesos comunitarios de educación ambiental que promueven la conservación de la biodiversidad y el agua"/>
    <x v="206"/>
    <n v="157"/>
    <n v="148"/>
    <n v="153"/>
    <n v="156"/>
    <n v="614"/>
    <n v="3.0000000000000001E-3"/>
    <n v="0"/>
    <n v="4"/>
    <s v="Secretaría Distrital de Ambiente"/>
    <n v="33"/>
    <x v="20"/>
    <x v="38"/>
    <m/>
    <x v="3"/>
    <x v="0"/>
    <x v="28"/>
    <m/>
  </r>
  <r>
    <n v="3"/>
    <x v="2"/>
    <x v="11"/>
    <n v="4"/>
    <x v="3"/>
    <n v="25"/>
    <x v="15"/>
    <s v="Gestión Pública Local"/>
    <x v="11"/>
    <s v="A definir en PDL"/>
    <n v="39"/>
    <x v="33"/>
    <x v="58"/>
    <x v="58"/>
    <s v="Implementar XXX huertas rurales "/>
    <x v="207"/>
    <n v="235"/>
    <n v="222"/>
    <n v="229"/>
    <n v="236"/>
    <n v="922"/>
    <n v="4.5999999999999999E-3"/>
    <n v="0"/>
    <n v="40"/>
    <s v="Secretaría Distrital de Ambiente"/>
    <n v="33"/>
    <x v="20"/>
    <x v="39"/>
    <m/>
    <x v="3"/>
    <x v="21"/>
    <x v="41"/>
    <m/>
  </r>
  <r>
    <n v="3"/>
    <x v="2"/>
    <x v="11"/>
    <n v="4"/>
    <x v="3"/>
    <n v="25"/>
    <x v="15"/>
    <s v="Presupuestos Participativos"/>
    <x v="12"/>
    <s v="N/A"/>
    <n v="34"/>
    <x v="34"/>
    <x v="59"/>
    <x v="59"/>
    <s v="Capacitar XXX personas en separación en la fuente y reciclaje."/>
    <x v="208"/>
    <n v="604"/>
    <n v="572"/>
    <n v="588"/>
    <n v="606"/>
    <n v="2370"/>
    <n v="1.17E-2"/>
    <n v="0"/>
    <n v="3000"/>
    <s v="Secretaría Distrital del Hábitat"/>
    <n v="43"/>
    <x v="20"/>
    <x v="43"/>
    <m/>
    <x v="3"/>
    <x v="25"/>
    <x v="43"/>
    <m/>
  </r>
  <r>
    <n v="3"/>
    <x v="2"/>
    <x v="11"/>
    <n v="4"/>
    <x v="3"/>
    <n v="25"/>
    <x v="15"/>
    <s v="Gestión Pública Local"/>
    <x v="11"/>
    <s v="A definir en PDL"/>
    <n v="39"/>
    <x v="33"/>
    <x v="60"/>
    <x v="60"/>
    <s v="Apoyar XXXX predios rurales con buenas prácticas agropecuarias y ambientales que fortalezcan la protección a coberturas vegetales y recurso hídrico"/>
    <x v="209"/>
    <n v="391"/>
    <n v="371"/>
    <n v="381"/>
    <n v="393"/>
    <n v="1536"/>
    <n v="7.6E-3"/>
    <n v="0"/>
    <n v="40"/>
    <s v="Secretaría Distrital de Ambiente"/>
    <n v="33"/>
    <x v="20"/>
    <x v="44"/>
    <m/>
    <x v="3"/>
    <x v="0"/>
    <x v="44"/>
    <m/>
  </r>
  <r>
    <n v="3"/>
    <x v="2"/>
    <x v="2"/>
    <n v="4"/>
    <x v="3"/>
    <n v="26"/>
    <x v="16"/>
    <s v="Presupuestos Participativos"/>
    <x v="3"/>
    <s v="Entre el 14% y 19%"/>
    <n v="17"/>
    <x v="35"/>
    <x v="61"/>
    <x v="61"/>
    <s v="Intervenir XXX Kilómetros-carril de malla vial urbana (local y/o intermedia) con acciones de construcción y/o conservación"/>
    <x v="210"/>
    <n v="6865"/>
    <n v="6503"/>
    <n v="6692"/>
    <n v="6887"/>
    <n v="26947"/>
    <n v="0.13320000000000001"/>
    <n v="0"/>
    <n v="75"/>
    <s v="Secretaría Distrital de Movilidad"/>
    <n v="37"/>
    <x v="21"/>
    <x v="45"/>
    <m/>
    <x v="3"/>
    <x v="26"/>
    <x v="45"/>
    <m/>
  </r>
  <r>
    <n v="3"/>
    <x v="2"/>
    <x v="2"/>
    <n v="4"/>
    <x v="3"/>
    <n v="26"/>
    <x v="16"/>
    <s v="Presupuestos Participativos"/>
    <x v="3"/>
    <s v="Entre el 14% y 19%"/>
    <n v="17"/>
    <x v="35"/>
    <x v="62"/>
    <x v="62"/>
    <s v="Intervenir XXX Kilómetros-carril de malla vial rural con acciones de construcción y/o conservación"/>
    <x v="211"/>
    <n v="438"/>
    <n v="415"/>
    <n v="427"/>
    <n v="440"/>
    <n v="1720"/>
    <n v="8.5000000000000006E-3"/>
    <n v="0"/>
    <n v="15"/>
    <s v="Secretaría Distrital de Movilidad"/>
    <n v="37"/>
    <x v="21"/>
    <x v="46"/>
    <m/>
    <x v="3"/>
    <x v="26"/>
    <x v="45"/>
    <m/>
  </r>
  <r>
    <n v="3"/>
    <x v="2"/>
    <x v="8"/>
    <n v="4"/>
    <x v="3"/>
    <n v="27"/>
    <x v="17"/>
    <s v="Gestión Pública Local"/>
    <x v="12"/>
    <s v="A definir en PDL"/>
    <n v="40"/>
    <x v="36"/>
    <x v="64"/>
    <x v="64"/>
    <s v="Realizar XXX obras de mitigación y/u obras de mitigación existentes con mantenimiento"/>
    <x v="212"/>
    <n v="704"/>
    <n v="667"/>
    <n v="687"/>
    <n v="707"/>
    <n v="2765"/>
    <n v="1.37E-2"/>
    <n v="0"/>
    <n v="2"/>
    <s v="Secretaría Distrital de Ambiente"/>
    <n v="33"/>
    <x v="22"/>
    <x v="48"/>
    <m/>
    <x v="3"/>
    <x v="0"/>
    <x v="47"/>
    <m/>
  </r>
  <r>
    <n v="3"/>
    <x v="2"/>
    <x v="12"/>
    <n v="4"/>
    <x v="3"/>
    <n v="29"/>
    <x v="24"/>
    <s v="Presupuestos Participativos"/>
    <x v="13"/>
    <s v="N/A"/>
    <n v="13"/>
    <x v="53"/>
    <x v="92"/>
    <x v="92"/>
    <s v="Fortalecer XXX acueductos veredales con asistencia, intervenir técnica u organizativa"/>
    <x v="213"/>
    <n v="281"/>
    <n v="267"/>
    <n v="274"/>
    <n v="282"/>
    <n v="1104"/>
    <n v="5.4999999999999997E-3"/>
    <n v="0"/>
    <n v="1"/>
    <s v="Secretaría Distrital del Hábitat"/>
    <n v="43"/>
    <x v="32"/>
    <x v="67"/>
    <m/>
    <x v="18"/>
    <x v="0"/>
    <x v="69"/>
    <m/>
  </r>
  <r>
    <n v="3"/>
    <x v="2"/>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214"/>
    <n v="169"/>
    <n v="160"/>
    <n v="164"/>
    <n v="169"/>
    <n v="662"/>
    <n v="3.3E-3"/>
    <n v="0"/>
    <n v="10"/>
    <s v="Secretaría Distrital de Integración Social"/>
    <n v="24"/>
    <x v="23"/>
    <x v="3"/>
    <m/>
    <x v="3"/>
    <x v="27"/>
    <x v="48"/>
    <m/>
  </r>
  <r>
    <n v="3"/>
    <x v="2"/>
    <x v="3"/>
    <n v="4"/>
    <x v="3"/>
    <n v="30"/>
    <x v="18"/>
    <s v="Presupuestos Participativos"/>
    <x v="11"/>
    <s v="N/A"/>
    <n v="11"/>
    <x v="37"/>
    <x v="66"/>
    <x v="66"/>
    <s v="Dotar y/o acondicionar XXX unidades operativas de atención especializada (Centros Integrarte, Centros Crecer y Cadis) "/>
    <x v="215"/>
    <n v="84"/>
    <n v="80"/>
    <n v="82"/>
    <n v="85"/>
    <n v="331"/>
    <n v="1.6000000000000001E-3"/>
    <n v="0"/>
    <n v="1"/>
    <s v="Secretaría Distrital de Integración Social"/>
    <n v="24"/>
    <x v="23"/>
    <x v="3"/>
    <m/>
    <x v="3"/>
    <x v="27"/>
    <x v="49"/>
    <m/>
  </r>
  <r>
    <n v="3"/>
    <x v="2"/>
    <x v="3"/>
    <n v="4"/>
    <x v="3"/>
    <n v="30"/>
    <x v="18"/>
    <s v="Presupuestos Participativos"/>
    <x v="11"/>
    <s v="N/A"/>
    <n v="11"/>
    <x v="37"/>
    <x v="67"/>
    <x v="67"/>
    <s v="Dotar y/o acondicionar XXX unidades operativas orientadas a la atención de jóvenes (casas de la juventud, centros forjar)"/>
    <x v="216"/>
    <n v="84"/>
    <n v="80"/>
    <n v="82"/>
    <n v="85"/>
    <n v="331"/>
    <n v="1.6000000000000001E-3"/>
    <n v="0"/>
    <n v="1"/>
    <s v="Secretaría Distrital de Integración Social"/>
    <n v="24"/>
    <x v="23"/>
    <x v="3"/>
    <m/>
    <x v="3"/>
    <x v="27"/>
    <x v="50"/>
    <m/>
  </r>
  <r>
    <n v="3"/>
    <x v="2"/>
    <x v="3"/>
    <n v="4"/>
    <x v="3"/>
    <n v="30"/>
    <x v="18"/>
    <s v="Presupuestos Participativos"/>
    <x v="11"/>
    <s v="N/A"/>
    <n v="11"/>
    <x v="37"/>
    <x v="68"/>
    <x v="68"/>
    <s v="Dotar y/o acondicionar XXX Centros de Desarrollo Comunitarios  para la prestación de servicios sociales dirigidas al desarrollo de capacidades y generación de oportunidades"/>
    <x v="217"/>
    <n v="84"/>
    <n v="80"/>
    <n v="82"/>
    <n v="85"/>
    <n v="331"/>
    <n v="1.6000000000000001E-3"/>
    <n v="0"/>
    <n v="1"/>
    <s v="Secretaría Distrital de Integración Social"/>
    <n v="24"/>
    <x v="23"/>
    <x v="3"/>
    <m/>
    <x v="3"/>
    <x v="27"/>
    <x v="51"/>
    <m/>
  </r>
  <r>
    <n v="3"/>
    <x v="2"/>
    <x v="13"/>
    <n v="5"/>
    <x v="4"/>
    <n v="33"/>
    <x v="20"/>
    <s v="Gestión Pública Local"/>
    <x v="14"/>
    <s v="15% (En este caso el porcentaje referido es el máximo posible)"/>
    <n v="42"/>
    <x v="39"/>
    <x v="97"/>
    <x v="95"/>
    <s v="Construir XX sede administrativa local"/>
    <x v="218"/>
    <n v="0"/>
    <n v="0"/>
    <n v="0"/>
    <n v="20"/>
    <n v="20"/>
    <n v="1E-4"/>
    <n v="0"/>
    <n v="1"/>
    <s v="Secretaría Distrital de Gobierno"/>
    <n v="3"/>
    <x v="25"/>
    <x v="66"/>
    <m/>
    <x v="14"/>
    <x v="0"/>
    <x v="72"/>
    <m/>
  </r>
  <r>
    <n v="3"/>
    <x v="2"/>
    <x v="13"/>
    <n v="5"/>
    <x v="4"/>
    <n v="33"/>
    <x v="20"/>
    <s v="Gestión Pública Local"/>
    <x v="14"/>
    <s v="15% (En este caso el porcentaje referido es el máximo posible)"/>
    <n v="43"/>
    <x v="40"/>
    <x v="72"/>
    <x v="72"/>
    <s v="Realizar 4 estrategias de fortalecimiento institucional (una por vigencia)."/>
    <x v="72"/>
    <n v="6151"/>
    <n v="5826"/>
    <n v="5996"/>
    <n v="6170"/>
    <n v="24143"/>
    <n v="0.1193"/>
    <n v="0"/>
    <n v="4"/>
    <s v="Secretaría Distrital de Gobierno"/>
    <n v="3"/>
    <x v="25"/>
    <x v="50"/>
    <m/>
    <x v="14"/>
    <x v="0"/>
    <x v="55"/>
    <m/>
  </r>
  <r>
    <n v="3"/>
    <x v="2"/>
    <x v="13"/>
    <n v="5"/>
    <x v="4"/>
    <n v="33"/>
    <x v="20"/>
    <s v="Gestión Pública Local"/>
    <x v="14"/>
    <s v="15% (En este caso el porcentaje referido es el máximo posible)"/>
    <n v="45"/>
    <x v="41"/>
    <x v="73"/>
    <x v="73"/>
    <s v="Realizar 4 estrategias de inspección, vigilancia y control (una por vigencia)."/>
    <x v="73"/>
    <n v="1043"/>
    <n v="988"/>
    <n v="1017"/>
    <n v="1048"/>
    <n v="4096"/>
    <n v="2.0199999999999999E-2"/>
    <n v="0"/>
    <n v="4"/>
    <s v="Secretaría Distrital de Gobierno"/>
    <n v="3"/>
    <x v="25"/>
    <x v="51"/>
    <m/>
    <x v="14"/>
    <x v="0"/>
    <x v="56"/>
    <m/>
  </r>
  <r>
    <n v="3"/>
    <x v="2"/>
    <x v="6"/>
    <n v="5"/>
    <x v="4"/>
    <n v="35"/>
    <x v="21"/>
    <s v="Presupuestos Participativos"/>
    <x v="15"/>
    <s v="N/A"/>
    <n v="12"/>
    <x v="42"/>
    <x v="74"/>
    <x v="74"/>
    <s v="Operativizar XXX Centros de Acceso Comunitario en zonas rurales y/o apartadas y/o urbanas, con énfasis en Servicios TIC´s generados."/>
    <x v="219"/>
    <n v="542"/>
    <n v="514"/>
    <n v="530"/>
    <n v="544"/>
    <n v="2130"/>
    <n v="1.0500000000000001E-2"/>
    <n v="0"/>
    <n v="30"/>
    <s v="Secretaría General"/>
    <n v="1"/>
    <x v="26"/>
    <x v="52"/>
    <m/>
    <x v="3"/>
    <x v="0"/>
    <x v="57"/>
    <m/>
  </r>
  <r>
    <n v="3"/>
    <x v="2"/>
    <x v="6"/>
    <n v="5"/>
    <x v="4"/>
    <n v="35"/>
    <x v="21"/>
    <s v="Presupuestos Participativos"/>
    <x v="15"/>
    <s v="N/A"/>
    <n v="12"/>
    <x v="42"/>
    <x v="75"/>
    <x v="75"/>
    <s v="Operativizar XXX Centros de Acceso Comunitario en zonas rurales y/o apartadas y/o urbanas, con énfasis en procesos de formación y desarrollo de competencias digitales."/>
    <x v="220"/>
    <n v="181"/>
    <n v="171"/>
    <n v="176"/>
    <n v="181"/>
    <n v="709"/>
    <n v="3.5000000000000001E-3"/>
    <n v="0"/>
    <n v="30"/>
    <s v="Secretaría General"/>
    <n v="1"/>
    <x v="26"/>
    <x v="0"/>
    <m/>
    <x v="3"/>
    <x v="0"/>
    <x v="58"/>
    <m/>
  </r>
  <r>
    <n v="3"/>
    <x v="2"/>
    <x v="13"/>
    <n v="5"/>
    <x v="4"/>
    <n v="39"/>
    <x v="22"/>
    <s v="Presupuestos Participativos"/>
    <x v="16"/>
    <s v="N/A"/>
    <n v="18"/>
    <x v="43"/>
    <x v="76"/>
    <x v="76"/>
    <s v="Fortalecer XXX Organizaciones sociales e Instancias de participación ciudadana."/>
    <x v="221"/>
    <n v="209"/>
    <n v="198"/>
    <n v="203"/>
    <n v="209"/>
    <n v="819"/>
    <n v="4.0000000000000001E-3"/>
    <n v="0"/>
    <n v="31"/>
    <s v="Secretaría Distrital de Gobierno"/>
    <n v="3"/>
    <x v="27"/>
    <x v="53"/>
    <m/>
    <x v="3"/>
    <x v="0"/>
    <x v="59"/>
    <m/>
  </r>
  <r>
    <n v="3"/>
    <x v="2"/>
    <x v="13"/>
    <n v="5"/>
    <x v="4"/>
    <n v="39"/>
    <x v="22"/>
    <s v="Presupuestos Participativos"/>
    <x v="16"/>
    <s v="N/A"/>
    <n v="20"/>
    <x v="44"/>
    <x v="77"/>
    <x v="77"/>
    <s v="Capacitar XXX personas a través de procesos de formación para la participación de manera virtual y presencial."/>
    <x v="222"/>
    <n v="567"/>
    <n v="537"/>
    <n v="553"/>
    <n v="569"/>
    <n v="2226"/>
    <n v="1.0999999999999999E-2"/>
    <n v="0"/>
    <n v="2000"/>
    <s v="Secretaría Distrital de Gobierno"/>
    <n v="3"/>
    <x v="27"/>
    <x v="26"/>
    <m/>
    <x v="3"/>
    <x v="29"/>
    <x v="59"/>
    <m/>
  </r>
  <r>
    <n v="3"/>
    <x v="2"/>
    <x v="13"/>
    <n v="5"/>
    <x v="4"/>
    <n v="39"/>
    <x v="22"/>
    <s v="Gestión Pública Local"/>
    <x v="14"/>
    <s v="A definir en PDL"/>
    <n v="44"/>
    <x v="46"/>
    <x v="79"/>
    <x v="79"/>
    <s v="Desarrollar XXXX acciones orientadas a la ciudadanía, en el marco de la estrategia &quot;Bogotaneidad"/>
    <x v="223"/>
    <n v="102"/>
    <n v="0"/>
    <n v="103"/>
    <n v="0"/>
    <n v="205"/>
    <n v="1E-3"/>
    <n v="0"/>
    <n v="2"/>
    <s v="Secretaría Distrital de Gobierno"/>
    <n v="3"/>
    <x v="28"/>
    <x v="55"/>
    <m/>
    <x v="15"/>
    <x v="0"/>
    <x v="60"/>
    <m/>
  </r>
  <r>
    <n v="3"/>
    <x v="2"/>
    <x v="13"/>
    <n v="5"/>
    <x v="4"/>
    <n v="39"/>
    <x v="22"/>
    <s v="Gestión Pública Local"/>
    <x v="17"/>
    <s v="A definir en PDL"/>
    <n v="46"/>
    <x v="47"/>
    <x v="81"/>
    <x v="81"/>
    <s v="Concertar e implementar una (1) iniciativa de inversión local con los pueblos indígenas (aplica en todas las localidades con autoridades indígenas)"/>
    <x v="224"/>
    <n v="182"/>
    <n v="173"/>
    <n v="178"/>
    <n v="184"/>
    <n v="717"/>
    <n v="3.5000000000000001E-3"/>
    <n v="0"/>
    <n v="4"/>
    <s v="Secretaría Distrital de Gobierno"/>
    <n v="3"/>
    <x v="29"/>
    <x v="57"/>
    <m/>
    <x v="3"/>
    <x v="0"/>
    <x v="61"/>
    <m/>
  </r>
  <r>
    <n v="3"/>
    <x v="2"/>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225"/>
    <n v="182"/>
    <n v="173"/>
    <n v="178"/>
    <n v="184"/>
    <n v="717"/>
    <n v="3.5000000000000001E-3"/>
    <n v="0"/>
    <n v="4"/>
    <s v="Secretaría Distrital de Gobierno"/>
    <n v="3"/>
    <x v="29"/>
    <x v="58"/>
    <m/>
    <x v="3"/>
    <x v="0"/>
    <x v="61"/>
    <m/>
  </r>
  <r>
    <n v="3"/>
    <x v="2"/>
    <x v="13"/>
    <n v="5"/>
    <x v="4"/>
    <n v="39"/>
    <x v="22"/>
    <s v="Presupuestos Participativos"/>
    <x v="16"/>
    <s v="N/A"/>
    <n v="58"/>
    <x v="48"/>
    <x v="84"/>
    <x v="84"/>
    <s v="Rehabilitar  XXX salones comunales y/o casas de participación."/>
    <x v="226"/>
    <n v="458"/>
    <n v="434"/>
    <n v="446"/>
    <n v="459"/>
    <n v="1797"/>
    <n v="8.8999999999999999E-3"/>
    <n v="0"/>
    <n v="8"/>
    <s v="Secretaría Distrital de Gobierno"/>
    <n v="3"/>
    <x v="27"/>
    <x v="60"/>
    <m/>
    <x v="3"/>
    <x v="0"/>
    <x v="62"/>
    <m/>
  </r>
  <r>
    <n v="3"/>
    <x v="2"/>
    <x v="13"/>
    <n v="5"/>
    <x v="4"/>
    <n v="39"/>
    <x v="22"/>
    <s v="Presupuestos Participativos"/>
    <x v="14"/>
    <s v="N/A"/>
    <n v="59"/>
    <x v="49"/>
    <x v="86"/>
    <x v="86"/>
    <s v="Fortalecer XXX medios comunitarios y alternativos."/>
    <x v="227"/>
    <n v="312"/>
    <n v="296"/>
    <n v="304"/>
    <n v="313"/>
    <n v="1225"/>
    <n v="6.1000000000000004E-3"/>
    <n v="0"/>
    <n v="40"/>
    <s v="Secretaría Distrital de Gobierno"/>
    <n v="3"/>
    <x v="27"/>
    <x v="61"/>
    <m/>
    <x v="3"/>
    <x v="0"/>
    <x v="64"/>
    <m/>
  </r>
  <r>
    <n v="4"/>
    <x v="3"/>
    <x v="0"/>
    <n v="1"/>
    <x v="0"/>
    <n v="1"/>
    <x v="0"/>
    <s v="Presupuestos Participativos"/>
    <x v="0"/>
    <s v="N/A"/>
    <n v="15"/>
    <x v="0"/>
    <x v="0"/>
    <x v="0"/>
    <s v="Fortalecer XXX organizaciones comunitarias a través de capacidades para promover acciones de corresponsabilidad en la gestión de la seguridad y la convivencia  "/>
    <x v="228"/>
    <n v="470"/>
    <n v="484"/>
    <n v="498"/>
    <n v="512"/>
    <n v="1964"/>
    <n v="4.0000000000000001E-3"/>
    <n v="0"/>
    <n v="100"/>
    <s v="Secretaría Distrital de Seguridad, Convivencia y Justicia"/>
    <n v="51"/>
    <x v="0"/>
    <x v="0"/>
    <m/>
    <x v="0"/>
    <x v="0"/>
    <x v="0"/>
    <m/>
  </r>
  <r>
    <n v="4"/>
    <x v="3"/>
    <x v="0"/>
    <n v="1"/>
    <x v="0"/>
    <n v="1"/>
    <x v="0"/>
    <s v="Presupuestos Participativos"/>
    <x v="0"/>
    <s v="N/A"/>
    <n v="15"/>
    <x v="0"/>
    <x v="1"/>
    <x v="1"/>
    <s v="Implementar XXX acciones formativas diferenciales para la promoción de la convivencia ciudadana"/>
    <x v="229"/>
    <n v="533"/>
    <n v="548"/>
    <n v="564"/>
    <n v="581"/>
    <n v="2226"/>
    <n v="4.4999999999999997E-3"/>
    <n v="0"/>
    <n v="120"/>
    <s v="Secretaría Distrital de Seguridad, Convivencia y Justicia"/>
    <n v="51"/>
    <x v="0"/>
    <x v="1"/>
    <m/>
    <x v="1"/>
    <x v="0"/>
    <x v="1"/>
    <m/>
  </r>
  <r>
    <n v="4"/>
    <x v="3"/>
    <x v="0"/>
    <n v="1"/>
    <x v="0"/>
    <n v="1"/>
    <x v="0"/>
    <s v="Presupuestos Participativos"/>
    <x v="0"/>
    <s v="N/A"/>
    <n v="15"/>
    <x v="0"/>
    <x v="2"/>
    <x v="2"/>
    <s v="Implementar XXX iniciativas de convivencia con participación de la ciudadanía"/>
    <x v="230"/>
    <n v="533"/>
    <n v="548"/>
    <n v="564"/>
    <n v="581"/>
    <n v="2226"/>
    <n v="4.4999999999999997E-3"/>
    <n v="0"/>
    <n v="120"/>
    <s v="Secretaría Distrital de Seguridad, Convivencia y Justicia"/>
    <n v="51"/>
    <x v="0"/>
    <x v="2"/>
    <m/>
    <x v="1"/>
    <x v="0"/>
    <x v="0"/>
    <m/>
  </r>
  <r>
    <n v="4"/>
    <x v="3"/>
    <x v="1"/>
    <n v="1"/>
    <x v="0"/>
    <n v="2"/>
    <x v="1"/>
    <s v="Presupuestos Participativos"/>
    <x v="1"/>
    <s v="N/A"/>
    <n v="22"/>
    <x v="1"/>
    <x v="3"/>
    <x v="3"/>
    <s v="Vincular XXX personas en acciones para la prevención del feminicidio y la violencia contra la mujer."/>
    <x v="231"/>
    <n v="1831"/>
    <n v="1884"/>
    <n v="1939"/>
    <n v="1996"/>
    <n v="7650"/>
    <n v="1.55E-2"/>
    <n v="0"/>
    <n v="6000"/>
    <s v="Secretaría Distrital de la Mujer"/>
    <n v="50"/>
    <x v="1"/>
    <x v="3"/>
    <m/>
    <x v="2"/>
    <x v="0"/>
    <x v="2"/>
    <m/>
  </r>
  <r>
    <n v="4"/>
    <x v="3"/>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2000"/>
    <n v="1858"/>
    <n v="1918"/>
    <n v="2180"/>
    <n v="7956"/>
    <n v="1.6199999999999999E-2"/>
    <n v="0"/>
    <n v="4"/>
    <s v="Secretaría Distrital de Seguridad, Convivencia y Justicia"/>
    <n v="51"/>
    <x v="2"/>
    <x v="3"/>
    <m/>
    <x v="3"/>
    <x v="0"/>
    <x v="3"/>
    <m/>
  </r>
  <r>
    <n v="4"/>
    <x v="3"/>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232"/>
    <n v="1000"/>
    <n v="1029"/>
    <n v="1059"/>
    <n v="1090"/>
    <n v="4178"/>
    <n v="8.5000000000000006E-3"/>
    <n v="0"/>
    <n v="11"/>
    <s v="Secretaría Distrital de Seguridad, Convivencia y Justicia"/>
    <n v="51"/>
    <x v="2"/>
    <x v="4"/>
    <m/>
    <x v="3"/>
    <x v="0"/>
    <x v="4"/>
    <m/>
  </r>
  <r>
    <n v="4"/>
    <x v="3"/>
    <x v="0"/>
    <n v="1"/>
    <x v="0"/>
    <n v="4"/>
    <x v="3"/>
    <s v="Presupuestos Participativos"/>
    <x v="0"/>
    <s v="N/A"/>
    <n v="14"/>
    <x v="3"/>
    <x v="6"/>
    <x v="6"/>
    <s v="Fortalecer XXXX programas de abordaje de conflictividad escolar para la convivencia con enfoque restaurativo"/>
    <x v="233"/>
    <n v="178"/>
    <n v="184"/>
    <n v="189"/>
    <n v="195"/>
    <n v="746"/>
    <n v="1.5E-3"/>
    <n v="0"/>
    <n v="4"/>
    <s v="Secretaría Distrital de Seguridad, Convivencia y Justicia"/>
    <n v="51"/>
    <x v="3"/>
    <x v="5"/>
    <m/>
    <x v="3"/>
    <x v="0"/>
    <x v="5"/>
    <m/>
  </r>
  <r>
    <n v="4"/>
    <x v="3"/>
    <x v="0"/>
    <n v="1"/>
    <x v="0"/>
    <n v="4"/>
    <x v="3"/>
    <s v="Presupuestos Participativos"/>
    <x v="0"/>
    <s v="N/A"/>
    <n v="14"/>
    <x v="3"/>
    <x v="7"/>
    <x v="7"/>
    <s v="Fortalecer XXX actores comunitarios con herramientas y capacidades para la implementación de un enfoque restaurativo para la justicia y la convivencia"/>
    <x v="234"/>
    <n v="357"/>
    <n v="367"/>
    <n v="378"/>
    <n v="389"/>
    <n v="1491"/>
    <n v="3.0000000000000001E-3"/>
    <n v="0"/>
    <n v="1600"/>
    <s v="Secretaría Distrital de Seguridad, Convivencia y Justicia"/>
    <n v="51"/>
    <x v="3"/>
    <x v="0"/>
    <m/>
    <x v="3"/>
    <x v="0"/>
    <x v="5"/>
    <m/>
  </r>
  <r>
    <n v="4"/>
    <x v="3"/>
    <x v="0"/>
    <n v="1"/>
    <x v="0"/>
    <n v="4"/>
    <x v="3"/>
    <s v="Presupuestos Participativos"/>
    <x v="0"/>
    <s v="N/A"/>
    <n v="14"/>
    <x v="3"/>
    <x v="87"/>
    <x v="87"/>
    <s v="Implementar XXX proyectos de justicia local para la resolución efectiva de conflictividades de manera integral en el sistema de justicia"/>
    <x v="235"/>
    <n v="119"/>
    <n v="122"/>
    <n v="126"/>
    <n v="130"/>
    <n v="497"/>
    <n v="1E-3"/>
    <n v="0"/>
    <n v="24"/>
    <s v="Secretaría Distrital de Seguridad, Convivencia y Justicia"/>
    <n v="51"/>
    <x v="3"/>
    <x v="62"/>
    <m/>
    <x v="3"/>
    <x v="0"/>
    <x v="65"/>
    <m/>
  </r>
  <r>
    <n v="4"/>
    <x v="3"/>
    <x v="0"/>
    <n v="1"/>
    <x v="0"/>
    <n v="4"/>
    <x v="3"/>
    <s v="Presupuestos Participativos"/>
    <x v="0"/>
    <s v="N/A"/>
    <n v="14"/>
    <x v="3"/>
    <x v="8"/>
    <x v="8"/>
    <s v="Beneficiar XXX ciudadanos con habilidades y capacidades para gestionar la convivencia constructivamente"/>
    <x v="236"/>
    <n v="238"/>
    <n v="245"/>
    <n v="252"/>
    <n v="259"/>
    <n v="994"/>
    <n v="2E-3"/>
    <n v="0"/>
    <n v="680"/>
    <s v="Secretaría Distrital de Seguridad, Convivencia y Justicia"/>
    <n v="51"/>
    <x v="3"/>
    <x v="6"/>
    <m/>
    <x v="3"/>
    <x v="0"/>
    <x v="0"/>
    <m/>
  </r>
  <r>
    <n v="4"/>
    <x v="3"/>
    <x v="0"/>
    <n v="1"/>
    <x v="0"/>
    <n v="4"/>
    <x v="3"/>
    <s v="Presupuestos Participativos"/>
    <x v="0"/>
    <s v="N/A"/>
    <n v="14"/>
    <x v="3"/>
    <x v="9"/>
    <x v="9"/>
    <s v="Implementar XXXX  proyectos comunitarios en la localidad, para la apropiación del Código Nacional de Seguridad y Convivencia Ciudadana"/>
    <x v="237"/>
    <n v="119"/>
    <n v="122"/>
    <n v="126"/>
    <n v="130"/>
    <n v="497"/>
    <n v="1E-3"/>
    <n v="0"/>
    <n v="24"/>
    <s v="Secretaría Distrital de Seguridad, Convivencia y Justicia"/>
    <n v="51"/>
    <x v="3"/>
    <x v="7"/>
    <m/>
    <x v="1"/>
    <x v="0"/>
    <x v="0"/>
    <m/>
  </r>
  <r>
    <n v="4"/>
    <x v="3"/>
    <x v="0"/>
    <n v="1"/>
    <x v="0"/>
    <n v="4"/>
    <x v="3"/>
    <s v="Presupuestos Participativos"/>
    <x v="0"/>
    <s v="N/A"/>
    <n v="14"/>
    <x v="3"/>
    <x v="10"/>
    <x v="10"/>
    <s v="Implementar XXXX  acciones pedagógicas para la gestión de conflictividades y prevención de violencias"/>
    <x v="238"/>
    <n v="404"/>
    <n v="416"/>
    <n v="428"/>
    <n v="441"/>
    <n v="1689"/>
    <n v="3.3999999999999998E-3"/>
    <n v="0"/>
    <n v="80"/>
    <s v="Secretaría Distrital de Seguridad, Convivencia y Justicia"/>
    <n v="51"/>
    <x v="3"/>
    <x v="8"/>
    <m/>
    <x v="4"/>
    <x v="0"/>
    <x v="6"/>
    <m/>
  </r>
  <r>
    <n v="4"/>
    <x v="3"/>
    <x v="0"/>
    <n v="1"/>
    <x v="0"/>
    <n v="4"/>
    <x v="3"/>
    <s v="Presupuestos Participativos"/>
    <x v="0"/>
    <s v="N/A"/>
    <n v="14"/>
    <x v="3"/>
    <x v="11"/>
    <x v="11"/>
    <s v="Ejecutar XXX programas comunitarios con enfoque restaurativo para el cuidado del espacio público y del medio ambiente"/>
    <x v="239"/>
    <n v="178"/>
    <n v="184"/>
    <n v="189"/>
    <n v="195"/>
    <n v="746"/>
    <n v="1.5E-3"/>
    <n v="0"/>
    <n v="4"/>
    <s v="Secretaría Distrital de Seguridad, Convivencia y Justicia"/>
    <n v="51"/>
    <x v="3"/>
    <x v="9"/>
    <m/>
    <x v="0"/>
    <x v="0"/>
    <x v="0"/>
    <m/>
  </r>
  <r>
    <n v="4"/>
    <x v="3"/>
    <x v="13"/>
    <n v="1"/>
    <x v="0"/>
    <n v="5"/>
    <x v="4"/>
    <s v="Presupuestos Participativos"/>
    <x v="0"/>
    <s v="N/A"/>
    <n v="60"/>
    <x v="50"/>
    <x v="88"/>
    <x v="88"/>
    <s v="Realizar XXX acuerdos para la organización, la recuperación, el cuidado, el embellecimiento, la sostenibilidad, el mejoramiento y el aprovechamiento económico del espacio público."/>
    <x v="240"/>
    <n v="1712"/>
    <n v="1762"/>
    <n v="1813"/>
    <n v="1866"/>
    <n v="7153"/>
    <n v="1.4500000000000001E-2"/>
    <n v="0"/>
    <n v="16"/>
    <s v="Secretaría Distrital de Gobierno"/>
    <n v="3"/>
    <x v="30"/>
    <x v="63"/>
    <m/>
    <x v="5"/>
    <x v="0"/>
    <x v="66"/>
    <m/>
  </r>
  <r>
    <n v="4"/>
    <x v="3"/>
    <x v="2"/>
    <n v="1"/>
    <x v="0"/>
    <n v="5"/>
    <x v="4"/>
    <s v="Presupuestos Participativos"/>
    <x v="3"/>
    <s v="N/A"/>
    <n v="16"/>
    <x v="4"/>
    <x v="12"/>
    <x v="12"/>
    <s v="Intervenir XXXX  metros cuadrados de elementos del sistema de espacio público peatonal con acciones de construcción y/o conservación."/>
    <x v="241"/>
    <n v="1890"/>
    <n v="1945"/>
    <n v="2002"/>
    <n v="2060"/>
    <n v="7897"/>
    <n v="1.6E-2"/>
    <n v="0"/>
    <n v="4290"/>
    <s v="Secretaría Distrital de Movilidad"/>
    <n v="37"/>
    <x v="4"/>
    <x v="4"/>
    <m/>
    <x v="5"/>
    <x v="1"/>
    <x v="7"/>
    <m/>
  </r>
  <r>
    <n v="4"/>
    <x v="3"/>
    <x v="0"/>
    <n v="1"/>
    <x v="0"/>
    <n v="5"/>
    <x v="4"/>
    <s v="Gestión Pública Local"/>
    <x v="0"/>
    <s v="2% (incluyendo la línea de inversión &quot;Mejores capacidades al servicio de la seguridad&quot;)"/>
    <n v="1"/>
    <x v="5"/>
    <x v="13"/>
    <x v="13"/>
    <s v="Implementar XXXX estrategias de seguridad y convivencia a través de gestores locales, que permitan el uso y disfrute del espacio público"/>
    <x v="13"/>
    <n v="2356"/>
    <n v="2425"/>
    <n v="2496"/>
    <n v="2569"/>
    <n v="9846"/>
    <n v="0.02"/>
    <n v="0"/>
    <n v="4"/>
    <s v="Secretaría Distrital de Seguridad, Convivencia y Justicia"/>
    <n v="51"/>
    <x v="5"/>
    <x v="10"/>
    <m/>
    <x v="6"/>
    <x v="0"/>
    <x v="8"/>
    <m/>
  </r>
  <r>
    <n v="4"/>
    <x v="3"/>
    <x v="3"/>
    <n v="2"/>
    <x v="1"/>
    <n v="7"/>
    <x v="5"/>
    <s v="Gestión Pública Local"/>
    <x v="4"/>
    <n v="0.12"/>
    <n v="4"/>
    <x v="6"/>
    <x v="14"/>
    <x v="14"/>
    <s v="Beneficiar XXXX jóvenes con transferencias condicionadas y  acompañamiento psicosocial para la promoción al acceso y permanencia a oportunidades de formación y empleabilidad"/>
    <x v="242"/>
    <n v="1655"/>
    <n v="1712"/>
    <n v="1770"/>
    <n v="1831"/>
    <n v="6968"/>
    <n v="1.66E-2"/>
    <n v="0"/>
    <n v="1160"/>
    <s v="Secretaría Distrital de Integración Social"/>
    <n v="24"/>
    <x v="6"/>
    <x v="11"/>
    <m/>
    <x v="7"/>
    <x v="2"/>
    <x v="9"/>
    <m/>
  </r>
  <r>
    <n v="4"/>
    <x v="3"/>
    <x v="3"/>
    <n v="2"/>
    <x v="1"/>
    <n v="7"/>
    <x v="5"/>
    <s v="Gestión Pública Local"/>
    <x v="4"/>
    <n v="0.12"/>
    <n v="5"/>
    <x v="7"/>
    <x v="15"/>
    <x v="15"/>
    <s v="Atender XXXX personas con apoyos que contribuyan al ingreso mínimo garantizado. "/>
    <x v="243"/>
    <n v="1300"/>
    <n v="1344"/>
    <n v="1389"/>
    <n v="1435"/>
    <n v="5468"/>
    <n v="1.2699999999999999E-2"/>
    <n v="0"/>
    <n v="8000"/>
    <s v="Secretaría Distrital de Integración Social"/>
    <n v="24"/>
    <x v="6"/>
    <x v="12"/>
    <m/>
    <x v="7"/>
    <x v="3"/>
    <x v="10"/>
    <m/>
  </r>
  <r>
    <n v="4"/>
    <x v="3"/>
    <x v="3"/>
    <n v="2"/>
    <x v="1"/>
    <n v="7"/>
    <x v="5"/>
    <s v="Gestión Pública Local"/>
    <x v="4"/>
    <n v="0.12"/>
    <n v="6"/>
    <x v="8"/>
    <x v="16"/>
    <x v="16"/>
    <s v="Beneficiar XXXX personas mayores con transferencias monetarias"/>
    <x v="244"/>
    <n v="11000"/>
    <n v="11321"/>
    <n v="11652"/>
    <n v="11992"/>
    <n v="45965"/>
    <n v="9.3399999999999997E-2"/>
    <n v="0"/>
    <n v="6250"/>
    <s v="Secretaría Distrital de Integración Social"/>
    <n v="24"/>
    <x v="6"/>
    <x v="13"/>
    <m/>
    <x v="7"/>
    <x v="3"/>
    <x v="11"/>
    <m/>
  </r>
  <r>
    <n v="4"/>
    <x v="3"/>
    <x v="3"/>
    <n v="2"/>
    <x v="1"/>
    <n v="8"/>
    <x v="23"/>
    <s v="Gestión Pública Local"/>
    <x v="4"/>
    <n v="0.12"/>
    <n v="7"/>
    <x v="51"/>
    <x v="89"/>
    <x v="89"/>
    <s v="Habilitar XXXX cupos para la atención de población en inseguridad alimentaria y nutricional del Distrito Capital, a través de comedores comunitarios."/>
    <x v="245"/>
    <n v="517"/>
    <n v="532"/>
    <n v="548"/>
    <n v="564"/>
    <n v="2161"/>
    <n v="4.4000000000000003E-3"/>
    <n v="0"/>
    <n v="300"/>
    <s v="Secretaría Distrital de Integración Social"/>
    <n v="24"/>
    <x v="31"/>
    <x v="64"/>
    <m/>
    <x v="17"/>
    <x v="0"/>
    <x v="67"/>
    <m/>
  </r>
  <r>
    <n v="4"/>
    <x v="3"/>
    <x v="4"/>
    <n v="2"/>
    <x v="1"/>
    <n v="10"/>
    <x v="6"/>
    <s v="Gestión Pública Local"/>
    <x v="5"/>
    <n v="0.03"/>
    <n v="8"/>
    <x v="9"/>
    <x v="17"/>
    <x v="17"/>
    <s v="Vincular XXX personas con discapacidad, cuidadores y cuidadoras, en actividades complementarias en salud"/>
    <x v="246"/>
    <n v="650"/>
    <n v="669"/>
    <n v="688"/>
    <n v="709"/>
    <n v="2716"/>
    <n v="5.4999999999999997E-3"/>
    <n v="0"/>
    <n v="1200"/>
    <s v="Secretaría Distrital de Salud"/>
    <n v="18"/>
    <x v="7"/>
    <x v="14"/>
    <m/>
    <x v="3"/>
    <x v="4"/>
    <x v="12"/>
    <m/>
  </r>
  <r>
    <n v="4"/>
    <x v="3"/>
    <x v="4"/>
    <n v="2"/>
    <x v="1"/>
    <n v="10"/>
    <x v="6"/>
    <s v="Gestión Pública Local"/>
    <x v="5"/>
    <n v="0.03"/>
    <n v="9"/>
    <x v="10"/>
    <x v="18"/>
    <x v="18"/>
    <s v="Vincular XXXX personas a las acciones desarrolladas desde los dispositivos de base comunitaria en respuesta al consumo de SPA"/>
    <x v="247"/>
    <n v="535"/>
    <n v="550"/>
    <n v="566"/>
    <n v="583"/>
    <n v="2234"/>
    <n v="4.4999999999999997E-3"/>
    <n v="0"/>
    <n v="1600"/>
    <s v="Secretaría Distrital de Salud"/>
    <n v="18"/>
    <x v="7"/>
    <x v="15"/>
    <m/>
    <x v="3"/>
    <x v="0"/>
    <x v="13"/>
    <m/>
  </r>
  <r>
    <n v="4"/>
    <x v="3"/>
    <x v="4"/>
    <n v="2"/>
    <x v="1"/>
    <n v="10"/>
    <x v="6"/>
    <s v="Gestión Pública Local"/>
    <x v="5"/>
    <n v="0.03"/>
    <n v="10"/>
    <x v="11"/>
    <x v="19"/>
    <x v="19"/>
    <s v="Beneficiar XXXX personas con discapacidad a través de Dispositivos de Asistencia Personal - Ayudas Técnicas (no incluidas en los Planes de Beneficios)"/>
    <x v="248"/>
    <n v="2100"/>
    <n v="2153"/>
    <n v="2207"/>
    <n v="2262"/>
    <n v="8722"/>
    <n v="1.5299999999999999E-2"/>
    <n v="0"/>
    <n v="2000"/>
    <s v="Secretaría Distrital de Salud"/>
    <n v="18"/>
    <x v="7"/>
    <x v="16"/>
    <m/>
    <x v="3"/>
    <x v="4"/>
    <x v="12"/>
    <m/>
  </r>
  <r>
    <n v="4"/>
    <x v="3"/>
    <x v="4"/>
    <n v="2"/>
    <x v="1"/>
    <n v="10"/>
    <x v="6"/>
    <s v="Gestión Pública Local"/>
    <x v="5"/>
    <n v="0.03"/>
    <n v="19"/>
    <x v="12"/>
    <x v="20"/>
    <x v="20"/>
    <s v="Vincular XXXX personas a las acciones y estrategias para promover la salud sexual y reproductiva consciente en los diferentes ciclos de vida"/>
    <x v="249"/>
    <n v="550"/>
    <n v="566"/>
    <n v="583"/>
    <n v="600"/>
    <n v="2299"/>
    <n v="4.7000000000000002E-3"/>
    <n v="0"/>
    <n v="2000"/>
    <s v="Secretaría Distrital de Salud"/>
    <n v="18"/>
    <x v="7"/>
    <x v="17"/>
    <m/>
    <x v="3"/>
    <x v="0"/>
    <x v="14"/>
    <m/>
  </r>
  <r>
    <n v="4"/>
    <x v="3"/>
    <x v="4"/>
    <n v="2"/>
    <x v="1"/>
    <n v="10"/>
    <x v="6"/>
    <s v="Gestión Pública Local"/>
    <x v="5"/>
    <s v="N/A"/>
    <n v="49"/>
    <x v="52"/>
    <x v="90"/>
    <x v="90"/>
    <s v="Vincular XXX personas en acciones complementarias en salud física, nutricional y oral, a través del Circuito del Cuidado"/>
    <x v="250"/>
    <n v="800"/>
    <n v="818"/>
    <n v="836"/>
    <n v="854"/>
    <n v="3308"/>
    <n v="5.1000000000000004E-3"/>
    <n v="0"/>
    <n v="3200"/>
    <s v="Secretaría Distrital de Salud"/>
    <n v="18"/>
    <x v="7"/>
    <x v="65"/>
    <m/>
    <x v="3"/>
    <x v="0"/>
    <x v="15"/>
    <m/>
  </r>
  <r>
    <n v="4"/>
    <x v="3"/>
    <x v="4"/>
    <n v="2"/>
    <x v="1"/>
    <n v="10"/>
    <x v="6"/>
    <s v="Presupuestos Participativos"/>
    <x v="5"/>
    <s v="N/A"/>
    <n v="70"/>
    <x v="14"/>
    <x v="22"/>
    <x v="22"/>
    <s v="Beneficiar XXXX personas con acciones para la promoción y atención de la salud mental"/>
    <x v="251"/>
    <n v="1772"/>
    <n v="1824"/>
    <n v="1877"/>
    <n v="1932"/>
    <n v="7405"/>
    <n v="1.4999999999999999E-2"/>
    <n v="0"/>
    <n v="6000"/>
    <s v="Secretaría Distrital de Salud"/>
    <n v="18"/>
    <x v="7"/>
    <x v="19"/>
    <m/>
    <x v="8"/>
    <x v="0"/>
    <x v="15"/>
    <m/>
  </r>
  <r>
    <n v="4"/>
    <x v="3"/>
    <x v="5"/>
    <n v="2"/>
    <x v="1"/>
    <n v="12"/>
    <x v="7"/>
    <s v="Presupuestos Participativos"/>
    <x v="6"/>
    <s v="N/A"/>
    <n v="66"/>
    <x v="15"/>
    <x v="23"/>
    <x v="23"/>
    <s v="Vincular XXX personas en procesos para la prevención de violencias en el contexto familiar y/o violencia sexual   "/>
    <x v="252"/>
    <n v="1181"/>
    <n v="1215"/>
    <n v="1251"/>
    <n v="1287"/>
    <n v="4934"/>
    <n v="0.01"/>
    <n v="0"/>
    <n v="4000"/>
    <s v="Secretaría Distrital de Integración Social"/>
    <n v="24"/>
    <x v="8"/>
    <x v="20"/>
    <m/>
    <x v="3"/>
    <x v="0"/>
    <x v="2"/>
    <m/>
  </r>
  <r>
    <n v="4"/>
    <x v="3"/>
    <x v="5"/>
    <n v="2"/>
    <x v="1"/>
    <n v="12"/>
    <x v="7"/>
    <s v="Presupuestos Participativos"/>
    <x v="6"/>
    <s v="N/A"/>
    <n v="23"/>
    <x v="16"/>
    <x v="24"/>
    <x v="24"/>
    <s v="Vincular XXX mujeres cuidadoras a estrategias de cuidado."/>
    <x v="253"/>
    <n v="1594"/>
    <n v="1641"/>
    <n v="1689"/>
    <n v="1738"/>
    <n v="6662"/>
    <n v="1.35E-2"/>
    <n v="0"/>
    <n v="6000"/>
    <s v="Secretaría Distrital de la Mujer"/>
    <n v="50"/>
    <x v="8"/>
    <x v="21"/>
    <m/>
    <x v="3"/>
    <x v="0"/>
    <x v="2"/>
    <m/>
  </r>
  <r>
    <n v="4"/>
    <x v="3"/>
    <x v="5"/>
    <n v="2"/>
    <x v="1"/>
    <n v="12"/>
    <x v="7"/>
    <s v="Presupuestos Participativos"/>
    <x v="6"/>
    <s v="N/A"/>
    <n v="50"/>
    <x v="17"/>
    <x v="25"/>
    <x v="25"/>
    <s v="Vincular XXX mujeres para el ejercicio de derechos y el fortalecimiento de su autonomía económica"/>
    <x v="254"/>
    <n v="1819"/>
    <n v="1872"/>
    <n v="1927"/>
    <n v="1983"/>
    <n v="7601"/>
    <n v="1.54E-2"/>
    <n v="0"/>
    <n v="1600"/>
    <s v="Secretaría Distrital de la Mujer"/>
    <n v="50"/>
    <x v="8"/>
    <x v="0"/>
    <m/>
    <x v="3"/>
    <x v="5"/>
    <x v="16"/>
    <m/>
  </r>
  <r>
    <n v="4"/>
    <x v="3"/>
    <x v="5"/>
    <n v="2"/>
    <x v="1"/>
    <n v="12"/>
    <x v="7"/>
    <s v="Gestión Pública Local"/>
    <x v="6"/>
    <s v="N/A"/>
    <n v="71"/>
    <x v="57"/>
    <x v="98"/>
    <x v="96"/>
    <s v="Adecuar y dotar XXX espacios en las manzanas del cuidado"/>
    <x v="255"/>
    <n v="0"/>
    <n v="450"/>
    <n v="450"/>
    <n v="0"/>
    <n v="900"/>
    <n v="1.8E-3"/>
    <n v="0"/>
    <n v="2"/>
    <s v="Secretaría Distrital de la Mujer"/>
    <n v="50"/>
    <x v="8"/>
    <x v="3"/>
    <m/>
    <x v="3"/>
    <x v="30"/>
    <x v="73"/>
    <m/>
  </r>
  <r>
    <n v="4"/>
    <x v="3"/>
    <x v="6"/>
    <n v="2"/>
    <x v="1"/>
    <n v="13"/>
    <x v="8"/>
    <s v="Presupuestos Participativos"/>
    <x v="6"/>
    <s v="N/A"/>
    <n v="21"/>
    <x v="18"/>
    <x v="26"/>
    <x v="26"/>
    <s v="Realizar XXX procesos pedagógicos, artísticos, culturales, formativos o para el fortalecimiento de iniciativas ciudadanas para la apropiación social de la memoria, verdad, reparación integral a víctimas, paz y reconciliación."/>
    <x v="180"/>
    <n v="250"/>
    <n v="257"/>
    <n v="265"/>
    <n v="273"/>
    <n v="1045"/>
    <n v="2.0999999999999999E-3"/>
    <n v="0"/>
    <n v="4"/>
    <s v="Secretaría General"/>
    <n v="1"/>
    <x v="9"/>
    <x v="2"/>
    <m/>
    <x v="3"/>
    <x v="6"/>
    <x v="17"/>
    <m/>
  </r>
  <r>
    <n v="4"/>
    <x v="3"/>
    <x v="6"/>
    <n v="2"/>
    <x v="1"/>
    <n v="13"/>
    <x v="8"/>
    <s v="Presupuestos Participativos"/>
    <x v="6"/>
    <s v="N/A"/>
    <n v="21"/>
    <x v="18"/>
    <x v="27"/>
    <x v="27"/>
    <s v="Realizar XXXX acciones de construcción de paz que contribuyan al tejido social, la integración local, la sostenibilidad económica y/o desarrollo territorial para la reconciliación."/>
    <x v="27"/>
    <n v="362"/>
    <n v="373"/>
    <n v="384"/>
    <n v="395"/>
    <n v="1514"/>
    <n v="3.0999999999999999E-3"/>
    <n v="0"/>
    <n v="4"/>
    <s v="Secretaría General"/>
    <n v="1"/>
    <x v="9"/>
    <x v="22"/>
    <m/>
    <x v="3"/>
    <x v="0"/>
    <x v="18"/>
    <m/>
  </r>
  <r>
    <n v="4"/>
    <x v="3"/>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28"/>
    <n v="250"/>
    <n v="257"/>
    <n v="265"/>
    <n v="273"/>
    <n v="1045"/>
    <n v="2.0999999999999999E-3"/>
    <n v="0"/>
    <n v="4"/>
    <s v="Secretaría General"/>
    <n v="1"/>
    <x v="9"/>
    <x v="0"/>
    <m/>
    <x v="3"/>
    <x v="0"/>
    <x v="19"/>
    <m/>
  </r>
  <r>
    <n v="4"/>
    <x v="3"/>
    <x v="7"/>
    <n v="2"/>
    <x v="1"/>
    <n v="14"/>
    <x v="9"/>
    <s v="Gestión Pública Local"/>
    <x v="7"/>
    <s v="A definir en PDL"/>
    <n v="3"/>
    <x v="19"/>
    <x v="29"/>
    <x v="29"/>
    <s v="Otorgar XXX estímulos de apoyo al sector artístico y cultural."/>
    <x v="256"/>
    <n v="625"/>
    <n v="643"/>
    <n v="662"/>
    <n v="681"/>
    <n v="2611"/>
    <n v="5.3E-3"/>
    <n v="0"/>
    <n v="100"/>
    <s v="Secretaría Distrital de Cultura, Recreación y Deporte"/>
    <n v="26"/>
    <x v="10"/>
    <x v="23"/>
    <m/>
    <x v="9"/>
    <x v="7"/>
    <x v="20"/>
    <m/>
  </r>
  <r>
    <n v="4"/>
    <x v="3"/>
    <x v="7"/>
    <n v="2"/>
    <x v="1"/>
    <n v="14"/>
    <x v="9"/>
    <s v="Presupuestos Participativos"/>
    <x v="7"/>
    <s v="N/A"/>
    <n v="24"/>
    <x v="20"/>
    <x v="30"/>
    <x v="30"/>
    <s v="Beneficiar XXX colectivos u organizaciones recreo deportivas  inscritas en el Banco que implementan iniciativas de carácter barrial con apoyos economicos"/>
    <x v="257"/>
    <n v="694"/>
    <n v="715"/>
    <n v="735"/>
    <n v="757"/>
    <n v="2901"/>
    <n v="5.8999999999999999E-3"/>
    <n v="0"/>
    <n v="120"/>
    <s v="Secretaría Distrital de Cultura, Recreación y Deporte"/>
    <n v="26"/>
    <x v="11"/>
    <x v="24"/>
    <m/>
    <x v="9"/>
    <x v="0"/>
    <x v="21"/>
    <m/>
  </r>
  <r>
    <n v="4"/>
    <x v="3"/>
    <x v="7"/>
    <n v="2"/>
    <x v="1"/>
    <n v="14"/>
    <x v="9"/>
    <s v="Presupuestos Participativos"/>
    <x v="7"/>
    <s v="N/A"/>
    <n v="24"/>
    <x v="20"/>
    <x v="31"/>
    <x v="31"/>
    <s v="Beneficiar  XXX personas en actividades recreo-deportivas comunitarias."/>
    <x v="258"/>
    <n v="1389"/>
    <n v="1429"/>
    <n v="1471"/>
    <n v="1514"/>
    <n v="5803"/>
    <n v="1.18E-2"/>
    <n v="0"/>
    <n v="13200"/>
    <s v="Secretaría Distrital de Cultura, Recreación y Deporte"/>
    <n v="26"/>
    <x v="11"/>
    <x v="25"/>
    <m/>
    <x v="9"/>
    <x v="0"/>
    <x v="22"/>
    <m/>
  </r>
  <r>
    <n v="4"/>
    <x v="3"/>
    <x v="7"/>
    <n v="2"/>
    <x v="1"/>
    <n v="14"/>
    <x v="9"/>
    <s v="Presupuestos Participativos"/>
    <x v="7"/>
    <s v="N/A"/>
    <n v="24"/>
    <x v="20"/>
    <x v="32"/>
    <x v="32"/>
    <s v="Capacitar XXX personas en los campos deportivos o recreativos "/>
    <x v="259"/>
    <n v="1042"/>
    <n v="1072"/>
    <n v="1103"/>
    <n v="1135"/>
    <n v="4352"/>
    <n v="8.8000000000000005E-3"/>
    <n v="0"/>
    <n v="6400"/>
    <s v="Secretaría Distrital de Cultura, Recreación y Deporte"/>
    <n v="26"/>
    <x v="11"/>
    <x v="26"/>
    <m/>
    <x v="9"/>
    <x v="8"/>
    <x v="23"/>
    <m/>
  </r>
  <r>
    <n v="4"/>
    <x v="3"/>
    <x v="7"/>
    <n v="2"/>
    <x v="1"/>
    <n v="14"/>
    <x v="9"/>
    <s v="Presupuestos Participativos"/>
    <x v="7"/>
    <s v="N/A"/>
    <n v="24"/>
    <x v="20"/>
    <x v="33"/>
    <x v="33"/>
    <s v="Beneficiar XXX Personas con la entrega de dotaciones deportivas."/>
    <x v="260"/>
    <n v="903"/>
    <n v="929"/>
    <n v="956"/>
    <n v="984"/>
    <n v="3772"/>
    <n v="7.7000000000000002E-3"/>
    <n v="0"/>
    <n v="4000"/>
    <s v="Secretaría Distrital de Cultura, Recreación y Deporte"/>
    <n v="26"/>
    <x v="11"/>
    <x v="3"/>
    <m/>
    <x v="3"/>
    <x v="0"/>
    <x v="24"/>
    <m/>
  </r>
  <r>
    <n v="4"/>
    <x v="3"/>
    <x v="7"/>
    <n v="2"/>
    <x v="1"/>
    <n v="14"/>
    <x v="9"/>
    <s v="Presupuestos Participativos"/>
    <x v="7"/>
    <s v="N/A"/>
    <n v="25"/>
    <x v="21"/>
    <x v="34"/>
    <x v="34"/>
    <s v="Realizar XXX eventos de promoción, circulción y apropiación de actividades artísticas, culturales y patrimoniales."/>
    <x v="261"/>
    <n v="2142"/>
    <n v="2205"/>
    <n v="2269"/>
    <n v="2335"/>
    <n v="8951"/>
    <n v="1.8200000000000001E-2"/>
    <n v="0"/>
    <n v="80"/>
    <s v="Secretaría Distrital de Cultura, Recreación y Deporte"/>
    <n v="26"/>
    <x v="10"/>
    <x v="27"/>
    <m/>
    <x v="9"/>
    <x v="9"/>
    <x v="25"/>
    <m/>
  </r>
  <r>
    <n v="4"/>
    <x v="3"/>
    <x v="7"/>
    <n v="2"/>
    <x v="1"/>
    <n v="14"/>
    <x v="9"/>
    <s v="Presupuestos Participativos"/>
    <x v="7"/>
    <s v="N/A"/>
    <n v="25"/>
    <x v="21"/>
    <x v="35"/>
    <x v="35"/>
    <s v="Capacitar XXX personas en los campos artísticos, interculturales, culturales y/o patrimoniales."/>
    <x v="262"/>
    <n v="700"/>
    <n v="722"/>
    <n v="744"/>
    <n v="766"/>
    <n v="2932"/>
    <n v="6.1999999999999998E-3"/>
    <n v="0"/>
    <n v="1480"/>
    <s v="Secretaría Distrital de Cultura, Recreación y Deporte"/>
    <n v="26"/>
    <x v="10"/>
    <x v="26"/>
    <m/>
    <x v="9"/>
    <x v="10"/>
    <x v="26"/>
    <m/>
  </r>
  <r>
    <n v="4"/>
    <x v="3"/>
    <x v="7"/>
    <n v="2"/>
    <x v="1"/>
    <n v="14"/>
    <x v="9"/>
    <s v="Presupuestos Participativos"/>
    <x v="7"/>
    <s v="N/A"/>
    <n v="25"/>
    <x v="21"/>
    <x v="36"/>
    <x v="36"/>
    <s v="Beneficiar XXXX organizaciones artísticas, culturales y patrimoniales con elementos entregados."/>
    <x v="263"/>
    <n v="322"/>
    <n v="331"/>
    <n v="339"/>
    <n v="349"/>
    <n v="1341"/>
    <n v="2.5000000000000001E-3"/>
    <n v="0"/>
    <n v="60"/>
    <s v="Secretaría Distrital de Cultura, Recreación y Deporte"/>
    <n v="26"/>
    <x v="10"/>
    <x v="28"/>
    <m/>
    <x v="3"/>
    <x v="0"/>
    <x v="27"/>
    <m/>
  </r>
  <r>
    <n v="4"/>
    <x v="3"/>
    <x v="8"/>
    <n v="2"/>
    <x v="1"/>
    <n v="15"/>
    <x v="10"/>
    <s v="Presupuestos Participativos"/>
    <x v="6"/>
    <s v="N/A"/>
    <n v="33"/>
    <x v="22"/>
    <x v="37"/>
    <x v="37"/>
    <s v="Vincular XXX personas en acciones educativas en temas de protección y bienestar animal"/>
    <x v="264"/>
    <n v="204"/>
    <n v="210"/>
    <n v="217"/>
    <n v="223"/>
    <n v="854"/>
    <n v="1.6999999999999999E-3"/>
    <n v="0"/>
    <n v="2400"/>
    <s v="Secretaría Distrital de Ambiente"/>
    <n v="33"/>
    <x v="12"/>
    <x v="8"/>
    <m/>
    <x v="3"/>
    <x v="11"/>
    <x v="28"/>
    <m/>
  </r>
  <r>
    <n v="4"/>
    <x v="3"/>
    <x v="8"/>
    <n v="2"/>
    <x v="1"/>
    <n v="15"/>
    <x v="10"/>
    <s v="Presupuestos Participativos"/>
    <x v="6"/>
    <s v="N/A"/>
    <n v="33"/>
    <x v="22"/>
    <x v="38"/>
    <x v="38"/>
    <s v="Atender XXXX animales en los programas de brigadas médicas, urgencias veterinarias y adopciones"/>
    <x v="265"/>
    <n v="682"/>
    <n v="702"/>
    <n v="722"/>
    <n v="743"/>
    <n v="2849"/>
    <n v="5.7999999999999996E-3"/>
    <n v="0"/>
    <n v="10000"/>
    <s v="Secretaría Distrital de Ambiente"/>
    <n v="33"/>
    <x v="12"/>
    <x v="29"/>
    <m/>
    <x v="3"/>
    <x v="12"/>
    <x v="29"/>
    <m/>
  </r>
  <r>
    <n v="4"/>
    <x v="3"/>
    <x v="8"/>
    <n v="2"/>
    <x v="1"/>
    <n v="15"/>
    <x v="10"/>
    <s v="Presupuestos Participativos"/>
    <x v="6"/>
    <s v="N/A"/>
    <n v="33"/>
    <x v="22"/>
    <x v="39"/>
    <x v="39"/>
    <s v="Esterilizar XXXX perros y gatos incluyendo los que está en condición de vulnerabilidad"/>
    <x v="266"/>
    <n v="886"/>
    <n v="912"/>
    <n v="939"/>
    <n v="966"/>
    <n v="3703"/>
    <n v="7.4999999999999997E-3"/>
    <n v="0"/>
    <n v="15000"/>
    <s v="Secretaría Distrital de Ambiente"/>
    <n v="33"/>
    <x v="12"/>
    <x v="30"/>
    <m/>
    <x v="3"/>
    <x v="13"/>
    <x v="29"/>
    <m/>
  </r>
  <r>
    <n v="4"/>
    <x v="3"/>
    <x v="9"/>
    <n v="3"/>
    <x v="2"/>
    <n v="16"/>
    <x v="11"/>
    <s v="Gestión Pública Local"/>
    <x v="8"/>
    <n v="0.09"/>
    <n v="28"/>
    <x v="23"/>
    <x v="40"/>
    <x v="40"/>
    <s v="Dotar XXX sedes educativas urbanas y rurales con recursos pedagógicos y/o tecnológicos"/>
    <x v="267"/>
    <n v="2250"/>
    <n v="2316"/>
    <n v="2383"/>
    <n v="2453"/>
    <n v="9402"/>
    <n v="1.9099999999999999E-2"/>
    <n v="0"/>
    <n v="61"/>
    <s v="Secretaría de Educación del Distrito"/>
    <n v="15"/>
    <x v="13"/>
    <x v="3"/>
    <m/>
    <x v="3"/>
    <x v="14"/>
    <x v="30"/>
    <m/>
  </r>
  <r>
    <n v="4"/>
    <x v="3"/>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268"/>
    <n v="2500"/>
    <n v="2573"/>
    <n v="2648"/>
    <n v="2725"/>
    <n v="10446"/>
    <n v="2.12E-2"/>
    <n v="0"/>
    <n v="840"/>
    <s v="Secretaría de Educación del Distrito"/>
    <n v="15"/>
    <x v="13"/>
    <x v="31"/>
    <m/>
    <x v="10"/>
    <x v="15"/>
    <x v="31"/>
    <m/>
  </r>
  <r>
    <n v="4"/>
    <x v="3"/>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269"/>
    <n v="6500"/>
    <n v="6690"/>
    <n v="6885"/>
    <n v="7086"/>
    <n v="27161"/>
    <n v="5.5199999999999999E-2"/>
    <n v="0"/>
    <n v="840"/>
    <s v="Secretaría de Educación del Distrito"/>
    <n v="15"/>
    <x v="13"/>
    <x v="32"/>
    <m/>
    <x v="10"/>
    <x v="15"/>
    <x v="32"/>
    <m/>
  </r>
  <r>
    <n v="4"/>
    <x v="3"/>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43"/>
    <n v="1772"/>
    <n v="1824"/>
    <n v="1877"/>
    <n v="1932"/>
    <n v="7405"/>
    <n v="1.4999999999999999E-2"/>
    <n v="0"/>
    <n v="8"/>
    <s v="Secretaría Distrital de Desarrollo Económico"/>
    <n v="11"/>
    <x v="14"/>
    <x v="0"/>
    <m/>
    <x v="11"/>
    <x v="0"/>
    <x v="33"/>
    <m/>
  </r>
  <r>
    <n v="4"/>
    <x v="3"/>
    <x v="10"/>
    <n v="3"/>
    <x v="2"/>
    <n v="19"/>
    <x v="12"/>
    <s v="Presupuestos Participativos"/>
    <x v="10"/>
    <s v="N/A"/>
    <n v="36"/>
    <x v="26"/>
    <x v="44"/>
    <x v="44"/>
    <s v="Apoyar XXXX Mipymes y/o emprendimientos orientados al fortalecimiento de las capacidades locales para la gestión y el desarrollo turístico "/>
    <x v="270"/>
    <n v="1417"/>
    <n v="1459"/>
    <n v="1501"/>
    <n v="1545"/>
    <n v="5922"/>
    <n v="1.2E-2"/>
    <n v="0"/>
    <n v="120"/>
    <s v="Secretaría Distrital de Desarrollo Económico"/>
    <n v="11"/>
    <x v="14"/>
    <x v="33"/>
    <m/>
    <x v="3"/>
    <x v="0"/>
    <x v="34"/>
    <m/>
  </r>
  <r>
    <n v="4"/>
    <x v="3"/>
    <x v="7"/>
    <n v="3"/>
    <x v="2"/>
    <n v="20"/>
    <x v="13"/>
    <s v="Presupuestos Participativos"/>
    <x v="7"/>
    <s v="N/A"/>
    <n v="30"/>
    <x v="27"/>
    <x v="45"/>
    <x v="45"/>
    <s v="Financiar XXXX proyectos del sector cultural y creativo."/>
    <x v="271"/>
    <n v="1181"/>
    <n v="1215"/>
    <n v="1251"/>
    <n v="1287"/>
    <n v="4934"/>
    <n v="0.01"/>
    <n v="0"/>
    <n v="120"/>
    <s v="Secretaría Distrital de Cultura, Recreación y Deporte"/>
    <n v="26"/>
    <x v="15"/>
    <x v="34"/>
    <m/>
    <x v="9"/>
    <x v="0"/>
    <x v="35"/>
    <m/>
  </r>
  <r>
    <n v="4"/>
    <x v="3"/>
    <x v="10"/>
    <n v="3"/>
    <x v="2"/>
    <n v="20"/>
    <x v="13"/>
    <s v="Presupuestos Participativos"/>
    <x v="10"/>
    <s v="N/A"/>
    <n v="38"/>
    <x v="29"/>
    <x v="47"/>
    <x v="47"/>
    <s v="Apoyar XXXX Mipymes, emprendimientos y/o actores de la economia informal para el fortalecimiento del tejido empresarial local."/>
    <x v="272"/>
    <n v="1181"/>
    <n v="1215"/>
    <n v="1251"/>
    <n v="1287"/>
    <n v="4934"/>
    <n v="0.01"/>
    <n v="0"/>
    <n v="800"/>
    <s v="Secretaría Distrital de Desarrollo Económico"/>
    <n v="11"/>
    <x v="16"/>
    <x v="36"/>
    <m/>
    <x v="3"/>
    <x v="17"/>
    <x v="37"/>
    <m/>
  </r>
  <r>
    <n v="4"/>
    <x v="3"/>
    <x v="7"/>
    <n v="4"/>
    <x v="3"/>
    <n v="24"/>
    <x v="14"/>
    <s v="Presupuestos Participativos"/>
    <x v="11"/>
    <s v="N/A"/>
    <n v="26"/>
    <x v="30"/>
    <x v="91"/>
    <x v="91"/>
    <s v="Construir XXXX m2 de Parques de la red de proximidad (la construcción incluye su dotación)."/>
    <x v="273"/>
    <n v="1361"/>
    <n v="1401"/>
    <n v="1442"/>
    <n v="1484"/>
    <n v="5688"/>
    <n v="1.1599999999999999E-2"/>
    <n v="0"/>
    <n v="880"/>
    <s v="Secretaría Distrital de Cultura, Recreación y Deporte"/>
    <n v="26"/>
    <x v="17"/>
    <x v="66"/>
    <m/>
    <x v="3"/>
    <x v="0"/>
    <x v="68"/>
    <m/>
  </r>
  <r>
    <n v="4"/>
    <x v="3"/>
    <x v="7"/>
    <n v="4"/>
    <x v="3"/>
    <n v="24"/>
    <x v="14"/>
    <s v="Presupuestos Participativos"/>
    <x v="11"/>
    <s v="N/A"/>
    <n v="26"/>
    <x v="30"/>
    <x v="48"/>
    <x v="48"/>
    <s v="Intervenir XXX Parques  de la red de proximidad con acciones de mejoramiento, mantenimiento y/o dotación. "/>
    <x v="274"/>
    <n v="647"/>
    <n v="665"/>
    <n v="685"/>
    <n v="705"/>
    <n v="2702"/>
    <n v="5.4999999999999997E-3"/>
    <n v="0"/>
    <n v="32"/>
    <s v="Secretaría Distrital de Cultura, Recreación y Deporte"/>
    <n v="26"/>
    <x v="17"/>
    <x v="4"/>
    <m/>
    <x v="3"/>
    <x v="18"/>
    <x v="38"/>
    <m/>
  </r>
  <r>
    <n v="4"/>
    <x v="3"/>
    <x v="7"/>
    <n v="4"/>
    <x v="3"/>
    <n v="24"/>
    <x v="14"/>
    <s v="Presupuestos Participativos"/>
    <x v="11"/>
    <s v="N/A"/>
    <n v="31"/>
    <x v="31"/>
    <x v="49"/>
    <x v="49"/>
    <s v="Intervenir XXX equipamientos culturales con acciones de construcción, adecuación y/o dotación"/>
    <x v="275"/>
    <n v="1181"/>
    <n v="1215"/>
    <n v="1251"/>
    <n v="1287"/>
    <n v="4934"/>
    <n v="0.01"/>
    <n v="0"/>
    <n v="4"/>
    <s v="Secretaría Distrital de Cultura, Recreación y Deporte"/>
    <n v="26"/>
    <x v="18"/>
    <x v="4"/>
    <m/>
    <x v="3"/>
    <x v="19"/>
    <x v="39"/>
    <m/>
  </r>
  <r>
    <n v="4"/>
    <x v="3"/>
    <x v="8"/>
    <n v="4"/>
    <x v="3"/>
    <n v="25"/>
    <x v="15"/>
    <s v="Presupuestos Participativos"/>
    <x v="12"/>
    <s v="N/A"/>
    <n v="32"/>
    <x v="32"/>
    <x v="99"/>
    <x v="97"/>
    <s v="Generar XXXX m2 de áreas renaturalizadas"/>
    <x v="276"/>
    <n v="143"/>
    <n v="148"/>
    <n v="152"/>
    <n v="156"/>
    <n v="599"/>
    <n v="1.1999999999999999E-3"/>
    <n v="0"/>
    <n v="4000"/>
    <s v="Secretaría Distrital de Ambiente"/>
    <n v="33"/>
    <x v="19"/>
    <x v="70"/>
    <m/>
    <x v="12"/>
    <x v="0"/>
    <x v="40"/>
    <m/>
  </r>
  <r>
    <n v="4"/>
    <x v="3"/>
    <x v="8"/>
    <n v="4"/>
    <x v="3"/>
    <n v="25"/>
    <x v="15"/>
    <s v="Presupuestos Participativos"/>
    <x v="12"/>
    <s v="N/A"/>
    <n v="32"/>
    <x v="32"/>
    <x v="96"/>
    <x v="55"/>
    <s v="Lograr XXX hectáreas en proceso de restauración ecológica"/>
    <x v="277"/>
    <n v="266"/>
    <n v="274"/>
    <n v="281"/>
    <n v="290"/>
    <n v="1111"/>
    <n v="2.3E-3"/>
    <n v="0"/>
    <n v="10"/>
    <s v="Secretaría Distrital de Ambiente"/>
    <n v="33"/>
    <x v="19"/>
    <x v="42"/>
    <m/>
    <x v="12"/>
    <x v="24"/>
    <x v="40"/>
    <m/>
  </r>
  <r>
    <n v="4"/>
    <x v="3"/>
    <x v="8"/>
    <n v="4"/>
    <x v="3"/>
    <n v="25"/>
    <x v="15"/>
    <s v="Presupuestos Participativos"/>
    <x v="12"/>
    <s v="N/A"/>
    <n v="32"/>
    <x v="32"/>
    <x v="100"/>
    <x v="98"/>
    <s v="Realizar acciones de conservación en XXX hectáreas de la  Estructura Ecológica Principal"/>
    <x v="278"/>
    <n v="53"/>
    <n v="55"/>
    <n v="56"/>
    <n v="58"/>
    <n v="222"/>
    <n v="5.0000000000000001E-4"/>
    <n v="0"/>
    <n v="5"/>
    <s v="Secretaría Distrital de Ambiente"/>
    <n v="33"/>
    <x v="19"/>
    <x v="71"/>
    <m/>
    <x v="12"/>
    <x v="31"/>
    <x v="40"/>
    <m/>
  </r>
  <r>
    <n v="4"/>
    <x v="3"/>
    <x v="8"/>
    <n v="4"/>
    <x v="3"/>
    <n v="25"/>
    <x v="15"/>
    <s v="Presupuestos Participativos"/>
    <x v="12"/>
    <s v="N/A"/>
    <n v="32"/>
    <x v="32"/>
    <x v="50"/>
    <x v="50"/>
    <s v="Intervenir XXX hectáreas de conectores ecosistémicos"/>
    <x v="279"/>
    <n v="53"/>
    <n v="55"/>
    <n v="56"/>
    <n v="58"/>
    <n v="222"/>
    <n v="5.0000000000000001E-4"/>
    <n v="0"/>
    <n v="4"/>
    <s v="Secretaría Distrital de Ambiente"/>
    <n v="33"/>
    <x v="19"/>
    <x v="37"/>
    <m/>
    <x v="12"/>
    <x v="20"/>
    <x v="40"/>
    <m/>
  </r>
  <r>
    <n v="4"/>
    <x v="3"/>
    <x v="11"/>
    <n v="4"/>
    <x v="3"/>
    <n v="25"/>
    <x v="15"/>
    <s v="Presupuestos Participativos"/>
    <x v="12"/>
    <s v="N/A"/>
    <n v="32"/>
    <x v="32"/>
    <x v="51"/>
    <x v="51"/>
    <s v="Implementar XXX procesos comunitarios de educación ambiental que promueven la conservación de la biodiversidad y el agua"/>
    <x v="141"/>
    <n v="186"/>
    <n v="191"/>
    <n v="197"/>
    <n v="203"/>
    <n v="777"/>
    <n v="1.6000000000000001E-3"/>
    <n v="0"/>
    <n v="4"/>
    <s v="Secretaría Distrital de Ambiente"/>
    <n v="33"/>
    <x v="20"/>
    <x v="38"/>
    <m/>
    <x v="13"/>
    <x v="0"/>
    <x v="28"/>
    <m/>
  </r>
  <r>
    <n v="4"/>
    <x v="3"/>
    <x v="11"/>
    <n v="4"/>
    <x v="3"/>
    <n v="25"/>
    <x v="15"/>
    <s v="Presupuestos Participativos"/>
    <x v="12"/>
    <s v="N/A"/>
    <n v="32"/>
    <x v="32"/>
    <x v="52"/>
    <x v="52"/>
    <s v="Implementar XXX huertas urbanas "/>
    <x v="280"/>
    <n v="399"/>
    <n v="410"/>
    <n v="422"/>
    <n v="435"/>
    <n v="1666"/>
    <n v="3.3999999999999998E-3"/>
    <n v="0"/>
    <n v="160"/>
    <s v="Secretaría Distrital de Ambiente"/>
    <n v="33"/>
    <x v="20"/>
    <x v="39"/>
    <m/>
    <x v="3"/>
    <x v="21"/>
    <x v="41"/>
    <m/>
  </r>
  <r>
    <n v="4"/>
    <x v="3"/>
    <x v="11"/>
    <n v="4"/>
    <x v="3"/>
    <n v="25"/>
    <x v="15"/>
    <s v="Presupuestos Participativos"/>
    <x v="12"/>
    <s v="N/A"/>
    <n v="32"/>
    <x v="32"/>
    <x v="53"/>
    <x v="53"/>
    <s v="Mantener XXX m2 de jardinería "/>
    <x v="281"/>
    <n v="186"/>
    <n v="191"/>
    <n v="197"/>
    <n v="203"/>
    <n v="777"/>
    <n v="1.6000000000000001E-3"/>
    <n v="0"/>
    <n v="2000"/>
    <s v="Secretaría Distrital de Ambiente"/>
    <n v="33"/>
    <x v="20"/>
    <x v="40"/>
    <m/>
    <x v="3"/>
    <x v="22"/>
    <x v="40"/>
    <m/>
  </r>
  <r>
    <n v="4"/>
    <x v="3"/>
    <x v="11"/>
    <n v="4"/>
    <x v="3"/>
    <n v="25"/>
    <x v="15"/>
    <s v="Presupuestos Participativos"/>
    <x v="12"/>
    <s v="N/A"/>
    <n v="32"/>
    <x v="32"/>
    <x v="54"/>
    <x v="54"/>
    <s v="Mantener XXX árboles en zona urbana"/>
    <x v="282"/>
    <n v="120"/>
    <n v="123"/>
    <n v="127"/>
    <n v="130"/>
    <n v="500"/>
    <n v="1E-3"/>
    <n v="0"/>
    <n v="1000"/>
    <s v="Secretaría Distrital de Ambiente"/>
    <n v="33"/>
    <x v="20"/>
    <x v="41"/>
    <m/>
    <x v="3"/>
    <x v="23"/>
    <x v="42"/>
    <m/>
  </r>
  <r>
    <n v="4"/>
    <x v="3"/>
    <x v="8"/>
    <n v="4"/>
    <x v="3"/>
    <n v="25"/>
    <x v="15"/>
    <s v="Gestión Pública Local"/>
    <x v="11"/>
    <s v="A definir en PDL"/>
    <n v="39"/>
    <x v="33"/>
    <x v="55"/>
    <x v="55"/>
    <s v="Lograr XXX hectáreas en proceso de restauración ecológica"/>
    <x v="277"/>
    <n v="266"/>
    <n v="274"/>
    <n v="281"/>
    <n v="290"/>
    <n v="1111"/>
    <n v="2.3E-3"/>
    <n v="0"/>
    <n v="10"/>
    <s v="Secretaría Distrital de Ambiente"/>
    <n v="33"/>
    <x v="19"/>
    <x v="42"/>
    <m/>
    <x v="12"/>
    <x v="24"/>
    <x v="40"/>
    <m/>
  </r>
  <r>
    <n v="4"/>
    <x v="3"/>
    <x v="11"/>
    <n v="4"/>
    <x v="3"/>
    <n v="25"/>
    <x v="15"/>
    <s v="Presupuestos Participativos"/>
    <x v="12"/>
    <s v="N/A"/>
    <n v="34"/>
    <x v="34"/>
    <x v="59"/>
    <x v="59"/>
    <s v="Capacitar XXXX  personas en separación en la fuente y reciclaje."/>
    <x v="283"/>
    <n v="1358"/>
    <n v="1398"/>
    <n v="1439"/>
    <n v="1481"/>
    <n v="5676"/>
    <n v="1.15E-2"/>
    <n v="0"/>
    <n v="6000"/>
    <s v="Secretaría Distrital del Hábitat"/>
    <n v="43"/>
    <x v="20"/>
    <x v="43"/>
    <m/>
    <x v="3"/>
    <x v="25"/>
    <x v="43"/>
    <m/>
  </r>
  <r>
    <n v="4"/>
    <x v="3"/>
    <x v="2"/>
    <n v="4"/>
    <x v="3"/>
    <n v="26"/>
    <x v="16"/>
    <s v="Presupuestos Participativos"/>
    <x v="3"/>
    <s v="Entre el 14% y 19%"/>
    <n v="17"/>
    <x v="35"/>
    <x v="61"/>
    <x v="61"/>
    <s v="Intervenir XXX Kilómetros-carril de malla vial urbana (local y/o intermedia) con acciones de construcción y/o conservación"/>
    <x v="284"/>
    <n v="17056"/>
    <n v="17554"/>
    <n v="18066"/>
    <n v="18594"/>
    <n v="71270"/>
    <n v="0.14480000000000001"/>
    <n v="0"/>
    <n v="17"/>
    <s v="Secretaría Distrital de Movilidad"/>
    <n v="37"/>
    <x v="21"/>
    <x v="45"/>
    <m/>
    <x v="3"/>
    <x v="26"/>
    <x v="45"/>
    <m/>
  </r>
  <r>
    <n v="4"/>
    <x v="3"/>
    <x v="8"/>
    <n v="4"/>
    <x v="3"/>
    <n v="27"/>
    <x v="17"/>
    <s v="Gestión Pública Local"/>
    <x v="12"/>
    <s v="A definir en PDL"/>
    <n v="40"/>
    <x v="36"/>
    <x v="63"/>
    <x v="63"/>
    <s v="Realizar XXX acciones efectivas para el fortalecimiento de las capacidades locales en torno a la gestión del riesgo"/>
    <x v="63"/>
    <n v="500"/>
    <n v="515"/>
    <n v="530"/>
    <n v="545"/>
    <n v="2090"/>
    <n v="4.1999999999999997E-3"/>
    <n v="0"/>
    <n v="4"/>
    <s v="Secretaría Distrital de Ambiente"/>
    <n v="33"/>
    <x v="22"/>
    <x v="47"/>
    <m/>
    <x v="3"/>
    <x v="0"/>
    <x v="46"/>
    <m/>
  </r>
  <r>
    <n v="4"/>
    <x v="3"/>
    <x v="8"/>
    <n v="4"/>
    <x v="3"/>
    <n v="27"/>
    <x v="17"/>
    <s v="Gestión Pública Local"/>
    <x v="12"/>
    <s v="A definir en PDL"/>
    <n v="40"/>
    <x v="36"/>
    <x v="64"/>
    <x v="64"/>
    <s v="Realizar XXX obras de mitigación y/u obras de mitigación existentes con mantenimiento"/>
    <x v="285"/>
    <n v="2000"/>
    <n v="1858"/>
    <n v="1918"/>
    <n v="2180"/>
    <n v="7956"/>
    <n v="1.6199999999999999E-2"/>
    <n v="0"/>
    <n v="4"/>
    <s v="Secretaría Distrital de Ambiente"/>
    <n v="33"/>
    <x v="22"/>
    <x v="48"/>
    <m/>
    <x v="3"/>
    <x v="0"/>
    <x v="47"/>
    <m/>
  </r>
  <r>
    <n v="4"/>
    <x v="3"/>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286"/>
    <n v="585"/>
    <n v="403"/>
    <n v="688"/>
    <n v="874"/>
    <n v="2550"/>
    <n v="5.1999999999999998E-3"/>
    <n v="0"/>
    <n v="16"/>
    <s v="Secretaría Distrital de Integración Social"/>
    <n v="24"/>
    <x v="23"/>
    <x v="3"/>
    <m/>
    <x v="3"/>
    <x v="27"/>
    <x v="48"/>
    <m/>
  </r>
  <r>
    <n v="4"/>
    <x v="3"/>
    <x v="3"/>
    <n v="4"/>
    <x v="3"/>
    <n v="30"/>
    <x v="18"/>
    <s v="Presupuestos Participativos"/>
    <x v="11"/>
    <s v="N/A"/>
    <n v="11"/>
    <x v="37"/>
    <x v="66"/>
    <x v="66"/>
    <s v="Dotar y/o acondicionar XXX unidades operativas de atención especializada (Centros Integrarte, Centros Crecer y Cadis) "/>
    <x v="287"/>
    <n v="0"/>
    <n v="200"/>
    <n v="200"/>
    <n v="0"/>
    <n v="400"/>
    <n v="8.0000000000000004E-4"/>
    <n v="0"/>
    <n v="2"/>
    <s v="Secretaría Distrital de Integración Social"/>
    <n v="24"/>
    <x v="23"/>
    <x v="3"/>
    <m/>
    <x v="3"/>
    <x v="27"/>
    <x v="49"/>
    <m/>
  </r>
  <r>
    <n v="4"/>
    <x v="3"/>
    <x v="3"/>
    <n v="4"/>
    <x v="3"/>
    <n v="30"/>
    <x v="18"/>
    <s v="Presupuestos Participativos"/>
    <x v="11"/>
    <s v="N/A"/>
    <n v="11"/>
    <x v="37"/>
    <x v="67"/>
    <x v="67"/>
    <s v="Dotar y/o acondicionar XXX unidades operativas orientadas a la atención de jóvenes (casas de la juventud, centros forjar)"/>
    <x v="288"/>
    <n v="0"/>
    <n v="0"/>
    <n v="150"/>
    <n v="0"/>
    <n v="150"/>
    <n v="2.9999999999999997E-4"/>
    <n v="0"/>
    <n v="1"/>
    <s v="Secretaría Distrital de Integración Social"/>
    <n v="24"/>
    <x v="23"/>
    <x v="3"/>
    <m/>
    <x v="3"/>
    <x v="27"/>
    <x v="50"/>
    <m/>
  </r>
  <r>
    <n v="4"/>
    <x v="3"/>
    <x v="3"/>
    <n v="4"/>
    <x v="3"/>
    <n v="30"/>
    <x v="18"/>
    <s v="Presupuestos Participativos"/>
    <x v="11"/>
    <s v="N/A"/>
    <n v="11"/>
    <x v="37"/>
    <x v="68"/>
    <x v="68"/>
    <s v="Dotar y/o acondicionar XXX Centros de Desarrollo Comunitarios  para la prestación de servicios sociales dirigidas al desarrollo de capacidades y generación de oportunidades"/>
    <x v="289"/>
    <n v="0"/>
    <n v="400"/>
    <n v="200"/>
    <n v="0"/>
    <n v="600"/>
    <n v="1.1999999999999999E-3"/>
    <n v="0"/>
    <n v="2"/>
    <s v="Secretaría Distrital de Integración Social"/>
    <n v="24"/>
    <x v="23"/>
    <x v="3"/>
    <m/>
    <x v="3"/>
    <x v="27"/>
    <x v="51"/>
    <m/>
  </r>
  <r>
    <n v="4"/>
    <x v="3"/>
    <x v="3"/>
    <n v="4"/>
    <x v="3"/>
    <n v="30"/>
    <x v="18"/>
    <s v="Presupuestos Participativos"/>
    <x v="11"/>
    <s v="N/A"/>
    <n v="11"/>
    <x v="37"/>
    <x v="101"/>
    <x v="99"/>
    <s v="Dotar y/o acondicionar XXX unidades operativas para la prestación de servicios  y  la generación de estrategias dirigidas a personas habitantes de calle y/o en riesgo de estarlo (Hogares de paso, Autocuidado, SEDID, Atención Socio-saniatria y Comunidad de Vida El Camino) "/>
    <x v="290"/>
    <n v="584"/>
    <n v="0"/>
    <n v="0"/>
    <n v="0"/>
    <n v="584"/>
    <n v="1.1999999999999999E-3"/>
    <n v="0"/>
    <n v="1"/>
    <s v="Secretaría Distrital de Integración Social"/>
    <n v="24"/>
    <x v="23"/>
    <x v="3"/>
    <m/>
    <x v="3"/>
    <x v="27"/>
    <x v="74"/>
    <m/>
  </r>
  <r>
    <n v="4"/>
    <x v="3"/>
    <x v="3"/>
    <n v="4"/>
    <x v="3"/>
    <n v="30"/>
    <x v="18"/>
    <s v="Presupuestos Participativos"/>
    <x v="11"/>
    <s v="N/A"/>
    <n v="11"/>
    <x v="37"/>
    <x v="69"/>
    <x v="69"/>
    <s v="Dotar y/o acondicionar XXX unidades operativas orientadas a la prestación de servicios a la persona mayor "/>
    <x v="291"/>
    <n v="0"/>
    <n v="200"/>
    <n v="0"/>
    <n v="400"/>
    <n v="600"/>
    <n v="1.1999999999999999E-3"/>
    <n v="0"/>
    <n v="2"/>
    <s v="Secretaría Distrital de Integración Social"/>
    <n v="24"/>
    <x v="23"/>
    <x v="3"/>
    <m/>
    <x v="3"/>
    <x v="27"/>
    <x v="52"/>
    <m/>
  </r>
  <r>
    <n v="4"/>
    <x v="3"/>
    <x v="13"/>
    <n v="5"/>
    <x v="4"/>
    <n v="33"/>
    <x v="20"/>
    <s v="Gestión Pública Local"/>
    <x v="14"/>
    <s v="15% (En este caso el porcentaje referido es el máximo posible)"/>
    <n v="43"/>
    <x v="40"/>
    <x v="72"/>
    <x v="72"/>
    <s v="Realizar 4 estrategias de fortalecimiento institucional (una por vigencia)."/>
    <x v="72"/>
    <n v="14073"/>
    <n v="14434"/>
    <n v="14857"/>
    <n v="15342"/>
    <n v="58706"/>
    <n v="0.1192"/>
    <n v="0"/>
    <n v="4"/>
    <s v="Secretaría Distrital de Gobierno"/>
    <n v="3"/>
    <x v="25"/>
    <x v="50"/>
    <m/>
    <x v="14"/>
    <x v="0"/>
    <x v="55"/>
    <m/>
  </r>
  <r>
    <n v="4"/>
    <x v="3"/>
    <x v="13"/>
    <n v="5"/>
    <x v="4"/>
    <n v="33"/>
    <x v="20"/>
    <s v="Gestión Pública Local"/>
    <x v="14"/>
    <s v="15% (En este caso el porcentaje referido es el máximo posible)"/>
    <n v="45"/>
    <x v="41"/>
    <x v="73"/>
    <x v="73"/>
    <s v="Realizar 4 estrategias de inspección, vigilancia y control (una por vigencia)."/>
    <x v="292"/>
    <n v="3000"/>
    <n v="3088"/>
    <n v="3178"/>
    <n v="3271"/>
    <n v="12537"/>
    <n v="2.5499999999999998E-2"/>
    <n v="0"/>
    <n v="1"/>
    <s v="Secretaría Distrital de Gobierno"/>
    <n v="3"/>
    <x v="25"/>
    <x v="51"/>
    <m/>
    <x v="14"/>
    <x v="0"/>
    <x v="56"/>
    <m/>
  </r>
  <r>
    <n v="4"/>
    <x v="3"/>
    <x v="13"/>
    <n v="5"/>
    <x v="4"/>
    <n v="33"/>
    <x v="20"/>
    <s v="Gestión Pública Local"/>
    <x v="14"/>
    <s v="A definir en PDL"/>
    <n v="77"/>
    <x v="54"/>
    <x v="93"/>
    <x v="80"/>
    <s v="Fortalecer XXXX unidades de innovación publica y  social a nivel local"/>
    <x v="293"/>
    <n v="200"/>
    <n v="206"/>
    <n v="212"/>
    <n v="218"/>
    <n v="836"/>
    <n v="1.6999999999999999E-3"/>
    <n v="0"/>
    <n v="1"/>
    <s v="Secretaría Distrital de Gobierno"/>
    <n v="3"/>
    <x v="25"/>
    <x v="56"/>
    <m/>
    <x v="16"/>
    <x v="0"/>
    <x v="60"/>
    <m/>
  </r>
  <r>
    <n v="4"/>
    <x v="3"/>
    <x v="6"/>
    <n v="5"/>
    <x v="4"/>
    <n v="35"/>
    <x v="21"/>
    <s v="Presupuestos Participativos"/>
    <x v="15"/>
    <s v="N/A"/>
    <n v="12"/>
    <x v="42"/>
    <x v="74"/>
    <x v="74"/>
    <s v="Operativizar XXXX Centros de Acceso Comunitario en zonas rurales y/o apartadas y/o urbanas, con énfasis en Servicios TIC´s generados."/>
    <x v="294"/>
    <n v="1000"/>
    <n v="1029"/>
    <n v="1059"/>
    <n v="1090"/>
    <n v="4178"/>
    <n v="8.5000000000000006E-3"/>
    <n v="0"/>
    <n v="20"/>
    <s v="Secretaría General"/>
    <n v="1"/>
    <x v="26"/>
    <x v="52"/>
    <m/>
    <x v="3"/>
    <x v="0"/>
    <x v="57"/>
    <m/>
  </r>
  <r>
    <n v="4"/>
    <x v="3"/>
    <x v="6"/>
    <n v="5"/>
    <x v="4"/>
    <n v="35"/>
    <x v="21"/>
    <s v="Presupuestos Participativos"/>
    <x v="15"/>
    <s v="N/A"/>
    <n v="12"/>
    <x v="42"/>
    <x v="75"/>
    <x v="75"/>
    <s v="Operativizar XXXX Centros de Acceso Comunitario en zonas rurales y/o apartadas y/o urbanas, con énfasis en procesos de formación y desarrollo de competencias digitales."/>
    <x v="295"/>
    <n v="1000"/>
    <n v="1029"/>
    <n v="1059"/>
    <n v="1090"/>
    <n v="4178"/>
    <n v="8.5000000000000006E-3"/>
    <n v="0"/>
    <n v="20"/>
    <s v="Secretaría General"/>
    <n v="1"/>
    <x v="26"/>
    <x v="0"/>
    <m/>
    <x v="3"/>
    <x v="0"/>
    <x v="58"/>
    <m/>
  </r>
  <r>
    <n v="4"/>
    <x v="3"/>
    <x v="13"/>
    <n v="5"/>
    <x v="4"/>
    <n v="39"/>
    <x v="22"/>
    <s v="Presupuestos Participativos"/>
    <x v="16"/>
    <s v="N/A"/>
    <n v="18"/>
    <x v="43"/>
    <x v="76"/>
    <x v="76"/>
    <s v="Fortalecer XXXX Organizaciones sociales e Instancias de participación ciudadana."/>
    <x v="296"/>
    <n v="1476"/>
    <n v="1519"/>
    <n v="1564"/>
    <n v="1609"/>
    <n v="6168"/>
    <n v="1.2500000000000001E-2"/>
    <n v="0"/>
    <n v="200"/>
    <s v="Secretaría Distrital de Gobierno"/>
    <n v="3"/>
    <x v="27"/>
    <x v="53"/>
    <m/>
    <x v="3"/>
    <x v="0"/>
    <x v="59"/>
    <m/>
  </r>
  <r>
    <n v="4"/>
    <x v="3"/>
    <x v="13"/>
    <n v="5"/>
    <x v="4"/>
    <n v="39"/>
    <x v="22"/>
    <s v="Presupuestos Participativos"/>
    <x v="16"/>
    <s v="N/A"/>
    <n v="20"/>
    <x v="44"/>
    <x v="77"/>
    <x v="77"/>
    <s v="Capacitar XXXX personas a través de procesos de formación para la participación de manera virtual y presencial."/>
    <x v="297"/>
    <n v="1476"/>
    <n v="1519"/>
    <n v="1564"/>
    <n v="1609"/>
    <n v="6168"/>
    <n v="1.2500000000000001E-2"/>
    <n v="0"/>
    <n v="2600"/>
    <s v="Secretaría Distrital de Gobierno"/>
    <n v="3"/>
    <x v="27"/>
    <x v="26"/>
    <m/>
    <x v="3"/>
    <x v="29"/>
    <x v="59"/>
    <m/>
  </r>
  <r>
    <n v="4"/>
    <x v="3"/>
    <x v="13"/>
    <n v="5"/>
    <x v="4"/>
    <n v="39"/>
    <x v="22"/>
    <s v="Gestión Pública Local"/>
    <x v="16"/>
    <s v="A definir en PDL"/>
    <n v="41"/>
    <x v="45"/>
    <x v="78"/>
    <x v="78"/>
    <s v="Fortalecer XXXX organizaciones comunales."/>
    <x v="298"/>
    <n v="800"/>
    <n v="823"/>
    <n v="847"/>
    <n v="872"/>
    <n v="3342"/>
    <n v="6.7999999999999996E-3"/>
    <n v="0"/>
    <n v="100"/>
    <s v="Secretaría Distrital de Gobierno"/>
    <n v="3"/>
    <x v="27"/>
    <x v="54"/>
    <m/>
    <x v="3"/>
    <x v="0"/>
    <x v="59"/>
    <m/>
  </r>
  <r>
    <n v="4"/>
    <x v="3"/>
    <x v="13"/>
    <n v="5"/>
    <x v="4"/>
    <n v="39"/>
    <x v="22"/>
    <s v="Gestión Pública Local"/>
    <x v="14"/>
    <s v="A definir en PDL"/>
    <n v="44"/>
    <x v="46"/>
    <x v="79"/>
    <x v="79"/>
    <s v="Desarrollar XXXX acciones orientadas a la ciudadanía, en el marco de la estrategia &quot;Bogotaneidad"/>
    <x v="79"/>
    <n v="400"/>
    <n v="412"/>
    <n v="424"/>
    <n v="436"/>
    <n v="1672"/>
    <n v="3.3999999999999998E-3"/>
    <n v="0"/>
    <n v="4"/>
    <s v="Secretaría Distrital de Gobierno"/>
    <n v="3"/>
    <x v="28"/>
    <x v="55"/>
    <m/>
    <x v="15"/>
    <x v="0"/>
    <x v="60"/>
    <m/>
  </r>
  <r>
    <n v="4"/>
    <x v="3"/>
    <x v="13"/>
    <n v="5"/>
    <x v="4"/>
    <n v="39"/>
    <x v="22"/>
    <s v="Gestión Pública Local"/>
    <x v="14"/>
    <s v="A definir en PDL"/>
    <n v="44"/>
    <x v="46"/>
    <x v="80"/>
    <x v="80"/>
    <s v="Fortalecer XXXX unidades de innovación publica y  social a nivel local"/>
    <x v="293"/>
    <n v="200"/>
    <n v="206"/>
    <n v="212"/>
    <n v="218"/>
    <n v="836"/>
    <n v="1.6999999999999999E-3"/>
    <n v="0"/>
    <n v="1"/>
    <s v="Secretaría Distrital de Gobierno"/>
    <n v="3"/>
    <x v="28"/>
    <x v="56"/>
    <m/>
    <x v="16"/>
    <x v="0"/>
    <x v="60"/>
    <m/>
  </r>
  <r>
    <n v="4"/>
    <x v="3"/>
    <x v="13"/>
    <n v="5"/>
    <x v="4"/>
    <n v="39"/>
    <x v="22"/>
    <s v="Gestión Pública Local"/>
    <x v="17"/>
    <s v="A definir en PDL"/>
    <n v="46"/>
    <x v="47"/>
    <x v="81"/>
    <x v="81"/>
    <s v="Concertar e implementar una (1) iniciativa de inversión local con los pueblos indígenas (aplica en todas las localidades con autoridades indígenas)"/>
    <x v="157"/>
    <n v="800"/>
    <n v="823"/>
    <n v="847"/>
    <n v="872"/>
    <n v="3342"/>
    <n v="6.7999999999999996E-3"/>
    <n v="0"/>
    <n v="4"/>
    <s v="Secretaría Distrital de Gobierno"/>
    <n v="3"/>
    <x v="29"/>
    <x v="57"/>
    <m/>
    <x v="3"/>
    <x v="0"/>
    <x v="61"/>
    <m/>
  </r>
  <r>
    <n v="4"/>
    <x v="3"/>
    <x v="13"/>
    <n v="5"/>
    <x v="4"/>
    <n v="39"/>
    <x v="22"/>
    <s v="Gestión Pública Local"/>
    <x v="17"/>
    <s v="A definir en PDL"/>
    <n v="46"/>
    <x v="47"/>
    <x v="82"/>
    <x v="82"/>
    <s v="Concertar e implementaruna (1) iniciativa de inversión local con las comunidades negras, afrocolombianas y palenqueras (aplica en todas las localidades con autoridades NAP)"/>
    <x v="158"/>
    <n v="800"/>
    <n v="823"/>
    <n v="847"/>
    <n v="872"/>
    <n v="3342"/>
    <n v="6.7999999999999996E-3"/>
    <n v="0"/>
    <n v="4"/>
    <s v="Secretaría Distrital de Gobierno"/>
    <n v="3"/>
    <x v="29"/>
    <x v="58"/>
    <m/>
    <x v="3"/>
    <x v="0"/>
    <x v="61"/>
    <m/>
  </r>
  <r>
    <n v="5"/>
    <x v="4"/>
    <x v="0"/>
    <n v="1"/>
    <x v="0"/>
    <n v="1"/>
    <x v="0"/>
    <s v="Presupuestos Participativos"/>
    <x v="0"/>
    <s v="N/A"/>
    <n v="15"/>
    <x v="0"/>
    <x v="0"/>
    <x v="0"/>
    <s v="Fortalecer XXX organizaciones comunitarias a través de capacidades para promover acciones de corresponsabilidad en la gestión de la seguridad y la convivencia  "/>
    <x v="299"/>
    <n v="305"/>
    <n v="314"/>
    <n v="323"/>
    <n v="333"/>
    <n v="1275"/>
    <n v="2.5999999999999999E-3"/>
    <n v="0"/>
    <n v="200"/>
    <s v="Secretaría Distrital de Seguridad, Convivencia y Justicia"/>
    <n v="51"/>
    <x v="0"/>
    <x v="0"/>
    <m/>
    <x v="0"/>
    <x v="0"/>
    <x v="0"/>
    <m/>
  </r>
  <r>
    <n v="5"/>
    <x v="4"/>
    <x v="0"/>
    <n v="1"/>
    <x v="0"/>
    <n v="1"/>
    <x v="0"/>
    <s v="Presupuestos Participativos"/>
    <x v="0"/>
    <s v="N/A"/>
    <n v="15"/>
    <x v="0"/>
    <x v="1"/>
    <x v="1"/>
    <s v="Implementar XXX acciones formativas diferenciales para la promoción de la convivencia ciudadana"/>
    <x v="300"/>
    <n v="305"/>
    <n v="314"/>
    <n v="323"/>
    <n v="333"/>
    <n v="1275"/>
    <n v="2.5999999999999999E-3"/>
    <n v="0"/>
    <n v="4"/>
    <s v="Secretaría Distrital de Seguridad, Convivencia y Justicia"/>
    <n v="51"/>
    <x v="0"/>
    <x v="1"/>
    <m/>
    <x v="1"/>
    <x v="0"/>
    <x v="1"/>
    <m/>
  </r>
  <r>
    <n v="5"/>
    <x v="4"/>
    <x v="0"/>
    <n v="1"/>
    <x v="0"/>
    <n v="1"/>
    <x v="0"/>
    <s v="Presupuestos Participativos"/>
    <x v="0"/>
    <s v="N/A"/>
    <n v="15"/>
    <x v="0"/>
    <x v="2"/>
    <x v="2"/>
    <s v="Implementar XXX iniciativas de convivencia con participación de la ciudadanía"/>
    <x v="301"/>
    <n v="305"/>
    <n v="314"/>
    <n v="323"/>
    <n v="333"/>
    <n v="1275"/>
    <n v="2.5999999999999999E-3"/>
    <n v="0"/>
    <n v="4"/>
    <s v="Secretaría Distrital de Seguridad, Convivencia y Justicia"/>
    <n v="51"/>
    <x v="0"/>
    <x v="2"/>
    <m/>
    <x v="1"/>
    <x v="0"/>
    <x v="0"/>
    <m/>
  </r>
  <r>
    <n v="5"/>
    <x v="4"/>
    <x v="1"/>
    <n v="1"/>
    <x v="0"/>
    <n v="2"/>
    <x v="1"/>
    <s v="Presupuestos Participativos"/>
    <x v="1"/>
    <s v="N/A"/>
    <n v="22"/>
    <x v="1"/>
    <x v="3"/>
    <x v="3"/>
    <s v="Vincular XXX personas en acciones para la prevención del feminicidio y la violencia contra la mujer."/>
    <x v="302"/>
    <n v="1750"/>
    <n v="1801"/>
    <n v="1853"/>
    <n v="1907"/>
    <n v="7311"/>
    <n v="1.49E-2"/>
    <n v="0"/>
    <n v="2000"/>
    <s v="Secretaría Distrital de la Mujer"/>
    <n v="50"/>
    <x v="1"/>
    <x v="3"/>
    <m/>
    <x v="2"/>
    <x v="0"/>
    <x v="2"/>
    <m/>
  </r>
  <r>
    <n v="5"/>
    <x v="4"/>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303"/>
    <n v="785"/>
    <n v="808"/>
    <n v="832"/>
    <n v="856"/>
    <n v="3282"/>
    <n v="6.7000000000000002E-3"/>
    <n v="0"/>
    <n v="4"/>
    <s v="Secretaría Distrital de Seguridad, Convivencia y Justicia"/>
    <n v="51"/>
    <x v="2"/>
    <x v="3"/>
    <m/>
    <x v="3"/>
    <x v="0"/>
    <x v="3"/>
    <m/>
  </r>
  <r>
    <n v="5"/>
    <x v="4"/>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304"/>
    <n v="785"/>
    <n v="808"/>
    <n v="832"/>
    <n v="856"/>
    <n v="3282"/>
    <n v="6.7000000000000002E-3"/>
    <n v="0"/>
    <n v="4"/>
    <s v="Secretaría Distrital de Seguridad, Convivencia y Justicia"/>
    <n v="51"/>
    <x v="2"/>
    <x v="4"/>
    <m/>
    <x v="3"/>
    <x v="0"/>
    <x v="4"/>
    <m/>
  </r>
  <r>
    <n v="5"/>
    <x v="4"/>
    <x v="0"/>
    <n v="1"/>
    <x v="0"/>
    <n v="4"/>
    <x v="3"/>
    <s v="Presupuestos Participativos"/>
    <x v="0"/>
    <s v="N/A"/>
    <n v="14"/>
    <x v="3"/>
    <x v="6"/>
    <x v="6"/>
    <s v="Fortalecer XXX programas de abordaje de conflictividad escolar para la convivencia con enfoque restaurativo"/>
    <x v="305"/>
    <n v="146"/>
    <n v="150"/>
    <n v="155"/>
    <n v="159"/>
    <n v="610"/>
    <n v="1.1999999999999999E-3"/>
    <n v="0"/>
    <n v="20"/>
    <s v="Secretaría Distrital de Seguridad, Convivencia y Justicia"/>
    <n v="51"/>
    <x v="3"/>
    <x v="5"/>
    <m/>
    <x v="3"/>
    <x v="0"/>
    <x v="5"/>
    <m/>
  </r>
  <r>
    <n v="5"/>
    <x v="4"/>
    <x v="0"/>
    <n v="1"/>
    <x v="0"/>
    <n v="4"/>
    <x v="3"/>
    <s v="Presupuestos Participativos"/>
    <x v="0"/>
    <s v="N/A"/>
    <n v="14"/>
    <x v="3"/>
    <x v="7"/>
    <x v="7"/>
    <s v="Fortalecer XXX actores comunitarios con herramientas y capacidades para la implementación de un enfoque restaurativo para la justicia y la convivencia"/>
    <x v="306"/>
    <n v="146"/>
    <n v="150"/>
    <n v="155"/>
    <n v="159"/>
    <n v="610"/>
    <n v="1.1999999999999999E-3"/>
    <n v="0"/>
    <n v="400"/>
    <s v="Secretaría Distrital de Seguridad, Convivencia y Justicia"/>
    <n v="51"/>
    <x v="3"/>
    <x v="0"/>
    <m/>
    <x v="3"/>
    <x v="0"/>
    <x v="5"/>
    <m/>
  </r>
  <r>
    <n v="5"/>
    <x v="4"/>
    <x v="0"/>
    <n v="1"/>
    <x v="0"/>
    <n v="4"/>
    <x v="3"/>
    <s v="Presupuestos Participativos"/>
    <x v="0"/>
    <s v="N/A"/>
    <n v="14"/>
    <x v="3"/>
    <x v="87"/>
    <x v="87"/>
    <s v="Implementar XXX proyectos de justicia local para la resolución efectiva de conflictividades de manera integral en el sistema de justicia"/>
    <x v="307"/>
    <n v="146"/>
    <n v="150"/>
    <n v="155"/>
    <n v="159"/>
    <n v="610"/>
    <n v="1.1999999999999999E-3"/>
    <n v="0"/>
    <n v="4"/>
    <s v="Secretaría Distrital de Seguridad, Convivencia y Justicia"/>
    <n v="51"/>
    <x v="3"/>
    <x v="62"/>
    <m/>
    <x v="3"/>
    <x v="0"/>
    <x v="65"/>
    <m/>
  </r>
  <r>
    <n v="5"/>
    <x v="4"/>
    <x v="0"/>
    <n v="1"/>
    <x v="0"/>
    <n v="4"/>
    <x v="3"/>
    <s v="Presupuestos Participativos"/>
    <x v="0"/>
    <s v="N/A"/>
    <n v="14"/>
    <x v="3"/>
    <x v="8"/>
    <x v="8"/>
    <s v="Beneficiar XXX ciudadanos con habilidades y capacidades para gestionar la convivencia constructivamente"/>
    <x v="308"/>
    <n v="146"/>
    <n v="150"/>
    <n v="155"/>
    <n v="159"/>
    <n v="610"/>
    <n v="1.1999999999999999E-3"/>
    <n v="0"/>
    <n v="400"/>
    <s v="Secretaría Distrital de Seguridad, Convivencia y Justicia"/>
    <n v="51"/>
    <x v="3"/>
    <x v="6"/>
    <m/>
    <x v="3"/>
    <x v="0"/>
    <x v="0"/>
    <m/>
  </r>
  <r>
    <n v="5"/>
    <x v="4"/>
    <x v="0"/>
    <n v="1"/>
    <x v="0"/>
    <n v="4"/>
    <x v="3"/>
    <s v="Presupuestos Participativos"/>
    <x v="0"/>
    <s v="N/A"/>
    <n v="14"/>
    <x v="3"/>
    <x v="9"/>
    <x v="9"/>
    <s v="Implementar XXX proyectos comunitarios en la localidad, para la apropiación del Código Nacional de Seguridad y Convivencia Ciudadana"/>
    <x v="309"/>
    <n v="146"/>
    <n v="150"/>
    <n v="155"/>
    <n v="159"/>
    <n v="610"/>
    <n v="1.1999999999999999E-3"/>
    <n v="0"/>
    <n v="4"/>
    <s v="Secretaría Distrital de Seguridad, Convivencia y Justicia"/>
    <n v="51"/>
    <x v="3"/>
    <x v="7"/>
    <m/>
    <x v="1"/>
    <x v="0"/>
    <x v="0"/>
    <m/>
  </r>
  <r>
    <n v="5"/>
    <x v="4"/>
    <x v="0"/>
    <n v="1"/>
    <x v="0"/>
    <n v="4"/>
    <x v="3"/>
    <s v="Presupuestos Participativos"/>
    <x v="0"/>
    <s v="N/A"/>
    <n v="14"/>
    <x v="3"/>
    <x v="10"/>
    <x v="10"/>
    <s v="Implementar XXX acciones pedagógicas para la gestión de conflictividades y prevención de violencias"/>
    <x v="310"/>
    <n v="146"/>
    <n v="150"/>
    <n v="155"/>
    <n v="159"/>
    <n v="610"/>
    <n v="1.1999999999999999E-3"/>
    <n v="0"/>
    <n v="4"/>
    <s v="Secretaría Distrital de Seguridad, Convivencia y Justicia"/>
    <n v="51"/>
    <x v="3"/>
    <x v="8"/>
    <m/>
    <x v="4"/>
    <x v="0"/>
    <x v="6"/>
    <m/>
  </r>
  <r>
    <n v="5"/>
    <x v="4"/>
    <x v="0"/>
    <n v="1"/>
    <x v="0"/>
    <n v="4"/>
    <x v="3"/>
    <s v="Presupuestos Participativos"/>
    <x v="0"/>
    <s v="N/A"/>
    <n v="14"/>
    <x v="3"/>
    <x v="11"/>
    <x v="11"/>
    <s v="Ejecutar XXX programas comunitarios con enfoque restaurativo para el cuidado del espacio público y del medio ambiente"/>
    <x v="311"/>
    <n v="146"/>
    <n v="150"/>
    <n v="155"/>
    <n v="159"/>
    <n v="610"/>
    <n v="1.1999999999999999E-3"/>
    <n v="0"/>
    <n v="4"/>
    <s v="Secretaría Distrital de Seguridad, Convivencia y Justicia"/>
    <n v="51"/>
    <x v="3"/>
    <x v="9"/>
    <m/>
    <x v="0"/>
    <x v="0"/>
    <x v="0"/>
    <m/>
  </r>
  <r>
    <n v="5"/>
    <x v="4"/>
    <x v="13"/>
    <n v="1"/>
    <x v="0"/>
    <n v="5"/>
    <x v="4"/>
    <s v="Presupuestos Participativos"/>
    <x v="0"/>
    <s v="N/A"/>
    <n v="60"/>
    <x v="50"/>
    <x v="88"/>
    <x v="88"/>
    <s v="Realizar XXX acuerdos para la organización, la recuperación, el cuidado, el embellecimiento, la sostenibilidad, el mejoramiento y el aprovechamiento económico del espacio público."/>
    <x v="312"/>
    <n v="1632"/>
    <n v="1679"/>
    <n v="1729"/>
    <n v="1779"/>
    <n v="6819"/>
    <n v="1.3899999999999999E-2"/>
    <n v="0"/>
    <n v="8"/>
    <s v="Secretaría Distrital de Gobierno"/>
    <n v="3"/>
    <x v="30"/>
    <x v="63"/>
    <m/>
    <x v="5"/>
    <x v="0"/>
    <x v="66"/>
    <m/>
  </r>
  <r>
    <n v="5"/>
    <x v="4"/>
    <x v="2"/>
    <n v="1"/>
    <x v="0"/>
    <n v="5"/>
    <x v="4"/>
    <s v="Presupuestos Participativos"/>
    <x v="3"/>
    <s v="N/A"/>
    <n v="16"/>
    <x v="4"/>
    <x v="12"/>
    <x v="12"/>
    <s v="Intervenir XXX metros cuadrados de elementos del sistema de espacio público peatonal con acciones de construcción y/o conservación."/>
    <x v="313"/>
    <n v="1826"/>
    <n v="1880"/>
    <n v="1934"/>
    <n v="1991"/>
    <n v="7631"/>
    <n v="1.55E-2"/>
    <n v="0"/>
    <n v="4000"/>
    <s v="Secretaría Distrital de Movilidad"/>
    <n v="37"/>
    <x v="4"/>
    <x v="4"/>
    <m/>
    <x v="5"/>
    <x v="1"/>
    <x v="7"/>
    <m/>
  </r>
  <r>
    <n v="5"/>
    <x v="4"/>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66"/>
    <n v="785"/>
    <n v="808"/>
    <n v="832"/>
    <n v="856"/>
    <n v="3282"/>
    <n v="6.7000000000000002E-3"/>
    <n v="0"/>
    <n v="4"/>
    <s v="Secretaría Distrital de Seguridad, Convivencia y Justicia"/>
    <n v="51"/>
    <x v="5"/>
    <x v="10"/>
    <m/>
    <x v="6"/>
    <x v="0"/>
    <x v="8"/>
    <m/>
  </r>
  <r>
    <n v="5"/>
    <x v="4"/>
    <x v="3"/>
    <n v="2"/>
    <x v="1"/>
    <n v="7"/>
    <x v="5"/>
    <s v="Gestión Pública Local"/>
    <x v="4"/>
    <n v="0.12"/>
    <n v="4"/>
    <x v="6"/>
    <x v="14"/>
    <x v="14"/>
    <s v="Beneficiar xxxx jóvenes con transferencias condicionadas y  acompañamiento psicosocial para la promoción al acceso y permanencia a oportunidades de formación y empleabilidad"/>
    <x v="314"/>
    <n v="1767"/>
    <n v="1819"/>
    <n v="1872"/>
    <n v="1927"/>
    <n v="7385"/>
    <n v="1.4999999999999999E-2"/>
    <n v="0"/>
    <n v="1000"/>
    <s v="Secretaría Distrital de Integración Social"/>
    <n v="24"/>
    <x v="6"/>
    <x v="11"/>
    <m/>
    <x v="7"/>
    <x v="2"/>
    <x v="9"/>
    <m/>
  </r>
  <r>
    <n v="5"/>
    <x v="4"/>
    <x v="3"/>
    <n v="2"/>
    <x v="1"/>
    <n v="7"/>
    <x v="5"/>
    <s v="Gestión Pública Local"/>
    <x v="4"/>
    <n v="0.12"/>
    <n v="5"/>
    <x v="7"/>
    <x v="15"/>
    <x v="15"/>
    <s v="Atender XXX personas con apoyos que contribuyan al ingreso mínimo garantizado. "/>
    <x v="315"/>
    <n v="2239"/>
    <n v="2304"/>
    <n v="2371"/>
    <n v="2440"/>
    <n v="9354"/>
    <n v="1.9E-2"/>
    <n v="0"/>
    <n v="4000"/>
    <s v="Secretaría Distrital de Integración Social"/>
    <n v="24"/>
    <x v="6"/>
    <x v="12"/>
    <m/>
    <x v="7"/>
    <x v="3"/>
    <x v="10"/>
    <m/>
  </r>
  <r>
    <n v="5"/>
    <x v="4"/>
    <x v="3"/>
    <n v="2"/>
    <x v="1"/>
    <n v="7"/>
    <x v="5"/>
    <s v="Gestión Pública Local"/>
    <x v="4"/>
    <n v="0.12"/>
    <n v="6"/>
    <x v="8"/>
    <x v="16"/>
    <x v="16"/>
    <s v="Beneficiar XXX personas mayores con transferencias monetarias"/>
    <x v="316"/>
    <n v="9426"/>
    <n v="9701"/>
    <n v="9984"/>
    <n v="10276"/>
    <n v="39386"/>
    <n v="0.08"/>
    <n v="0"/>
    <n v="4661"/>
    <s v="Secretaría Distrital de Integración Social"/>
    <n v="24"/>
    <x v="6"/>
    <x v="13"/>
    <m/>
    <x v="7"/>
    <x v="3"/>
    <x v="11"/>
    <m/>
  </r>
  <r>
    <n v="5"/>
    <x v="4"/>
    <x v="3"/>
    <n v="2"/>
    <x v="1"/>
    <n v="8"/>
    <x v="23"/>
    <s v="Gestión Pública Local"/>
    <x v="4"/>
    <n v="0.12"/>
    <n v="7"/>
    <x v="51"/>
    <x v="89"/>
    <x v="89"/>
    <s v=" Habilitar XXX cupos para la atención de población en inseguridad alimentaria y nutricional del Distrito Capital, a través de comedores comunitarios."/>
    <x v="317"/>
    <n v="707"/>
    <n v="728"/>
    <n v="749"/>
    <n v="771"/>
    <n v="2954"/>
    <n v="6.0000000000000001E-3"/>
    <n v="0"/>
    <n v="600"/>
    <s v="Secretaría Distrital de Integración Social"/>
    <n v="24"/>
    <x v="31"/>
    <x v="64"/>
    <m/>
    <x v="17"/>
    <x v="0"/>
    <x v="67"/>
    <m/>
  </r>
  <r>
    <n v="5"/>
    <x v="4"/>
    <x v="4"/>
    <n v="2"/>
    <x v="1"/>
    <n v="10"/>
    <x v="6"/>
    <s v="Gestión Pública Local"/>
    <x v="5"/>
    <n v="0.03"/>
    <n v="8"/>
    <x v="9"/>
    <x v="17"/>
    <x v="17"/>
    <s v="Vincular XXX personas con discapacidad, cuidadores y cuidadoras, en actividades complementarias en salud"/>
    <x v="318"/>
    <n v="943"/>
    <n v="970"/>
    <n v="998"/>
    <n v="1028"/>
    <n v="3939"/>
    <n v="8.0000000000000002E-3"/>
    <n v="0"/>
    <n v="1000"/>
    <s v="Secretaría Distrital de Salud"/>
    <n v="18"/>
    <x v="7"/>
    <x v="14"/>
    <m/>
    <x v="3"/>
    <x v="4"/>
    <x v="12"/>
    <m/>
  </r>
  <r>
    <n v="5"/>
    <x v="4"/>
    <x v="4"/>
    <n v="2"/>
    <x v="1"/>
    <n v="10"/>
    <x v="6"/>
    <s v="Gestión Pública Local"/>
    <x v="5"/>
    <n v="0.03"/>
    <n v="9"/>
    <x v="10"/>
    <x v="18"/>
    <x v="18"/>
    <s v="Vincular XXX personas a las acciones desarrolladas desde los dispositivos de base comunitaria en respuesta al consumo de SPA"/>
    <x v="319"/>
    <n v="353"/>
    <n v="364"/>
    <n v="374"/>
    <n v="385"/>
    <n v="1477"/>
    <n v="3.0000000000000001E-3"/>
    <n v="0"/>
    <n v="2000"/>
    <s v="Secretaría Distrital de Salud"/>
    <n v="18"/>
    <x v="7"/>
    <x v="15"/>
    <m/>
    <x v="3"/>
    <x v="0"/>
    <x v="13"/>
    <m/>
  </r>
  <r>
    <n v="5"/>
    <x v="4"/>
    <x v="4"/>
    <n v="2"/>
    <x v="1"/>
    <n v="10"/>
    <x v="6"/>
    <s v="Gestión Pública Local"/>
    <x v="5"/>
    <n v="0.03"/>
    <n v="10"/>
    <x v="11"/>
    <x v="19"/>
    <x v="19"/>
    <s v="Beneficiar XXX personas con discapacidad a través de Dispositivos de Asistencia Personal - Ayudas Técnicas (no incluidas en los Planes de Beneficios)"/>
    <x v="320"/>
    <n v="1885"/>
    <n v="1940"/>
    <n v="1997"/>
    <n v="2055"/>
    <n v="7877"/>
    <n v="1.6E-2"/>
    <n v="0"/>
    <n v="1500"/>
    <s v="Secretaría Distrital de Salud"/>
    <n v="18"/>
    <x v="7"/>
    <x v="16"/>
    <m/>
    <x v="3"/>
    <x v="4"/>
    <x v="12"/>
    <m/>
  </r>
  <r>
    <n v="5"/>
    <x v="4"/>
    <x v="4"/>
    <n v="2"/>
    <x v="1"/>
    <n v="10"/>
    <x v="6"/>
    <s v="Gestión Pública Local"/>
    <x v="5"/>
    <n v="0.03"/>
    <n v="19"/>
    <x v="12"/>
    <x v="20"/>
    <x v="20"/>
    <s v="Vincular XXX personas a las acciones y estrategias para promover la salud sexual y reproductiva consciente en los diferentes ciclos de vida"/>
    <x v="321"/>
    <n v="353"/>
    <n v="364"/>
    <n v="374"/>
    <n v="385"/>
    <n v="1477"/>
    <n v="3.0000000000000001E-3"/>
    <n v="0"/>
    <n v="1600"/>
    <s v="Secretaría Distrital de Salud"/>
    <n v="18"/>
    <x v="7"/>
    <x v="17"/>
    <m/>
    <x v="3"/>
    <x v="0"/>
    <x v="14"/>
    <m/>
  </r>
  <r>
    <n v="5"/>
    <x v="4"/>
    <x v="4"/>
    <n v="2"/>
    <x v="1"/>
    <n v="10"/>
    <x v="6"/>
    <s v="Presupuestos Participativos"/>
    <x v="5"/>
    <s v="N/A"/>
    <n v="70"/>
    <x v="14"/>
    <x v="22"/>
    <x v="22"/>
    <s v="Beneficiar XXX personas con acciones para la promoción y atención de la salud mental"/>
    <x v="322"/>
    <n v="1691"/>
    <n v="1740"/>
    <n v="1791"/>
    <n v="1843"/>
    <n v="7065"/>
    <n v="1.44E-2"/>
    <n v="0"/>
    <n v="1200"/>
    <s v="Secretaría Distrital de Salud"/>
    <n v="18"/>
    <x v="7"/>
    <x v="19"/>
    <m/>
    <x v="8"/>
    <x v="0"/>
    <x v="15"/>
    <m/>
  </r>
  <r>
    <n v="5"/>
    <x v="4"/>
    <x v="5"/>
    <n v="2"/>
    <x v="1"/>
    <n v="12"/>
    <x v="7"/>
    <s v="Presupuestos Participativos"/>
    <x v="6"/>
    <s v="N/A"/>
    <n v="66"/>
    <x v="15"/>
    <x v="23"/>
    <x v="23"/>
    <s v="Vincular XXX personas en procesos para la prevención de violencias en el contexto familiar y/o violencia sexual   "/>
    <x v="323"/>
    <n v="1128"/>
    <n v="1160"/>
    <n v="1194"/>
    <n v="1229"/>
    <n v="4712"/>
    <n v="9.5999999999999992E-3"/>
    <n v="0"/>
    <n v="1800"/>
    <s v="Secretaría Distrital de Integración Social"/>
    <n v="24"/>
    <x v="8"/>
    <x v="20"/>
    <m/>
    <x v="3"/>
    <x v="0"/>
    <x v="2"/>
    <m/>
  </r>
  <r>
    <n v="5"/>
    <x v="4"/>
    <x v="5"/>
    <n v="2"/>
    <x v="1"/>
    <n v="12"/>
    <x v="7"/>
    <s v="Presupuestos Participativos"/>
    <x v="6"/>
    <s v="N/A"/>
    <n v="23"/>
    <x v="16"/>
    <x v="24"/>
    <x v="24"/>
    <s v="Vincular XXX mujeres cuidadoras a estrategias de cuidado."/>
    <x v="324"/>
    <n v="1526"/>
    <n v="1570"/>
    <n v="1616"/>
    <n v="1663"/>
    <n v="6376"/>
    <n v="1.2999999999999999E-2"/>
    <n v="0"/>
    <n v="2000"/>
    <s v="Secretaría Distrital de la Mujer"/>
    <n v="50"/>
    <x v="8"/>
    <x v="21"/>
    <m/>
    <x v="3"/>
    <x v="0"/>
    <x v="2"/>
    <m/>
  </r>
  <r>
    <n v="5"/>
    <x v="4"/>
    <x v="5"/>
    <n v="2"/>
    <x v="1"/>
    <n v="12"/>
    <x v="7"/>
    <s v="Presupuestos Participativos"/>
    <x v="6"/>
    <s v="N/A"/>
    <n v="50"/>
    <x v="17"/>
    <x v="25"/>
    <x v="25"/>
    <s v="Vincular xxx mujeres para el ejercicio de derechos y el fortalecimiento de su autonomía económica"/>
    <x v="325"/>
    <n v="1514"/>
    <n v="1558"/>
    <n v="1604"/>
    <n v="1651"/>
    <n v="6326"/>
    <n v="1.29E-2"/>
    <n v="0"/>
    <n v="2000"/>
    <s v="Secretaría Distrital de la Mujer"/>
    <n v="50"/>
    <x v="8"/>
    <x v="0"/>
    <m/>
    <x v="3"/>
    <x v="5"/>
    <x v="16"/>
    <m/>
  </r>
  <r>
    <n v="5"/>
    <x v="4"/>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326"/>
    <n v="251"/>
    <n v="258"/>
    <n v="265"/>
    <n v="273"/>
    <n v="1047"/>
    <n v="2.0999999999999999E-3"/>
    <n v="0"/>
    <n v="8"/>
    <s v="Secretaría General"/>
    <n v="1"/>
    <x v="9"/>
    <x v="2"/>
    <m/>
    <x v="3"/>
    <x v="6"/>
    <x v="17"/>
    <m/>
  </r>
  <r>
    <n v="5"/>
    <x v="4"/>
    <x v="6"/>
    <n v="2"/>
    <x v="1"/>
    <n v="13"/>
    <x v="8"/>
    <s v="Presupuestos Participativos"/>
    <x v="6"/>
    <s v="N/A"/>
    <n v="21"/>
    <x v="18"/>
    <x v="27"/>
    <x v="27"/>
    <s v="Realizar xxx acciones de construcción de paz que contribuyan al tejido social, la integración local, la sostenibilidad económica y/o desarrollo territorial para la reconciliación."/>
    <x v="327"/>
    <n v="251"/>
    <n v="258"/>
    <n v="265"/>
    <n v="273"/>
    <n v="1047"/>
    <n v="2.0999999999999999E-3"/>
    <n v="0"/>
    <n v="8"/>
    <s v="Secretaría General"/>
    <n v="1"/>
    <x v="9"/>
    <x v="22"/>
    <m/>
    <x v="3"/>
    <x v="0"/>
    <x v="18"/>
    <m/>
  </r>
  <r>
    <n v="5"/>
    <x v="4"/>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328"/>
    <n v="251"/>
    <n v="258"/>
    <n v="265"/>
    <n v="273"/>
    <n v="1047"/>
    <n v="2.0999999999999999E-3"/>
    <n v="0"/>
    <n v="8"/>
    <s v="Secretaría General"/>
    <n v="1"/>
    <x v="9"/>
    <x v="0"/>
    <m/>
    <x v="3"/>
    <x v="0"/>
    <x v="19"/>
    <m/>
  </r>
  <r>
    <n v="5"/>
    <x v="4"/>
    <x v="7"/>
    <n v="2"/>
    <x v="1"/>
    <n v="14"/>
    <x v="9"/>
    <s v="Gestión Pública Local"/>
    <x v="7"/>
    <s v="A definir en PDL"/>
    <n v="3"/>
    <x v="19"/>
    <x v="29"/>
    <x v="29"/>
    <s v="Otorgar XXX estímulos de apoyo al sector artístico y cultural."/>
    <x v="329"/>
    <n v="393"/>
    <n v="404"/>
    <n v="416"/>
    <n v="428"/>
    <n v="1641"/>
    <n v="3.3E-3"/>
    <n v="0"/>
    <n v="50"/>
    <s v="Secretaría Distrital de Cultura, Recreación y Deporte"/>
    <n v="26"/>
    <x v="10"/>
    <x v="23"/>
    <m/>
    <x v="9"/>
    <x v="7"/>
    <x v="20"/>
    <m/>
  </r>
  <r>
    <n v="5"/>
    <x v="4"/>
    <x v="7"/>
    <n v="2"/>
    <x v="1"/>
    <n v="14"/>
    <x v="9"/>
    <s v="Presupuestos Participativos"/>
    <x v="7"/>
    <s v="N/A"/>
    <n v="24"/>
    <x v="20"/>
    <x v="30"/>
    <x v="30"/>
    <s v="Beneficiar XXX colectivos u organizaciones recreo deportivas  inscritas en el Banco que implementan iniciativas de carácter barrial con apoyos economicos"/>
    <x v="330"/>
    <n v="647"/>
    <n v="666"/>
    <n v="685"/>
    <n v="705"/>
    <n v="2703"/>
    <n v="5.4999999999999997E-3"/>
    <n v="0"/>
    <n v="80"/>
    <s v="Secretaría Distrital de Cultura, Recreación y Deporte"/>
    <n v="26"/>
    <x v="11"/>
    <x v="24"/>
    <m/>
    <x v="9"/>
    <x v="0"/>
    <x v="21"/>
    <m/>
  </r>
  <r>
    <n v="5"/>
    <x v="4"/>
    <x v="7"/>
    <n v="2"/>
    <x v="1"/>
    <n v="14"/>
    <x v="9"/>
    <s v="Presupuestos Participativos"/>
    <x v="7"/>
    <s v="N/A"/>
    <n v="24"/>
    <x v="20"/>
    <x v="31"/>
    <x v="31"/>
    <s v="Beneficiar  XXX personas en actividades recreo-deportivas comunitarias."/>
    <x v="331"/>
    <n v="1295"/>
    <n v="1333"/>
    <n v="1372"/>
    <n v="1412"/>
    <n v="5411"/>
    <n v="1.0999999999999999E-2"/>
    <n v="0"/>
    <n v="3500"/>
    <s v="Secretaría Distrital de Cultura, Recreación y Deporte"/>
    <n v="26"/>
    <x v="11"/>
    <x v="25"/>
    <m/>
    <x v="9"/>
    <x v="0"/>
    <x v="22"/>
    <m/>
  </r>
  <r>
    <n v="5"/>
    <x v="4"/>
    <x v="7"/>
    <n v="2"/>
    <x v="1"/>
    <n v="14"/>
    <x v="9"/>
    <s v="Presupuestos Participativos"/>
    <x v="7"/>
    <s v="N/A"/>
    <n v="24"/>
    <x v="20"/>
    <x v="32"/>
    <x v="32"/>
    <s v="Capacitar XXX personas en los campos deportivos o recreativos "/>
    <x v="332"/>
    <n v="1295"/>
    <n v="1333"/>
    <n v="1372"/>
    <n v="1412"/>
    <n v="5411"/>
    <n v="1.0999999999999999E-2"/>
    <n v="0"/>
    <n v="3500"/>
    <s v="Secretaría Distrital de Cultura, Recreación y Deporte"/>
    <n v="26"/>
    <x v="11"/>
    <x v="26"/>
    <m/>
    <x v="9"/>
    <x v="8"/>
    <x v="23"/>
    <m/>
  </r>
  <r>
    <n v="5"/>
    <x v="4"/>
    <x v="7"/>
    <n v="2"/>
    <x v="1"/>
    <n v="14"/>
    <x v="9"/>
    <s v="Presupuestos Participativos"/>
    <x v="7"/>
    <s v="N/A"/>
    <n v="24"/>
    <x v="20"/>
    <x v="33"/>
    <x v="33"/>
    <s v="Beneficiar XXX Personas con la entrega de dotaciones deportivas."/>
    <x v="333"/>
    <n v="1295"/>
    <n v="1333"/>
    <n v="1372"/>
    <n v="1412"/>
    <n v="5411"/>
    <n v="1.0999999999999999E-2"/>
    <n v="0"/>
    <n v="3500"/>
    <s v="Secretaría Distrital de Cultura, Recreación y Deporte"/>
    <n v="26"/>
    <x v="11"/>
    <x v="3"/>
    <m/>
    <x v="3"/>
    <x v="0"/>
    <x v="24"/>
    <m/>
  </r>
  <r>
    <n v="5"/>
    <x v="4"/>
    <x v="7"/>
    <n v="2"/>
    <x v="1"/>
    <n v="14"/>
    <x v="9"/>
    <s v="Presupuestos Participativos"/>
    <x v="7"/>
    <s v="N/A"/>
    <n v="25"/>
    <x v="21"/>
    <x v="34"/>
    <x v="34"/>
    <s v="Realizar XXX eventos de promoción, circulción y apropiación de actividades artísticas, culturales y patrimoniales."/>
    <x v="334"/>
    <n v="1178"/>
    <n v="1213"/>
    <n v="1248"/>
    <n v="1284"/>
    <n v="4923"/>
    <n v="0.01"/>
    <n v="0"/>
    <n v="80"/>
    <s v="Secretaría Distrital de Cultura, Recreación y Deporte"/>
    <n v="26"/>
    <x v="10"/>
    <x v="27"/>
    <m/>
    <x v="9"/>
    <x v="9"/>
    <x v="25"/>
    <m/>
  </r>
  <r>
    <n v="5"/>
    <x v="4"/>
    <x v="7"/>
    <n v="2"/>
    <x v="1"/>
    <n v="14"/>
    <x v="9"/>
    <s v="Presupuestos Participativos"/>
    <x v="7"/>
    <s v="N/A"/>
    <n v="25"/>
    <x v="21"/>
    <x v="35"/>
    <x v="35"/>
    <s v="Capacitar XXX personas en los campos artísticos, interculturales, culturales y/o patrimoniales."/>
    <x v="335"/>
    <n v="1296"/>
    <n v="1334"/>
    <n v="1373"/>
    <n v="1413"/>
    <n v="5416"/>
    <n v="1.0999999999999999E-2"/>
    <n v="0"/>
    <n v="4000"/>
    <s v="Secretaría Distrital de Cultura, Recreación y Deporte"/>
    <n v="26"/>
    <x v="10"/>
    <x v="26"/>
    <m/>
    <x v="9"/>
    <x v="10"/>
    <x v="26"/>
    <m/>
  </r>
  <r>
    <n v="5"/>
    <x v="4"/>
    <x v="7"/>
    <n v="2"/>
    <x v="1"/>
    <n v="14"/>
    <x v="9"/>
    <s v="Presupuestos Participativos"/>
    <x v="7"/>
    <s v="N/A"/>
    <n v="25"/>
    <x v="21"/>
    <x v="36"/>
    <x v="36"/>
    <s v="Beneficiar XXX organizaciones artísticas, culturales y patrimoniales con elementos entregados."/>
    <x v="263"/>
    <n v="414"/>
    <n v="426"/>
    <n v="438"/>
    <n v="451"/>
    <n v="1728"/>
    <n v="3.5000000000000001E-3"/>
    <n v="0"/>
    <n v="60"/>
    <s v="Secretaría Distrital de Cultura, Recreación y Deporte"/>
    <n v="26"/>
    <x v="10"/>
    <x v="28"/>
    <m/>
    <x v="3"/>
    <x v="0"/>
    <x v="27"/>
    <m/>
  </r>
  <r>
    <n v="5"/>
    <x v="4"/>
    <x v="7"/>
    <n v="2"/>
    <x v="1"/>
    <n v="14"/>
    <x v="9"/>
    <s v="Gestión Pública Local"/>
    <x v="7"/>
    <s v="N/A"/>
    <n v="47"/>
    <x v="58"/>
    <x v="102"/>
    <x v="100"/>
    <s v="Beneficiar a XXX a deportistas de alto rendimiento con apoyos economicos o en especie"/>
    <x v="336"/>
    <n v="393"/>
    <n v="404"/>
    <n v="416"/>
    <n v="428"/>
    <n v="1641"/>
    <n v="3.3E-3"/>
    <n v="0"/>
    <n v="200"/>
    <s v="Secretaría Distrital de Cultura, Recreación y Deporte"/>
    <n v="26"/>
    <x v="11"/>
    <x v="72"/>
    <m/>
    <x v="3"/>
    <x v="0"/>
    <x v="75"/>
    <m/>
  </r>
  <r>
    <n v="5"/>
    <x v="4"/>
    <x v="7"/>
    <n v="2"/>
    <x v="1"/>
    <n v="14"/>
    <x v="9"/>
    <s v="Gestión Pública Local"/>
    <x v="7"/>
    <s v="N/A"/>
    <n v="48"/>
    <x v="59"/>
    <x v="103"/>
    <x v="101"/>
    <s v="Vincular a XXX personas en acciones de reconocimiento y salvaguardia  del patrimonio cultura"/>
    <x v="337"/>
    <n v="393"/>
    <n v="404"/>
    <n v="416"/>
    <n v="428"/>
    <n v="1641"/>
    <n v="3.3E-3"/>
    <n v="0"/>
    <n v="200"/>
    <s v="Secretaría Distrital de Cultura, Recreación y Deporte"/>
    <n v="26"/>
    <x v="10"/>
    <x v="73"/>
    <m/>
    <x v="19"/>
    <x v="0"/>
    <x v="76"/>
    <m/>
  </r>
  <r>
    <n v="5"/>
    <x v="4"/>
    <x v="8"/>
    <n v="2"/>
    <x v="1"/>
    <n v="15"/>
    <x v="10"/>
    <s v="Presupuestos Participativos"/>
    <x v="6"/>
    <s v="N/A"/>
    <n v="33"/>
    <x v="22"/>
    <x v="37"/>
    <x v="37"/>
    <s v="Vincular XXX personas en acciones educativas en temas de protección y bienestar animal"/>
    <x v="338"/>
    <n v="59"/>
    <n v="61"/>
    <n v="62"/>
    <n v="64"/>
    <n v="246"/>
    <n v="5.0000000000000001E-4"/>
    <n v="0"/>
    <n v="2000"/>
    <s v="Secretaría Distrital de Ambiente"/>
    <n v="33"/>
    <x v="12"/>
    <x v="8"/>
    <m/>
    <x v="3"/>
    <x v="11"/>
    <x v="28"/>
    <m/>
  </r>
  <r>
    <n v="5"/>
    <x v="4"/>
    <x v="8"/>
    <n v="2"/>
    <x v="1"/>
    <n v="15"/>
    <x v="10"/>
    <s v="Presupuestos Participativos"/>
    <x v="6"/>
    <s v="N/A"/>
    <n v="33"/>
    <x v="22"/>
    <x v="38"/>
    <x v="38"/>
    <s v="Atender XXX animales en los programas de brigadas médicas, urgencias veterinarias y adopciones"/>
    <x v="339"/>
    <n v="513"/>
    <n v="527"/>
    <n v="543"/>
    <n v="559"/>
    <n v="2142"/>
    <n v="4.4000000000000003E-3"/>
    <n v="0"/>
    <n v="20000"/>
    <s v="Secretaría Distrital de Ambiente"/>
    <n v="33"/>
    <x v="12"/>
    <x v="29"/>
    <m/>
    <x v="3"/>
    <x v="12"/>
    <x v="29"/>
    <m/>
  </r>
  <r>
    <n v="5"/>
    <x v="4"/>
    <x v="8"/>
    <n v="2"/>
    <x v="1"/>
    <n v="15"/>
    <x v="10"/>
    <s v="Presupuestos Participativos"/>
    <x v="6"/>
    <s v="N/A"/>
    <n v="33"/>
    <x v="22"/>
    <x v="39"/>
    <x v="39"/>
    <s v="Esterilizar XXX perros y gatos incluyendo los que está en condición de vulnerabilidad"/>
    <x v="340"/>
    <n v="1119"/>
    <n v="1152"/>
    <n v="1186"/>
    <n v="1220"/>
    <n v="4677"/>
    <n v="9.4999999999999998E-3"/>
    <n v="0"/>
    <n v="20000"/>
    <s v="Secretaría Distrital de Ambiente"/>
    <n v="33"/>
    <x v="12"/>
    <x v="30"/>
    <m/>
    <x v="3"/>
    <x v="13"/>
    <x v="29"/>
    <m/>
  </r>
  <r>
    <n v="5"/>
    <x v="4"/>
    <x v="9"/>
    <n v="3"/>
    <x v="2"/>
    <n v="16"/>
    <x v="11"/>
    <s v="Gestión Pública Local"/>
    <x v="8"/>
    <n v="0.09"/>
    <n v="28"/>
    <x v="23"/>
    <x v="40"/>
    <x v="40"/>
    <s v="Dotar XXX sedes educativas urbanas y rurales con recursos pedagógicos y/o tecnológicos"/>
    <x v="341"/>
    <n v="3535"/>
    <n v="3638"/>
    <n v="3744"/>
    <n v="3853"/>
    <n v="14770"/>
    <n v="0.03"/>
    <n v="0"/>
    <n v="40"/>
    <s v="Secretaría de Educación del Distrito"/>
    <n v="15"/>
    <x v="13"/>
    <x v="3"/>
    <m/>
    <x v="3"/>
    <x v="14"/>
    <x v="30"/>
    <m/>
  </r>
  <r>
    <n v="5"/>
    <x v="4"/>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342"/>
    <n v="3535"/>
    <n v="3638"/>
    <n v="3744"/>
    <n v="3853"/>
    <n v="14770"/>
    <n v="0.03"/>
    <n v="0"/>
    <n v="500"/>
    <s v="Secretaría de Educación del Distrito"/>
    <n v="15"/>
    <x v="13"/>
    <x v="31"/>
    <m/>
    <x v="10"/>
    <x v="15"/>
    <x v="31"/>
    <m/>
  </r>
  <r>
    <n v="5"/>
    <x v="4"/>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343"/>
    <n v="3535"/>
    <n v="3638"/>
    <n v="3744"/>
    <n v="3853"/>
    <n v="14770"/>
    <n v="0.03"/>
    <n v="0"/>
    <n v="120"/>
    <s v="Secretaría de Educación del Distrito"/>
    <n v="15"/>
    <x v="13"/>
    <x v="32"/>
    <m/>
    <x v="10"/>
    <x v="15"/>
    <x v="32"/>
    <m/>
  </r>
  <r>
    <n v="5"/>
    <x v="4"/>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43"/>
    <n v="1691"/>
    <n v="1740"/>
    <n v="1791"/>
    <n v="1843"/>
    <n v="7065"/>
    <n v="1.44E-2"/>
    <n v="0"/>
    <n v="8"/>
    <s v="Secretaría Distrital de Desarrollo Económico"/>
    <n v="11"/>
    <x v="14"/>
    <x v="0"/>
    <m/>
    <x v="11"/>
    <x v="0"/>
    <x v="33"/>
    <m/>
  </r>
  <r>
    <n v="5"/>
    <x v="4"/>
    <x v="10"/>
    <n v="3"/>
    <x v="2"/>
    <n v="19"/>
    <x v="12"/>
    <s v="Presupuestos Participativos"/>
    <x v="10"/>
    <s v="N/A"/>
    <n v="36"/>
    <x v="26"/>
    <x v="44"/>
    <x v="44"/>
    <s v="Apoyar XXX Mipymes y/o emprendimientos orientados al fortalecimiento de las capacidades locales para la gestión y el desarrollo turístico "/>
    <x v="344"/>
    <n v="1069"/>
    <n v="1100"/>
    <n v="1132"/>
    <n v="1165"/>
    <n v="4465"/>
    <n v="9.1000000000000004E-3"/>
    <n v="0"/>
    <n v="40"/>
    <s v="Secretaría Distrital de Desarrollo Económico"/>
    <n v="11"/>
    <x v="14"/>
    <x v="33"/>
    <m/>
    <x v="3"/>
    <x v="0"/>
    <x v="34"/>
    <m/>
  </r>
  <r>
    <n v="5"/>
    <x v="4"/>
    <x v="7"/>
    <n v="3"/>
    <x v="2"/>
    <n v="20"/>
    <x v="13"/>
    <s v="Presupuestos Participativos"/>
    <x v="7"/>
    <s v="N/A"/>
    <n v="30"/>
    <x v="27"/>
    <x v="45"/>
    <x v="45"/>
    <s v="Financiar XXX proyectos del sector cultural y creativo."/>
    <x v="345"/>
    <n v="1128"/>
    <n v="1160"/>
    <n v="1194"/>
    <n v="1229"/>
    <n v="4712"/>
    <n v="0.01"/>
    <n v="0"/>
    <n v="200"/>
    <s v="Secretaría Distrital de Cultura, Recreación y Deporte"/>
    <n v="26"/>
    <x v="15"/>
    <x v="34"/>
    <m/>
    <x v="9"/>
    <x v="0"/>
    <x v="35"/>
    <m/>
  </r>
  <r>
    <n v="5"/>
    <x v="4"/>
    <x v="10"/>
    <n v="3"/>
    <x v="2"/>
    <n v="20"/>
    <x v="13"/>
    <s v="Presupuestos Participativos"/>
    <x v="10"/>
    <s v="N/A"/>
    <n v="37"/>
    <x v="28"/>
    <x v="46"/>
    <x v="46"/>
    <s v="Vincular XXX hogares y/o unidades productivas a procesos productivos y de comercialización en el sector rural."/>
    <x v="346"/>
    <n v="1433"/>
    <n v="1475"/>
    <n v="1518"/>
    <n v="1562"/>
    <n v="5987"/>
    <n v="1.2E-2"/>
    <n v="0"/>
    <n v="100"/>
    <s v="Secretaría Distrital de Desarrollo Económico"/>
    <n v="11"/>
    <x v="16"/>
    <x v="35"/>
    <m/>
    <x v="3"/>
    <x v="16"/>
    <x v="36"/>
    <m/>
  </r>
  <r>
    <n v="5"/>
    <x v="4"/>
    <x v="10"/>
    <n v="3"/>
    <x v="2"/>
    <n v="20"/>
    <x v="13"/>
    <s v="Presupuestos Participativos"/>
    <x v="10"/>
    <s v="N/A"/>
    <n v="38"/>
    <x v="29"/>
    <x v="47"/>
    <x v="47"/>
    <s v="Apoyar XXX Mipymes, emprendimientos y/o actores de la economia informal para el fortalecimiento del tejido empresarial local."/>
    <x v="347"/>
    <n v="1128"/>
    <n v="1160"/>
    <n v="1194"/>
    <n v="1229"/>
    <n v="4712"/>
    <n v="0.01"/>
    <n v="0"/>
    <n v="1000"/>
    <s v="Secretaría Distrital de Desarrollo Económico"/>
    <n v="11"/>
    <x v="16"/>
    <x v="36"/>
    <m/>
    <x v="3"/>
    <x v="17"/>
    <x v="37"/>
    <m/>
  </r>
  <r>
    <n v="5"/>
    <x v="4"/>
    <x v="7"/>
    <n v="4"/>
    <x v="3"/>
    <n v="24"/>
    <x v="14"/>
    <s v="Presupuestos Participativos"/>
    <x v="11"/>
    <s v="N/A"/>
    <n v="26"/>
    <x v="30"/>
    <x v="91"/>
    <x v="91"/>
    <s v="Construir XXX m2 de Parques de la red de proximidad (la construcción incluye su dotación)."/>
    <x v="348"/>
    <n v="766"/>
    <n v="788"/>
    <n v="811"/>
    <n v="835"/>
    <n v="3200"/>
    <n v="6.4999999999999997E-3"/>
    <n v="0"/>
    <n v="200"/>
    <s v="Secretaría Distrital de Cultura, Recreación y Deporte"/>
    <n v="26"/>
    <x v="17"/>
    <x v="66"/>
    <m/>
    <x v="3"/>
    <x v="0"/>
    <x v="68"/>
    <m/>
  </r>
  <r>
    <n v="5"/>
    <x v="4"/>
    <x v="7"/>
    <n v="4"/>
    <x v="3"/>
    <n v="24"/>
    <x v="14"/>
    <s v="Presupuestos Participativos"/>
    <x v="11"/>
    <s v="N/A"/>
    <n v="26"/>
    <x v="30"/>
    <x v="48"/>
    <x v="48"/>
    <s v="Intervenir XXX Parques  de la red de proximidad con acciones de mejoramiento, mantenimiento y/o dotación. "/>
    <x v="349"/>
    <n v="1178"/>
    <n v="1213"/>
    <n v="1248"/>
    <n v="1284"/>
    <n v="4923"/>
    <n v="0.01"/>
    <n v="0"/>
    <n v="20"/>
    <s v="Secretaría Distrital de Cultura, Recreación y Deporte"/>
    <n v="26"/>
    <x v="17"/>
    <x v="4"/>
    <m/>
    <x v="3"/>
    <x v="18"/>
    <x v="38"/>
    <m/>
  </r>
  <r>
    <n v="5"/>
    <x v="4"/>
    <x v="7"/>
    <n v="4"/>
    <x v="3"/>
    <n v="24"/>
    <x v="14"/>
    <s v="Presupuestos Participativos"/>
    <x v="11"/>
    <s v="N/A"/>
    <n v="31"/>
    <x v="31"/>
    <x v="49"/>
    <x v="49"/>
    <s v="Intervenir XXX equipamientos culturales con acciones de construcción, adecuación y/o dotación"/>
    <x v="350"/>
    <n v="599"/>
    <n v="616"/>
    <n v="634"/>
    <n v="653"/>
    <n v="2501"/>
    <n v="5.1000000000000004E-3"/>
    <n v="0"/>
    <n v="4"/>
    <s v="Secretaría Distrital de Cultura, Recreación y Deporte"/>
    <n v="26"/>
    <x v="18"/>
    <x v="4"/>
    <m/>
    <x v="3"/>
    <x v="19"/>
    <x v="39"/>
    <m/>
  </r>
  <r>
    <n v="5"/>
    <x v="4"/>
    <x v="8"/>
    <n v="4"/>
    <x v="3"/>
    <n v="25"/>
    <x v="15"/>
    <s v="Presupuestos Participativos"/>
    <x v="12"/>
    <s v="N/A"/>
    <n v="32"/>
    <x v="32"/>
    <x v="96"/>
    <x v="55"/>
    <s v="Lograr XXX hectáreas en proceso de restauración ecológica"/>
    <x v="351"/>
    <n v="1767"/>
    <n v="1819"/>
    <n v="1872"/>
    <n v="1927"/>
    <n v="7385"/>
    <n v="1.4999999999999999E-2"/>
    <n v="0"/>
    <n v="8"/>
    <s v="Secretaría Distrital de Ambiente"/>
    <n v="33"/>
    <x v="19"/>
    <x v="42"/>
    <m/>
    <x v="12"/>
    <x v="24"/>
    <x v="40"/>
    <m/>
  </r>
  <r>
    <n v="5"/>
    <x v="4"/>
    <x v="8"/>
    <n v="4"/>
    <x v="3"/>
    <n v="25"/>
    <x v="15"/>
    <s v="Presupuestos Participativos"/>
    <x v="12"/>
    <s v="N/A"/>
    <n v="32"/>
    <x v="32"/>
    <x v="100"/>
    <x v="98"/>
    <s v="Realizar acciones de conservación en XXX hectáreas de la  Estructura Ecológica Principal"/>
    <x v="352"/>
    <n v="118"/>
    <n v="121"/>
    <n v="125"/>
    <n v="128"/>
    <n v="492"/>
    <n v="1E-3"/>
    <n v="0"/>
    <n v="1"/>
    <s v="Secretaría Distrital de Ambiente"/>
    <n v="33"/>
    <x v="19"/>
    <x v="71"/>
    <m/>
    <x v="12"/>
    <x v="31"/>
    <x v="40"/>
    <m/>
  </r>
  <r>
    <n v="5"/>
    <x v="4"/>
    <x v="8"/>
    <n v="4"/>
    <x v="3"/>
    <n v="25"/>
    <x v="15"/>
    <s v="Presupuestos Participativos"/>
    <x v="12"/>
    <s v="N/A"/>
    <n v="32"/>
    <x v="32"/>
    <x v="50"/>
    <x v="50"/>
    <s v="Intervenir XXX hectáreas de conectores ecosistémicos"/>
    <x v="353"/>
    <n v="118"/>
    <n v="121"/>
    <n v="125"/>
    <n v="128"/>
    <n v="492"/>
    <n v="1E-3"/>
    <n v="0"/>
    <n v="1"/>
    <s v="Secretaría Distrital de Ambiente"/>
    <n v="33"/>
    <x v="19"/>
    <x v="37"/>
    <m/>
    <x v="12"/>
    <x v="20"/>
    <x v="40"/>
    <m/>
  </r>
  <r>
    <n v="5"/>
    <x v="4"/>
    <x v="11"/>
    <n v="4"/>
    <x v="3"/>
    <n v="25"/>
    <x v="15"/>
    <s v="Presupuestos Participativos"/>
    <x v="12"/>
    <s v="N/A"/>
    <n v="32"/>
    <x v="32"/>
    <x v="51"/>
    <x v="51"/>
    <s v="Implementar XXX procesos comunitarios de educación ambiental que promueven la conservación de la biodiversidad y el agua"/>
    <x v="354"/>
    <n v="82"/>
    <n v="85"/>
    <n v="87"/>
    <n v="90"/>
    <n v="345"/>
    <n v="6.9999999999999999E-4"/>
    <n v="0"/>
    <n v="4"/>
    <s v="Secretaría Distrital de Ambiente"/>
    <n v="33"/>
    <x v="20"/>
    <x v="38"/>
    <m/>
    <x v="13"/>
    <x v="0"/>
    <x v="28"/>
    <m/>
  </r>
  <r>
    <n v="5"/>
    <x v="4"/>
    <x v="11"/>
    <n v="4"/>
    <x v="3"/>
    <n v="25"/>
    <x v="15"/>
    <s v="Presupuestos Participativos"/>
    <x v="12"/>
    <s v="N/A"/>
    <n v="32"/>
    <x v="32"/>
    <x v="52"/>
    <x v="52"/>
    <s v="Implementar XXX huertas urbanas "/>
    <x v="355"/>
    <n v="82"/>
    <n v="85"/>
    <n v="87"/>
    <n v="90"/>
    <n v="345"/>
    <n v="6.9999999999999999E-4"/>
    <n v="0"/>
    <n v="400"/>
    <s v="Secretaría Distrital de Ambiente"/>
    <n v="33"/>
    <x v="20"/>
    <x v="39"/>
    <m/>
    <x v="3"/>
    <x v="21"/>
    <x v="41"/>
    <m/>
  </r>
  <r>
    <n v="5"/>
    <x v="4"/>
    <x v="11"/>
    <n v="4"/>
    <x v="3"/>
    <n v="25"/>
    <x v="15"/>
    <s v="Presupuestos Participativos"/>
    <x v="12"/>
    <s v="N/A"/>
    <n v="32"/>
    <x v="32"/>
    <x v="104"/>
    <x v="102"/>
    <s v="Construir XXX m2 de muros y techos verdes."/>
    <x v="356"/>
    <n v="177"/>
    <n v="182"/>
    <n v="187"/>
    <n v="193"/>
    <n v="738"/>
    <n v="1.5E-3"/>
    <n v="0"/>
    <n v="200"/>
    <s v="Secretaría Distrital de Ambiente"/>
    <n v="33"/>
    <x v="20"/>
    <x v="74"/>
    <m/>
    <x v="3"/>
    <x v="0"/>
    <x v="40"/>
    <m/>
  </r>
  <r>
    <n v="5"/>
    <x v="4"/>
    <x v="11"/>
    <n v="4"/>
    <x v="3"/>
    <n v="25"/>
    <x v="15"/>
    <s v="Presupuestos Participativos"/>
    <x v="12"/>
    <s v="N/A"/>
    <n v="32"/>
    <x v="32"/>
    <x v="53"/>
    <x v="53"/>
    <s v="Mantener XXX m2 de jardinería "/>
    <x v="357"/>
    <n v="106"/>
    <n v="109"/>
    <n v="112"/>
    <n v="116"/>
    <n v="443"/>
    <n v="8.9999999999999998E-4"/>
    <n v="0"/>
    <n v="1600"/>
    <s v="Secretaría Distrital de Ambiente"/>
    <n v="33"/>
    <x v="20"/>
    <x v="40"/>
    <m/>
    <x v="3"/>
    <x v="22"/>
    <x v="40"/>
    <m/>
  </r>
  <r>
    <n v="5"/>
    <x v="4"/>
    <x v="11"/>
    <n v="4"/>
    <x v="3"/>
    <n v="25"/>
    <x v="15"/>
    <s v="Presupuestos Participativos"/>
    <x v="12"/>
    <s v="N/A"/>
    <n v="32"/>
    <x v="32"/>
    <x v="54"/>
    <x v="54"/>
    <s v="Mantener XXX árboles en zona urbana"/>
    <x v="358"/>
    <n v="106"/>
    <n v="109"/>
    <n v="112"/>
    <n v="116"/>
    <n v="443"/>
    <n v="8.9999999999999998E-4"/>
    <n v="0"/>
    <n v="800"/>
    <s v="Secretaría Distrital de Ambiente"/>
    <n v="33"/>
    <x v="20"/>
    <x v="41"/>
    <m/>
    <x v="3"/>
    <x v="23"/>
    <x v="42"/>
    <m/>
  </r>
  <r>
    <n v="5"/>
    <x v="4"/>
    <x v="8"/>
    <n v="4"/>
    <x v="3"/>
    <n v="25"/>
    <x v="15"/>
    <s v="Gestión Pública Local"/>
    <x v="11"/>
    <s v="A definir en PDL"/>
    <n v="39"/>
    <x v="33"/>
    <x v="55"/>
    <x v="55"/>
    <s v="Lograr XXX hectáreas en proceso de restauración ecológica"/>
    <x v="359"/>
    <n v="209"/>
    <n v="215"/>
    <n v="221"/>
    <n v="227"/>
    <n v="871"/>
    <n v="1.8E-3"/>
    <n v="0"/>
    <n v="2"/>
    <s v="Secretaría Distrital de Ambiente"/>
    <n v="33"/>
    <x v="19"/>
    <x v="42"/>
    <m/>
    <x v="12"/>
    <x v="24"/>
    <x v="40"/>
    <m/>
  </r>
  <r>
    <n v="5"/>
    <x v="4"/>
    <x v="11"/>
    <n v="4"/>
    <x v="3"/>
    <n v="25"/>
    <x v="15"/>
    <s v="Gestión Pública Local"/>
    <x v="11"/>
    <s v="A definir en PDL"/>
    <n v="39"/>
    <x v="33"/>
    <x v="56"/>
    <x v="56"/>
    <s v="Implementar XXX procesos comunitarios de educación ambiental que promueven la conservación de la biodiversidad y el agua"/>
    <x v="354"/>
    <n v="118"/>
    <n v="121"/>
    <n v="125"/>
    <n v="128"/>
    <n v="492"/>
    <n v="1E-3"/>
    <n v="0"/>
    <n v="4"/>
    <s v="Secretaría Distrital de Ambiente"/>
    <n v="33"/>
    <x v="20"/>
    <x v="38"/>
    <m/>
    <x v="3"/>
    <x v="0"/>
    <x v="28"/>
    <m/>
  </r>
  <r>
    <n v="5"/>
    <x v="4"/>
    <x v="11"/>
    <n v="4"/>
    <x v="3"/>
    <n v="25"/>
    <x v="15"/>
    <s v="Gestión Pública Local"/>
    <x v="11"/>
    <s v="A definir en PDL"/>
    <n v="39"/>
    <x v="33"/>
    <x v="57"/>
    <x v="57"/>
    <s v="Mantener XXX árboles en zona rural"/>
    <x v="360"/>
    <n v="353"/>
    <n v="364"/>
    <n v="374"/>
    <n v="385"/>
    <n v="1477"/>
    <n v="3.0000000000000001E-3"/>
    <n v="0"/>
    <n v="4000"/>
    <s v="Secretaría Distrital de Ambiente"/>
    <n v="33"/>
    <x v="20"/>
    <x v="41"/>
    <m/>
    <x v="3"/>
    <x v="23"/>
    <x v="42"/>
    <m/>
  </r>
  <r>
    <n v="5"/>
    <x v="4"/>
    <x v="11"/>
    <n v="4"/>
    <x v="3"/>
    <n v="25"/>
    <x v="15"/>
    <s v="Gestión Pública Local"/>
    <x v="11"/>
    <s v="A definir en PDL"/>
    <n v="39"/>
    <x v="33"/>
    <x v="58"/>
    <x v="58"/>
    <s v="Implementar XXX huertas rurales "/>
    <x v="361"/>
    <n v="118"/>
    <n v="121"/>
    <n v="125"/>
    <n v="128"/>
    <n v="492"/>
    <n v="1E-3"/>
    <n v="0"/>
    <n v="100"/>
    <s v="Secretaría Distrital de Ambiente"/>
    <n v="33"/>
    <x v="20"/>
    <x v="39"/>
    <m/>
    <x v="3"/>
    <x v="21"/>
    <x v="41"/>
    <m/>
  </r>
  <r>
    <n v="5"/>
    <x v="4"/>
    <x v="11"/>
    <n v="4"/>
    <x v="3"/>
    <n v="25"/>
    <x v="15"/>
    <s v="Presupuestos Participativos"/>
    <x v="12"/>
    <s v="N/A"/>
    <n v="34"/>
    <x v="34"/>
    <x v="59"/>
    <x v="59"/>
    <s v="Capacitar XXX personas en separación en la fuente y reciclaje."/>
    <x v="362"/>
    <n v="878"/>
    <n v="903"/>
    <n v="930"/>
    <n v="957"/>
    <n v="3668"/>
    <n v="7.4999999999999997E-3"/>
    <n v="0"/>
    <n v="2000"/>
    <s v="Secretaría Distrital del Hábitat"/>
    <n v="43"/>
    <x v="20"/>
    <x v="43"/>
    <m/>
    <x v="3"/>
    <x v="25"/>
    <x v="43"/>
    <m/>
  </r>
  <r>
    <n v="5"/>
    <x v="4"/>
    <x v="2"/>
    <n v="4"/>
    <x v="3"/>
    <n v="26"/>
    <x v="16"/>
    <s v="Presupuestos Participativos"/>
    <x v="3"/>
    <s v="Entre el 14% y 19%"/>
    <n v="17"/>
    <x v="35"/>
    <x v="61"/>
    <x v="61"/>
    <s v="Intervenir XXX Kilómetros-carril de malla vial urbana (local y/o intermedia) con acciones de construcción y/o conservación"/>
    <x v="363"/>
    <n v="12960"/>
    <n v="13339"/>
    <n v="13728"/>
    <n v="14129"/>
    <n v="54156"/>
    <n v="0.11"/>
    <n v="0"/>
    <n v="6"/>
    <s v="Secretaría Distrital de Movilidad"/>
    <n v="37"/>
    <x v="21"/>
    <x v="45"/>
    <m/>
    <x v="3"/>
    <x v="26"/>
    <x v="45"/>
    <m/>
  </r>
  <r>
    <n v="5"/>
    <x v="4"/>
    <x v="2"/>
    <n v="4"/>
    <x v="3"/>
    <n v="26"/>
    <x v="16"/>
    <s v="Presupuestos Participativos"/>
    <x v="3"/>
    <s v="Entre el 14% y 19%"/>
    <n v="17"/>
    <x v="35"/>
    <x v="62"/>
    <x v="62"/>
    <s v="Intervenir XXX Kilómetros-carril de malla vial rural con acciones de construcción y/o conservación"/>
    <x v="364"/>
    <n v="3535"/>
    <n v="3638"/>
    <n v="3744"/>
    <n v="3853"/>
    <n v="14770"/>
    <n v="0.03"/>
    <n v="0"/>
    <n v="5"/>
    <s v="Secretaría Distrital de Movilidad"/>
    <n v="37"/>
    <x v="21"/>
    <x v="46"/>
    <m/>
    <x v="3"/>
    <x v="26"/>
    <x v="45"/>
    <m/>
  </r>
  <r>
    <n v="5"/>
    <x v="4"/>
    <x v="8"/>
    <n v="4"/>
    <x v="3"/>
    <n v="27"/>
    <x v="17"/>
    <s v="Gestión Pública Local"/>
    <x v="12"/>
    <s v="A definir en PDL"/>
    <n v="40"/>
    <x v="36"/>
    <x v="63"/>
    <x v="63"/>
    <s v="Realizar XXX acciones efectivas para el fortalecimiento de las capacidades locales en torno a la gestión del riesgo"/>
    <x v="365"/>
    <n v="586"/>
    <n v="603"/>
    <n v="620"/>
    <n v="638"/>
    <n v="2447"/>
    <n v="5.0000000000000001E-3"/>
    <n v="0"/>
    <n v="4"/>
    <s v="Secretaría Distrital de Ambiente"/>
    <n v="33"/>
    <x v="22"/>
    <x v="47"/>
    <m/>
    <x v="3"/>
    <x v="0"/>
    <x v="46"/>
    <m/>
  </r>
  <r>
    <n v="5"/>
    <x v="4"/>
    <x v="8"/>
    <n v="4"/>
    <x v="3"/>
    <n v="27"/>
    <x v="17"/>
    <s v="Gestión Pública Local"/>
    <x v="12"/>
    <s v="A definir en PDL"/>
    <n v="40"/>
    <x v="36"/>
    <x v="64"/>
    <x v="64"/>
    <s v="Realizar XXX obras de mitigación y/u obras de mitigación existentes con mantenimiento"/>
    <x v="366"/>
    <n v="1178"/>
    <n v="1213"/>
    <n v="1248"/>
    <n v="1284"/>
    <n v="4923"/>
    <n v="0.01"/>
    <n v="0"/>
    <n v="4"/>
    <s v="Secretaría Distrital de Ambiente"/>
    <n v="33"/>
    <x v="22"/>
    <x v="48"/>
    <m/>
    <x v="3"/>
    <x v="0"/>
    <x v="47"/>
    <m/>
  </r>
  <r>
    <n v="5"/>
    <x v="4"/>
    <x v="12"/>
    <n v="4"/>
    <x v="3"/>
    <n v="29"/>
    <x v="24"/>
    <s v="Presupuestos Participativos"/>
    <x v="13"/>
    <s v="N/A"/>
    <n v="13"/>
    <x v="53"/>
    <x v="92"/>
    <x v="92"/>
    <s v="Fortalecer XXX acueductos veredales con asistencia, intervenir técnica u organizativa"/>
    <x v="367"/>
    <n v="1397"/>
    <n v="1438"/>
    <n v="1480"/>
    <n v="1523"/>
    <n v="5839"/>
    <n v="1.1900000000000001E-2"/>
    <n v="0"/>
    <n v="10"/>
    <s v="Secretaría Distrital del Hábitat"/>
    <n v="43"/>
    <x v="32"/>
    <x v="67"/>
    <m/>
    <x v="18"/>
    <x v="0"/>
    <x v="69"/>
    <m/>
  </r>
  <r>
    <n v="5"/>
    <x v="4"/>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368"/>
    <n v="825"/>
    <n v="849"/>
    <n v="874"/>
    <n v="899"/>
    <n v="3446"/>
    <n v="7.0000000000000001E-3"/>
    <n v="0"/>
    <n v="8"/>
    <s v="Secretaría Distrital de Integración Social"/>
    <n v="24"/>
    <x v="23"/>
    <x v="3"/>
    <m/>
    <x v="3"/>
    <x v="27"/>
    <x v="48"/>
    <m/>
  </r>
  <r>
    <n v="5"/>
    <x v="4"/>
    <x v="3"/>
    <n v="4"/>
    <x v="3"/>
    <n v="30"/>
    <x v="18"/>
    <s v="Presupuestos Participativos"/>
    <x v="11"/>
    <s v="N/A"/>
    <n v="11"/>
    <x v="37"/>
    <x v="66"/>
    <x v="66"/>
    <s v="Dotar y/o acondicionar XXX unidades operativas de atención especializada (Centros Integrarte, Centros Crecer y Cadis) "/>
    <x v="369"/>
    <n v="128"/>
    <n v="132"/>
    <n v="136"/>
    <n v="140"/>
    <n v="537"/>
    <n v="1.1000000000000001E-3"/>
    <n v="0"/>
    <n v="1"/>
    <s v="Secretaría Distrital de Integración Social"/>
    <n v="24"/>
    <x v="23"/>
    <x v="3"/>
    <m/>
    <x v="3"/>
    <x v="27"/>
    <x v="49"/>
    <m/>
  </r>
  <r>
    <n v="5"/>
    <x v="4"/>
    <x v="3"/>
    <n v="4"/>
    <x v="3"/>
    <n v="30"/>
    <x v="18"/>
    <s v="Presupuestos Participativos"/>
    <x v="11"/>
    <s v="N/A"/>
    <n v="11"/>
    <x v="37"/>
    <x v="67"/>
    <x v="67"/>
    <s v="Dotar y/o acondicionar XXX unidades operativas orientadas a la atención de jóvenes (casas de la juventud, centros forjar)"/>
    <x v="370"/>
    <n v="128"/>
    <n v="132"/>
    <n v="136"/>
    <n v="140"/>
    <n v="537"/>
    <n v="1.1000000000000001E-3"/>
    <n v="0"/>
    <n v="1"/>
    <s v="Secretaría Distrital de Integración Social"/>
    <n v="24"/>
    <x v="23"/>
    <x v="3"/>
    <m/>
    <x v="3"/>
    <x v="27"/>
    <x v="50"/>
    <m/>
  </r>
  <r>
    <n v="5"/>
    <x v="4"/>
    <x v="3"/>
    <n v="4"/>
    <x v="3"/>
    <n v="30"/>
    <x v="18"/>
    <s v="Presupuestos Participativos"/>
    <x v="11"/>
    <s v="N/A"/>
    <n v="11"/>
    <x v="37"/>
    <x v="68"/>
    <x v="68"/>
    <s v="Dotar y/o acondicionar XXX Centros de Desarrollo Comunitarios  para la prestación de servicios sociales dirigidas al desarrollo de capacidades y generación de oportunidades"/>
    <x v="371"/>
    <n v="128"/>
    <n v="132"/>
    <n v="136"/>
    <n v="140"/>
    <n v="537"/>
    <n v="1.1000000000000001E-3"/>
    <n v="0"/>
    <n v="1"/>
    <s v="Secretaría Distrital de Integración Social"/>
    <n v="24"/>
    <x v="23"/>
    <x v="3"/>
    <m/>
    <x v="3"/>
    <x v="27"/>
    <x v="51"/>
    <m/>
  </r>
  <r>
    <n v="5"/>
    <x v="4"/>
    <x v="3"/>
    <n v="4"/>
    <x v="3"/>
    <n v="30"/>
    <x v="18"/>
    <s v="Presupuestos Participativos"/>
    <x v="11"/>
    <s v="N/A"/>
    <n v="11"/>
    <x v="37"/>
    <x v="69"/>
    <x v="69"/>
    <s v="Dotar y/o acondicionar unidades operativas orientadas a la prestación de servicios a la persona mayor "/>
    <x v="372"/>
    <n v="128"/>
    <n v="132"/>
    <n v="136"/>
    <n v="140"/>
    <n v="537"/>
    <n v="1.1000000000000001E-3"/>
    <n v="0"/>
    <n v="1"/>
    <s v="Secretaría Distrital de Integración Social"/>
    <n v="24"/>
    <x v="23"/>
    <x v="3"/>
    <m/>
    <x v="3"/>
    <x v="27"/>
    <x v="52"/>
    <m/>
  </r>
  <r>
    <n v="5"/>
    <x v="4"/>
    <x v="12"/>
    <n v="4"/>
    <x v="3"/>
    <n v="31"/>
    <x v="19"/>
    <s v="Gestión Pública Local"/>
    <x v="13"/>
    <s v="A definir en PDL"/>
    <n v="73"/>
    <x v="38"/>
    <x v="70"/>
    <x v="70"/>
    <s v="Mejorar XXX viviendas de interés social rurales."/>
    <x v="373"/>
    <n v="1767"/>
    <n v="1819"/>
    <n v="1872"/>
    <n v="1927"/>
    <n v="7385"/>
    <n v="1.4999999999999999E-2"/>
    <n v="0"/>
    <n v="200"/>
    <s v="Secretaría Distrital del Hábitat"/>
    <n v="43"/>
    <x v="24"/>
    <x v="49"/>
    <m/>
    <x v="3"/>
    <x v="28"/>
    <x v="53"/>
    <m/>
  </r>
  <r>
    <n v="5"/>
    <x v="4"/>
    <x v="13"/>
    <n v="5"/>
    <x v="4"/>
    <n v="33"/>
    <x v="20"/>
    <s v="Gestión Pública Local"/>
    <x v="14"/>
    <s v="15% (En este caso el porcentaje referido es el máximo posible)"/>
    <n v="42"/>
    <x v="39"/>
    <x v="71"/>
    <x v="71"/>
    <s v="Intervenir XX sede administrativa local"/>
    <x v="374"/>
    <n v="589"/>
    <n v="606"/>
    <n v="624"/>
    <n v="642"/>
    <n v="2462"/>
    <n v="5.0000000000000001E-3"/>
    <n v="0"/>
    <n v="1"/>
    <s v="Secretaría Distrital de Gobierno"/>
    <n v="3"/>
    <x v="25"/>
    <x v="4"/>
    <m/>
    <x v="14"/>
    <x v="0"/>
    <x v="54"/>
    <m/>
  </r>
  <r>
    <n v="5"/>
    <x v="4"/>
    <x v="13"/>
    <n v="5"/>
    <x v="4"/>
    <n v="33"/>
    <x v="20"/>
    <s v="Gestión Pública Local"/>
    <x v="14"/>
    <s v="15% (En este caso el porcentaje referido es el máximo posible)"/>
    <n v="43"/>
    <x v="40"/>
    <x v="72"/>
    <x v="72"/>
    <s v="Realizar 4 estrategias de fortalecimiento institucional (una por vigencia)."/>
    <x v="72"/>
    <n v="11782"/>
    <n v="12126"/>
    <n v="12480"/>
    <n v="12845"/>
    <n v="49233"/>
    <n v="0.1"/>
    <n v="0"/>
    <n v="4"/>
    <s v="Secretaría Distrital de Gobierno"/>
    <n v="3"/>
    <x v="25"/>
    <x v="50"/>
    <m/>
    <x v="14"/>
    <x v="0"/>
    <x v="55"/>
    <m/>
  </r>
  <r>
    <n v="5"/>
    <x v="4"/>
    <x v="13"/>
    <n v="5"/>
    <x v="4"/>
    <n v="33"/>
    <x v="20"/>
    <s v="Gestión Pública Local"/>
    <x v="14"/>
    <s v="15% (En este caso el porcentaje referido es el máximo posible)"/>
    <n v="45"/>
    <x v="41"/>
    <x v="73"/>
    <x v="73"/>
    <s v="Realizar 4 estrategias de inspección, vigilancia y control (una por vigencia)."/>
    <x v="73"/>
    <n v="5302"/>
    <n v="5457"/>
    <n v="5616"/>
    <n v="5780"/>
    <n v="22155"/>
    <n v="4.4999999999999998E-2"/>
    <n v="0"/>
    <n v="4"/>
    <s v="Secretaría Distrital de Gobierno"/>
    <n v="3"/>
    <x v="25"/>
    <x v="51"/>
    <m/>
    <x v="14"/>
    <x v="0"/>
    <x v="56"/>
    <m/>
  </r>
  <r>
    <n v="5"/>
    <x v="4"/>
    <x v="6"/>
    <n v="5"/>
    <x v="4"/>
    <n v="35"/>
    <x v="21"/>
    <s v="Presupuestos Participativos"/>
    <x v="15"/>
    <s v="N/A"/>
    <n v="12"/>
    <x v="42"/>
    <x v="74"/>
    <x v="74"/>
    <s v="Operativizar XXX Centros de Acceso Comunitario en zonas rurales y/o apartadas y/o urbanas, con énfasis en Servicios TIC´s generados."/>
    <x v="375"/>
    <n v="1414"/>
    <n v="1455"/>
    <n v="1498"/>
    <n v="1541"/>
    <n v="5908"/>
    <n v="1.2E-2"/>
    <n v="0"/>
    <n v="28"/>
    <s v="Secretaría General"/>
    <n v="1"/>
    <x v="26"/>
    <x v="52"/>
    <m/>
    <x v="3"/>
    <x v="0"/>
    <x v="57"/>
    <m/>
  </r>
  <r>
    <n v="5"/>
    <x v="4"/>
    <x v="6"/>
    <n v="5"/>
    <x v="4"/>
    <n v="35"/>
    <x v="21"/>
    <s v="Presupuestos Participativos"/>
    <x v="15"/>
    <s v="N/A"/>
    <n v="12"/>
    <x v="42"/>
    <x v="75"/>
    <x v="75"/>
    <s v="Operativizar XXX Centros de Acceso Comunitario en zonas rurales y/o apartadas y/o urbanas, con énfasis en procesos de formación y desarrollo de competencias digitales."/>
    <x v="376"/>
    <n v="277"/>
    <n v="285"/>
    <n v="293"/>
    <n v="302"/>
    <n v="1157"/>
    <n v="2.3999999999999998E-3"/>
    <n v="0"/>
    <n v="14"/>
    <s v="Secretaría General"/>
    <n v="1"/>
    <x v="26"/>
    <x v="0"/>
    <m/>
    <x v="3"/>
    <x v="0"/>
    <x v="58"/>
    <m/>
  </r>
  <r>
    <n v="5"/>
    <x v="4"/>
    <x v="13"/>
    <n v="5"/>
    <x v="4"/>
    <n v="39"/>
    <x v="22"/>
    <s v="Presupuestos Participativos"/>
    <x v="16"/>
    <s v="N/A"/>
    <n v="18"/>
    <x v="43"/>
    <x v="76"/>
    <x v="76"/>
    <s v="Fortalecer XXX Organizaciones sociales e Instancias de participación ciudadana."/>
    <x v="377"/>
    <n v="1421"/>
    <n v="1462"/>
    <n v="1505"/>
    <n v="1549"/>
    <n v="5938"/>
    <n v="1.21E-2"/>
    <n v="0"/>
    <n v="300"/>
    <s v="Secretaría Distrital de Gobierno"/>
    <n v="3"/>
    <x v="27"/>
    <x v="53"/>
    <m/>
    <x v="3"/>
    <x v="0"/>
    <x v="59"/>
    <m/>
  </r>
  <r>
    <n v="5"/>
    <x v="4"/>
    <x v="13"/>
    <n v="5"/>
    <x v="4"/>
    <n v="39"/>
    <x v="22"/>
    <s v="Presupuestos Participativos"/>
    <x v="16"/>
    <s v="N/A"/>
    <n v="20"/>
    <x v="44"/>
    <x v="77"/>
    <x v="77"/>
    <s v="Capacitar XXX personas a través de procesos de formación para la participación de manera virtual y presencial."/>
    <x v="378"/>
    <n v="634"/>
    <n v="652"/>
    <n v="671"/>
    <n v="691"/>
    <n v="2649"/>
    <n v="5.4000000000000003E-3"/>
    <n v="0"/>
    <n v="2000"/>
    <s v="Secretaría Distrital de Gobierno"/>
    <n v="3"/>
    <x v="27"/>
    <x v="26"/>
    <m/>
    <x v="3"/>
    <x v="29"/>
    <x v="59"/>
    <m/>
  </r>
  <r>
    <n v="5"/>
    <x v="4"/>
    <x v="13"/>
    <n v="5"/>
    <x v="4"/>
    <n v="39"/>
    <x v="22"/>
    <s v="Gestión Pública Local"/>
    <x v="16"/>
    <s v="A definir en PDL"/>
    <n v="41"/>
    <x v="45"/>
    <x v="78"/>
    <x v="78"/>
    <s v="Fortalecer XXX organizaciones comunales."/>
    <x v="379"/>
    <n v="1178"/>
    <n v="1213"/>
    <n v="1248"/>
    <n v="1284"/>
    <n v="4923"/>
    <n v="0.01"/>
    <n v="0"/>
    <n v="300"/>
    <s v="Secretaría Distrital de Gobierno"/>
    <n v="3"/>
    <x v="27"/>
    <x v="54"/>
    <m/>
    <x v="3"/>
    <x v="0"/>
    <x v="59"/>
    <m/>
  </r>
  <r>
    <n v="5"/>
    <x v="4"/>
    <x v="13"/>
    <n v="5"/>
    <x v="4"/>
    <n v="39"/>
    <x v="22"/>
    <s v="Gestión Pública Local"/>
    <x v="14"/>
    <s v="A definir en PDL"/>
    <n v="44"/>
    <x v="46"/>
    <x v="79"/>
    <x v="79"/>
    <s v="Desarrollar XXXX acciones orientadas a la ciudadanía, en el marco de la estrategia &quot;Bogotaneidad"/>
    <x v="380"/>
    <n v="295"/>
    <n v="303"/>
    <n v="312"/>
    <n v="321"/>
    <n v="1231"/>
    <n v="2.5000000000000001E-3"/>
    <n v="0"/>
    <n v="4"/>
    <s v="Secretaría Distrital de Gobierno"/>
    <n v="3"/>
    <x v="28"/>
    <x v="55"/>
    <m/>
    <x v="15"/>
    <x v="0"/>
    <x v="60"/>
    <m/>
  </r>
  <r>
    <n v="5"/>
    <x v="4"/>
    <x v="13"/>
    <n v="5"/>
    <x v="4"/>
    <n v="39"/>
    <x v="22"/>
    <s v="Gestión Pública Local"/>
    <x v="14"/>
    <s v="A definir en PDL"/>
    <n v="44"/>
    <x v="46"/>
    <x v="80"/>
    <x v="80"/>
    <s v="Fortalecer XX unidades de innovación publica y  social a nivel local"/>
    <x v="381"/>
    <n v="295"/>
    <n v="303"/>
    <n v="312"/>
    <n v="321"/>
    <n v="1231"/>
    <n v="2.5000000000000001E-3"/>
    <n v="0"/>
    <n v="1"/>
    <s v="Secretaría Distrital de Gobierno"/>
    <n v="3"/>
    <x v="28"/>
    <x v="56"/>
    <m/>
    <x v="16"/>
    <x v="0"/>
    <x v="60"/>
    <m/>
  </r>
  <r>
    <n v="5"/>
    <x v="4"/>
    <x v="13"/>
    <n v="5"/>
    <x v="4"/>
    <n v="39"/>
    <x v="22"/>
    <s v="Gestión Pública Local"/>
    <x v="17"/>
    <s v="A definir en PDL"/>
    <n v="46"/>
    <x v="47"/>
    <x v="81"/>
    <x v="81"/>
    <s v="Concertar e implementar una (1) iniciativa de inversión local con los pueblos indígenas (aplica en todas las localidades con autoridades indígenas)"/>
    <x v="382"/>
    <n v="884"/>
    <n v="909"/>
    <n v="936"/>
    <n v="963"/>
    <n v="3692"/>
    <n v="7.4999999999999997E-3"/>
    <n v="0"/>
    <n v="1"/>
    <s v="Secretaría Distrital de Gobierno"/>
    <n v="3"/>
    <x v="29"/>
    <x v="57"/>
    <m/>
    <x v="3"/>
    <x v="0"/>
    <x v="61"/>
    <m/>
  </r>
  <r>
    <n v="5"/>
    <x v="4"/>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383"/>
    <n v="884"/>
    <n v="909"/>
    <n v="936"/>
    <n v="963"/>
    <n v="3692"/>
    <n v="7.4999999999999997E-3"/>
    <n v="0"/>
    <n v="1"/>
    <s v="Secretaría Distrital de Gobierno"/>
    <n v="3"/>
    <x v="29"/>
    <x v="58"/>
    <m/>
    <x v="3"/>
    <x v="0"/>
    <x v="61"/>
    <m/>
  </r>
  <r>
    <n v="5"/>
    <x v="4"/>
    <x v="13"/>
    <n v="5"/>
    <x v="4"/>
    <n v="39"/>
    <x v="22"/>
    <s v="Presupuestos Participativos"/>
    <x v="16"/>
    <s v="N/A"/>
    <n v="58"/>
    <x v="48"/>
    <x v="84"/>
    <x v="84"/>
    <s v="Rehabilitar  XXX salones comunales y/o casas de participación."/>
    <x v="384"/>
    <n v="353"/>
    <n v="364"/>
    <n v="374"/>
    <n v="385"/>
    <n v="1477"/>
    <n v="3.0000000000000001E-3"/>
    <n v="0"/>
    <n v="20"/>
    <s v="Secretaría Distrital de Gobierno"/>
    <n v="3"/>
    <x v="27"/>
    <x v="60"/>
    <m/>
    <x v="3"/>
    <x v="0"/>
    <x v="62"/>
    <m/>
  </r>
  <r>
    <n v="5"/>
    <x v="4"/>
    <x v="13"/>
    <n v="5"/>
    <x v="4"/>
    <n v="39"/>
    <x v="22"/>
    <s v="Presupuestos Participativos"/>
    <x v="16"/>
    <s v="N/A"/>
    <n v="58"/>
    <x v="48"/>
    <x v="85"/>
    <x v="85"/>
    <s v="Dotar XXX organizaciones comunales"/>
    <x v="385"/>
    <n v="118"/>
    <n v="121"/>
    <n v="125"/>
    <n v="128"/>
    <n v="492"/>
    <n v="1E-3"/>
    <n v="0"/>
    <n v="40"/>
    <s v="Secretaría Distrital de Gobierno"/>
    <n v="3"/>
    <x v="27"/>
    <x v="3"/>
    <m/>
    <x v="3"/>
    <x v="0"/>
    <x v="63"/>
    <m/>
  </r>
  <r>
    <n v="5"/>
    <x v="4"/>
    <x v="13"/>
    <n v="5"/>
    <x v="4"/>
    <n v="39"/>
    <x v="22"/>
    <s v="Presupuestos Participativos"/>
    <x v="14"/>
    <s v="N/A"/>
    <n v="59"/>
    <x v="49"/>
    <x v="86"/>
    <x v="86"/>
    <s v="Fortalecer XXX medios comunitarios y alternativos."/>
    <x v="386"/>
    <n v="1128"/>
    <n v="1160"/>
    <n v="1194"/>
    <n v="1229"/>
    <n v="4712"/>
    <n v="9.5999999999999992E-3"/>
    <n v="0"/>
    <n v="120"/>
    <s v="Secretaría Distrital de Gobierno"/>
    <n v="3"/>
    <x v="27"/>
    <x v="61"/>
    <m/>
    <x v="3"/>
    <x v="0"/>
    <x v="64"/>
    <m/>
  </r>
  <r>
    <n v="5"/>
    <x v="4"/>
    <x v="13"/>
    <n v="5"/>
    <x v="4"/>
    <n v="39"/>
    <x v="22"/>
    <s v="Presupuestos Participativos"/>
    <x v="16"/>
    <s v="N/A"/>
    <n v="58"/>
    <x v="48"/>
    <x v="105"/>
    <x v="103"/>
    <s v="Construir XXX sedes de salones comunales y/o casas de participación."/>
    <x v="387"/>
    <n v="609"/>
    <n v="627"/>
    <n v="645"/>
    <n v="664"/>
    <n v="2545"/>
    <n v="5.1999999999999998E-3"/>
    <n v="0"/>
    <n v="1"/>
    <s v="Secretaría Distrital de Gobierno"/>
    <n v="3"/>
    <x v="27"/>
    <x v="66"/>
    <m/>
    <x v="3"/>
    <x v="0"/>
    <x v="77"/>
    <m/>
  </r>
  <r>
    <n v="6"/>
    <x v="5"/>
    <x v="0"/>
    <n v="1"/>
    <x v="0"/>
    <n v="1"/>
    <x v="0"/>
    <s v="Presupuestos Participativos"/>
    <x v="0"/>
    <s v="N/A"/>
    <n v="15"/>
    <x v="0"/>
    <x v="0"/>
    <x v="0"/>
    <s v="Fortalecer XXX organizaciones comunitarias a través de capacidades para promover acciones de corresponsabilidad en la gestión de la seguridad y la convivencia  "/>
    <x v="388"/>
    <n v="381"/>
    <n v="381"/>
    <n v="381"/>
    <n v="381"/>
    <n v="1524"/>
    <n v="7.6E-3"/>
    <n v="0"/>
    <n v="80"/>
    <s v="Secretaría Distrital de Seguridad, Convivencia y Justicia"/>
    <n v="51"/>
    <x v="0"/>
    <x v="0"/>
    <m/>
    <x v="0"/>
    <x v="0"/>
    <x v="0"/>
    <m/>
  </r>
  <r>
    <n v="6"/>
    <x v="5"/>
    <x v="0"/>
    <n v="1"/>
    <x v="0"/>
    <n v="1"/>
    <x v="0"/>
    <s v="Presupuestos Participativos"/>
    <x v="0"/>
    <s v="N/A"/>
    <n v="15"/>
    <x v="0"/>
    <x v="1"/>
    <x v="1"/>
    <s v="Implementar XXX acciones formativas diferenciales para la promoción de la convivencia ciudadana"/>
    <x v="1"/>
    <n v="117.43"/>
    <n v="124.61"/>
    <n v="142.94"/>
    <n v="161.80000000000001"/>
    <n v="546.79"/>
    <n v="2.7000000000000001E-3"/>
    <n v="0"/>
    <n v="4"/>
    <s v="Secretaría Distrital de Seguridad, Convivencia y Justicia"/>
    <n v="51"/>
    <x v="0"/>
    <x v="1"/>
    <m/>
    <x v="1"/>
    <x v="0"/>
    <x v="1"/>
    <m/>
  </r>
  <r>
    <n v="6"/>
    <x v="5"/>
    <x v="0"/>
    <n v="1"/>
    <x v="0"/>
    <n v="1"/>
    <x v="0"/>
    <s v="Presupuestos Participativos"/>
    <x v="0"/>
    <s v="N/A"/>
    <n v="15"/>
    <x v="0"/>
    <x v="2"/>
    <x v="2"/>
    <s v="Implementar XXX iniciativas de convivencia con participación de la ciudadanía"/>
    <x v="389"/>
    <n v="125"/>
    <n v="125"/>
    <n v="125"/>
    <n v="125"/>
    <n v="500"/>
    <n v="2.5000000000000001E-3"/>
    <n v="0"/>
    <n v="4"/>
    <s v="Secretaría Distrital de Seguridad, Convivencia y Justicia"/>
    <n v="51"/>
    <x v="0"/>
    <x v="2"/>
    <m/>
    <x v="1"/>
    <x v="0"/>
    <x v="0"/>
    <m/>
  </r>
  <r>
    <n v="6"/>
    <x v="5"/>
    <x v="1"/>
    <n v="1"/>
    <x v="0"/>
    <n v="2"/>
    <x v="1"/>
    <s v="Presupuestos Participativos"/>
    <x v="1"/>
    <s v="N/A"/>
    <n v="22"/>
    <x v="1"/>
    <x v="3"/>
    <x v="3"/>
    <s v="Vincular XXX personas en acciones para la prevención del feminicidio y la violencia contra la mujer."/>
    <x v="302"/>
    <n v="504.94"/>
    <n v="513.64"/>
    <n v="535.83000000000004"/>
    <n v="568.66999999999996"/>
    <n v="2123.06"/>
    <n v="1.06E-2"/>
    <n v="0"/>
    <n v="2000"/>
    <s v="Secretaría Distrital de la Mujer"/>
    <n v="50"/>
    <x v="1"/>
    <x v="3"/>
    <m/>
    <x v="2"/>
    <x v="0"/>
    <x v="2"/>
    <m/>
  </r>
  <r>
    <n v="6"/>
    <x v="5"/>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390"/>
    <s v="$-   "/>
    <n v="500"/>
    <s v=" $-   "/>
    <n v="500"/>
    <n v="1000"/>
    <n v="5.0000000000000001E-3"/>
    <n v="0"/>
    <n v="2"/>
    <s v="Secretaría Distrital de Seguridad, Convivencia y Justicia"/>
    <n v="51"/>
    <x v="2"/>
    <x v="3"/>
    <m/>
    <x v="3"/>
    <x v="0"/>
    <x v="3"/>
    <m/>
  </r>
  <r>
    <n v="6"/>
    <x v="5"/>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391"/>
    <n v="500"/>
    <s v=" $-   "/>
    <n v="500"/>
    <s v=" $-   "/>
    <n v="1000"/>
    <n v="5.0000000000000001E-3"/>
    <n v="0"/>
    <n v="2"/>
    <s v="Secretaría Distrital de Seguridad, Convivencia y Justicia"/>
    <n v="51"/>
    <x v="2"/>
    <x v="4"/>
    <m/>
    <x v="3"/>
    <x v="0"/>
    <x v="4"/>
    <m/>
  </r>
  <r>
    <n v="6"/>
    <x v="5"/>
    <x v="0"/>
    <n v="1"/>
    <x v="0"/>
    <n v="4"/>
    <x v="3"/>
    <s v="Presupuestos Participativos"/>
    <x v="0"/>
    <s v="N/A"/>
    <n v="14"/>
    <x v="3"/>
    <x v="6"/>
    <x v="6"/>
    <s v="Fortalecer XXX programas de abordaje de conflictividad escolar para la convivencia con enfoque restaurativo"/>
    <x v="392"/>
    <n v="238.76"/>
    <n v="242.55"/>
    <n v="202.21"/>
    <n v="212.16"/>
    <n v="895.69"/>
    <n v="4.4999999999999997E-3"/>
    <n v="0"/>
    <n v="8"/>
    <s v="Secretaría Distrital de Seguridad, Convivencia y Justicia"/>
    <n v="51"/>
    <x v="3"/>
    <x v="5"/>
    <m/>
    <x v="3"/>
    <x v="0"/>
    <x v="5"/>
    <m/>
  </r>
  <r>
    <n v="6"/>
    <x v="5"/>
    <x v="0"/>
    <n v="1"/>
    <x v="0"/>
    <n v="4"/>
    <x v="3"/>
    <s v="Presupuestos Participativos"/>
    <x v="0"/>
    <s v="N/A"/>
    <n v="14"/>
    <x v="3"/>
    <x v="8"/>
    <x v="8"/>
    <s v="Beneficiar XXX ciudadanos con habilidades y capacidades para gestionar la convivencia constructivamente"/>
    <x v="393"/>
    <s v="$-   "/>
    <s v=" $-   "/>
    <n v="100"/>
    <n v="100"/>
    <n v="200"/>
    <n v="1E-3"/>
    <n v="0"/>
    <n v="160"/>
    <s v="Secretaría Distrital de Seguridad, Convivencia y Justicia"/>
    <n v="51"/>
    <x v="3"/>
    <x v="6"/>
    <m/>
    <x v="3"/>
    <x v="0"/>
    <x v="0"/>
    <m/>
  </r>
  <r>
    <n v="6"/>
    <x v="5"/>
    <x v="0"/>
    <n v="1"/>
    <x v="0"/>
    <n v="4"/>
    <x v="3"/>
    <s v="Presupuestos Participativos"/>
    <x v="0"/>
    <s v="N/A"/>
    <n v="14"/>
    <x v="3"/>
    <x v="10"/>
    <x v="10"/>
    <s v="Implementar XXX acciones pedagógicas para la gestión de conflictividades y prevención de violencias"/>
    <x v="394"/>
    <n v="180"/>
    <n v="180"/>
    <n v="180"/>
    <n v="180"/>
    <n v="720"/>
    <n v="3.5999999999999999E-3"/>
    <n v="0"/>
    <n v="12"/>
    <s v="Secretaría Distrital de Seguridad, Convivencia y Justicia"/>
    <n v="51"/>
    <x v="3"/>
    <x v="8"/>
    <m/>
    <x v="4"/>
    <x v="0"/>
    <x v="6"/>
    <m/>
  </r>
  <r>
    <n v="6"/>
    <x v="5"/>
    <x v="0"/>
    <n v="1"/>
    <x v="0"/>
    <n v="4"/>
    <x v="3"/>
    <s v="Presupuestos Participativos"/>
    <x v="0"/>
    <s v="N/A"/>
    <n v="14"/>
    <x v="3"/>
    <x v="11"/>
    <x v="11"/>
    <s v="Ejecutar XXX programas comunitarios con enfoque restaurativo para el cuidado del espacio público y del medio ambiente"/>
    <x v="395"/>
    <n v="238.76"/>
    <n v="242.55"/>
    <n v="202.21"/>
    <n v="212.16"/>
    <n v="895.69"/>
    <n v="4.4999999999999997E-3"/>
    <n v="0"/>
    <n v="12"/>
    <s v="Secretaría Distrital de Seguridad, Convivencia y Justicia"/>
    <n v="51"/>
    <x v="3"/>
    <x v="9"/>
    <m/>
    <x v="0"/>
    <x v="0"/>
    <x v="0"/>
    <m/>
  </r>
  <r>
    <n v="6"/>
    <x v="5"/>
    <x v="2"/>
    <n v="1"/>
    <x v="0"/>
    <n v="5"/>
    <x v="4"/>
    <s v="Presupuestos Participativos"/>
    <x v="3"/>
    <s v="N/A"/>
    <n v="16"/>
    <x v="4"/>
    <x v="12"/>
    <x v="12"/>
    <s v="Intervenir XXX metros cuadrados de elementos del sistema de espacio público peatonal con acciones de construcción y/o conservación."/>
    <x v="396"/>
    <n v="998.46"/>
    <n v="1009.97"/>
    <n v="1039.32"/>
    <n v="1069.53"/>
    <n v="4117.28"/>
    <n v="2.0500000000000001E-2"/>
    <n v="0"/>
    <n v="7000"/>
    <s v="Secretaría Distrital de Movilidad"/>
    <n v="37"/>
    <x v="4"/>
    <x v="4"/>
    <m/>
    <x v="5"/>
    <x v="1"/>
    <x v="7"/>
    <m/>
  </r>
  <r>
    <n v="6"/>
    <x v="5"/>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3"/>
    <n v="961.17"/>
    <n v="978"/>
    <n v="1020.95"/>
    <n v="1065.1600000000001"/>
    <n v="4025.29"/>
    <n v="0.02"/>
    <n v="0"/>
    <n v="4"/>
    <s v="Secretaría Distrital de Seguridad, Convivencia y Justicia"/>
    <n v="51"/>
    <x v="5"/>
    <x v="10"/>
    <m/>
    <x v="6"/>
    <x v="0"/>
    <x v="8"/>
    <m/>
  </r>
  <r>
    <n v="6"/>
    <x v="5"/>
    <x v="3"/>
    <n v="2"/>
    <x v="1"/>
    <n v="7"/>
    <x v="5"/>
    <s v="Gestión Pública Local"/>
    <x v="4"/>
    <n v="0.12"/>
    <n v="4"/>
    <x v="6"/>
    <x v="14"/>
    <x v="14"/>
    <s v="Beneficiar xxxx jóvenes con transferencias condicionadas y  acompañamiento psicosocial para la promoción al acceso y permanencia a oportunidades de formación y empleabilidad"/>
    <x v="397"/>
    <n v="341.83"/>
    <n v="426.02"/>
    <n v="640.77"/>
    <n v="861.81"/>
    <n v="2270.4299999999998"/>
    <n v="1.1299999999999999E-2"/>
    <n v="0"/>
    <n v="480"/>
    <s v="Secretaría Distrital de Integración Social"/>
    <n v="24"/>
    <x v="6"/>
    <x v="11"/>
    <m/>
    <x v="7"/>
    <x v="2"/>
    <x v="9"/>
    <m/>
  </r>
  <r>
    <n v="6"/>
    <x v="5"/>
    <x v="3"/>
    <n v="2"/>
    <x v="1"/>
    <n v="7"/>
    <x v="5"/>
    <s v="Gestión Pública Local"/>
    <x v="4"/>
    <n v="0.12"/>
    <n v="5"/>
    <x v="7"/>
    <x v="15"/>
    <x v="15"/>
    <s v="Atender XXX personas con apoyos que contribuyan al ingreso mínimo garantizado. "/>
    <x v="398"/>
    <n v="1800"/>
    <n v="1800"/>
    <n v="1800"/>
    <n v="1800"/>
    <n v="7200"/>
    <n v="3.5799999999999998E-2"/>
    <n v="0"/>
    <n v="3800"/>
    <s v="Secretaría Distrital de Integración Social"/>
    <n v="24"/>
    <x v="6"/>
    <x v="12"/>
    <m/>
    <x v="7"/>
    <x v="3"/>
    <x v="10"/>
    <m/>
  </r>
  <r>
    <n v="6"/>
    <x v="5"/>
    <x v="3"/>
    <n v="2"/>
    <x v="1"/>
    <n v="7"/>
    <x v="5"/>
    <s v="Gestión Pública Local"/>
    <x v="4"/>
    <n v="0.12"/>
    <n v="6"/>
    <x v="8"/>
    <x v="16"/>
    <x v="16"/>
    <s v="Beneficiar XXX personas mayores con transferencias monetarias"/>
    <x v="399"/>
    <n v="4300"/>
    <n v="4300"/>
    <n v="4300"/>
    <n v="4300"/>
    <n v="17200"/>
    <n v="8.5599999999999996E-2"/>
    <n v="0"/>
    <n v="2265"/>
    <s v="Secretaría Distrital de Integración Social"/>
    <n v="24"/>
    <x v="6"/>
    <x v="13"/>
    <m/>
    <x v="7"/>
    <x v="3"/>
    <x v="11"/>
    <m/>
  </r>
  <r>
    <n v="6"/>
    <x v="5"/>
    <x v="3"/>
    <n v="2"/>
    <x v="1"/>
    <n v="8"/>
    <x v="23"/>
    <s v="Gestión Pública Local"/>
    <x v="4"/>
    <n v="0.12"/>
    <n v="7"/>
    <x v="51"/>
    <x v="89"/>
    <x v="89"/>
    <s v="Habilitar XXX cupos para la atención de población en inseguridad alimentaria y nutricional del Distrito Capital, a través de comedores comunitarios."/>
    <x v="317"/>
    <n v="639"/>
    <n v="639"/>
    <n v="639"/>
    <n v="639"/>
    <n v="2556"/>
    <n v="1.2699999999999999E-2"/>
    <n v="0"/>
    <n v="600"/>
    <s v="Secretaría Distrital de Integración Social"/>
    <n v="24"/>
    <x v="31"/>
    <x v="64"/>
    <m/>
    <x v="17"/>
    <x v="0"/>
    <x v="67"/>
    <m/>
  </r>
  <r>
    <n v="6"/>
    <x v="5"/>
    <x v="4"/>
    <n v="2"/>
    <x v="1"/>
    <n v="10"/>
    <x v="6"/>
    <s v="Gestión Pública Local"/>
    <x v="5"/>
    <n v="0.03"/>
    <n v="8"/>
    <x v="9"/>
    <x v="17"/>
    <x v="17"/>
    <s v="Vincular XXX personas con discapacidad, cuidadores y cuidadoras, en actividades complementarias en salud"/>
    <x v="400"/>
    <n v="440"/>
    <n v="440"/>
    <n v="440"/>
    <n v="440"/>
    <n v="1760"/>
    <n v="8.8000000000000005E-3"/>
    <n v="0"/>
    <n v="400"/>
    <s v="Secretaría Distrital de Salud"/>
    <n v="18"/>
    <x v="7"/>
    <x v="14"/>
    <m/>
    <x v="3"/>
    <x v="4"/>
    <x v="12"/>
    <m/>
  </r>
  <r>
    <n v="6"/>
    <x v="5"/>
    <x v="4"/>
    <n v="2"/>
    <x v="1"/>
    <n v="10"/>
    <x v="6"/>
    <s v="Gestión Pública Local"/>
    <x v="5"/>
    <n v="0.03"/>
    <n v="9"/>
    <x v="10"/>
    <x v="18"/>
    <x v="18"/>
    <s v="Vincular XXX personas a las acciones desarrolladas desde los dispositivos de base comunitaria en respuesta al consumo de SPA"/>
    <x v="401"/>
    <n v="300"/>
    <n v="300"/>
    <n v="340"/>
    <n v="340"/>
    <n v="1280"/>
    <n v="6.4000000000000003E-3"/>
    <n v="0"/>
    <n v="600"/>
    <s v="Secretaría Distrital de Salud"/>
    <n v="18"/>
    <x v="7"/>
    <x v="15"/>
    <m/>
    <x v="3"/>
    <x v="0"/>
    <x v="13"/>
    <m/>
  </r>
  <r>
    <n v="6"/>
    <x v="5"/>
    <x v="4"/>
    <n v="2"/>
    <x v="1"/>
    <n v="10"/>
    <x v="6"/>
    <s v="Gestión Pública Local"/>
    <x v="5"/>
    <n v="0.03"/>
    <n v="10"/>
    <x v="11"/>
    <x v="19"/>
    <x v="19"/>
    <s v="Beneficiar XXX personas con discapacidad a través de Dispositivos de Asistencia Personal - Ayudas Técnicas (no incluidas en los Planes de Beneficios)"/>
    <x v="402"/>
    <n v="1495"/>
    <n v="1515"/>
    <n v="1525"/>
    <n v="1565"/>
    <n v="6100"/>
    <n v="3.04E-2"/>
    <n v="0"/>
    <n v="1000"/>
    <s v="Secretaría Distrital de Salud"/>
    <n v="18"/>
    <x v="7"/>
    <x v="16"/>
    <m/>
    <x v="3"/>
    <x v="4"/>
    <x v="12"/>
    <m/>
  </r>
  <r>
    <n v="6"/>
    <x v="5"/>
    <x v="4"/>
    <n v="2"/>
    <x v="1"/>
    <n v="10"/>
    <x v="6"/>
    <s v="Gestión Pública Local"/>
    <x v="5"/>
    <n v="0.03"/>
    <n v="19"/>
    <x v="12"/>
    <x v="20"/>
    <x v="20"/>
    <s v="Vincular XXX personas a las acciones y estrategias para promover la salud sexual y reproductiva consciente en los diferentes ciclos de vida"/>
    <x v="403"/>
    <n v="375.28"/>
    <n v="383.34"/>
    <n v="404.92"/>
    <n v="438.6"/>
    <n v="1602.14"/>
    <n v="8.0000000000000002E-3"/>
    <n v="0"/>
    <n v="1000"/>
    <s v="Secretaría Distrital de Salud"/>
    <n v="18"/>
    <x v="7"/>
    <x v="17"/>
    <m/>
    <x v="3"/>
    <x v="0"/>
    <x v="14"/>
    <m/>
  </r>
  <r>
    <n v="6"/>
    <x v="5"/>
    <x v="4"/>
    <n v="2"/>
    <x v="1"/>
    <n v="10"/>
    <x v="6"/>
    <s v="Presupuestos Participativos"/>
    <x v="5"/>
    <s v="N/A"/>
    <n v="70"/>
    <x v="14"/>
    <x v="22"/>
    <x v="22"/>
    <s v="Beneficiar XXX personas con acciones para la promoción y atención de la salud mental"/>
    <x v="404"/>
    <n v="730.58"/>
    <n v="739"/>
    <n v="760.48"/>
    <n v="782.58"/>
    <n v="3012.64"/>
    <n v="1.4999999999999999E-2"/>
    <n v="0"/>
    <n v="680"/>
    <s v="Secretaría Distrital de Salud"/>
    <n v="18"/>
    <x v="7"/>
    <x v="19"/>
    <m/>
    <x v="8"/>
    <x v="0"/>
    <x v="15"/>
    <m/>
  </r>
  <r>
    <n v="6"/>
    <x v="5"/>
    <x v="5"/>
    <n v="2"/>
    <x v="1"/>
    <n v="12"/>
    <x v="7"/>
    <s v="Presupuestos Participativos"/>
    <x v="6"/>
    <s v="N/A"/>
    <n v="66"/>
    <x v="15"/>
    <x v="23"/>
    <x v="23"/>
    <s v="Vincular XXX personas en procesos para la prevención de violencias en el contexto familiar y/o violencia sexual   "/>
    <x v="405"/>
    <n v="487.06"/>
    <n v="492.67"/>
    <n v="506.98"/>
    <n v="521.72"/>
    <n v="2008.43"/>
    <n v="0.01"/>
    <n v="0"/>
    <n v="2400"/>
    <s v="Secretaría Distrital de Integración Social"/>
    <n v="24"/>
    <x v="8"/>
    <x v="20"/>
    <m/>
    <x v="3"/>
    <x v="0"/>
    <x v="2"/>
    <m/>
  </r>
  <r>
    <n v="6"/>
    <x v="5"/>
    <x v="5"/>
    <n v="2"/>
    <x v="1"/>
    <n v="12"/>
    <x v="7"/>
    <s v="Presupuestos Participativos"/>
    <x v="6"/>
    <s v="N/A"/>
    <n v="23"/>
    <x v="16"/>
    <x v="24"/>
    <x v="24"/>
    <s v="Vincular XXX mujeres cuidadoras a estrategias de cuidado."/>
    <x v="406"/>
    <n v="657.52"/>
    <n v="665.1"/>
    <n v="684.43"/>
    <n v="704.32"/>
    <n v="2711.38"/>
    <n v="1.35E-2"/>
    <n v="0"/>
    <n v="2000"/>
    <s v="Secretaría Distrital de la Mujer"/>
    <n v="50"/>
    <x v="8"/>
    <x v="21"/>
    <m/>
    <x v="3"/>
    <x v="0"/>
    <x v="2"/>
    <m/>
  </r>
  <r>
    <n v="6"/>
    <x v="5"/>
    <x v="5"/>
    <n v="2"/>
    <x v="1"/>
    <n v="12"/>
    <x v="7"/>
    <s v="Presupuestos Participativos"/>
    <x v="6"/>
    <s v="N/A"/>
    <n v="50"/>
    <x v="17"/>
    <x v="25"/>
    <x v="25"/>
    <s v="Vincular xxx mujeres para el ejercicio de derechos y el fortalecimiento de su autonomía económica"/>
    <x v="407"/>
    <n v="696.49"/>
    <n v="704.52"/>
    <n v="724.99"/>
    <n v="746.06"/>
    <n v="2872.05"/>
    <n v="1.43E-2"/>
    <n v="0"/>
    <n v="2000"/>
    <s v="Secretaría Distrital de la Mujer"/>
    <n v="50"/>
    <x v="8"/>
    <x v="0"/>
    <m/>
    <x v="3"/>
    <x v="5"/>
    <x v="16"/>
    <m/>
  </r>
  <r>
    <n v="6"/>
    <x v="5"/>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26"/>
    <n v="159.13"/>
    <n v="163.84"/>
    <n v="175.87"/>
    <n v="188.25"/>
    <n v="687.08"/>
    <n v="3.3999999999999998E-3"/>
    <n v="0"/>
    <n v="4"/>
    <s v="Secretaría General"/>
    <n v="1"/>
    <x v="9"/>
    <x v="2"/>
    <m/>
    <x v="3"/>
    <x v="6"/>
    <x v="17"/>
    <m/>
  </r>
  <r>
    <n v="6"/>
    <x v="5"/>
    <x v="6"/>
    <n v="2"/>
    <x v="1"/>
    <n v="13"/>
    <x v="8"/>
    <s v="Presupuestos Participativos"/>
    <x v="6"/>
    <s v="N/A"/>
    <n v="21"/>
    <x v="18"/>
    <x v="27"/>
    <x v="27"/>
    <s v="Realizar xxx acciones de construcción de paz que contribuyan al tejido social, la integración local, la sostenibilidad económica y/o desarrollo territorial para la reconciliación."/>
    <x v="27"/>
    <n v="250"/>
    <n v="250"/>
    <n v="250"/>
    <n v="250"/>
    <n v="1000"/>
    <n v="5.0000000000000001E-3"/>
    <n v="0"/>
    <n v="4"/>
    <s v="Secretaría General"/>
    <n v="1"/>
    <x v="9"/>
    <x v="22"/>
    <m/>
    <x v="3"/>
    <x v="0"/>
    <x v="18"/>
    <m/>
  </r>
  <r>
    <n v="6"/>
    <x v="5"/>
    <x v="7"/>
    <n v="2"/>
    <x v="1"/>
    <n v="14"/>
    <x v="9"/>
    <s v="Gestión Pública Local"/>
    <x v="7"/>
    <s v="A definir en PDL"/>
    <n v="3"/>
    <x v="19"/>
    <x v="29"/>
    <x v="29"/>
    <s v="Otorgar XXX estímulos de apoyo al sector artístico y cultural."/>
    <x v="408"/>
    <n v="210"/>
    <n v="210"/>
    <n v="210"/>
    <n v="210"/>
    <n v="840"/>
    <n v="4.1999999999999997E-3"/>
    <n v="0"/>
    <n v="44"/>
    <s v="Secretaría Distrital de Cultura, Recreación y Deporte"/>
    <n v="26"/>
    <x v="10"/>
    <x v="23"/>
    <m/>
    <x v="9"/>
    <x v="7"/>
    <x v="20"/>
    <m/>
  </r>
  <r>
    <n v="6"/>
    <x v="5"/>
    <x v="7"/>
    <n v="2"/>
    <x v="1"/>
    <n v="14"/>
    <x v="9"/>
    <s v="Presupuestos Participativos"/>
    <x v="7"/>
    <s v="N/A"/>
    <n v="24"/>
    <x v="20"/>
    <x v="30"/>
    <x v="30"/>
    <s v="Beneficiar XXX colectivos u organizaciones recreo deportivas  inscritas en el Banco que implementan iniciativas de carácter barrial con apoyos economicos"/>
    <x v="409"/>
    <n v="240"/>
    <n v="240"/>
    <n v="240"/>
    <n v="240"/>
    <n v="960"/>
    <n v="4.7999999999999996E-3"/>
    <n v="0"/>
    <n v="40"/>
    <s v="Secretaría Distrital de Cultura, Recreación y Deporte"/>
    <n v="26"/>
    <x v="11"/>
    <x v="24"/>
    <m/>
    <x v="9"/>
    <x v="0"/>
    <x v="21"/>
    <m/>
  </r>
  <r>
    <n v="6"/>
    <x v="5"/>
    <x v="7"/>
    <n v="2"/>
    <x v="1"/>
    <n v="14"/>
    <x v="9"/>
    <s v="Presupuestos Participativos"/>
    <x v="7"/>
    <s v="N/A"/>
    <n v="24"/>
    <x v="20"/>
    <x v="31"/>
    <x v="31"/>
    <s v="Beneficiar  XXX personas en actividades recreo-deportivas comunitarias."/>
    <x v="410"/>
    <n v="650"/>
    <n v="660"/>
    <n v="670"/>
    <n v="680"/>
    <n v="2660"/>
    <n v="1.32E-2"/>
    <n v="0"/>
    <n v="2000"/>
    <s v="Secretaría Distrital de Cultura, Recreación y Deporte"/>
    <n v="26"/>
    <x v="11"/>
    <x v="25"/>
    <m/>
    <x v="9"/>
    <x v="0"/>
    <x v="22"/>
    <m/>
  </r>
  <r>
    <n v="6"/>
    <x v="5"/>
    <x v="7"/>
    <n v="2"/>
    <x v="1"/>
    <n v="14"/>
    <x v="9"/>
    <s v="Presupuestos Participativos"/>
    <x v="7"/>
    <s v="N/A"/>
    <n v="24"/>
    <x v="20"/>
    <x v="32"/>
    <x v="32"/>
    <s v="Capacitar XXX personas en los campos deportivos o recreativos "/>
    <x v="411"/>
    <n v="600"/>
    <n v="610"/>
    <n v="620"/>
    <n v="630"/>
    <n v="2460"/>
    <n v="1.2200000000000001E-2"/>
    <n v="0"/>
    <n v="2000"/>
    <s v="Secretaría Distrital de Cultura, Recreación y Deporte"/>
    <n v="26"/>
    <x v="11"/>
    <x v="26"/>
    <m/>
    <x v="9"/>
    <x v="8"/>
    <x v="23"/>
    <m/>
  </r>
  <r>
    <n v="6"/>
    <x v="5"/>
    <x v="7"/>
    <n v="2"/>
    <x v="1"/>
    <n v="14"/>
    <x v="9"/>
    <s v="Presupuestos Participativos"/>
    <x v="7"/>
    <s v="N/A"/>
    <n v="24"/>
    <x v="20"/>
    <x v="33"/>
    <x v="33"/>
    <s v="Beneficiar XXX Personas con la entrega de dotaciones deportivas."/>
    <x v="412"/>
    <n v="287.75"/>
    <n v="288.24"/>
    <n v="320.49"/>
    <n v="354.28"/>
    <n v="1250.76"/>
    <n v="6.1999999999999998E-3"/>
    <n v="0"/>
    <n v="800"/>
    <s v="Secretaría Distrital de Cultura, Recreación y Deporte"/>
    <n v="26"/>
    <x v="11"/>
    <x v="3"/>
    <m/>
    <x v="3"/>
    <x v="0"/>
    <x v="24"/>
    <m/>
  </r>
  <r>
    <n v="6"/>
    <x v="5"/>
    <x v="7"/>
    <n v="2"/>
    <x v="1"/>
    <n v="14"/>
    <x v="9"/>
    <s v="Presupuestos Participativos"/>
    <x v="7"/>
    <s v="N/A"/>
    <n v="25"/>
    <x v="21"/>
    <x v="34"/>
    <x v="34"/>
    <s v="Realizar XXX eventos de promoción, circulción y apropiación de actividades artísticas, culturales y patrimoniales."/>
    <x v="413"/>
    <n v="720"/>
    <n v="720"/>
    <n v="720"/>
    <n v="720"/>
    <n v="2880"/>
    <n v="1.43E-2"/>
    <n v="0"/>
    <n v="40"/>
    <s v="Secretaría Distrital de Cultura, Recreación y Deporte"/>
    <n v="26"/>
    <x v="10"/>
    <x v="27"/>
    <m/>
    <x v="9"/>
    <x v="9"/>
    <x v="25"/>
    <m/>
  </r>
  <r>
    <n v="6"/>
    <x v="5"/>
    <x v="7"/>
    <n v="2"/>
    <x v="1"/>
    <n v="14"/>
    <x v="9"/>
    <s v="Presupuestos Participativos"/>
    <x v="7"/>
    <s v="N/A"/>
    <n v="25"/>
    <x v="21"/>
    <x v="35"/>
    <x v="35"/>
    <s v="Capacitar XXX personas en los campos artísticos, interculturales, culturales y/o patrimoniales."/>
    <x v="414"/>
    <n v="261.26"/>
    <n v="273.72000000000003"/>
    <n v="305.51"/>
    <n v="338.22"/>
    <n v="1178.71"/>
    <n v="5.8999999999999999E-3"/>
    <n v="0"/>
    <n v="800"/>
    <s v="Secretaría Distrital de Cultura, Recreación y Deporte"/>
    <n v="26"/>
    <x v="10"/>
    <x v="26"/>
    <m/>
    <x v="9"/>
    <x v="10"/>
    <x v="26"/>
    <m/>
  </r>
  <r>
    <n v="6"/>
    <x v="5"/>
    <x v="7"/>
    <n v="2"/>
    <x v="1"/>
    <n v="14"/>
    <x v="9"/>
    <s v="Presupuestos Participativos"/>
    <x v="7"/>
    <s v="N/A"/>
    <n v="25"/>
    <x v="21"/>
    <x v="36"/>
    <x v="36"/>
    <s v="Beneficiar XXX organizaciones artísticas, culturales y patrimoniales con elementos entregados."/>
    <x v="415"/>
    <n v="100"/>
    <n v="100"/>
    <n v="100"/>
    <n v="100"/>
    <n v="400"/>
    <n v="2E-3"/>
    <n v="0"/>
    <n v="20"/>
    <s v="Secretaría Distrital de Cultura, Recreación y Deporte"/>
    <n v="26"/>
    <x v="10"/>
    <x v="28"/>
    <m/>
    <x v="3"/>
    <x v="0"/>
    <x v="27"/>
    <m/>
  </r>
  <r>
    <n v="6"/>
    <x v="5"/>
    <x v="8"/>
    <n v="2"/>
    <x v="1"/>
    <n v="15"/>
    <x v="10"/>
    <s v="Presupuestos Participativos"/>
    <x v="6"/>
    <s v="N/A"/>
    <n v="33"/>
    <x v="22"/>
    <x v="37"/>
    <x v="37"/>
    <s v="Vincular XXX personas en acciones educativas en temas de protección y bienestar animal"/>
    <x v="37"/>
    <n v="130.58000000000001"/>
    <n v="139"/>
    <n v="160.47999999999999"/>
    <n v="182.58"/>
    <n v="612.64"/>
    <n v="3.0999999999999999E-3"/>
    <n v="0"/>
    <n v="2000"/>
    <s v="Secretaría Distrital de Ambiente"/>
    <n v="33"/>
    <x v="12"/>
    <x v="8"/>
    <m/>
    <x v="3"/>
    <x v="11"/>
    <x v="28"/>
    <m/>
  </r>
  <r>
    <n v="6"/>
    <x v="5"/>
    <x v="8"/>
    <n v="2"/>
    <x v="1"/>
    <n v="15"/>
    <x v="10"/>
    <s v="Presupuestos Participativos"/>
    <x v="6"/>
    <s v="N/A"/>
    <n v="33"/>
    <x v="22"/>
    <x v="38"/>
    <x v="38"/>
    <s v="Atender XXX animales en los programas de brigadas médicas, urgencias veterinarias y adopciones"/>
    <x v="416"/>
    <n v="300"/>
    <n v="300"/>
    <n v="300"/>
    <n v="300"/>
    <n v="1200"/>
    <n v="6.0000000000000001E-3"/>
    <n v="0"/>
    <n v="4000"/>
    <s v="Secretaría Distrital de Ambiente"/>
    <n v="33"/>
    <x v="12"/>
    <x v="29"/>
    <m/>
    <x v="3"/>
    <x v="12"/>
    <x v="29"/>
    <m/>
  </r>
  <r>
    <n v="6"/>
    <x v="5"/>
    <x v="8"/>
    <n v="2"/>
    <x v="1"/>
    <n v="15"/>
    <x v="10"/>
    <s v="Presupuestos Participativos"/>
    <x v="6"/>
    <s v="N/A"/>
    <n v="33"/>
    <x v="22"/>
    <x v="39"/>
    <x v="39"/>
    <s v="Esterilizar XXX perros y gatos incluyendo los que está en condición de vulnerabilidad"/>
    <x v="190"/>
    <n v="300"/>
    <n v="300"/>
    <n v="300"/>
    <n v="300"/>
    <n v="1200"/>
    <n v="6.0000000000000001E-3"/>
    <n v="0"/>
    <n v="4000"/>
    <s v="Secretaría Distrital de Ambiente"/>
    <n v="33"/>
    <x v="12"/>
    <x v="30"/>
    <m/>
    <x v="3"/>
    <x v="13"/>
    <x v="29"/>
    <m/>
  </r>
  <r>
    <n v="6"/>
    <x v="5"/>
    <x v="9"/>
    <n v="3"/>
    <x v="2"/>
    <n v="16"/>
    <x v="11"/>
    <s v="Gestión Pública Local"/>
    <x v="8"/>
    <n v="0.09"/>
    <n v="28"/>
    <x v="23"/>
    <x v="40"/>
    <x v="40"/>
    <s v="Dotar XXX sedes educativas urbanas y rurales con recursos pedagógicos y/o tecnológicos"/>
    <x v="40"/>
    <n v="800"/>
    <n v="800"/>
    <n v="800"/>
    <n v="800"/>
    <n v="3200"/>
    <n v="1.5900000000000001E-2"/>
    <n v="0"/>
    <n v="12"/>
    <s v="Secretaría de Educación del Distrito"/>
    <n v="15"/>
    <x v="13"/>
    <x v="3"/>
    <m/>
    <x v="3"/>
    <x v="14"/>
    <x v="30"/>
    <m/>
  </r>
  <r>
    <n v="6"/>
    <x v="5"/>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417"/>
    <n v="1070.55"/>
    <n v="1026.68"/>
    <n v="1069.8499999999999"/>
    <n v="1117.21"/>
    <n v="4284.28"/>
    <n v="2.1299999999999999E-2"/>
    <n v="0"/>
    <n v="200"/>
    <s v="Secretaría de Educación del Distrito"/>
    <n v="15"/>
    <x v="13"/>
    <x v="31"/>
    <m/>
    <x v="10"/>
    <x v="15"/>
    <x v="31"/>
    <m/>
  </r>
  <r>
    <n v="6"/>
    <x v="5"/>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418"/>
    <n v="3000"/>
    <n v="3100"/>
    <n v="3200"/>
    <n v="3300"/>
    <n v="12600"/>
    <n v="6.2700000000000006E-2"/>
    <n v="0"/>
    <n v="200"/>
    <s v="Secretaría de Educación del Distrito"/>
    <n v="15"/>
    <x v="13"/>
    <x v="32"/>
    <m/>
    <x v="10"/>
    <x v="15"/>
    <x v="32"/>
    <m/>
  </r>
  <r>
    <n v="6"/>
    <x v="5"/>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43"/>
    <n v="730.58"/>
    <n v="739"/>
    <n v="760.48"/>
    <n v="782.58"/>
    <n v="3012.64"/>
    <n v="1.4999999999999999E-2"/>
    <n v="0"/>
    <n v="8"/>
    <s v="Secretaría Distrital de Desarrollo Económico"/>
    <n v="11"/>
    <x v="14"/>
    <x v="0"/>
    <m/>
    <x v="11"/>
    <x v="0"/>
    <x v="33"/>
    <m/>
  </r>
  <r>
    <n v="6"/>
    <x v="5"/>
    <x v="10"/>
    <n v="3"/>
    <x v="2"/>
    <n v="19"/>
    <x v="12"/>
    <s v="Presupuestos Participativos"/>
    <x v="10"/>
    <s v="N/A"/>
    <n v="36"/>
    <x v="26"/>
    <x v="44"/>
    <x v="44"/>
    <s v="Apoyar XXX Mipymes y/o emprendimientos orientados al fortalecimiento de las capacidades locales para la gestión y el desarrollo turístico "/>
    <x v="419"/>
    <n v="537.05999999999995"/>
    <n v="542.66999999999996"/>
    <n v="556.98"/>
    <n v="571.72"/>
    <n v="2208.4299999999998"/>
    <n v="1.0999999999999999E-2"/>
    <n v="0"/>
    <n v="40"/>
    <s v="Secretaría Distrital de Desarrollo Económico"/>
    <n v="11"/>
    <x v="14"/>
    <x v="33"/>
    <m/>
    <x v="3"/>
    <x v="0"/>
    <x v="34"/>
    <m/>
  </r>
  <r>
    <n v="6"/>
    <x v="5"/>
    <x v="7"/>
    <n v="3"/>
    <x v="2"/>
    <n v="20"/>
    <x v="13"/>
    <s v="Presupuestos Participativos"/>
    <x v="7"/>
    <s v="N/A"/>
    <n v="30"/>
    <x v="27"/>
    <x v="45"/>
    <x v="45"/>
    <s v="Financiar XXX proyectos del sector cultural y creativo."/>
    <x v="420"/>
    <n v="487.06"/>
    <n v="492.67"/>
    <n v="506.98"/>
    <n v="521.72"/>
    <n v="2008.43"/>
    <n v="0.01"/>
    <n v="0"/>
    <n v="45"/>
    <s v="Secretaría Distrital de Cultura, Recreación y Deporte"/>
    <n v="26"/>
    <x v="15"/>
    <x v="34"/>
    <m/>
    <x v="9"/>
    <x v="0"/>
    <x v="35"/>
    <m/>
  </r>
  <r>
    <n v="6"/>
    <x v="5"/>
    <x v="10"/>
    <n v="3"/>
    <x v="2"/>
    <n v="20"/>
    <x v="13"/>
    <s v="Presupuestos Participativos"/>
    <x v="10"/>
    <s v="N/A"/>
    <n v="38"/>
    <x v="29"/>
    <x v="47"/>
    <x v="47"/>
    <s v="Apoyar XXX Mipymes, emprendimientos y/o actores de la economia informal para el fortalecimiento del tejido empresarial local."/>
    <x v="421"/>
    <n v="487.06"/>
    <n v="492.67"/>
    <n v="506.98"/>
    <n v="521.72"/>
    <n v="2008.43"/>
    <n v="0.01"/>
    <n v="0"/>
    <n v="300"/>
    <s v="Secretaría Distrital de Desarrollo Económico"/>
    <n v="11"/>
    <x v="16"/>
    <x v="36"/>
    <m/>
    <x v="3"/>
    <x v="17"/>
    <x v="37"/>
    <m/>
  </r>
  <r>
    <n v="6"/>
    <x v="5"/>
    <x v="7"/>
    <n v="4"/>
    <x v="3"/>
    <n v="24"/>
    <x v="14"/>
    <s v="Presupuestos Participativos"/>
    <x v="11"/>
    <s v="N/A"/>
    <n v="26"/>
    <x v="30"/>
    <x v="91"/>
    <x v="91"/>
    <s v="Construir XXX m2 de Parques de la red de proximidad (la construcción incluye su dotación)."/>
    <x v="422"/>
    <n v="1024.17"/>
    <n v="1314.04"/>
    <n v="894.73"/>
    <n v="1246.8900000000001"/>
    <n v="4479.84"/>
    <n v="2.23E-2"/>
    <n v="0"/>
    <n v="4500"/>
    <s v="Secretaría Distrital de Cultura, Recreación y Deporte"/>
    <n v="26"/>
    <x v="17"/>
    <x v="66"/>
    <m/>
    <x v="3"/>
    <x v="0"/>
    <x v="68"/>
    <m/>
  </r>
  <r>
    <n v="6"/>
    <x v="5"/>
    <x v="7"/>
    <n v="4"/>
    <x v="3"/>
    <n v="24"/>
    <x v="14"/>
    <s v="Presupuestos Participativos"/>
    <x v="11"/>
    <s v="N/A"/>
    <n v="26"/>
    <x v="30"/>
    <x v="48"/>
    <x v="48"/>
    <s v="Intervenir XXX Parques  de la red de proximidad con acciones de mejoramiento, mantenimiento y/o dotación. "/>
    <x v="423"/>
    <n v="500"/>
    <s v=" $-   "/>
    <s v=" $-   "/>
    <s v=" $-   "/>
    <n v="500"/>
    <n v="2.5000000000000001E-3"/>
    <n v="0"/>
    <n v="1"/>
    <s v="Secretaría Distrital de Cultura, Recreación y Deporte"/>
    <n v="26"/>
    <x v="17"/>
    <x v="4"/>
    <m/>
    <x v="3"/>
    <x v="18"/>
    <x v="38"/>
    <m/>
  </r>
  <r>
    <n v="6"/>
    <x v="5"/>
    <x v="7"/>
    <n v="4"/>
    <x v="3"/>
    <n v="24"/>
    <x v="14"/>
    <s v="Presupuestos Participativos"/>
    <x v="11"/>
    <s v="N/A"/>
    <n v="31"/>
    <x v="31"/>
    <x v="49"/>
    <x v="49"/>
    <s v="Intervenir XXX equipamientos culturales con acciones de construcción, adecuación y/o dotación"/>
    <x v="49"/>
    <n v="472.44"/>
    <n v="477.89"/>
    <n v="491.78"/>
    <n v="506.07"/>
    <n v="1948.18"/>
    <n v="9.7000000000000003E-3"/>
    <n v="0"/>
    <n v="3"/>
    <s v="Secretaría Distrital de Cultura, Recreación y Deporte"/>
    <n v="26"/>
    <x v="18"/>
    <x v="4"/>
    <m/>
    <x v="3"/>
    <x v="19"/>
    <x v="39"/>
    <m/>
  </r>
  <r>
    <n v="6"/>
    <x v="5"/>
    <x v="11"/>
    <n v="4"/>
    <x v="3"/>
    <n v="25"/>
    <x v="15"/>
    <s v="Presupuestos Participativos"/>
    <x v="12"/>
    <s v="N/A"/>
    <n v="32"/>
    <x v="32"/>
    <x v="51"/>
    <x v="51"/>
    <s v="Implementar XXX procesos comunitarios de educación ambiental que promueven la conservación de la biodiversidad y el agua"/>
    <x v="424"/>
    <n v="170.7"/>
    <n v="170"/>
    <n v="171.64"/>
    <n v="175.63"/>
    <n v="687.97"/>
    <n v="3.3999999999999998E-3"/>
    <n v="0"/>
    <n v="12"/>
    <s v="Secretaría Distrital de Ambiente"/>
    <n v="33"/>
    <x v="20"/>
    <x v="38"/>
    <m/>
    <x v="13"/>
    <x v="0"/>
    <x v="28"/>
    <m/>
  </r>
  <r>
    <n v="6"/>
    <x v="5"/>
    <x v="11"/>
    <n v="4"/>
    <x v="3"/>
    <n v="25"/>
    <x v="15"/>
    <s v="Presupuestos Participativos"/>
    <x v="12"/>
    <s v="N/A"/>
    <n v="32"/>
    <x v="32"/>
    <x v="52"/>
    <x v="52"/>
    <s v="Implementar XXX huertas urbanas "/>
    <x v="425"/>
    <s v=" $-   "/>
    <n v="160"/>
    <s v=" $-   "/>
    <n v="170"/>
    <n v="330"/>
    <n v="1.6000000000000001E-3"/>
    <n v="0"/>
    <n v="16"/>
    <s v="Secretaría Distrital de Ambiente"/>
    <n v="33"/>
    <x v="20"/>
    <x v="39"/>
    <m/>
    <x v="3"/>
    <x v="21"/>
    <x v="41"/>
    <m/>
  </r>
  <r>
    <n v="6"/>
    <x v="5"/>
    <x v="11"/>
    <n v="4"/>
    <x v="3"/>
    <n v="25"/>
    <x v="15"/>
    <s v="Presupuestos Participativos"/>
    <x v="12"/>
    <s v="N/A"/>
    <n v="32"/>
    <x v="32"/>
    <x v="53"/>
    <x v="53"/>
    <s v="Mantener XXX m2 de jardinería "/>
    <x v="426"/>
    <n v="182"/>
    <s v=" $-   "/>
    <n v="192.03"/>
    <s v=" $-   "/>
    <n v="374.03"/>
    <n v="1.9E-3"/>
    <n v="0"/>
    <n v="2000"/>
    <s v="Secretaría Distrital de Ambiente"/>
    <n v="33"/>
    <x v="20"/>
    <x v="40"/>
    <m/>
    <x v="3"/>
    <x v="22"/>
    <x v="40"/>
    <m/>
  </r>
  <r>
    <n v="6"/>
    <x v="5"/>
    <x v="11"/>
    <n v="4"/>
    <x v="3"/>
    <n v="25"/>
    <x v="15"/>
    <s v="Presupuestos Participativos"/>
    <x v="12"/>
    <s v="N/A"/>
    <n v="32"/>
    <x v="32"/>
    <x v="54"/>
    <x v="54"/>
    <s v="Mantener XXX árboles en zona urbana"/>
    <x v="427"/>
    <n v="210"/>
    <n v="228.03"/>
    <n v="217.97"/>
    <n v="240"/>
    <n v="896"/>
    <n v="4.4999999999999997E-3"/>
    <n v="0"/>
    <n v="6000"/>
    <s v="Secretaría Distrital de Ambiente"/>
    <n v="33"/>
    <x v="20"/>
    <x v="41"/>
    <m/>
    <x v="3"/>
    <x v="23"/>
    <x v="42"/>
    <m/>
  </r>
  <r>
    <n v="6"/>
    <x v="5"/>
    <x v="11"/>
    <n v="4"/>
    <x v="3"/>
    <n v="25"/>
    <x v="15"/>
    <s v="Presupuestos Participativos"/>
    <x v="12"/>
    <s v="N/A"/>
    <n v="34"/>
    <x v="34"/>
    <x v="59"/>
    <x v="59"/>
    <s v="Capacitar XXX personas en separación en la fuente y reciclaje."/>
    <x v="208"/>
    <n v="664.98"/>
    <n v="611.49"/>
    <n v="688.1"/>
    <n v="705.2"/>
    <n v="2669.78"/>
    <n v="1.3299999999999999E-2"/>
    <n v="0"/>
    <n v="3000"/>
    <s v="Secretaría Distrital del Hábitat"/>
    <n v="43"/>
    <x v="20"/>
    <x v="43"/>
    <m/>
    <x v="3"/>
    <x v="25"/>
    <x v="43"/>
    <m/>
  </r>
  <r>
    <n v="6"/>
    <x v="5"/>
    <x v="2"/>
    <n v="4"/>
    <x v="3"/>
    <n v="26"/>
    <x v="16"/>
    <s v="Presupuestos Participativos"/>
    <x v="3"/>
    <s v="Entre el 14% y 19%"/>
    <n v="17"/>
    <x v="35"/>
    <x v="61"/>
    <x v="61"/>
    <s v="Intervenir XXX Kilómetros-carril de malla vial urbana (local y/o intermedia) con acciones de construcción y/o conservación"/>
    <x v="428"/>
    <n v="7442.2"/>
    <n v="7527.97"/>
    <n v="7746.73"/>
    <n v="7971.89"/>
    <n v="30688.79"/>
    <n v="0.15279999999999999"/>
    <n v="0"/>
    <n v="64"/>
    <s v="Secretaría Distrital de Movilidad"/>
    <n v="37"/>
    <x v="21"/>
    <x v="45"/>
    <m/>
    <x v="3"/>
    <x v="26"/>
    <x v="45"/>
    <m/>
  </r>
  <r>
    <n v="6"/>
    <x v="5"/>
    <x v="8"/>
    <n v="4"/>
    <x v="3"/>
    <n v="27"/>
    <x v="17"/>
    <s v="Gestión Pública Local"/>
    <x v="12"/>
    <s v="A definir en PDL"/>
    <n v="40"/>
    <x v="36"/>
    <x v="63"/>
    <x v="63"/>
    <s v="Realizar XXX acciones efectivas para el fortalecimiento de las capacidades locales en torno a la gestión del riesgo"/>
    <x v="429"/>
    <n v="170"/>
    <n v="170"/>
    <n v="170"/>
    <n v="170"/>
    <n v="680"/>
    <n v="3.3999999999999998E-3"/>
    <n v="0"/>
    <n v="4"/>
    <s v="Secretaría Distrital de Ambiente"/>
    <n v="33"/>
    <x v="22"/>
    <x v="47"/>
    <m/>
    <x v="3"/>
    <x v="0"/>
    <x v="46"/>
    <m/>
  </r>
  <r>
    <n v="6"/>
    <x v="5"/>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430"/>
    <n v="200"/>
    <n v="200"/>
    <n v="300"/>
    <n v="300"/>
    <n v="1000"/>
    <n v="5.0000000000000001E-3"/>
    <n v="0"/>
    <n v="10"/>
    <s v="Secretaría Distrital de Integración Social"/>
    <n v="24"/>
    <x v="23"/>
    <x v="3"/>
    <m/>
    <x v="3"/>
    <x v="27"/>
    <x v="48"/>
    <m/>
  </r>
  <r>
    <n v="6"/>
    <x v="5"/>
    <x v="3"/>
    <n v="4"/>
    <x v="3"/>
    <n v="30"/>
    <x v="18"/>
    <s v="Presupuestos Participativos"/>
    <x v="11"/>
    <s v="N/A"/>
    <n v="11"/>
    <x v="37"/>
    <x v="67"/>
    <x v="67"/>
    <s v="Dotar y/o acondicionar XXX unidades operativas orientadas a la atención de jóvenes (casas de la juventud, centros forjar)"/>
    <x v="288"/>
    <s v="$-   "/>
    <s v=" $-   "/>
    <n v="400"/>
    <s v=" $-   "/>
    <n v="400"/>
    <n v="2E-3"/>
    <n v="0"/>
    <n v="1"/>
    <s v="Secretaría Distrital de Integración Social"/>
    <n v="24"/>
    <x v="23"/>
    <x v="3"/>
    <m/>
    <x v="3"/>
    <x v="27"/>
    <x v="50"/>
    <m/>
  </r>
  <r>
    <n v="6"/>
    <x v="5"/>
    <x v="3"/>
    <n v="4"/>
    <x v="3"/>
    <n v="30"/>
    <x v="18"/>
    <s v="Presupuestos Participativos"/>
    <x v="11"/>
    <s v="N/A"/>
    <n v="11"/>
    <x v="37"/>
    <x v="68"/>
    <x v="68"/>
    <s v="Dotar y/o acondicionar XXX Centros de Desarrollo Comunitarios  para la prestación de servicios sociales dirigidas al desarrollo de capacidades y generación de oportunidades"/>
    <x v="431"/>
    <s v="$-   "/>
    <n v="300"/>
    <s v=" $-   "/>
    <s v=" $-   "/>
    <n v="300"/>
    <n v="1.5E-3"/>
    <n v="0"/>
    <n v="1"/>
    <s v="Secretaría Distrital de Integración Social"/>
    <n v="24"/>
    <x v="23"/>
    <x v="3"/>
    <m/>
    <x v="3"/>
    <x v="27"/>
    <x v="51"/>
    <m/>
  </r>
  <r>
    <n v="6"/>
    <x v="5"/>
    <x v="3"/>
    <n v="4"/>
    <x v="3"/>
    <n v="30"/>
    <x v="18"/>
    <s v="Presupuestos Participativos"/>
    <x v="11"/>
    <s v="N/A"/>
    <n v="11"/>
    <x v="37"/>
    <x v="69"/>
    <x v="69"/>
    <s v="Dotar y/o acondicionar unidades operativas orientadas a la prestación de servicios a la persona mayor "/>
    <x v="432"/>
    <s v=" $-   "/>
    <s v=" $-   "/>
    <n v="200"/>
    <n v="300"/>
    <n v="500"/>
    <n v="2.5000000000000001E-3"/>
    <n v="0"/>
    <n v="1"/>
    <s v="Secretaría Distrital de Integración Social"/>
    <n v="24"/>
    <x v="23"/>
    <x v="3"/>
    <m/>
    <x v="3"/>
    <x v="27"/>
    <x v="52"/>
    <m/>
  </r>
  <r>
    <n v="6"/>
    <x v="5"/>
    <x v="13"/>
    <n v="5"/>
    <x v="4"/>
    <n v="33"/>
    <x v="20"/>
    <s v="Gestión Pública Local"/>
    <x v="14"/>
    <s v="15% (En este caso el porcentaje referido es el máximo posible)"/>
    <n v="43"/>
    <x v="40"/>
    <x v="72"/>
    <x v="72"/>
    <s v="Realizar 4 estrategias de fortalecimiento institucional (una por vigencia)."/>
    <x v="72"/>
    <n v="5805.83"/>
    <n v="5890.02"/>
    <n v="6104.77"/>
    <n v="6325.81"/>
    <n v="24126.43"/>
    <n v="0.1201"/>
    <n v="0"/>
    <n v="4"/>
    <s v="Secretaría Distrital de Gobierno"/>
    <n v="3"/>
    <x v="25"/>
    <x v="50"/>
    <m/>
    <x v="14"/>
    <x v="0"/>
    <x v="55"/>
    <m/>
  </r>
  <r>
    <n v="6"/>
    <x v="5"/>
    <x v="13"/>
    <n v="5"/>
    <x v="4"/>
    <n v="33"/>
    <x v="20"/>
    <s v="Gestión Pública Local"/>
    <x v="14"/>
    <s v="15% (En este caso el porcentaje referido es el máximo posible)"/>
    <n v="45"/>
    <x v="41"/>
    <x v="73"/>
    <x v="73"/>
    <s v="Realizar 4 estrategias de inspección, vigilancia y control (una por vigencia)."/>
    <x v="73"/>
    <n v="1500"/>
    <n v="1500"/>
    <n v="1500"/>
    <n v="1500"/>
    <n v="6000"/>
    <n v="2.9899999999999999E-2"/>
    <n v="0"/>
    <n v="4"/>
    <s v="Secretaría Distrital de Gobierno"/>
    <n v="3"/>
    <x v="25"/>
    <x v="51"/>
    <m/>
    <x v="14"/>
    <x v="0"/>
    <x v="56"/>
    <m/>
  </r>
  <r>
    <n v="6"/>
    <x v="5"/>
    <x v="6"/>
    <n v="5"/>
    <x v="4"/>
    <n v="35"/>
    <x v="21"/>
    <s v="Presupuestos Participativos"/>
    <x v="15"/>
    <s v="N/A"/>
    <n v="12"/>
    <x v="42"/>
    <x v="74"/>
    <x v="74"/>
    <s v="Operativizar XXX Centros de Acceso Comunitario en zonas rurales y/o apartadas y/o urbanas, con énfasis en Servicios TIC´s generados."/>
    <x v="151"/>
    <n v="336.07"/>
    <n v="339.94"/>
    <n v="349.82"/>
    <n v="359.99"/>
    <n v="1385.82"/>
    <n v="6.8999999999999999E-3"/>
    <n v="0"/>
    <n v="4"/>
    <s v="Secretaría General"/>
    <n v="1"/>
    <x v="26"/>
    <x v="52"/>
    <m/>
    <x v="3"/>
    <x v="0"/>
    <x v="57"/>
    <m/>
  </r>
  <r>
    <n v="6"/>
    <x v="5"/>
    <x v="6"/>
    <n v="5"/>
    <x v="4"/>
    <n v="35"/>
    <x v="21"/>
    <s v="Presupuestos Participativos"/>
    <x v="15"/>
    <s v="N/A"/>
    <n v="12"/>
    <x v="42"/>
    <x v="75"/>
    <x v="75"/>
    <s v="Operativizar XXX Centros de Acceso Comunitario en zonas rurales y/o apartadas y/o urbanas, con énfasis en procesos de formación y desarrollo de competencias digitales."/>
    <x v="433"/>
    <n v="336.07"/>
    <n v="339.94"/>
    <n v="349.82"/>
    <n v="359.99"/>
    <n v="1385.82"/>
    <n v="6.8999999999999999E-3"/>
    <n v="0"/>
    <n v="4"/>
    <s v="Secretaría General"/>
    <n v="1"/>
    <x v="26"/>
    <x v="0"/>
    <m/>
    <x v="3"/>
    <x v="0"/>
    <x v="58"/>
    <m/>
  </r>
  <r>
    <n v="6"/>
    <x v="5"/>
    <x v="13"/>
    <n v="5"/>
    <x v="4"/>
    <n v="39"/>
    <x v="22"/>
    <s v="Presupuestos Participativos"/>
    <x v="16"/>
    <s v="N/A"/>
    <n v="18"/>
    <x v="43"/>
    <x v="76"/>
    <x v="76"/>
    <s v="Fortalecer XXX Organizaciones sociales e Instancias de participación ciudadana."/>
    <x v="296"/>
    <n v="608.82000000000005"/>
    <n v="615.83000000000004"/>
    <n v="633.73"/>
    <n v="652.15"/>
    <n v="2510.54"/>
    <n v="1.2500000000000001E-2"/>
    <n v="0"/>
    <n v="200"/>
    <s v="Secretaría Distrital de Gobierno"/>
    <n v="3"/>
    <x v="27"/>
    <x v="53"/>
    <m/>
    <x v="3"/>
    <x v="0"/>
    <x v="59"/>
    <m/>
  </r>
  <r>
    <n v="6"/>
    <x v="5"/>
    <x v="13"/>
    <n v="5"/>
    <x v="4"/>
    <n v="39"/>
    <x v="22"/>
    <s v="Presupuestos Participativos"/>
    <x v="16"/>
    <s v="N/A"/>
    <n v="20"/>
    <x v="44"/>
    <x v="77"/>
    <x v="77"/>
    <s v="Capacitar XXX personas a través de procesos de formación para la participación de manera virtual y presencial."/>
    <x v="434"/>
    <n v="608.82000000000005"/>
    <n v="615.83000000000004"/>
    <n v="633.73"/>
    <n v="652.15"/>
    <n v="2510.54"/>
    <n v="1.2500000000000001E-2"/>
    <n v="0"/>
    <n v="1000"/>
    <s v="Secretaría Distrital de Gobierno"/>
    <n v="3"/>
    <x v="27"/>
    <x v="26"/>
    <m/>
    <x v="3"/>
    <x v="29"/>
    <x v="59"/>
    <m/>
  </r>
  <r>
    <n v="6"/>
    <x v="5"/>
    <x v="13"/>
    <n v="5"/>
    <x v="4"/>
    <n v="39"/>
    <x v="22"/>
    <s v="Gestión Pública Local"/>
    <x v="16"/>
    <s v="A definir en PDL"/>
    <n v="41"/>
    <x v="45"/>
    <x v="78"/>
    <x v="78"/>
    <s v="Fortalecer XXX organizaciones comunales."/>
    <x v="435"/>
    <n v="100"/>
    <n v="100"/>
    <n v="100"/>
    <n v="100"/>
    <n v="400"/>
    <n v="2E-3"/>
    <n v="0"/>
    <n v="20"/>
    <s v="Secretaría Distrital de Gobierno"/>
    <n v="3"/>
    <x v="27"/>
    <x v="54"/>
    <m/>
    <x v="3"/>
    <x v="0"/>
    <x v="59"/>
    <m/>
  </r>
  <r>
    <n v="6"/>
    <x v="5"/>
    <x v="13"/>
    <n v="5"/>
    <x v="4"/>
    <n v="39"/>
    <x v="22"/>
    <s v="Gestión Pública Local"/>
    <x v="14"/>
    <s v="A definir en PDL"/>
    <n v="44"/>
    <x v="46"/>
    <x v="79"/>
    <x v="79"/>
    <s v="Desarrollar XXXX acciones orientadas a la ciudadanía, en el marco de la estrategia &quot;Bogotaneidad"/>
    <x v="436"/>
    <n v="349.11"/>
    <n v="140.34"/>
    <n v="348.97"/>
    <n v="358.44"/>
    <n v="1196.8599999999999"/>
    <n v="6.0000000000000001E-3"/>
    <n v="0"/>
    <n v="4"/>
    <s v="Secretaría Distrital de Gobierno"/>
    <n v="3"/>
    <x v="28"/>
    <x v="55"/>
    <m/>
    <x v="15"/>
    <x v="0"/>
    <x v="60"/>
    <m/>
  </r>
  <r>
    <n v="6"/>
    <x v="5"/>
    <x v="13"/>
    <n v="5"/>
    <x v="4"/>
    <n v="39"/>
    <x v="22"/>
    <s v="Gestión Pública Local"/>
    <x v="14"/>
    <s v="A definir en PDL"/>
    <n v="44"/>
    <x v="46"/>
    <x v="80"/>
    <x v="80"/>
    <s v="Fortalecer XX unidades de innovación publica y  social a nivel local"/>
    <x v="293"/>
    <s v="$-   "/>
    <n v="200"/>
    <s v=" $-   "/>
    <s v=" $-   "/>
    <n v="200"/>
    <n v="1E-3"/>
    <n v="0"/>
    <n v="1"/>
    <s v="Secretaría Distrital de Gobierno"/>
    <n v="3"/>
    <x v="28"/>
    <x v="56"/>
    <m/>
    <x v="16"/>
    <x v="0"/>
    <x v="60"/>
    <m/>
  </r>
  <r>
    <n v="6"/>
    <x v="5"/>
    <x v="13"/>
    <n v="5"/>
    <x v="4"/>
    <n v="39"/>
    <x v="22"/>
    <s v="Gestión Pública Local"/>
    <x v="17"/>
    <s v="A definir en PDL"/>
    <n v="46"/>
    <x v="47"/>
    <x v="81"/>
    <x v="81"/>
    <s v="Concertar e implementar una (1) iniciativa de inversión local con los pueblos indígenas (aplica en todas las localidades con autoridades indígenas)"/>
    <x v="81"/>
    <n v="95"/>
    <n v="105"/>
    <n v="115"/>
    <n v="125"/>
    <n v="440"/>
    <n v="2.2000000000000001E-3"/>
    <n v="0"/>
    <n v="1"/>
    <s v="Secretaría Distrital de Gobierno"/>
    <n v="3"/>
    <x v="29"/>
    <x v="57"/>
    <m/>
    <x v="3"/>
    <x v="0"/>
    <x v="61"/>
    <m/>
  </r>
  <r>
    <n v="6"/>
    <x v="5"/>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82"/>
    <n v="100"/>
    <n v="110"/>
    <n v="120"/>
    <n v="130"/>
    <n v="460"/>
    <n v="2.3E-3"/>
    <n v="0"/>
    <n v="1"/>
    <s v="Secretaría Distrital de Gobierno"/>
    <n v="3"/>
    <x v="29"/>
    <x v="58"/>
    <m/>
    <x v="3"/>
    <x v="0"/>
    <x v="61"/>
    <m/>
  </r>
  <r>
    <n v="7"/>
    <x v="6"/>
    <x v="0"/>
    <n v="1"/>
    <x v="0"/>
    <n v="1"/>
    <x v="0"/>
    <s v="Presupuestos Participativos"/>
    <x v="0"/>
    <s v="N/A"/>
    <n v="15"/>
    <x v="0"/>
    <x v="0"/>
    <x v="0"/>
    <s v="Fortalecer XXX organizaciones comunitarias a través de capacidades para promover acciones de corresponsabilidad en la gestión de la seguridad y la convivencia  "/>
    <x v="437"/>
    <n v="1093.9114689999999"/>
    <n v="1240.6738069999999"/>
    <n v="1298.7981453299999"/>
    <n v="1403.7616426899999"/>
    <n v="5037.1450640200001"/>
    <n v="8.6091357511028158E-3"/>
    <n v="0"/>
    <n v="200"/>
    <s v="Secretaría Distrital de Seguridad, Convivencia y Justicia"/>
    <n v="51"/>
    <x v="0"/>
    <x v="0"/>
    <m/>
    <x v="0"/>
    <x v="0"/>
    <x v="0"/>
    <m/>
  </r>
  <r>
    <n v="7"/>
    <x v="6"/>
    <x v="0"/>
    <n v="1"/>
    <x v="0"/>
    <n v="1"/>
    <x v="0"/>
    <s v="Presupuestos Participativos"/>
    <x v="0"/>
    <s v="N/A"/>
    <n v="15"/>
    <x v="0"/>
    <x v="1"/>
    <x v="1"/>
    <s v="Implementar XXX acciones formativas diferenciales para la promoción de la convivencia ciudadana"/>
    <x v="438"/>
    <n v="356.43457899999999"/>
    <n v="366.82637299999999"/>
    <n v="377.52305799999999"/>
    <n v="388.53384699999998"/>
    <n v="1489.3178569999998"/>
    <n v="2.5454378312507581E-3"/>
    <n v="0"/>
    <n v="8"/>
    <s v="Secretaría Distrital de Seguridad, Convivencia y Justicia"/>
    <n v="51"/>
    <x v="0"/>
    <x v="1"/>
    <m/>
    <x v="1"/>
    <x v="0"/>
    <x v="1"/>
    <m/>
  </r>
  <r>
    <n v="7"/>
    <x v="6"/>
    <x v="0"/>
    <n v="1"/>
    <x v="0"/>
    <n v="1"/>
    <x v="0"/>
    <s v="Presupuestos Participativos"/>
    <x v="0"/>
    <s v="N/A"/>
    <n v="15"/>
    <x v="0"/>
    <x v="2"/>
    <x v="2"/>
    <s v="Implementar XXX iniciativas de convivencia con participación de la ciudadanía"/>
    <x v="439"/>
    <n v="356.43457899999999"/>
    <n v="366.82637299999999"/>
    <n v="377.52305799999999"/>
    <n v="388.53384699999998"/>
    <n v="1489.3178569999998"/>
    <n v="2.5454378312507581E-3"/>
    <n v="0"/>
    <n v="8"/>
    <s v="Secretaría Distrital de Seguridad, Convivencia y Justicia"/>
    <n v="51"/>
    <x v="0"/>
    <x v="2"/>
    <m/>
    <x v="1"/>
    <x v="0"/>
    <x v="0"/>
    <m/>
  </r>
  <r>
    <n v="7"/>
    <x v="6"/>
    <x v="1"/>
    <n v="1"/>
    <x v="0"/>
    <n v="2"/>
    <x v="1"/>
    <s v="Presupuestos Participativos"/>
    <x v="1"/>
    <s v="N/A"/>
    <n v="22"/>
    <x v="1"/>
    <x v="3"/>
    <x v="3"/>
    <s v="Vincular XXX personas en acciones para la prevención del feminicidio y la violencia contra la mujer."/>
    <x v="440"/>
    <n v="1614.4364880000001"/>
    <n v="1676.082551"/>
    <n v="2739.537284"/>
    <n v="2804.8553379999998"/>
    <n v="8834.9116610000001"/>
    <n v="1.5100012580905941E-2"/>
    <n v="0"/>
    <n v="10000"/>
    <s v="Secretaría Distrital de la Mujer"/>
    <n v="50"/>
    <x v="1"/>
    <x v="3"/>
    <m/>
    <x v="2"/>
    <x v="0"/>
    <x v="2"/>
    <m/>
  </r>
  <r>
    <n v="7"/>
    <x v="6"/>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41"/>
    <n v="980.20234500000004"/>
    <n v="1008.779991"/>
    <n v="1038.1960919999999"/>
    <n v="1068.475895"/>
    <n v="4095.6543230000002"/>
    <n v="7.0000056794389956E-3"/>
    <n v="0"/>
    <n v="8"/>
    <s v="Secretaría Distrital de Seguridad, Convivencia y Justicia"/>
    <n v="51"/>
    <x v="2"/>
    <x v="3"/>
    <m/>
    <x v="3"/>
    <x v="0"/>
    <x v="3"/>
    <m/>
  </r>
  <r>
    <n v="7"/>
    <x v="6"/>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442"/>
    <n v="167.52918399999999"/>
    <n v="172.41347099999999"/>
    <n v="177.44106099999999"/>
    <n v="182.61628400000001"/>
    <n v="700"/>
    <n v="1.1963910010887159E-3"/>
    <n v="0"/>
    <n v="2"/>
    <s v="Secretaría Distrital de Seguridad, Convivencia y Justicia"/>
    <n v="51"/>
    <x v="2"/>
    <x v="4"/>
    <m/>
    <x v="3"/>
    <x v="0"/>
    <x v="4"/>
    <m/>
  </r>
  <r>
    <n v="7"/>
    <x v="6"/>
    <x v="0"/>
    <n v="1"/>
    <x v="0"/>
    <n v="4"/>
    <x v="3"/>
    <s v="Presupuestos Participativos"/>
    <x v="0"/>
    <s v="N/A"/>
    <n v="14"/>
    <x v="3"/>
    <x v="6"/>
    <x v="6"/>
    <s v="Fortalecer XXX programas de abordaje de conflictividad escolar para la convivencia con enfoque restaurativo"/>
    <x v="443"/>
    <n v="210.04336000000001"/>
    <n v="216.16714099999999"/>
    <n v="222.47059100000001"/>
    <n v="228.95913999999999"/>
    <n v="877.64023199999997"/>
    <n v="1.5000012510831611E-3"/>
    <n v="0"/>
    <n v="4"/>
    <s v="Secretaría Distrital de Seguridad, Convivencia y Justicia"/>
    <n v="51"/>
    <x v="3"/>
    <x v="5"/>
    <m/>
    <x v="3"/>
    <x v="0"/>
    <x v="5"/>
    <m/>
  </r>
  <r>
    <n v="7"/>
    <x v="6"/>
    <x v="0"/>
    <n v="1"/>
    <x v="0"/>
    <n v="4"/>
    <x v="3"/>
    <s v="Presupuestos Participativos"/>
    <x v="0"/>
    <s v="N/A"/>
    <n v="14"/>
    <x v="3"/>
    <x v="7"/>
    <x v="7"/>
    <s v="Fortalecer XXX actores comunitarios con herramientas y capacidades para la implementación de un enfoque restaurativo para la justicia y la convivencia"/>
    <x v="444"/>
    <n v="336.06937599999998"/>
    <n v="345.86742500000003"/>
    <n v="355.952946"/>
    <n v="366.33462300000002"/>
    <n v="1404.2243700000001"/>
    <n v="2.400001999682102E-3"/>
    <n v="0"/>
    <n v="15000"/>
    <s v="Secretaría Distrital de Seguridad, Convivencia y Justicia"/>
    <n v="51"/>
    <x v="3"/>
    <x v="0"/>
    <m/>
    <x v="3"/>
    <x v="0"/>
    <x v="5"/>
    <m/>
  </r>
  <r>
    <n v="7"/>
    <x v="6"/>
    <x v="0"/>
    <n v="1"/>
    <x v="0"/>
    <n v="4"/>
    <x v="3"/>
    <s v="Presupuestos Participativos"/>
    <x v="0"/>
    <s v="N/A"/>
    <n v="14"/>
    <x v="3"/>
    <x v="87"/>
    <x v="87"/>
    <s v="Implementar XXX proyectos de justicia local para la resolución efectiva de conflictividades de manera integral en el sistema de justicia"/>
    <x v="445"/>
    <n v="140.02890600000001"/>
    <n v="144.11142699999999"/>
    <n v="148.313727"/>
    <n v="152.63942599999999"/>
    <n v="585.09348599999998"/>
    <n v="1.0000008306371808E-3"/>
    <n v="0"/>
    <n v="4"/>
    <s v="Secretaría Distrital de Seguridad, Convivencia y Justicia"/>
    <n v="51"/>
    <x v="3"/>
    <x v="62"/>
    <m/>
    <x v="3"/>
    <x v="0"/>
    <x v="65"/>
    <m/>
  </r>
  <r>
    <n v="7"/>
    <x v="6"/>
    <x v="0"/>
    <n v="1"/>
    <x v="0"/>
    <n v="4"/>
    <x v="3"/>
    <s v="Presupuestos Participativos"/>
    <x v="0"/>
    <s v="N/A"/>
    <n v="14"/>
    <x v="3"/>
    <x v="8"/>
    <x v="8"/>
    <s v="Beneficiar XXX ciudadanos con habilidades y capacidades para gestionar la convivencia constructivamente"/>
    <x v="446"/>
    <n v="378.07804700000003"/>
    <n v="389.10085400000003"/>
    <n v="400.44706400000001"/>
    <n v="412.12645099999997"/>
    <n v="1579.7524159999998"/>
    <n v="2.7000022492150817E-3"/>
    <n v="0"/>
    <n v="20000"/>
    <s v="Secretaría Distrital de Seguridad, Convivencia y Justicia"/>
    <n v="51"/>
    <x v="3"/>
    <x v="6"/>
    <m/>
    <x v="3"/>
    <x v="0"/>
    <x v="0"/>
    <m/>
  </r>
  <r>
    <n v="7"/>
    <x v="6"/>
    <x v="0"/>
    <n v="1"/>
    <x v="0"/>
    <n v="4"/>
    <x v="3"/>
    <s v="Presupuestos Participativos"/>
    <x v="0"/>
    <s v="N/A"/>
    <n v="14"/>
    <x v="3"/>
    <x v="9"/>
    <x v="9"/>
    <s v="Implementar XXX proyectos comunitarios en la localidad, para la apropiación del Código Nacional de Seguridad y Convivencia Ciudadana"/>
    <x v="447"/>
    <n v="112.02312499999999"/>
    <n v="115.289142"/>
    <n v="118.650982"/>
    <n v="122.111541"/>
    <n v="468.07479000000001"/>
    <n v="8.0000066656070066E-4"/>
    <n v="0"/>
    <n v="4"/>
    <s v="Secretaría Distrital de Seguridad, Convivencia y Justicia"/>
    <n v="51"/>
    <x v="3"/>
    <x v="7"/>
    <m/>
    <x v="1"/>
    <x v="0"/>
    <x v="0"/>
    <m/>
  </r>
  <r>
    <n v="7"/>
    <x v="6"/>
    <x v="0"/>
    <n v="1"/>
    <x v="0"/>
    <n v="4"/>
    <x v="3"/>
    <s v="Presupuestos Participativos"/>
    <x v="0"/>
    <s v="N/A"/>
    <n v="14"/>
    <x v="3"/>
    <x v="10"/>
    <x v="10"/>
    <s v="Implementar XXX acciones pedagógicas para la gestión de conflictividades y prevención de violencias"/>
    <x v="448"/>
    <n v="112.02312499999999"/>
    <n v="115.289142"/>
    <n v="118.650982"/>
    <n v="122.111541"/>
    <n v="468.07479000000001"/>
    <n v="8.0000066656070066E-4"/>
    <n v="0"/>
    <n v="8"/>
    <s v="Secretaría Distrital de Seguridad, Convivencia y Justicia"/>
    <n v="51"/>
    <x v="3"/>
    <x v="8"/>
    <m/>
    <x v="4"/>
    <x v="0"/>
    <x v="6"/>
    <m/>
  </r>
  <r>
    <n v="7"/>
    <x v="6"/>
    <x v="0"/>
    <n v="1"/>
    <x v="0"/>
    <n v="4"/>
    <x v="3"/>
    <s v="Presupuestos Participativos"/>
    <x v="0"/>
    <s v="N/A"/>
    <n v="14"/>
    <x v="3"/>
    <x v="11"/>
    <x v="11"/>
    <s v="Ejecutar XXX programas comunitarios con enfoque restaurativo para el cuidado del espacio público y del medio ambiente"/>
    <x v="449"/>
    <n v="140.02890600000001"/>
    <n v="144.11142699999999"/>
    <n v="148.313727"/>
    <n v="152.63942599999999"/>
    <n v="585.09348599999998"/>
    <n v="1.0000008306371808E-3"/>
    <n v="0"/>
    <n v="4"/>
    <s v="Secretaría Distrital de Seguridad, Convivencia y Justicia"/>
    <n v="51"/>
    <x v="3"/>
    <x v="9"/>
    <m/>
    <x v="0"/>
    <x v="0"/>
    <x v="0"/>
    <m/>
  </r>
  <r>
    <n v="7"/>
    <x v="6"/>
    <x v="13"/>
    <n v="1"/>
    <x v="0"/>
    <n v="5"/>
    <x v="4"/>
    <s v="Presupuestos Participativos"/>
    <x v="0"/>
    <s v="N/A"/>
    <n v="60"/>
    <x v="50"/>
    <x v="88"/>
    <x v="88"/>
    <s v="Realizar XXX acuerdos para la organización, la recuperación, el cuidado, el embellecimiento, la sostenibilidad, el mejoramiento y el aprovechamiento económico del espacio público."/>
    <x v="450"/>
    <n v="1722.35555"/>
    <n v="1772.570555"/>
    <n v="1824.2588470000001"/>
    <n v="1877.4649440000001"/>
    <n v="7196.6498959999999"/>
    <n v="1.2300010247943489E-2"/>
    <n v="0"/>
    <n v="10"/>
    <s v="Secretaría Distrital de Gobierno"/>
    <n v="3"/>
    <x v="30"/>
    <x v="63"/>
    <m/>
    <x v="5"/>
    <x v="0"/>
    <x v="66"/>
    <m/>
  </r>
  <r>
    <n v="7"/>
    <x v="6"/>
    <x v="2"/>
    <n v="1"/>
    <x v="0"/>
    <n v="5"/>
    <x v="4"/>
    <s v="Presupuestos Participativos"/>
    <x v="3"/>
    <s v="N/A"/>
    <n v="16"/>
    <x v="4"/>
    <x v="12"/>
    <x v="12"/>
    <s v="Intervenir XXX metros cuadrados de elementos del sistema de espacio público peatonal con acciones de construcción y/o conservación."/>
    <x v="451"/>
    <n v="2170.44805"/>
    <n v="2233.7271219999998"/>
    <n v="2298.8627750000001"/>
    <n v="2365.9111090000001"/>
    <n v="9068.9490559999995"/>
    <n v="1.5500012914186291E-2"/>
    <n v="0"/>
    <n v="4000"/>
    <s v="Secretaría Distrital de Movilidad"/>
    <n v="37"/>
    <x v="4"/>
    <x v="4"/>
    <m/>
    <x v="5"/>
    <x v="1"/>
    <x v="7"/>
    <m/>
  </r>
  <r>
    <n v="7"/>
    <x v="6"/>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452"/>
    <n v="1652.8466000000001"/>
    <n v="1701.035083"/>
    <n v="1750.637395"/>
    <n v="1801.6962590000001"/>
    <n v="6906.2153370000005"/>
    <n v="1.1803619829668105E-2"/>
    <n v="0"/>
    <n v="4"/>
    <s v="Secretaría Distrital de Seguridad, Convivencia y Justicia"/>
    <n v="51"/>
    <x v="5"/>
    <x v="10"/>
    <m/>
    <x v="6"/>
    <x v="0"/>
    <x v="8"/>
    <m/>
  </r>
  <r>
    <n v="7"/>
    <x v="6"/>
    <x v="3"/>
    <n v="2"/>
    <x v="1"/>
    <n v="7"/>
    <x v="5"/>
    <s v="Gestión Pública Local"/>
    <x v="4"/>
    <n v="0.12"/>
    <n v="4"/>
    <x v="6"/>
    <x v="14"/>
    <x v="14"/>
    <s v="Beneficiar xxxx jóvenes con transferencias condicionadas y  acompañamiento psicosocial para la promoción al acceso y permanencia a oportunidades de formación y empleabilidad"/>
    <x v="453"/>
    <n v="1160.9616590000001"/>
    <n v="1194.8093140000001"/>
    <n v="1229.650044"/>
    <n v="1265.513858"/>
    <n v="4850.9348749999999"/>
    <n v="8.2908783304534491E-3"/>
    <n v="0"/>
    <n v="482"/>
    <s v="Secretaría Distrital de Integración Social"/>
    <n v="24"/>
    <x v="6"/>
    <x v="11"/>
    <m/>
    <x v="7"/>
    <x v="2"/>
    <x v="9"/>
    <m/>
  </r>
  <r>
    <n v="7"/>
    <x v="6"/>
    <x v="3"/>
    <n v="2"/>
    <x v="1"/>
    <n v="7"/>
    <x v="5"/>
    <s v="Gestión Pública Local"/>
    <x v="4"/>
    <n v="0.12"/>
    <n v="5"/>
    <x v="7"/>
    <x v="15"/>
    <x v="15"/>
    <s v="Atender XXX personas con apoyos que contribuyan al ingreso mínimo garantizado. "/>
    <x v="454"/>
    <n v="4489.883401"/>
    <n v="4620.7852460000004"/>
    <n v="4755.5276949999998"/>
    <n v="4894.2268000000004"/>
    <n v="18760.423142"/>
    <n v="3.2064002033864704E-2"/>
    <n v="0"/>
    <n v="51912"/>
    <s v="Secretaría Distrital de Integración Social"/>
    <n v="24"/>
    <x v="6"/>
    <x v="12"/>
    <m/>
    <x v="7"/>
    <x v="3"/>
    <x v="10"/>
    <m/>
  </r>
  <r>
    <n v="7"/>
    <x v="6"/>
    <x v="3"/>
    <n v="2"/>
    <x v="1"/>
    <n v="7"/>
    <x v="5"/>
    <s v="Gestión Pública Local"/>
    <x v="4"/>
    <n v="0.12"/>
    <n v="6"/>
    <x v="8"/>
    <x v="16"/>
    <x v="16"/>
    <s v="Beneficiar XXX personas mayores con transferencias monetarias"/>
    <x v="455"/>
    <n v="9309.8360830000001"/>
    <n v="9581.2628910000003"/>
    <n v="9860.6532449999995"/>
    <n v="10148.24778"/>
    <n v="38899.999999"/>
    <n v="6.6485157058792363E-2"/>
    <n v="0"/>
    <n v="6170"/>
    <s v="Secretaría Distrital de Integración Social"/>
    <n v="24"/>
    <x v="6"/>
    <x v="13"/>
    <m/>
    <x v="7"/>
    <x v="3"/>
    <x v="11"/>
    <m/>
  </r>
  <r>
    <n v="7"/>
    <x v="6"/>
    <x v="3"/>
    <n v="2"/>
    <x v="1"/>
    <n v="8"/>
    <x v="23"/>
    <s v="Gestión Pública Local"/>
    <x v="4"/>
    <n v="0.12"/>
    <n v="7"/>
    <x v="51"/>
    <x v="89"/>
    <x v="89"/>
    <s v=" Habilitar XXX cupos para la atención de población en inseguridad alimentaria y nutricional del Distrito Capital, a través de comedores comunitarios."/>
    <x v="456"/>
    <n v="2100.4335970000002"/>
    <n v="2161.671409"/>
    <n v="2224.705911"/>
    <n v="2289.5913959999998"/>
    <n v="8776.4023129999987"/>
    <n v="1.5000012498867699E-2"/>
    <n v="0"/>
    <n v="600"/>
    <s v="Secretaría Distrital de Integración Social"/>
    <n v="24"/>
    <x v="31"/>
    <x v="64"/>
    <m/>
    <x v="17"/>
    <x v="0"/>
    <x v="67"/>
    <m/>
  </r>
  <r>
    <n v="7"/>
    <x v="6"/>
    <x v="4"/>
    <n v="2"/>
    <x v="1"/>
    <n v="10"/>
    <x v="6"/>
    <s v="Gestión Pública Local"/>
    <x v="5"/>
    <n v="0.03"/>
    <n v="8"/>
    <x v="9"/>
    <x v="17"/>
    <x v="17"/>
    <s v="Vincular XXX personas con discapacidad, cuidadores y cuidadoras, en actividades complementarias en salud"/>
    <x v="457"/>
    <n v="700.14453200000003"/>
    <n v="720.55713600000001"/>
    <n v="741.56863699999997"/>
    <n v="763.19713200000001"/>
    <n v="2925.4674370000002"/>
    <n v="5.0000041651498146E-3"/>
    <n v="0"/>
    <n v="2000"/>
    <s v="Secretaría Distrital de Salud"/>
    <n v="18"/>
    <x v="7"/>
    <x v="14"/>
    <m/>
    <x v="3"/>
    <x v="4"/>
    <x v="12"/>
    <m/>
  </r>
  <r>
    <n v="7"/>
    <x v="6"/>
    <x v="4"/>
    <n v="2"/>
    <x v="1"/>
    <n v="10"/>
    <x v="6"/>
    <s v="Gestión Pública Local"/>
    <x v="5"/>
    <n v="0.03"/>
    <n v="9"/>
    <x v="10"/>
    <x v="18"/>
    <x v="18"/>
    <s v="Vincular XXX personas a las acciones desarrolladas desde los dispositivos de base comunitaria en respuesta al consumo de SPA"/>
    <x v="458"/>
    <n v="460.81712700000003"/>
    <n v="474.25217800000001"/>
    <n v="488.08140700000001"/>
    <n v="502.31627600000002"/>
    <n v="1925.4669880000001"/>
    <n v="3.290873396195135E-3"/>
    <n v="0"/>
    <n v="3500"/>
    <s v="Secretaría Distrital de Salud"/>
    <n v="18"/>
    <x v="7"/>
    <x v="15"/>
    <m/>
    <x v="3"/>
    <x v="0"/>
    <x v="13"/>
    <m/>
  </r>
  <r>
    <n v="7"/>
    <x v="6"/>
    <x v="4"/>
    <n v="2"/>
    <x v="1"/>
    <n v="10"/>
    <x v="6"/>
    <s v="Gestión Pública Local"/>
    <x v="5"/>
    <n v="0.03"/>
    <n v="10"/>
    <x v="11"/>
    <x v="19"/>
    <x v="19"/>
    <s v="Beneficiar XXX personas con discapacidad a través de Dispositivos de Asistencia Personal - Ayudas Técnicas (no incluidas en los Planes de Beneficios)"/>
    <x v="459"/>
    <n v="2459.4247059999998"/>
    <n v="2531.128847"/>
    <n v="2604.9367560000001"/>
    <n v="2680.9120039999998"/>
    <n v="10276.402312999999"/>
    <n v="1.7563707501200662E-2"/>
    <n v="0"/>
    <n v="3000"/>
    <s v="Secretaría Distrital de Salud"/>
    <n v="18"/>
    <x v="7"/>
    <x v="16"/>
    <m/>
    <x v="3"/>
    <x v="4"/>
    <x v="12"/>
    <m/>
  </r>
  <r>
    <n v="7"/>
    <x v="6"/>
    <x v="4"/>
    <n v="2"/>
    <x v="1"/>
    <n v="10"/>
    <x v="6"/>
    <s v="Gestión Pública Local"/>
    <x v="5"/>
    <n v="0.03"/>
    <n v="19"/>
    <x v="12"/>
    <x v="20"/>
    <x v="20"/>
    <s v="Vincular XXX personas a las acciones y estrategias para promover la salud sexual y reproductiva consciente en los diferentes ciclos de vida"/>
    <x v="460"/>
    <n v="580.48082899999997"/>
    <n v="597.40465700000004"/>
    <n v="614.82502199999999"/>
    <n v="632.75692900000001"/>
    <n v="2425.4674370000002"/>
    <n v="4.1454391643721599E-3"/>
    <n v="0"/>
    <n v="1500"/>
    <s v="Secretaría Distrital de Salud"/>
    <n v="18"/>
    <x v="7"/>
    <x v="17"/>
    <m/>
    <x v="3"/>
    <x v="0"/>
    <x v="14"/>
    <m/>
  </r>
  <r>
    <n v="7"/>
    <x v="6"/>
    <x v="4"/>
    <n v="2"/>
    <x v="1"/>
    <n v="10"/>
    <x v="6"/>
    <s v="Presupuestos Participativos"/>
    <x v="5"/>
    <s v="N/A"/>
    <n v="70"/>
    <x v="14"/>
    <x v="22"/>
    <x v="22"/>
    <s v="Beneficiar XXX personas con acciones para la promoción y atención de la salud mental"/>
    <x v="461"/>
    <n v="1994.4220350000001"/>
    <n v="2054.0268380000002"/>
    <n v="2215.38042"/>
    <n v="2278.535625"/>
    <n v="8542.3649180000011"/>
    <n v="1.4600012165587354E-2"/>
    <n v="0"/>
    <n v="2000"/>
    <s v="Secretaría Distrital de Salud"/>
    <n v="18"/>
    <x v="7"/>
    <x v="19"/>
    <m/>
    <x v="8"/>
    <x v="0"/>
    <x v="15"/>
    <m/>
  </r>
  <r>
    <n v="7"/>
    <x v="6"/>
    <x v="5"/>
    <n v="2"/>
    <x v="1"/>
    <n v="12"/>
    <x v="7"/>
    <s v="Presupuestos Participativos"/>
    <x v="6"/>
    <s v="N/A"/>
    <n v="66"/>
    <x v="15"/>
    <x v="23"/>
    <x v="23"/>
    <s v="Vincular XXX personas en procesos para la prevención de violencias en el contexto familiar y/o violencia sexual   "/>
    <x v="462"/>
    <n v="1358"/>
    <n v="1397.880844"/>
    <n v="1438.6431560000001"/>
    <n v="1480.6024359999999"/>
    <n v="5675.1264360000005"/>
    <n v="9.6995288543872526E-3"/>
    <n v="0"/>
    <n v="40000"/>
    <s v="Secretaría Distrital de Integración Social"/>
    <n v="24"/>
    <x v="8"/>
    <x v="20"/>
    <m/>
    <x v="3"/>
    <x v="0"/>
    <x v="2"/>
    <m/>
  </r>
  <r>
    <n v="7"/>
    <x v="6"/>
    <x v="5"/>
    <n v="2"/>
    <x v="1"/>
    <n v="12"/>
    <x v="7"/>
    <s v="Presupuestos Participativos"/>
    <x v="6"/>
    <s v="N/A"/>
    <n v="23"/>
    <x v="16"/>
    <x v="24"/>
    <x v="24"/>
    <s v="Vincular XXX mujeres cuidadoras a estrategias de cuidado."/>
    <x v="463"/>
    <n v="1834.3786749999999"/>
    <n v="1887.8596970000001"/>
    <n v="1942.9098289999999"/>
    <n v="1999.576485"/>
    <n v="7664.7246859999996"/>
    <n v="1.310001091450419E-2"/>
    <n v="0"/>
    <n v="6000"/>
    <s v="Secretaría Distrital de la Mujer"/>
    <n v="50"/>
    <x v="8"/>
    <x v="21"/>
    <m/>
    <x v="3"/>
    <x v="0"/>
    <x v="2"/>
    <m/>
  </r>
  <r>
    <n v="7"/>
    <x v="6"/>
    <x v="5"/>
    <n v="2"/>
    <x v="1"/>
    <n v="12"/>
    <x v="7"/>
    <s v="Presupuestos Participativos"/>
    <x v="6"/>
    <s v="N/A"/>
    <n v="50"/>
    <x v="17"/>
    <x v="25"/>
    <x v="25"/>
    <s v="Vincular xxx mujeres para el ejercicio de derechos y el fortalecimiento de su autonomía económica"/>
    <x v="464"/>
    <n v="1960.404691"/>
    <n v="1620.88923"/>
    <n v="2076.3921839999998"/>
    <n v="2533.6227210000002"/>
    <n v="8191.3088260000004"/>
    <n v="1.4000011666521392E-2"/>
    <n v="0"/>
    <n v="6000"/>
    <s v="Secretaría Distrital de la Mujer"/>
    <n v="50"/>
    <x v="8"/>
    <x v="0"/>
    <m/>
    <x v="3"/>
    <x v="5"/>
    <x v="16"/>
    <m/>
  </r>
  <r>
    <n v="7"/>
    <x v="6"/>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465"/>
    <n v="245.689719"/>
    <n v="252.85276400000001"/>
    <n v="260.22597000000002"/>
    <n v="267.81568700000003"/>
    <n v="1026.5841399999999"/>
    <n v="1.7545657527948547E-3"/>
    <n v="0"/>
    <n v="20"/>
    <s v="Secretaría General"/>
    <n v="1"/>
    <x v="9"/>
    <x v="2"/>
    <m/>
    <x v="3"/>
    <x v="6"/>
    <x v="17"/>
    <m/>
  </r>
  <r>
    <n v="7"/>
    <x v="6"/>
    <x v="6"/>
    <n v="2"/>
    <x v="1"/>
    <n v="13"/>
    <x v="8"/>
    <s v="Presupuestos Participativos"/>
    <x v="6"/>
    <s v="N/A"/>
    <n v="21"/>
    <x v="18"/>
    <x v="27"/>
    <x v="27"/>
    <s v="Realizar xxx acciones de construcción de paz que contribuyan al tejido social, la integración local, la sostenibilidad económica y/o desarrollo territorial para la reconciliación."/>
    <x v="466"/>
    <n v="782.378108"/>
    <n v="805.188219"/>
    <n v="828.66756799999996"/>
    <n v="852.83637899999997"/>
    <n v="3269.0702739999997"/>
    <n v="5.5872660824860315E-3"/>
    <n v="0"/>
    <n v="20"/>
    <s v="Secretaría General"/>
    <n v="1"/>
    <x v="9"/>
    <x v="22"/>
    <m/>
    <x v="3"/>
    <x v="0"/>
    <x v="18"/>
    <m/>
  </r>
  <r>
    <n v="7"/>
    <x v="6"/>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467"/>
    <n v="190.18366"/>
    <n v="195.72843499999999"/>
    <n v="201.435891"/>
    <n v="207.31094400000001"/>
    <n v="794.65893000000005"/>
    <n v="1.3581754182668397E-3"/>
    <n v="0"/>
    <n v="16"/>
    <s v="Secretaría General"/>
    <n v="1"/>
    <x v="9"/>
    <x v="0"/>
    <m/>
    <x v="3"/>
    <x v="0"/>
    <x v="19"/>
    <m/>
  </r>
  <r>
    <n v="7"/>
    <x v="6"/>
    <x v="7"/>
    <n v="2"/>
    <x v="1"/>
    <n v="14"/>
    <x v="9"/>
    <s v="Gestión Pública Local"/>
    <x v="7"/>
    <s v="A definir en PDL"/>
    <n v="3"/>
    <x v="19"/>
    <x v="29"/>
    <x v="29"/>
    <s v="Otorgar XXX estímulos de apoyo al sector artístico y cultural."/>
    <x v="468"/>
    <n v="1723.1573209999999"/>
    <n v="1773.395702"/>
    <n v="1825.108056"/>
    <n v="1878.338921"/>
    <n v="7200"/>
    <n v="1.2305736011198221E-2"/>
    <n v="0"/>
    <n v="180"/>
    <s v="Secretaría Distrital de Cultura, Recreación y Deporte"/>
    <n v="26"/>
    <x v="10"/>
    <x v="23"/>
    <m/>
    <x v="9"/>
    <x v="7"/>
    <x v="20"/>
    <m/>
  </r>
  <r>
    <n v="7"/>
    <x v="6"/>
    <x v="7"/>
    <n v="2"/>
    <x v="1"/>
    <n v="14"/>
    <x v="9"/>
    <s v="Presupuestos Participativos"/>
    <x v="7"/>
    <s v="N/A"/>
    <n v="24"/>
    <x v="20"/>
    <x v="30"/>
    <x v="30"/>
    <s v="Beneficiar XXX colectivos u organizaciones recreo deportivas  inscritas en el Banco que implementan iniciativas de carácter barrial con apoyos economicos"/>
    <x v="469"/>
    <n v="1940.039487"/>
    <n v="1996.6010329999999"/>
    <n v="2054.8220710000001"/>
    <n v="2114.7527460000001"/>
    <n v="8106.2153369999996"/>
    <n v="1.3854575831534474E-2"/>
    <n v="0"/>
    <n v="240"/>
    <s v="Secretaría Distrital de Cultura, Recreación y Deporte"/>
    <n v="26"/>
    <x v="11"/>
    <x v="24"/>
    <m/>
    <x v="9"/>
    <x v="0"/>
    <x v="21"/>
    <m/>
  </r>
  <r>
    <n v="7"/>
    <x v="6"/>
    <x v="7"/>
    <n v="2"/>
    <x v="1"/>
    <n v="14"/>
    <x v="9"/>
    <s v="Presupuestos Participativos"/>
    <x v="7"/>
    <s v="N/A"/>
    <n v="24"/>
    <x v="20"/>
    <x v="31"/>
    <x v="31"/>
    <s v="Beneficiar  XXX personas en actividades recreo-deportivas comunitarias."/>
    <x v="470"/>
    <n v="1732.8219260000001"/>
    <n v="1797.919498"/>
    <n v="2864.927005"/>
    <n v="2933.9021600000001"/>
    <n v="9329.570588999999"/>
    <n v="1.5945448995287926E-2"/>
    <n v="0"/>
    <n v="60000"/>
    <s v="Secretaría Distrital de Cultura, Recreación y Deporte"/>
    <n v="26"/>
    <x v="11"/>
    <x v="25"/>
    <m/>
    <x v="9"/>
    <x v="0"/>
    <x v="22"/>
    <m/>
  </r>
  <r>
    <n v="7"/>
    <x v="6"/>
    <x v="7"/>
    <n v="2"/>
    <x v="1"/>
    <n v="14"/>
    <x v="9"/>
    <s v="Presupuestos Participativos"/>
    <x v="7"/>
    <s v="N/A"/>
    <n v="24"/>
    <x v="20"/>
    <x v="32"/>
    <x v="32"/>
    <s v="Capacitar XXX personas en los campos deportivos o recreativos "/>
    <x v="471"/>
    <n v="1060.018822"/>
    <n v="1090.9235040000001"/>
    <n v="1122.7349160000001"/>
    <n v="1155.480458"/>
    <n v="4429.1577000000007"/>
    <n v="7.5700063066897073E-3"/>
    <n v="0"/>
    <n v="8000"/>
    <s v="Secretaría Distrital de Cultura, Recreación y Deporte"/>
    <n v="26"/>
    <x v="11"/>
    <x v="26"/>
    <m/>
    <x v="9"/>
    <x v="8"/>
    <x v="23"/>
    <m/>
  </r>
  <r>
    <n v="7"/>
    <x v="6"/>
    <x v="7"/>
    <n v="2"/>
    <x v="1"/>
    <n v="14"/>
    <x v="9"/>
    <s v="Presupuestos Participativos"/>
    <x v="7"/>
    <s v="N/A"/>
    <n v="24"/>
    <x v="20"/>
    <x v="33"/>
    <x v="33"/>
    <s v="Beneficiar XXX Personas con la entrega de dotaciones deportivas."/>
    <x v="472"/>
    <n v="189.03902400000001"/>
    <n v="194.55042700000001"/>
    <n v="200.22353200000001"/>
    <n v="206.06322599999999"/>
    <n v="789.87620900000002"/>
    <n v="1.3500011263166711E-3"/>
    <n v="0"/>
    <n v="5000"/>
    <s v="Secretaría Distrital de Cultura, Recreación y Deporte"/>
    <n v="26"/>
    <x v="11"/>
    <x v="3"/>
    <m/>
    <x v="3"/>
    <x v="0"/>
    <x v="24"/>
    <m/>
  </r>
  <r>
    <n v="7"/>
    <x v="6"/>
    <x v="7"/>
    <n v="2"/>
    <x v="1"/>
    <n v="14"/>
    <x v="9"/>
    <s v="Presupuestos Participativos"/>
    <x v="7"/>
    <s v="N/A"/>
    <n v="25"/>
    <x v="21"/>
    <x v="34"/>
    <x v="34"/>
    <s v="Realizar XXX eventos de promoción, circulción y apropiación de actividades artísticas, culturales y patrimoniales."/>
    <x v="473"/>
    <n v="2871.9288689999998"/>
    <n v="2955.6595040000002"/>
    <n v="3041.846759"/>
    <n v="3130.5648679999999"/>
    <n v="12000"/>
    <n v="2.0509560018663699E-2"/>
    <n v="0"/>
    <n v="150"/>
    <s v="Secretaría Distrital de Cultura, Recreación y Deporte"/>
    <n v="26"/>
    <x v="10"/>
    <x v="27"/>
    <m/>
    <x v="9"/>
    <x v="9"/>
    <x v="25"/>
    <m/>
  </r>
  <r>
    <n v="7"/>
    <x v="6"/>
    <x v="7"/>
    <n v="2"/>
    <x v="1"/>
    <n v="14"/>
    <x v="9"/>
    <s v="Presupuestos Participativos"/>
    <x v="7"/>
    <s v="N/A"/>
    <n v="25"/>
    <x v="21"/>
    <x v="35"/>
    <x v="35"/>
    <s v="Capacitar XXX personas en los campos artísticos, interculturales, culturales y/o patrimoniales."/>
    <x v="474"/>
    <n v="1311.363096"/>
    <n v="1685.127491"/>
    <n v="2134.8431650000002"/>
    <n v="2511.7842139999998"/>
    <n v="7643.1179659999998"/>
    <n v="1.3063082221116984E-2"/>
    <n v="0"/>
    <n v="2500"/>
    <s v="Secretaría Distrital de Cultura, Recreación y Deporte"/>
    <n v="26"/>
    <x v="10"/>
    <x v="26"/>
    <m/>
    <x v="9"/>
    <x v="10"/>
    <x v="26"/>
    <m/>
  </r>
  <r>
    <n v="7"/>
    <x v="6"/>
    <x v="7"/>
    <n v="2"/>
    <x v="1"/>
    <n v="14"/>
    <x v="9"/>
    <s v="Presupuestos Participativos"/>
    <x v="7"/>
    <s v="N/A"/>
    <n v="25"/>
    <x v="21"/>
    <x v="36"/>
    <x v="36"/>
    <s v="Beneficiar XXX organizaciones artísticas, culturales y patrimoniales con elementos entregados."/>
    <x v="475"/>
    <n v="717.98221699999999"/>
    <n v="738.91487600000005"/>
    <n v="760.46168999999998"/>
    <n v="782.64121699999998"/>
    <n v="3000"/>
    <n v="5.1273900046659247E-3"/>
    <n v="0"/>
    <n v="200"/>
    <s v="Secretaría Distrital de Cultura, Recreación y Deporte"/>
    <n v="26"/>
    <x v="10"/>
    <x v="28"/>
    <m/>
    <x v="3"/>
    <x v="0"/>
    <x v="27"/>
    <m/>
  </r>
  <r>
    <n v="7"/>
    <x v="6"/>
    <x v="8"/>
    <n v="2"/>
    <x v="1"/>
    <n v="15"/>
    <x v="10"/>
    <s v="Presupuestos Participativos"/>
    <x v="6"/>
    <s v="N/A"/>
    <n v="33"/>
    <x v="22"/>
    <x v="37"/>
    <x v="37"/>
    <s v="Vincular XXX personas en acciones educativas en temas de protección y bienestar animal"/>
    <x v="476"/>
    <n v="276.22301900000002"/>
    <n v="284.27625699999999"/>
    <n v="292.56577499999997"/>
    <n v="301.09870999999998"/>
    <n v="1154.163761"/>
    <n v="1.9726159106330104E-3"/>
    <n v="0"/>
    <n v="4000"/>
    <s v="Secretaría Distrital de Ambiente"/>
    <n v="33"/>
    <x v="12"/>
    <x v="8"/>
    <m/>
    <x v="3"/>
    <x v="11"/>
    <x v="28"/>
    <m/>
  </r>
  <r>
    <n v="7"/>
    <x v="6"/>
    <x v="8"/>
    <n v="2"/>
    <x v="1"/>
    <n v="15"/>
    <x v="10"/>
    <s v="Presupuestos Participativos"/>
    <x v="6"/>
    <s v="N/A"/>
    <n v="33"/>
    <x v="22"/>
    <x v="38"/>
    <x v="38"/>
    <s v="Atender XXX animales en los programas de brigadas médicas, urgencias veterinarias y adopciones"/>
    <x v="477"/>
    <n v="717.98221699999999"/>
    <n v="738.91487600000005"/>
    <n v="760.46168999999998"/>
    <n v="782.64121699999998"/>
    <n v="3000"/>
    <n v="5.1273900046659247E-3"/>
    <n v="0"/>
    <n v="15000"/>
    <s v="Secretaría Distrital de Ambiente"/>
    <n v="33"/>
    <x v="12"/>
    <x v="29"/>
    <m/>
    <x v="3"/>
    <x v="12"/>
    <x v="29"/>
    <m/>
  </r>
  <r>
    <n v="7"/>
    <x v="6"/>
    <x v="8"/>
    <n v="2"/>
    <x v="1"/>
    <n v="15"/>
    <x v="10"/>
    <s v="Presupuestos Participativos"/>
    <x v="6"/>
    <s v="N/A"/>
    <n v="33"/>
    <x v="22"/>
    <x v="39"/>
    <x v="39"/>
    <s v="Esterilizar XXX perros y gatos incluyendo los que está en condición de vulnerabilidad"/>
    <x v="478"/>
    <n v="1050.216799"/>
    <n v="1080.8357040000001"/>
    <n v="1112.3529559999999"/>
    <n v="1144.7956979999999"/>
    <n v="4388.2011569999995"/>
    <n v="7.500006250288415E-3"/>
    <n v="0"/>
    <n v="25000"/>
    <s v="Secretaría Distrital de Ambiente"/>
    <n v="33"/>
    <x v="12"/>
    <x v="30"/>
    <m/>
    <x v="3"/>
    <x v="13"/>
    <x v="29"/>
    <m/>
  </r>
  <r>
    <n v="7"/>
    <x v="6"/>
    <x v="9"/>
    <n v="3"/>
    <x v="2"/>
    <n v="16"/>
    <x v="11"/>
    <s v="Gestión Pública Local"/>
    <x v="8"/>
    <n v="0.09"/>
    <n v="28"/>
    <x v="23"/>
    <x v="40"/>
    <x v="40"/>
    <s v="Dotar XXX sedes educativas urbanas y rurales con recursos pedagógicos y/o tecnológicos"/>
    <x v="479"/>
    <n v="1353.465614"/>
    <n v="1407.5031120000001"/>
    <n v="2463.1260480000001"/>
    <n v="2520.3823280000001"/>
    <n v="7744.4771020000007"/>
    <n v="1.3236318161386311E-2"/>
    <n v="0"/>
    <n v="36"/>
    <s v="Secretaría de Educación del Distrito"/>
    <n v="15"/>
    <x v="13"/>
    <x v="3"/>
    <m/>
    <x v="3"/>
    <x v="14"/>
    <x v="30"/>
    <m/>
  </r>
  <r>
    <n v="7"/>
    <x v="6"/>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480"/>
    <n v="1048.3815649999999"/>
    <n v="1402.2708399999999"/>
    <n v="2757.7412020000002"/>
    <n v="2514.840428"/>
    <n v="7723.2340349999995"/>
    <n v="1.3200010998251559E-2"/>
    <n v="0"/>
    <n v="800"/>
    <s v="Secretaría de Educación del Distrito"/>
    <n v="15"/>
    <x v="13"/>
    <x v="31"/>
    <m/>
    <x v="10"/>
    <x v="15"/>
    <x v="31"/>
    <m/>
  </r>
  <r>
    <n v="7"/>
    <x v="6"/>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481"/>
    <n v="9699.9401120000002"/>
    <n v="10099.359714"/>
    <n v="18510.498113000001"/>
    <n v="18933.709422"/>
    <n v="57243.507361000004"/>
    <n v="9.7836595824937242E-2"/>
    <n v="0"/>
    <n v="800"/>
    <s v="Secretaría de Educación del Distrito"/>
    <n v="15"/>
    <x v="13"/>
    <x v="32"/>
    <m/>
    <x v="10"/>
    <x v="15"/>
    <x v="32"/>
    <m/>
  </r>
  <r>
    <n v="7"/>
    <x v="6"/>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482"/>
    <n v="1744.4220350000001"/>
    <n v="1804.026838"/>
    <n v="2165.38042"/>
    <n v="2828.535625"/>
    <n v="8542.3649180000011"/>
    <n v="1.4600012165587354E-2"/>
    <n v="0"/>
    <n v="886"/>
    <s v="Secretaría Distrital de Desarrollo Económico"/>
    <n v="11"/>
    <x v="14"/>
    <x v="0"/>
    <m/>
    <x v="11"/>
    <x v="0"/>
    <x v="33"/>
    <m/>
  </r>
  <r>
    <n v="7"/>
    <x v="6"/>
    <x v="10"/>
    <n v="3"/>
    <x v="2"/>
    <n v="19"/>
    <x v="12"/>
    <s v="Presupuestos Participativos"/>
    <x v="10"/>
    <s v="N/A"/>
    <n v="36"/>
    <x v="26"/>
    <x v="44"/>
    <x v="44"/>
    <s v="Apoyar XXX Mipymes y/o emprendimientos orientados al fortalecimiento de las capacidades locales para la gestión y el desarrollo turístico "/>
    <x v="483"/>
    <n v="1246.2572680000001"/>
    <n v="1282.5917019999999"/>
    <n v="1319.992174"/>
    <n v="1358.4908949999999"/>
    <n v="5207.3320389999999"/>
    <n v="8.9000074159150764E-3"/>
    <n v="0"/>
    <n v="200"/>
    <s v="Secretaría Distrital de Desarrollo Económico"/>
    <n v="11"/>
    <x v="14"/>
    <x v="33"/>
    <m/>
    <x v="3"/>
    <x v="0"/>
    <x v="34"/>
    <m/>
  </r>
  <r>
    <n v="7"/>
    <x v="6"/>
    <x v="7"/>
    <n v="3"/>
    <x v="2"/>
    <n v="20"/>
    <x v="13"/>
    <s v="Presupuestos Participativos"/>
    <x v="7"/>
    <s v="N/A"/>
    <n v="30"/>
    <x v="27"/>
    <x v="45"/>
    <x v="45"/>
    <s v="Financiar XXX proyectos del sector cultural y creativo."/>
    <x v="484"/>
    <n v="1358.280393"/>
    <n v="1397.880844"/>
    <n v="1438.6431560000001"/>
    <n v="1480.6024359999999"/>
    <n v="5675.4068290000005"/>
    <n v="9.7000080824757775E-3"/>
    <n v="0"/>
    <n v="114"/>
    <s v="Secretaría Distrital de Cultura, Recreación y Deporte"/>
    <n v="26"/>
    <x v="15"/>
    <x v="34"/>
    <m/>
    <x v="9"/>
    <x v="0"/>
    <x v="35"/>
    <m/>
  </r>
  <r>
    <n v="7"/>
    <x v="6"/>
    <x v="10"/>
    <n v="3"/>
    <x v="2"/>
    <n v="20"/>
    <x v="13"/>
    <s v="Presupuestos Participativos"/>
    <x v="10"/>
    <s v="N/A"/>
    <n v="38"/>
    <x v="29"/>
    <x v="47"/>
    <x v="47"/>
    <s v="Apoyar XXX Mipymes, emprendimientos y/o actores de la economia informal para el fortalecimiento del tejido empresarial local."/>
    <x v="485"/>
    <n v="1358.280393"/>
    <n v="1397.880844"/>
    <n v="1438.6431560000001"/>
    <n v="1480.6024359999999"/>
    <n v="5675.4068290000005"/>
    <n v="9.7000080824757775E-3"/>
    <n v="0"/>
    <n v="850"/>
    <s v="Secretaría Distrital de Desarrollo Económico"/>
    <n v="11"/>
    <x v="16"/>
    <x v="36"/>
    <m/>
    <x v="3"/>
    <x v="17"/>
    <x v="37"/>
    <m/>
  </r>
  <r>
    <n v="7"/>
    <x v="6"/>
    <x v="7"/>
    <n v="4"/>
    <x v="3"/>
    <n v="24"/>
    <x v="14"/>
    <s v="Presupuestos Participativos"/>
    <x v="11"/>
    <s v="N/A"/>
    <n v="26"/>
    <x v="30"/>
    <x v="91"/>
    <x v="91"/>
    <s v="Construir XXX m2 de Parques de la red de proximidad (la construcción incluye su dotación)."/>
    <x v="486"/>
    <n v="2595.083705"/>
    <n v="2670.7576819999999"/>
    <n v="0"/>
    <n v="0"/>
    <n v="5265.8413870000004"/>
    <n v="9.0000074979533183E-3"/>
    <n v="0"/>
    <n v="3000"/>
    <s v="Secretaría Distrital de Cultura, Recreación y Deporte"/>
    <n v="26"/>
    <x v="17"/>
    <x v="66"/>
    <m/>
    <x v="3"/>
    <x v="0"/>
    <x v="68"/>
    <m/>
  </r>
  <r>
    <n v="7"/>
    <x v="6"/>
    <x v="7"/>
    <n v="4"/>
    <x v="3"/>
    <n v="24"/>
    <x v="14"/>
    <s v="Presupuestos Participativos"/>
    <x v="11"/>
    <s v="N/A"/>
    <n v="26"/>
    <x v="30"/>
    <x v="48"/>
    <x v="48"/>
    <s v="Intervenir XXX Parques  de la red de proximidad con acciones de mejoramiento, mantenimiento y/o dotación. "/>
    <x v="487"/>
    <n v="1050.216799"/>
    <n v="1080.8357040000001"/>
    <n v="1112.3529559999999"/>
    <n v="1144.7956979999999"/>
    <n v="4388.2011569999995"/>
    <n v="7.500006250288415E-3"/>
    <n v="0"/>
    <n v="32"/>
    <s v="Secretaría Distrital de Cultura, Recreación y Deporte"/>
    <n v="26"/>
    <x v="17"/>
    <x v="4"/>
    <m/>
    <x v="3"/>
    <x v="18"/>
    <x v="38"/>
    <m/>
  </r>
  <r>
    <n v="7"/>
    <x v="6"/>
    <x v="7"/>
    <n v="4"/>
    <x v="3"/>
    <n v="24"/>
    <x v="14"/>
    <s v="Presupuestos Participativos"/>
    <x v="11"/>
    <s v="N/A"/>
    <n v="31"/>
    <x v="31"/>
    <x v="49"/>
    <x v="49"/>
    <s v="Intervenir XXX equipamientos culturales con acciones de construcción, adecuación y/o dotación"/>
    <x v="488"/>
    <n v="1218.2514860000001"/>
    <n v="1253.769417"/>
    <n v="1290.329428"/>
    <n v="1327.9630090000001"/>
    <n v="5090.3133400000006"/>
    <n v="8.7000072467112079E-3"/>
    <n v="0"/>
    <n v="31"/>
    <s v="Secretaría Distrital de Cultura, Recreación y Deporte"/>
    <n v="26"/>
    <x v="18"/>
    <x v="4"/>
    <m/>
    <x v="3"/>
    <x v="19"/>
    <x v="39"/>
    <m/>
  </r>
  <r>
    <n v="7"/>
    <x v="6"/>
    <x v="8"/>
    <n v="4"/>
    <x v="3"/>
    <n v="25"/>
    <x v="15"/>
    <s v="Presupuestos Participativos"/>
    <x v="12"/>
    <s v="N/A"/>
    <n v="32"/>
    <x v="32"/>
    <x v="99"/>
    <x v="97"/>
    <s v="Generar XXX m2 de áreas renaturalizadas"/>
    <x v="489"/>
    <n v="126.026016"/>
    <n v="129.70028500000001"/>
    <n v="133.48235500000001"/>
    <n v="137.375484"/>
    <n v="526.58414000000005"/>
    <n v="9.0000075201720077E-4"/>
    <n v="0"/>
    <n v="4000"/>
    <s v="Secretaría Distrital de Ambiente"/>
    <n v="33"/>
    <x v="19"/>
    <x v="70"/>
    <m/>
    <x v="12"/>
    <x v="0"/>
    <x v="40"/>
    <m/>
  </r>
  <r>
    <n v="7"/>
    <x v="6"/>
    <x v="8"/>
    <n v="4"/>
    <x v="3"/>
    <n v="25"/>
    <x v="15"/>
    <s v="Presupuestos Participativos"/>
    <x v="12"/>
    <s v="N/A"/>
    <n v="32"/>
    <x v="32"/>
    <x v="100"/>
    <x v="98"/>
    <s v="Realizar acciones de conservación en XXX hectáreas de la  Estructura Ecológica Principal"/>
    <x v="490"/>
    <n v="271.87593299999997"/>
    <n v="279.80243300000001"/>
    <n v="287.96149300000002"/>
    <n v="296.360141"/>
    <n v="1136"/>
    <n v="1.9415716817668303E-3"/>
    <n v="0"/>
    <n v="4"/>
    <s v="Secretaría Distrital de Ambiente"/>
    <n v="33"/>
    <x v="19"/>
    <x v="71"/>
    <m/>
    <x v="12"/>
    <x v="31"/>
    <x v="40"/>
    <m/>
  </r>
  <r>
    <n v="7"/>
    <x v="6"/>
    <x v="8"/>
    <n v="4"/>
    <x v="3"/>
    <n v="25"/>
    <x v="15"/>
    <s v="Presupuestos Participativos"/>
    <x v="12"/>
    <s v="N/A"/>
    <n v="32"/>
    <x v="32"/>
    <x v="50"/>
    <x v="50"/>
    <s v="Intervenir XXX hectáreas de conectores ecosistémicos"/>
    <x v="491"/>
    <n v="138.52005299999999"/>
    <n v="142.558584"/>
    <n v="146.71560299999999"/>
    <n v="150.99469099999999"/>
    <n v="578.78893099999993"/>
    <n v="9.8922552654022509E-4"/>
    <n v="0"/>
    <n v="2"/>
    <s v="Secretaría Distrital de Ambiente"/>
    <n v="33"/>
    <x v="19"/>
    <x v="37"/>
    <m/>
    <x v="12"/>
    <x v="20"/>
    <x v="40"/>
    <m/>
  </r>
  <r>
    <n v="7"/>
    <x v="6"/>
    <x v="11"/>
    <n v="4"/>
    <x v="3"/>
    <n v="25"/>
    <x v="15"/>
    <s v="Presupuestos Participativos"/>
    <x v="12"/>
    <s v="N/A"/>
    <n v="32"/>
    <x v="32"/>
    <x v="51"/>
    <x v="51"/>
    <s v="Implementar XXX procesos comunitarios de educación ambiental que promueven la conservación de la biodiversidad y el agua"/>
    <x v="492"/>
    <n v="238.04914099999999"/>
    <n v="244.98942600000001"/>
    <n v="252.13333700000001"/>
    <n v="259.48702500000002"/>
    <n v="994.65892900000006"/>
    <n v="1.7000014168687713E-3"/>
    <n v="0"/>
    <n v="40"/>
    <s v="Secretaría Distrital de Ambiente"/>
    <n v="33"/>
    <x v="20"/>
    <x v="38"/>
    <m/>
    <x v="13"/>
    <x v="0"/>
    <x v="28"/>
    <m/>
  </r>
  <r>
    <n v="7"/>
    <x v="6"/>
    <x v="11"/>
    <n v="4"/>
    <x v="3"/>
    <n v="25"/>
    <x v="15"/>
    <s v="Presupuestos Participativos"/>
    <x v="12"/>
    <s v="N/A"/>
    <n v="32"/>
    <x v="32"/>
    <x v="52"/>
    <x v="52"/>
    <s v="Implementar XXX huertas urbanas "/>
    <x v="493"/>
    <n v="931.56577200000004"/>
    <n v="958.72542599999997"/>
    <n v="986.68193199999996"/>
    <n v="1015.45937"/>
    <n v="3892.4324999999999"/>
    <n v="6.6526731647789323E-3"/>
    <n v="0"/>
    <n v="500"/>
    <s v="Secretaría Distrital de Ambiente"/>
    <n v="33"/>
    <x v="20"/>
    <x v="39"/>
    <m/>
    <x v="3"/>
    <x v="21"/>
    <x v="41"/>
    <m/>
  </r>
  <r>
    <n v="7"/>
    <x v="6"/>
    <x v="11"/>
    <n v="4"/>
    <x v="3"/>
    <n v="25"/>
    <x v="15"/>
    <s v="Presupuestos Participativos"/>
    <x v="12"/>
    <s v="N/A"/>
    <n v="32"/>
    <x v="32"/>
    <x v="104"/>
    <x v="102"/>
    <s v="Construir XXX m2 de muros y techos verdes."/>
    <x v="494"/>
    <n v="210.04336000000001"/>
    <n v="216.16714099999999"/>
    <n v="222.47059100000001"/>
    <n v="228.95913899999999"/>
    <n v="877.64023100000009"/>
    <n v="1.5000012493740313E-3"/>
    <n v="0"/>
    <n v="600"/>
    <s v="Secretaría Distrital de Ambiente"/>
    <n v="33"/>
    <x v="20"/>
    <x v="74"/>
    <m/>
    <x v="3"/>
    <x v="0"/>
    <x v="40"/>
    <m/>
  </r>
  <r>
    <n v="7"/>
    <x v="6"/>
    <x v="11"/>
    <n v="4"/>
    <x v="3"/>
    <n v="25"/>
    <x v="15"/>
    <s v="Presupuestos Participativos"/>
    <x v="12"/>
    <s v="N/A"/>
    <n v="32"/>
    <x v="32"/>
    <x v="53"/>
    <x v="53"/>
    <s v="Mantener XXX m2 de jardinería "/>
    <x v="495"/>
    <n v="166.39237900000001"/>
    <n v="171.24352300000001"/>
    <n v="176.236997"/>
    <n v="181.37710200000001"/>
    <n v="695.250001"/>
    <n v="1.188272635290458E-3"/>
    <n v="0"/>
    <n v="1200"/>
    <s v="Secretaría Distrital de Ambiente"/>
    <n v="33"/>
    <x v="20"/>
    <x v="40"/>
    <m/>
    <x v="3"/>
    <x v="22"/>
    <x v="40"/>
    <m/>
  </r>
  <r>
    <n v="7"/>
    <x v="6"/>
    <x v="11"/>
    <n v="4"/>
    <x v="3"/>
    <n v="25"/>
    <x v="15"/>
    <s v="Presupuestos Participativos"/>
    <x v="12"/>
    <s v="N/A"/>
    <n v="32"/>
    <x v="32"/>
    <x v="54"/>
    <x v="54"/>
    <s v="Mantener XXX árboles en zona urbana"/>
    <x v="496"/>
    <n v="396.03899100000001"/>
    <n v="407.58544599999999"/>
    <n v="419.47066799999999"/>
    <n v="431.70489500000002"/>
    <n v="1654.8"/>
    <n v="2.8282683265737239E-3"/>
    <n v="0"/>
    <n v="3000"/>
    <s v="Secretaría Distrital de Ambiente"/>
    <n v="33"/>
    <x v="20"/>
    <x v="41"/>
    <m/>
    <x v="3"/>
    <x v="23"/>
    <x v="42"/>
    <m/>
  </r>
  <r>
    <n v="7"/>
    <x v="6"/>
    <x v="11"/>
    <n v="4"/>
    <x v="3"/>
    <n v="25"/>
    <x v="15"/>
    <s v="Presupuestos Participativos"/>
    <x v="12"/>
    <s v="N/A"/>
    <n v="34"/>
    <x v="34"/>
    <x v="59"/>
    <x v="59"/>
    <s v="Capacitar XXX personas en separación en la fuente y reciclaje."/>
    <x v="497"/>
    <n v="1224.0018749999999"/>
    <n v="1328.8713230000001"/>
    <n v="2182.2033120000001"/>
    <n v="2637.1014329999998"/>
    <n v="7372.1779430000006"/>
    <n v="1.2600010499185601E-2"/>
    <n v="0"/>
    <n v="10000"/>
    <s v="Secretaría Distrital del Hábitat"/>
    <n v="43"/>
    <x v="20"/>
    <x v="43"/>
    <m/>
    <x v="3"/>
    <x v="25"/>
    <x v="43"/>
    <m/>
  </r>
  <r>
    <n v="7"/>
    <x v="6"/>
    <x v="2"/>
    <n v="4"/>
    <x v="3"/>
    <n v="26"/>
    <x v="16"/>
    <s v="Presupuestos Participativos"/>
    <x v="3"/>
    <s v="Entre el 14% y 19%"/>
    <n v="17"/>
    <x v="35"/>
    <x v="61"/>
    <x v="61"/>
    <s v="Intervenir XXX Kilómetros-carril de malla vial urbana (local y/o intermedia) con acciones de construcción y/o conservación"/>
    <x v="498"/>
    <n v="18548.035344"/>
    <n v="19117.955243"/>
    <n v="22204.596345000002"/>
    <n v="21808.463920999999"/>
    <n v="81679.050853000008"/>
    <n v="0.13960011631142402"/>
    <n v="0"/>
    <n v="10"/>
    <s v="Secretaría Distrital de Movilidad"/>
    <n v="37"/>
    <x v="21"/>
    <x v="45"/>
    <m/>
    <x v="3"/>
    <x v="26"/>
    <x v="45"/>
    <m/>
  </r>
  <r>
    <n v="7"/>
    <x v="6"/>
    <x v="8"/>
    <n v="4"/>
    <x v="3"/>
    <n v="27"/>
    <x v="17"/>
    <s v="Gestión Pública Local"/>
    <x v="12"/>
    <s v="A definir en PDL"/>
    <n v="40"/>
    <x v="36"/>
    <x v="63"/>
    <x v="63"/>
    <s v="Realizar XXX acciones efectivas para el fortalecimiento de las capacidades locales en torno a la gestión del riesgo"/>
    <x v="499"/>
    <n v="869.45748500000002"/>
    <n v="894.80638099999999"/>
    <n v="920.89900299999999"/>
    <n v="947.75782400000003"/>
    <n v="3632.920693"/>
    <n v="6.2091337496774021E-3"/>
    <n v="0"/>
    <n v="12"/>
    <s v="Secretaría Distrital de Ambiente"/>
    <n v="33"/>
    <x v="22"/>
    <x v="47"/>
    <m/>
    <x v="3"/>
    <x v="0"/>
    <x v="46"/>
    <m/>
  </r>
  <r>
    <n v="7"/>
    <x v="6"/>
    <x v="8"/>
    <n v="4"/>
    <x v="3"/>
    <n v="27"/>
    <x v="17"/>
    <s v="Gestión Pública Local"/>
    <x v="12"/>
    <s v="A definir en PDL"/>
    <n v="40"/>
    <x v="36"/>
    <x v="64"/>
    <x v="64"/>
    <s v="Realizar XXX obras de mitigación y/u obras de mitigación existentes con mantenimiento"/>
    <x v="500"/>
    <n v="740.87494000000004"/>
    <n v="762.47503200000006"/>
    <n v="784.70886199999995"/>
    <n v="807.59557900000004"/>
    <n v="3095.6544130000002"/>
    <n v="5.2908758317053873E-3"/>
    <n v="0"/>
    <n v="1"/>
    <s v="Secretaría Distrital de Ambiente"/>
    <n v="33"/>
    <x v="22"/>
    <x v="48"/>
    <m/>
    <x v="3"/>
    <x v="0"/>
    <x v="47"/>
    <m/>
  </r>
  <r>
    <n v="7"/>
    <x v="6"/>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501"/>
    <n v="808.20812699999999"/>
    <n v="837.60227599999996"/>
    <n v="1229.201599"/>
    <n v="1337.6611089999999"/>
    <n v="4212.6731110000001"/>
    <n v="7.2000060007554358E-3"/>
    <n v="0"/>
    <n v="20"/>
    <s v="Secretaría Distrital de Integración Social"/>
    <n v="24"/>
    <x v="23"/>
    <x v="3"/>
    <m/>
    <x v="3"/>
    <x v="27"/>
    <x v="48"/>
    <m/>
  </r>
  <r>
    <n v="7"/>
    <x v="6"/>
    <x v="3"/>
    <n v="4"/>
    <x v="3"/>
    <n v="30"/>
    <x v="18"/>
    <s v="Presupuestos Participativos"/>
    <x v="11"/>
    <s v="N/A"/>
    <n v="11"/>
    <x v="37"/>
    <x v="66"/>
    <x v="66"/>
    <s v="Dotar y/o acondicionar XXX unidades operativas de atención especializada (Centros Integrarte, Centros Crecer y Cadis) "/>
    <x v="502"/>
    <n v="294.06070399999999"/>
    <n v="302.63399700000002"/>
    <n v="311.45882799999998"/>
    <n v="320.54279500000001"/>
    <n v="1228.696324"/>
    <n v="2.1000017501491214E-3"/>
    <n v="0"/>
    <n v="1"/>
    <s v="Secretaría Distrital de Integración Social"/>
    <n v="24"/>
    <x v="23"/>
    <x v="3"/>
    <m/>
    <x v="3"/>
    <x v="27"/>
    <x v="49"/>
    <m/>
  </r>
  <r>
    <n v="7"/>
    <x v="6"/>
    <x v="3"/>
    <n v="4"/>
    <x v="3"/>
    <n v="30"/>
    <x v="18"/>
    <s v="Presupuestos Participativos"/>
    <x v="11"/>
    <s v="N/A"/>
    <n v="11"/>
    <x v="37"/>
    <x v="67"/>
    <x v="67"/>
    <s v="Dotar y/o acondicionar XXX unidades operativas orientadas a la atención de jóvenes (casas de la juventud, centros forjar)"/>
    <x v="503"/>
    <n v="168.03468799999999"/>
    <n v="172.93371300000001"/>
    <n v="177.976473"/>
    <n v="183.16731200000001"/>
    <n v="702.11218600000007"/>
    <n v="1.200001001550181E-3"/>
    <n v="0"/>
    <n v="1"/>
    <s v="Secretaría Distrital de Integración Social"/>
    <n v="24"/>
    <x v="23"/>
    <x v="3"/>
    <m/>
    <x v="3"/>
    <x v="27"/>
    <x v="50"/>
    <m/>
  </r>
  <r>
    <n v="7"/>
    <x v="6"/>
    <x v="3"/>
    <n v="4"/>
    <x v="3"/>
    <n v="30"/>
    <x v="18"/>
    <s v="Presupuestos Participativos"/>
    <x v="11"/>
    <s v="N/A"/>
    <n v="11"/>
    <x v="37"/>
    <x v="68"/>
    <x v="68"/>
    <s v="Dotar y/o acondicionar XXX Centros de Desarrollo Comunitarios  para la prestación de servicios sociales dirigidas al desarrollo de capacidades y generación de oportunidades"/>
    <x v="504"/>
    <n v="294.06070399999999"/>
    <n v="302.63399700000002"/>
    <n v="311.45882799999998"/>
    <n v="320.54279500000001"/>
    <n v="1228.696324"/>
    <n v="2.1000017501491214E-3"/>
    <n v="0"/>
    <n v="1"/>
    <s v="Secretaría Distrital de Integración Social"/>
    <n v="24"/>
    <x v="23"/>
    <x v="3"/>
    <m/>
    <x v="3"/>
    <x v="27"/>
    <x v="51"/>
    <m/>
  </r>
  <r>
    <n v="7"/>
    <x v="6"/>
    <x v="3"/>
    <n v="4"/>
    <x v="3"/>
    <n v="30"/>
    <x v="18"/>
    <s v="Presupuestos Participativos"/>
    <x v="11"/>
    <s v="N/A"/>
    <n v="11"/>
    <x v="37"/>
    <x v="69"/>
    <x v="69"/>
    <s v="Dotar y/o acondicionar unidades operativas orientadas a la prestación de servicios a la persona mayor "/>
    <x v="505"/>
    <n v="252.052032"/>
    <n v="259.40056900000002"/>
    <n v="266.96470900000003"/>
    <n v="274.750967"/>
    <n v="1053.168277"/>
    <n v="1.8000014989070113E-3"/>
    <n v="0"/>
    <n v="3"/>
    <s v="Secretaría Distrital de Integración Social"/>
    <n v="24"/>
    <x v="23"/>
    <x v="3"/>
    <m/>
    <x v="3"/>
    <x v="27"/>
    <x v="52"/>
    <m/>
  </r>
  <r>
    <n v="7"/>
    <x v="6"/>
    <x v="13"/>
    <n v="5"/>
    <x v="4"/>
    <n v="33"/>
    <x v="20"/>
    <s v="Gestión Pública Local"/>
    <x v="14"/>
    <s v="15% (En este caso el porcentaje referido es el máximo posible)"/>
    <n v="42"/>
    <x v="39"/>
    <x v="97"/>
    <x v="95"/>
    <s v="Construir XX sede administrativa local"/>
    <x v="506"/>
    <n v="15679.624216"/>
    <n v="15916.293858000001"/>
    <n v="0"/>
    <n v="0"/>
    <n v="31595.918074000001"/>
    <n v="5.4001531506957016E-2"/>
    <n v="0"/>
    <n v="2"/>
    <s v="Secretaría Distrital de Gobierno"/>
    <n v="3"/>
    <x v="25"/>
    <x v="66"/>
    <m/>
    <x v="14"/>
    <x v="0"/>
    <x v="72"/>
    <m/>
  </r>
  <r>
    <n v="7"/>
    <x v="6"/>
    <x v="13"/>
    <n v="5"/>
    <x v="4"/>
    <n v="33"/>
    <x v="20"/>
    <s v="Gestión Pública Local"/>
    <x v="14"/>
    <s v="15% (En este caso el porcentaje referido es el máximo posible)"/>
    <n v="42"/>
    <x v="39"/>
    <x v="71"/>
    <x v="71"/>
    <s v="Intervenir XX sede administrativa local"/>
    <x v="507"/>
    <n v="598.31851400000005"/>
    <n v="326.88973399999998"/>
    <n v="922.59073699999999"/>
    <n v="652.20101399999999"/>
    <n v="2499.9999989999997"/>
    <n v="4.2728250021791397E-3"/>
    <n v="0"/>
    <n v="2"/>
    <s v="Secretaría Distrital de Gobierno"/>
    <n v="3"/>
    <x v="25"/>
    <x v="4"/>
    <m/>
    <x v="14"/>
    <x v="0"/>
    <x v="54"/>
    <m/>
  </r>
  <r>
    <n v="7"/>
    <x v="6"/>
    <x v="13"/>
    <n v="5"/>
    <x v="4"/>
    <n v="33"/>
    <x v="20"/>
    <s v="Gestión Pública Local"/>
    <x v="14"/>
    <s v="15% (En este caso el porcentaje referido es el máximo posible)"/>
    <n v="43"/>
    <x v="40"/>
    <x v="72"/>
    <x v="72"/>
    <s v="Realizar 4 estrategias de fortalecimiento institucional (una por vigencia)."/>
    <x v="508"/>
    <n v="9924.2146749999993"/>
    <n v="10213.553594000001"/>
    <n v="10511.381593"/>
    <n v="10817.955187"/>
    <n v="41467.105048999998"/>
    <n v="7.0872673316891496E-2"/>
    <n v="0"/>
    <n v="4"/>
    <s v="Secretaría Distrital de Gobierno"/>
    <n v="3"/>
    <x v="25"/>
    <x v="50"/>
    <m/>
    <x v="14"/>
    <x v="0"/>
    <x v="55"/>
    <m/>
  </r>
  <r>
    <n v="7"/>
    <x v="6"/>
    <x v="13"/>
    <n v="5"/>
    <x v="4"/>
    <n v="33"/>
    <x v="20"/>
    <s v="Gestión Pública Local"/>
    <x v="14"/>
    <s v="15% (En este caso el porcentaje referido es el máximo posible)"/>
    <n v="45"/>
    <x v="41"/>
    <x v="73"/>
    <x v="73"/>
    <s v="Realizar 4 estrategias de inspección, vigilancia y control (una por vigencia)."/>
    <x v="509"/>
    <n v="2920.0336769999999"/>
    <n v="3005.1668"/>
    <n v="3092.797693"/>
    <n v="3183.0018300000002"/>
    <n v="12201"/>
    <n v="2.0853095148976316E-2"/>
    <n v="0"/>
    <n v="4"/>
    <s v="Secretaría Distrital de Gobierno"/>
    <n v="3"/>
    <x v="25"/>
    <x v="51"/>
    <m/>
    <x v="14"/>
    <x v="0"/>
    <x v="56"/>
    <m/>
  </r>
  <r>
    <n v="7"/>
    <x v="6"/>
    <x v="6"/>
    <n v="5"/>
    <x v="4"/>
    <n v="35"/>
    <x v="21"/>
    <s v="Presupuestos Participativos"/>
    <x v="15"/>
    <s v="N/A"/>
    <n v="12"/>
    <x v="42"/>
    <x v="74"/>
    <x v="74"/>
    <s v="Operativizar XXX Centros de Acceso Comunitario en zonas rurales y/o apartadas y/o urbanas, con énfasis en Servicios TIC´s generados."/>
    <x v="510"/>
    <n v="714.147423"/>
    <n v="734.96827900000005"/>
    <n v="756.40000999999995"/>
    <n v="778.46107400000005"/>
    <n v="2983.9767860000002"/>
    <n v="5.1000042488971841E-3"/>
    <n v="0"/>
    <n v="6"/>
    <s v="Secretaría General"/>
    <n v="1"/>
    <x v="26"/>
    <x v="52"/>
    <m/>
    <x v="3"/>
    <x v="0"/>
    <x v="57"/>
    <m/>
  </r>
  <r>
    <n v="7"/>
    <x v="6"/>
    <x v="6"/>
    <n v="5"/>
    <x v="4"/>
    <n v="35"/>
    <x v="21"/>
    <s v="Presupuestos Participativos"/>
    <x v="15"/>
    <s v="N/A"/>
    <n v="12"/>
    <x v="42"/>
    <x v="75"/>
    <x v="75"/>
    <s v="Operativizar XXX Centros de Acceso Comunitario en zonas rurales y/o apartadas y/o urbanas, con énfasis en procesos de formación y desarrollo de competencias digitales."/>
    <x v="511"/>
    <n v="574.118517"/>
    <n v="590.856852"/>
    <n v="608.08628199999998"/>
    <n v="625.82164799999998"/>
    <n v="2398.8832990000001"/>
    <n v="4.1000034165508733E-3"/>
    <n v="0"/>
    <n v="5"/>
    <s v="Secretaría General"/>
    <n v="1"/>
    <x v="26"/>
    <x v="0"/>
    <m/>
    <x v="3"/>
    <x v="0"/>
    <x v="58"/>
    <m/>
  </r>
  <r>
    <n v="7"/>
    <x v="6"/>
    <x v="13"/>
    <n v="5"/>
    <x v="4"/>
    <n v="39"/>
    <x v="22"/>
    <s v="Presupuestos Participativos"/>
    <x v="16"/>
    <s v="N/A"/>
    <n v="18"/>
    <x v="43"/>
    <x v="76"/>
    <x v="76"/>
    <s v="Fortalecer XXX Organizaciones sociales e Instancias de participación ciudadana."/>
    <x v="512"/>
    <n v="1694.349768"/>
    <n v="1743.74827"/>
    <n v="1794.596102"/>
    <n v="1846.9370590000001"/>
    <n v="7079.6311989999995"/>
    <n v="1.2100010082157879E-2"/>
    <n v="0"/>
    <n v="400"/>
    <s v="Secretaría Distrital de Gobierno"/>
    <n v="3"/>
    <x v="27"/>
    <x v="53"/>
    <m/>
    <x v="3"/>
    <x v="0"/>
    <x v="59"/>
    <m/>
  </r>
  <r>
    <n v="7"/>
    <x v="6"/>
    <x v="13"/>
    <n v="5"/>
    <x v="4"/>
    <n v="39"/>
    <x v="22"/>
    <s v="Presupuestos Participativos"/>
    <x v="16"/>
    <s v="N/A"/>
    <n v="20"/>
    <x v="44"/>
    <x v="77"/>
    <x v="77"/>
    <s v="Capacitar XXX personas a través de procesos de formación para la participación de manera virtual y presencial."/>
    <x v="513"/>
    <n v="948.237033"/>
    <n v="981.71370300000001"/>
    <n v="1416.1725650000001"/>
    <n v="1451.643296"/>
    <n v="4797.7665969999998"/>
    <n v="8.2000068313926155E-3"/>
    <n v="0"/>
    <n v="2380"/>
    <s v="Secretaría Distrital de Gobierno"/>
    <n v="3"/>
    <x v="27"/>
    <x v="26"/>
    <m/>
    <x v="3"/>
    <x v="29"/>
    <x v="59"/>
    <m/>
  </r>
  <r>
    <n v="7"/>
    <x v="6"/>
    <x v="13"/>
    <n v="5"/>
    <x v="4"/>
    <n v="39"/>
    <x v="22"/>
    <s v="Gestión Pública Local"/>
    <x v="16"/>
    <s v="A definir en PDL"/>
    <n v="41"/>
    <x v="45"/>
    <x v="78"/>
    <x v="78"/>
    <s v="Fortalecer XXX organizaciones comunales."/>
    <x v="514"/>
    <n v="863.09517200000005"/>
    <n v="888.25857599999995"/>
    <n v="914.16026399999998"/>
    <n v="940.822543"/>
    <n v="3606.3365549999999"/>
    <n v="6.1636980018561147E-3"/>
    <n v="0"/>
    <n v="100"/>
    <s v="Secretaría Distrital de Gobierno"/>
    <n v="3"/>
    <x v="27"/>
    <x v="54"/>
    <m/>
    <x v="3"/>
    <x v="0"/>
    <x v="59"/>
    <m/>
  </r>
  <r>
    <n v="7"/>
    <x v="6"/>
    <x v="13"/>
    <n v="5"/>
    <x v="4"/>
    <n v="39"/>
    <x v="22"/>
    <s v="Gestión Pública Local"/>
    <x v="14"/>
    <s v="A definir en PDL"/>
    <n v="44"/>
    <x v="46"/>
    <x v="79"/>
    <x v="79"/>
    <s v="Desarrollar XXXX acciones orientadas a la ciudadanía, en el marco de la estrategia &quot;Bogotaneidad"/>
    <x v="515"/>
    <n v="332.92384900000002"/>
    <n v="344.08793400000002"/>
    <n v="455.57956799999999"/>
    <n v="467.40864900000003"/>
    <n v="1600"/>
    <n v="2.7346080024884933E-3"/>
    <n v="0"/>
    <n v="4"/>
    <s v="Secretaría Distrital de Gobierno"/>
    <n v="3"/>
    <x v="28"/>
    <x v="55"/>
    <m/>
    <x v="15"/>
    <x v="0"/>
    <x v="60"/>
    <m/>
  </r>
  <r>
    <n v="7"/>
    <x v="6"/>
    <x v="13"/>
    <n v="5"/>
    <x v="4"/>
    <n v="39"/>
    <x v="22"/>
    <s v="Gestión Pública Local"/>
    <x v="14"/>
    <s v="A definir en PDL"/>
    <n v="44"/>
    <x v="46"/>
    <x v="80"/>
    <x v="80"/>
    <s v="Fortalecer XX unidades de innovación publica y  social a nivel local"/>
    <x v="516"/>
    <n v="210.04336000000001"/>
    <n v="216.16714099999999"/>
    <n v="222.47059100000001"/>
    <n v="228.95913999999999"/>
    <n v="877.64023199999997"/>
    <n v="1.5000012510831611E-3"/>
    <n v="0"/>
    <n v="4"/>
    <s v="Secretaría Distrital de Gobierno"/>
    <n v="3"/>
    <x v="28"/>
    <x v="56"/>
    <m/>
    <x v="16"/>
    <x v="0"/>
    <x v="60"/>
    <m/>
  </r>
  <r>
    <n v="7"/>
    <x v="6"/>
    <x v="13"/>
    <n v="5"/>
    <x v="4"/>
    <n v="39"/>
    <x v="22"/>
    <s v="Gestión Pública Local"/>
    <x v="17"/>
    <s v="A definir en PDL"/>
    <n v="46"/>
    <x v="47"/>
    <x v="106"/>
    <x v="104"/>
    <s v="Concertar e implementar una (1) iniciativa de inversión local con el pueblo muisca (aplica en Suba y Bosa)."/>
    <x v="517"/>
    <n v="685.39413100000002"/>
    <n v="708.29217300000005"/>
    <n v="931.86203399999999"/>
    <n v="956.12401499999999"/>
    <n v="3281.6723529999999"/>
    <n v="5.6088046737869024E-3"/>
    <n v="0"/>
    <n v="4"/>
    <s v="Secretaría Distrital de Gobierno"/>
    <n v="3"/>
    <x v="29"/>
    <x v="75"/>
    <m/>
    <x v="3"/>
    <x v="0"/>
    <x v="61"/>
    <m/>
  </r>
  <r>
    <n v="7"/>
    <x v="6"/>
    <x v="13"/>
    <n v="5"/>
    <x v="4"/>
    <n v="39"/>
    <x v="22"/>
    <s v="Gestión Pública Local"/>
    <x v="17"/>
    <s v="A definir en PDL"/>
    <n v="46"/>
    <x v="47"/>
    <x v="81"/>
    <x v="81"/>
    <s v="Concertar e implementar una (1) iniciativa de inversión local con los pueblos indígenas (aplica en todas las localidades con autoridades indígenas)"/>
    <x v="518"/>
    <n v="675.81615299999999"/>
    <n v="698.43495099999996"/>
    <n v="921.71737499999995"/>
    <n v="945.68347800000004"/>
    <n v="3241.651957"/>
    <n v="5.5404046143091787E-3"/>
    <n v="0"/>
    <n v="4"/>
    <s v="Secretaría Distrital de Gobierno"/>
    <n v="3"/>
    <x v="29"/>
    <x v="57"/>
    <m/>
    <x v="3"/>
    <x v="0"/>
    <x v="61"/>
    <m/>
  </r>
  <r>
    <n v="7"/>
    <x v="6"/>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519"/>
    <n v="733.28401699999995"/>
    <n v="757.57828099999995"/>
    <n v="982.585329"/>
    <n v="1008.326698"/>
    <n v="3481.7743249999999"/>
    <n v="5.9508049575024823E-3"/>
    <n v="0"/>
    <n v="4"/>
    <s v="Secretaría Distrital de Gobierno"/>
    <n v="3"/>
    <x v="29"/>
    <x v="58"/>
    <m/>
    <x v="3"/>
    <x v="0"/>
    <x v="61"/>
    <m/>
  </r>
  <r>
    <n v="7"/>
    <x v="6"/>
    <x v="13"/>
    <n v="5"/>
    <x v="4"/>
    <n v="39"/>
    <x v="22"/>
    <s v="Presupuestos Participativos"/>
    <x v="16"/>
    <s v="N/A"/>
    <n v="58"/>
    <x v="48"/>
    <x v="85"/>
    <x v="85"/>
    <s v="Dotar XXX organizaciones comunales"/>
    <x v="520"/>
    <n v="210.04336000000001"/>
    <n v="216.16714099999999"/>
    <n v="222.47059100000001"/>
    <n v="228.95913999999999"/>
    <n v="877.64023199999997"/>
    <n v="1.5000012510831611E-3"/>
    <n v="0"/>
    <n v="50"/>
    <s v="Secretaría Distrital de Gobierno"/>
    <n v="3"/>
    <x v="27"/>
    <x v="3"/>
    <m/>
    <x v="3"/>
    <x v="0"/>
    <x v="63"/>
    <m/>
  </r>
  <r>
    <n v="7"/>
    <x v="6"/>
    <x v="13"/>
    <n v="5"/>
    <x v="4"/>
    <n v="39"/>
    <x v="22"/>
    <s v="Presupuestos Participativos"/>
    <x v="14"/>
    <s v="N/A"/>
    <n v="59"/>
    <x v="49"/>
    <x v="86"/>
    <x v="86"/>
    <s v="Fortalecer XXX medios comunitarios y alternativos."/>
    <x v="521"/>
    <n v="154"/>
    <n v="0"/>
    <n v="0"/>
    <n v="0"/>
    <n v="154"/>
    <n v="2.6320602023951746E-4"/>
    <n v="0"/>
    <n v="7"/>
    <s v="Secretaría Distrital de Gobierno"/>
    <n v="3"/>
    <x v="27"/>
    <x v="61"/>
    <m/>
    <x v="3"/>
    <x v="0"/>
    <x v="64"/>
    <m/>
  </r>
  <r>
    <n v="8"/>
    <x v="7"/>
    <x v="0"/>
    <n v="1"/>
    <x v="0"/>
    <n v="1"/>
    <x v="0"/>
    <s v="Presupuestos Participativos"/>
    <x v="0"/>
    <s v="N/A"/>
    <n v="15"/>
    <x v="0"/>
    <x v="0"/>
    <x v="0"/>
    <s v="Fortalecer XXX organizaciones comunitarias a través de capacidades para promover acciones de corresponsabilidad en la gestión de la seguridad y la convivencia  "/>
    <x v="522"/>
    <n v="797"/>
    <n v="821"/>
    <n v="845"/>
    <n v="870"/>
    <n v="3333"/>
    <n v="4.8868603132106508E-3"/>
    <n v="0"/>
    <n v="100"/>
    <s v="Secretaría Distrital de Seguridad, Convivencia y Justicia"/>
    <n v="51"/>
    <x v="0"/>
    <x v="0"/>
    <m/>
    <x v="0"/>
    <x v="0"/>
    <x v="0"/>
    <m/>
  </r>
  <r>
    <n v="8"/>
    <x v="7"/>
    <x v="0"/>
    <n v="1"/>
    <x v="0"/>
    <n v="1"/>
    <x v="0"/>
    <s v="Presupuestos Participativos"/>
    <x v="0"/>
    <s v="N/A"/>
    <n v="15"/>
    <x v="0"/>
    <x v="1"/>
    <x v="1"/>
    <s v="Implementar XXX acciones formativas diferenciales para la promoción de la convivencia ciudadana"/>
    <x v="300"/>
    <n v="598"/>
    <n v="616"/>
    <n v="634"/>
    <n v="652"/>
    <n v="2500"/>
    <n v="3.6655117860865971E-3"/>
    <n v="0"/>
    <n v="4"/>
    <s v="Secretaría Distrital de Seguridad, Convivencia y Justicia"/>
    <n v="51"/>
    <x v="0"/>
    <x v="1"/>
    <m/>
    <x v="1"/>
    <x v="0"/>
    <x v="1"/>
    <m/>
  </r>
  <r>
    <n v="8"/>
    <x v="7"/>
    <x v="0"/>
    <n v="1"/>
    <x v="0"/>
    <n v="1"/>
    <x v="0"/>
    <s v="Presupuestos Participativos"/>
    <x v="0"/>
    <s v="N/A"/>
    <n v="15"/>
    <x v="0"/>
    <x v="2"/>
    <x v="2"/>
    <s v="Implementar XXX iniciativas de convivencia con participación de la ciudadanía"/>
    <x v="523"/>
    <n v="598"/>
    <n v="616"/>
    <n v="634"/>
    <n v="652"/>
    <n v="2500"/>
    <n v="3.6655117860865971E-3"/>
    <n v="0"/>
    <n v="40"/>
    <s v="Secretaría Distrital de Seguridad, Convivencia y Justicia"/>
    <n v="51"/>
    <x v="0"/>
    <x v="2"/>
    <m/>
    <x v="1"/>
    <x v="0"/>
    <x v="0"/>
    <m/>
  </r>
  <r>
    <n v="8"/>
    <x v="7"/>
    <x v="1"/>
    <n v="1"/>
    <x v="0"/>
    <n v="2"/>
    <x v="1"/>
    <s v="Presupuestos Participativos"/>
    <x v="1"/>
    <s v="N/A"/>
    <n v="22"/>
    <x v="1"/>
    <x v="3"/>
    <x v="3"/>
    <s v="Vincular XXX personas en acciones para la prevención del feminicidio y la violencia contra la mujer."/>
    <x v="524"/>
    <n v="2531"/>
    <n v="2608"/>
    <n v="2684"/>
    <n v="2762"/>
    <n v="10585"/>
    <n v="1.5519776902290651E-2"/>
    <n v="0"/>
    <n v="9900"/>
    <s v="Secretaría Distrital de la Mujer"/>
    <n v="50"/>
    <x v="1"/>
    <x v="3"/>
    <m/>
    <x v="2"/>
    <x v="0"/>
    <x v="2"/>
    <m/>
  </r>
  <r>
    <n v="8"/>
    <x v="7"/>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303"/>
    <n v="815"/>
    <n v="840"/>
    <n v="865"/>
    <n v="890"/>
    <n v="3410"/>
    <n v="4.999758076222118E-3"/>
    <n v="0"/>
    <n v="4"/>
    <s v="Secretaría Distrital de Seguridad, Convivencia y Justicia"/>
    <n v="51"/>
    <x v="2"/>
    <x v="3"/>
    <m/>
    <x v="3"/>
    <x v="0"/>
    <x v="3"/>
    <m/>
  </r>
  <r>
    <n v="8"/>
    <x v="7"/>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304"/>
    <n v="815"/>
    <n v="840"/>
    <n v="865"/>
    <n v="890"/>
    <n v="3410"/>
    <n v="4.999758076222118E-3"/>
    <n v="0"/>
    <n v="4"/>
    <s v="Secretaría Distrital de Seguridad, Convivencia y Justicia"/>
    <n v="51"/>
    <x v="2"/>
    <x v="4"/>
    <m/>
    <x v="3"/>
    <x v="0"/>
    <x v="4"/>
    <m/>
  </r>
  <r>
    <n v="8"/>
    <x v="7"/>
    <x v="0"/>
    <n v="1"/>
    <x v="0"/>
    <n v="4"/>
    <x v="3"/>
    <s v="Presupuestos Participativos"/>
    <x v="0"/>
    <s v="N/A"/>
    <n v="14"/>
    <x v="3"/>
    <x v="6"/>
    <x v="6"/>
    <s v="Fortalecer XXX programas de abordaje de conflictividad escolar para la convivencia con enfoque restaurativo"/>
    <x v="525"/>
    <n v="441"/>
    <n v="454"/>
    <n v="468"/>
    <n v="481"/>
    <n v="1844"/>
    <n v="2.7036814934174739E-3"/>
    <n v="0"/>
    <n v="4"/>
    <s v="Secretaría Distrital de Seguridad, Convivencia y Justicia"/>
    <n v="51"/>
    <x v="3"/>
    <x v="5"/>
    <m/>
    <x v="3"/>
    <x v="0"/>
    <x v="5"/>
    <m/>
  </r>
  <r>
    <n v="8"/>
    <x v="7"/>
    <x v="0"/>
    <n v="1"/>
    <x v="0"/>
    <n v="4"/>
    <x v="3"/>
    <s v="Presupuestos Participativos"/>
    <x v="0"/>
    <s v="N/A"/>
    <n v="14"/>
    <x v="3"/>
    <x v="7"/>
    <x v="7"/>
    <s v="Fortalecer XXX actores comunitarios con herramientas y capacidades para la implementación de un enfoque restaurativo para la justicia y la convivencia"/>
    <x v="526"/>
    <n v="441"/>
    <n v="454"/>
    <n v="468"/>
    <n v="481"/>
    <n v="1844"/>
    <n v="2.7036814934174739E-3"/>
    <n v="0"/>
    <n v="200"/>
    <s v="Secretaría Distrital de Seguridad, Convivencia y Justicia"/>
    <n v="51"/>
    <x v="3"/>
    <x v="0"/>
    <m/>
    <x v="3"/>
    <x v="0"/>
    <x v="5"/>
    <m/>
  </r>
  <r>
    <n v="8"/>
    <x v="7"/>
    <x v="0"/>
    <n v="1"/>
    <x v="0"/>
    <n v="4"/>
    <x v="3"/>
    <s v="Presupuestos Participativos"/>
    <x v="0"/>
    <s v="N/A"/>
    <n v="14"/>
    <x v="3"/>
    <x v="87"/>
    <x v="87"/>
    <s v="Implementar XXX proyectos de justicia local para la resolución efectiva de conflictividades de manera integral en el sistema de justicia"/>
    <x v="527"/>
    <n v="220"/>
    <n v="227"/>
    <n v="234"/>
    <n v="241"/>
    <n v="922"/>
    <n v="1.3518407467087369E-3"/>
    <n v="0"/>
    <n v="8"/>
    <s v="Secretaría Distrital de Seguridad, Convivencia y Justicia"/>
    <n v="51"/>
    <x v="3"/>
    <x v="62"/>
    <m/>
    <x v="3"/>
    <x v="0"/>
    <x v="65"/>
    <m/>
  </r>
  <r>
    <n v="8"/>
    <x v="7"/>
    <x v="0"/>
    <n v="1"/>
    <x v="0"/>
    <n v="4"/>
    <x v="3"/>
    <s v="Presupuestos Participativos"/>
    <x v="0"/>
    <s v="N/A"/>
    <n v="14"/>
    <x v="3"/>
    <x v="8"/>
    <x v="8"/>
    <s v="Beneficiar XXX ciudadanos con habilidades y capacidades para gestionar la convivencia constructivamente"/>
    <x v="528"/>
    <n v="331"/>
    <n v="341"/>
    <n v="351"/>
    <n v="361"/>
    <n v="1384"/>
    <n v="2.0292273247775401E-3"/>
    <n v="0"/>
    <n v="600"/>
    <s v="Secretaría Distrital de Seguridad, Convivencia y Justicia"/>
    <n v="51"/>
    <x v="3"/>
    <x v="6"/>
    <m/>
    <x v="3"/>
    <x v="0"/>
    <x v="0"/>
    <m/>
  </r>
  <r>
    <n v="8"/>
    <x v="7"/>
    <x v="0"/>
    <n v="1"/>
    <x v="0"/>
    <n v="4"/>
    <x v="3"/>
    <s v="Presupuestos Participativos"/>
    <x v="0"/>
    <s v="N/A"/>
    <n v="14"/>
    <x v="3"/>
    <x v="9"/>
    <x v="9"/>
    <s v="Implementar XXX proyectos comunitarios en la localidad, para la apropiación del Código Nacional de Seguridad y Convivencia Ciudadana"/>
    <x v="529"/>
    <n v="220"/>
    <n v="227"/>
    <n v="234"/>
    <n v="241"/>
    <n v="922"/>
    <n v="1.3518407467087369E-3"/>
    <n v="0"/>
    <n v="10"/>
    <s v="Secretaría Distrital de Seguridad, Convivencia y Justicia"/>
    <n v="51"/>
    <x v="3"/>
    <x v="7"/>
    <m/>
    <x v="1"/>
    <x v="0"/>
    <x v="0"/>
    <m/>
  </r>
  <r>
    <n v="8"/>
    <x v="7"/>
    <x v="0"/>
    <n v="1"/>
    <x v="0"/>
    <n v="4"/>
    <x v="3"/>
    <s v="Presupuestos Participativos"/>
    <x v="0"/>
    <s v="N/A"/>
    <n v="14"/>
    <x v="3"/>
    <x v="10"/>
    <x v="10"/>
    <s v="Implementar XXX acciones pedagógicas para la gestión de conflictividades y prevención de violencias"/>
    <x v="310"/>
    <n v="220"/>
    <n v="227"/>
    <n v="234"/>
    <n v="241"/>
    <n v="922"/>
    <n v="1.3518407467087369E-3"/>
    <n v="0"/>
    <n v="4"/>
    <s v="Secretaría Distrital de Seguridad, Convivencia y Justicia"/>
    <n v="51"/>
    <x v="3"/>
    <x v="8"/>
    <m/>
    <x v="4"/>
    <x v="0"/>
    <x v="6"/>
    <m/>
  </r>
  <r>
    <n v="8"/>
    <x v="7"/>
    <x v="0"/>
    <n v="1"/>
    <x v="0"/>
    <n v="4"/>
    <x v="3"/>
    <s v="Presupuestos Participativos"/>
    <x v="0"/>
    <s v="N/A"/>
    <n v="14"/>
    <x v="3"/>
    <x v="11"/>
    <x v="11"/>
    <s v="Ejecutar XXX programas comunitarios con enfoque restaurativo para el cuidado del espacio público y del medio ambiente"/>
    <x v="311"/>
    <n v="331"/>
    <n v="341"/>
    <n v="351"/>
    <n v="361"/>
    <n v="1384"/>
    <n v="2.0292273247775401E-3"/>
    <n v="0"/>
    <n v="4"/>
    <s v="Secretaría Distrital de Seguridad, Convivencia y Justicia"/>
    <n v="51"/>
    <x v="3"/>
    <x v="9"/>
    <m/>
    <x v="0"/>
    <x v="0"/>
    <x v="0"/>
    <m/>
  </r>
  <r>
    <n v="8"/>
    <x v="7"/>
    <x v="13"/>
    <n v="1"/>
    <x v="0"/>
    <n v="5"/>
    <x v="4"/>
    <s v="Presupuestos Participativos"/>
    <x v="0"/>
    <s v="N/A"/>
    <n v="60"/>
    <x v="50"/>
    <x v="88"/>
    <x v="88"/>
    <s v="Realizar XXX acuerdos para la organización, la recuperación, el cuidado, el embellecimiento, la sostenibilidad, el mejoramiento y el aprovechamiento económico del espacio público."/>
    <x v="530"/>
    <n v="2367"/>
    <n v="2440"/>
    <n v="2511"/>
    <n v="2584"/>
    <n v="9902"/>
    <n v="1.4518359082331794E-2"/>
    <n v="0"/>
    <n v="12"/>
    <s v="Secretaría Distrital de Gobierno"/>
    <n v="3"/>
    <x v="30"/>
    <x v="63"/>
    <m/>
    <x v="5"/>
    <x v="0"/>
    <x v="66"/>
    <m/>
  </r>
  <r>
    <n v="8"/>
    <x v="7"/>
    <x v="2"/>
    <n v="1"/>
    <x v="0"/>
    <n v="5"/>
    <x v="4"/>
    <s v="Presupuestos Participativos"/>
    <x v="3"/>
    <s v="N/A"/>
    <n v="16"/>
    <x v="4"/>
    <x v="12"/>
    <x v="12"/>
    <s v="Intervenir XXX metros cuadrados de elementos del sistema de espacio público peatonal con acciones de construcción y/o conservación."/>
    <x v="313"/>
    <n v="2712"/>
    <n v="2795"/>
    <n v="2876"/>
    <n v="2960"/>
    <n v="11343"/>
    <n v="1.6631160075832107E-2"/>
    <n v="0"/>
    <n v="4000"/>
    <s v="Secretaría Distrital de Movilidad"/>
    <n v="37"/>
    <x v="4"/>
    <x v="4"/>
    <m/>
    <x v="5"/>
    <x v="1"/>
    <x v="7"/>
    <m/>
  </r>
  <r>
    <n v="8"/>
    <x v="7"/>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66"/>
    <n v="1630"/>
    <n v="1681"/>
    <n v="1729"/>
    <n v="1780"/>
    <n v="6820"/>
    <n v="9.999516152444236E-3"/>
    <n v="0"/>
    <n v="4"/>
    <s v="Secretaría Distrital de Seguridad, Convivencia y Justicia"/>
    <n v="51"/>
    <x v="5"/>
    <x v="10"/>
    <m/>
    <x v="6"/>
    <x v="0"/>
    <x v="8"/>
    <m/>
  </r>
  <r>
    <n v="8"/>
    <x v="7"/>
    <x v="3"/>
    <n v="2"/>
    <x v="1"/>
    <n v="7"/>
    <x v="5"/>
    <s v="Gestión Pública Local"/>
    <x v="4"/>
    <n v="0.12"/>
    <n v="4"/>
    <x v="6"/>
    <x v="14"/>
    <x v="14"/>
    <s v="Beneficiar xxxx jóvenes con transferencias condicionadas y  acompañamiento psicosocial para la promoción al acceso y permanencia a oportunidades de formación y empleabilidad"/>
    <x v="531"/>
    <n v="2870"/>
    <n v="2958"/>
    <n v="3044"/>
    <n v="3133"/>
    <n v="12005"/>
    <n v="1.7601787596787839E-2"/>
    <n v="0"/>
    <n v="2380"/>
    <s v="Secretaría Distrital de Integración Social"/>
    <n v="24"/>
    <x v="6"/>
    <x v="11"/>
    <m/>
    <x v="7"/>
    <x v="2"/>
    <x v="9"/>
    <m/>
  </r>
  <r>
    <n v="8"/>
    <x v="7"/>
    <x v="3"/>
    <n v="2"/>
    <x v="1"/>
    <n v="7"/>
    <x v="5"/>
    <s v="Gestión Pública Local"/>
    <x v="4"/>
    <n v="0.12"/>
    <n v="5"/>
    <x v="7"/>
    <x v="15"/>
    <x v="15"/>
    <s v="Atender XXX personas con apoyos que contribuyan al ingreso mínimo garantizado. "/>
    <x v="532"/>
    <n v="12653"/>
    <n v="13041"/>
    <n v="13421"/>
    <n v="13812"/>
    <n v="52927"/>
    <n v="7.7601816920882125E-2"/>
    <n v="0"/>
    <n v="24700"/>
    <s v="Secretaría Distrital de Integración Social"/>
    <n v="24"/>
    <x v="6"/>
    <x v="12"/>
    <m/>
    <x v="7"/>
    <x v="3"/>
    <x v="10"/>
    <m/>
  </r>
  <r>
    <n v="8"/>
    <x v="7"/>
    <x v="3"/>
    <n v="2"/>
    <x v="1"/>
    <n v="7"/>
    <x v="5"/>
    <s v="Gestión Pública Local"/>
    <x v="4"/>
    <n v="0.12"/>
    <n v="6"/>
    <x v="8"/>
    <x v="16"/>
    <x v="16"/>
    <s v="Beneficiar XXX personas mayores con transferencias monetarias"/>
    <x v="533"/>
    <n v="12033"/>
    <n v="12402"/>
    <n v="12763"/>
    <n v="13135"/>
    <n v="50333"/>
    <n v="7.3798481891638679E-2"/>
    <n v="0"/>
    <n v="5826"/>
    <s v="Secretaría Distrital de Integración Social"/>
    <n v="24"/>
    <x v="6"/>
    <x v="13"/>
    <m/>
    <x v="7"/>
    <x v="3"/>
    <x v="11"/>
    <m/>
  </r>
  <r>
    <n v="8"/>
    <x v="7"/>
    <x v="4"/>
    <n v="2"/>
    <x v="1"/>
    <n v="10"/>
    <x v="6"/>
    <s v="Gestión Pública Local"/>
    <x v="5"/>
    <n v="0.03"/>
    <n v="8"/>
    <x v="9"/>
    <x v="17"/>
    <x v="17"/>
    <s v="Vincular XXX personas con discapacidad, cuidadores y cuidadoras, en actividades complementarias en salud"/>
    <x v="534"/>
    <n v="1304"/>
    <n v="1344"/>
    <n v="1384"/>
    <n v="1424"/>
    <n v="5456"/>
    <n v="7.9996129219553885E-3"/>
    <n v="0"/>
    <n v="1400"/>
    <s v="Secretaría Distrital de Salud"/>
    <n v="18"/>
    <x v="7"/>
    <x v="14"/>
    <m/>
    <x v="3"/>
    <x v="4"/>
    <x v="12"/>
    <m/>
  </r>
  <r>
    <n v="8"/>
    <x v="7"/>
    <x v="4"/>
    <n v="2"/>
    <x v="1"/>
    <n v="10"/>
    <x v="6"/>
    <s v="Gestión Pública Local"/>
    <x v="5"/>
    <n v="0.03"/>
    <n v="9"/>
    <x v="10"/>
    <x v="18"/>
    <x v="18"/>
    <s v="Vincular XXX personas a las acciones desarrolladas desde los dispositivos de base comunitaria en respuesta al consumo de SPA"/>
    <x v="535"/>
    <n v="1304"/>
    <n v="1344"/>
    <n v="1384"/>
    <n v="1424"/>
    <n v="5456"/>
    <n v="7.9996129219553885E-3"/>
    <n v="0"/>
    <n v="1400"/>
    <s v="Secretaría Distrital de Salud"/>
    <n v="18"/>
    <x v="7"/>
    <x v="15"/>
    <m/>
    <x v="3"/>
    <x v="0"/>
    <x v="13"/>
    <m/>
  </r>
  <r>
    <n v="8"/>
    <x v="7"/>
    <x v="4"/>
    <n v="2"/>
    <x v="1"/>
    <n v="10"/>
    <x v="6"/>
    <s v="Gestión Pública Local"/>
    <x v="5"/>
    <n v="0.03"/>
    <n v="10"/>
    <x v="11"/>
    <x v="19"/>
    <x v="19"/>
    <s v="Beneficiar XXX personas con discapacidad a través de Dispositivos de Asistencia Personal - Ayudas Técnicas (no incluidas en los Planes de Beneficios)"/>
    <x v="536"/>
    <n v="1630"/>
    <n v="1681"/>
    <n v="1729"/>
    <n v="1780"/>
    <n v="6820"/>
    <n v="9.999516152444236E-3"/>
    <n v="0"/>
    <n v="1000"/>
    <s v="Secretaría Distrital de Salud"/>
    <n v="18"/>
    <x v="7"/>
    <x v="16"/>
    <m/>
    <x v="3"/>
    <x v="4"/>
    <x v="12"/>
    <m/>
  </r>
  <r>
    <n v="8"/>
    <x v="7"/>
    <x v="4"/>
    <n v="2"/>
    <x v="1"/>
    <n v="10"/>
    <x v="6"/>
    <s v="Gestión Pública Local"/>
    <x v="5"/>
    <n v="0.03"/>
    <n v="19"/>
    <x v="12"/>
    <x v="20"/>
    <x v="20"/>
    <s v="Vincular XXX personas a las acciones y estrategias para promover la salud sexual y reproductiva consciente en los diferentes ciclos de vida"/>
    <x v="537"/>
    <n v="1304"/>
    <n v="1344"/>
    <n v="1384"/>
    <n v="1424"/>
    <n v="5456"/>
    <n v="7.9996129219553885E-3"/>
    <n v="0"/>
    <n v="1400"/>
    <s v="Secretaría Distrital de Salud"/>
    <n v="18"/>
    <x v="7"/>
    <x v="17"/>
    <m/>
    <x v="3"/>
    <x v="0"/>
    <x v="14"/>
    <m/>
  </r>
  <r>
    <n v="8"/>
    <x v="7"/>
    <x v="4"/>
    <n v="2"/>
    <x v="1"/>
    <n v="10"/>
    <x v="6"/>
    <s v="Presupuestos Participativos"/>
    <x v="5"/>
    <s v="N/A"/>
    <n v="70"/>
    <x v="14"/>
    <x v="22"/>
    <x v="22"/>
    <s v="Beneficiar XXX personas con acciones para la promoción y atención de la salud mental"/>
    <x v="538"/>
    <n v="2449"/>
    <n v="2524"/>
    <n v="2598"/>
    <n v="2673"/>
    <n v="10244"/>
    <n v="1.5019801094668439E-2"/>
    <n v="0"/>
    <n v="1500"/>
    <s v="Secretaría Distrital de Salud"/>
    <n v="18"/>
    <x v="7"/>
    <x v="19"/>
    <m/>
    <x v="8"/>
    <x v="0"/>
    <x v="15"/>
    <m/>
  </r>
  <r>
    <n v="8"/>
    <x v="7"/>
    <x v="5"/>
    <n v="2"/>
    <x v="1"/>
    <n v="12"/>
    <x v="7"/>
    <s v="Presupuestos Participativos"/>
    <x v="6"/>
    <s v="N/A"/>
    <n v="66"/>
    <x v="15"/>
    <x v="23"/>
    <x v="23"/>
    <s v="Vincular XXX personas en procesos para la prevención de violencias en el contexto familiar y/o violencia sexual   "/>
    <x v="539"/>
    <n v="1634"/>
    <n v="1684"/>
    <n v="1733"/>
    <n v="1783"/>
    <n v="6834"/>
    <n v="1.0020043018446322E-2"/>
    <n v="0"/>
    <n v="20000"/>
    <s v="Secretaría Distrital de Integración Social"/>
    <n v="24"/>
    <x v="8"/>
    <x v="20"/>
    <m/>
    <x v="3"/>
    <x v="0"/>
    <x v="2"/>
    <m/>
  </r>
  <r>
    <n v="8"/>
    <x v="7"/>
    <x v="5"/>
    <n v="2"/>
    <x v="1"/>
    <n v="12"/>
    <x v="7"/>
    <s v="Presupuestos Participativos"/>
    <x v="6"/>
    <s v="N/A"/>
    <n v="23"/>
    <x v="16"/>
    <x v="24"/>
    <x v="24"/>
    <s v="Vincular XXX mujeres cuidadoras a estrategias de cuidado."/>
    <x v="540"/>
    <n v="2204"/>
    <n v="2272"/>
    <n v="2338"/>
    <n v="2406"/>
    <n v="9220"/>
    <n v="1.351840746708737E-2"/>
    <n v="0"/>
    <n v="6200"/>
    <s v="Secretaría Distrital de la Mujer"/>
    <n v="50"/>
    <x v="8"/>
    <x v="21"/>
    <m/>
    <x v="3"/>
    <x v="0"/>
    <x v="2"/>
    <m/>
  </r>
  <r>
    <n v="8"/>
    <x v="7"/>
    <x v="5"/>
    <n v="2"/>
    <x v="1"/>
    <n v="12"/>
    <x v="7"/>
    <s v="Presupuestos Participativos"/>
    <x v="6"/>
    <s v="N/A"/>
    <n v="50"/>
    <x v="17"/>
    <x v="25"/>
    <x v="25"/>
    <s v="Vincular xxx mujeres para el ejercicio de derechos y el fortalecimiento de su autonomía económica"/>
    <x v="541"/>
    <n v="2319"/>
    <n v="2390"/>
    <n v="2459"/>
    <n v="2531"/>
    <n v="9699"/>
    <n v="1.4220719525301562E-2"/>
    <n v="0"/>
    <n v="7500"/>
    <s v="Secretaría Distrital de la Mujer"/>
    <n v="50"/>
    <x v="8"/>
    <x v="0"/>
    <m/>
    <x v="3"/>
    <x v="5"/>
    <x v="16"/>
    <m/>
  </r>
  <r>
    <n v="8"/>
    <x v="7"/>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326"/>
    <n v="200"/>
    <n v="211"/>
    <n v="227"/>
    <n v="226"/>
    <n v="864"/>
    <n v="1.266800873271528E-3"/>
    <n v="0"/>
    <n v="8"/>
    <s v="Secretaría General"/>
    <n v="1"/>
    <x v="9"/>
    <x v="2"/>
    <m/>
    <x v="3"/>
    <x v="6"/>
    <x v="17"/>
    <m/>
  </r>
  <r>
    <n v="8"/>
    <x v="7"/>
    <x v="6"/>
    <n v="2"/>
    <x v="1"/>
    <n v="13"/>
    <x v="8"/>
    <s v="Presupuestos Participativos"/>
    <x v="6"/>
    <s v="N/A"/>
    <n v="21"/>
    <x v="18"/>
    <x v="27"/>
    <x v="27"/>
    <s v="Realizar xxx acciones de construcción de paz que contribuyan al tejido social, la integración local, la sostenibilidad económica y/o desarrollo territorial para la reconciliación."/>
    <x v="542"/>
    <n v="800"/>
    <n v="810"/>
    <n v="825"/>
    <n v="830"/>
    <n v="3265"/>
    <n v="4.7871583926290956E-3"/>
    <n v="0"/>
    <n v="24"/>
    <s v="Secretaría General"/>
    <n v="1"/>
    <x v="9"/>
    <x v="22"/>
    <m/>
    <x v="3"/>
    <x v="0"/>
    <x v="18"/>
    <m/>
  </r>
  <r>
    <n v="8"/>
    <x v="7"/>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543"/>
    <n v="143"/>
    <n v="157"/>
    <n v="160"/>
    <n v="192"/>
    <n v="652"/>
    <n v="9.5596547381138447E-4"/>
    <n v="0"/>
    <n v="4"/>
    <s v="Secretaría General"/>
    <n v="1"/>
    <x v="9"/>
    <x v="0"/>
    <m/>
    <x v="3"/>
    <x v="0"/>
    <x v="19"/>
    <m/>
  </r>
  <r>
    <n v="8"/>
    <x v="7"/>
    <x v="7"/>
    <n v="2"/>
    <x v="1"/>
    <n v="14"/>
    <x v="9"/>
    <s v="Gestión Pública Local"/>
    <x v="7"/>
    <s v="A definir en PDL"/>
    <n v="3"/>
    <x v="19"/>
    <x v="29"/>
    <x v="29"/>
    <s v="Otorgar XXX estímulos de apoyo al sector artístico y cultural."/>
    <x v="544"/>
    <n v="978"/>
    <n v="1008"/>
    <n v="1038"/>
    <n v="1068"/>
    <n v="4092"/>
    <n v="5.9997096914665418E-3"/>
    <n v="0"/>
    <n v="140"/>
    <s v="Secretaría Distrital de Cultura, Recreación y Deporte"/>
    <n v="26"/>
    <x v="10"/>
    <x v="23"/>
    <m/>
    <x v="9"/>
    <x v="7"/>
    <x v="20"/>
    <m/>
  </r>
  <r>
    <n v="8"/>
    <x v="7"/>
    <x v="7"/>
    <n v="2"/>
    <x v="1"/>
    <n v="14"/>
    <x v="9"/>
    <s v="Presupuestos Participativos"/>
    <x v="7"/>
    <s v="N/A"/>
    <n v="24"/>
    <x v="20"/>
    <x v="30"/>
    <x v="30"/>
    <s v="Beneficiar XXX colectivos u organizaciones recreo deportivas  inscritas en el Banco que implementan iniciativas de carácter barrial con apoyos economicos"/>
    <x v="545"/>
    <n v="1155"/>
    <n v="1155"/>
    <n v="1155"/>
    <n v="1155"/>
    <n v="4620"/>
    <n v="6.7738657806880312E-3"/>
    <n v="0"/>
    <n v="280"/>
    <s v="Secretaría Distrital de Cultura, Recreación y Deporte"/>
    <n v="26"/>
    <x v="11"/>
    <x v="24"/>
    <m/>
    <x v="9"/>
    <x v="0"/>
    <x v="21"/>
    <m/>
  </r>
  <r>
    <n v="8"/>
    <x v="7"/>
    <x v="7"/>
    <n v="2"/>
    <x v="1"/>
    <n v="14"/>
    <x v="9"/>
    <s v="Presupuestos Participativos"/>
    <x v="7"/>
    <s v="N/A"/>
    <n v="24"/>
    <x v="20"/>
    <x v="31"/>
    <x v="31"/>
    <s v="Beneficiar  XXX personas en actividades recreo-deportivas comunitarias."/>
    <x v="546"/>
    <n v="2600"/>
    <n v="2600"/>
    <n v="2600"/>
    <n v="2700"/>
    <n v="10500"/>
    <n v="1.5395149501563708E-2"/>
    <n v="0"/>
    <n v="20000"/>
    <s v="Secretaría Distrital de Cultura, Recreación y Deporte"/>
    <n v="26"/>
    <x v="11"/>
    <x v="25"/>
    <m/>
    <x v="9"/>
    <x v="0"/>
    <x v="22"/>
    <m/>
  </r>
  <r>
    <n v="8"/>
    <x v="7"/>
    <x v="7"/>
    <n v="2"/>
    <x v="1"/>
    <n v="14"/>
    <x v="9"/>
    <s v="Presupuestos Participativos"/>
    <x v="7"/>
    <s v="N/A"/>
    <n v="24"/>
    <x v="20"/>
    <x v="32"/>
    <x v="32"/>
    <s v="Capacitar XXX personas en los campos deportivos o recreativos "/>
    <x v="547"/>
    <n v="1900"/>
    <n v="2000"/>
    <n v="2000"/>
    <n v="2100"/>
    <n v="8000"/>
    <n v="1.1729637715477111E-2"/>
    <n v="0"/>
    <n v="10000"/>
    <s v="Secretaría Distrital de Cultura, Recreación y Deporte"/>
    <n v="26"/>
    <x v="11"/>
    <x v="26"/>
    <m/>
    <x v="9"/>
    <x v="8"/>
    <x v="23"/>
    <m/>
  </r>
  <r>
    <n v="8"/>
    <x v="7"/>
    <x v="7"/>
    <n v="2"/>
    <x v="1"/>
    <n v="14"/>
    <x v="9"/>
    <s v="Presupuestos Participativos"/>
    <x v="7"/>
    <s v="N/A"/>
    <n v="24"/>
    <x v="20"/>
    <x v="33"/>
    <x v="33"/>
    <s v="Beneficiar XXX Personas con la entrega de dotaciones deportivas."/>
    <x v="548"/>
    <n v="867"/>
    <n v="967"/>
    <n v="1163"/>
    <n v="1164"/>
    <n v="4161"/>
    <n v="6.1008778167625319E-3"/>
    <n v="0"/>
    <n v="900"/>
    <s v="Secretaría Distrital de Cultura, Recreación y Deporte"/>
    <n v="26"/>
    <x v="11"/>
    <x v="3"/>
    <m/>
    <x v="3"/>
    <x v="0"/>
    <x v="24"/>
    <m/>
  </r>
  <r>
    <n v="8"/>
    <x v="7"/>
    <x v="7"/>
    <n v="2"/>
    <x v="1"/>
    <n v="14"/>
    <x v="9"/>
    <s v="Presupuestos Participativos"/>
    <x v="7"/>
    <s v="N/A"/>
    <n v="25"/>
    <x v="21"/>
    <x v="34"/>
    <x v="34"/>
    <s v="Realizar XXX eventos de promoción, circulción y apropiación de actividades artísticas, culturales y patrimoniales."/>
    <x v="549"/>
    <n v="2300"/>
    <n v="2387"/>
    <n v="2456"/>
    <n v="2528"/>
    <n v="9671"/>
    <n v="1.4179665793297392E-2"/>
    <n v="0"/>
    <n v="60"/>
    <s v="Secretaría Distrital de Cultura, Recreación y Deporte"/>
    <n v="26"/>
    <x v="10"/>
    <x v="27"/>
    <m/>
    <x v="9"/>
    <x v="9"/>
    <x v="25"/>
    <m/>
  </r>
  <r>
    <n v="8"/>
    <x v="7"/>
    <x v="7"/>
    <n v="2"/>
    <x v="1"/>
    <n v="14"/>
    <x v="9"/>
    <s v="Presupuestos Participativos"/>
    <x v="7"/>
    <s v="N/A"/>
    <n v="25"/>
    <x v="21"/>
    <x v="35"/>
    <x v="35"/>
    <s v="Capacitar XXX personas en los campos artísticos, interculturales, culturales y/o patrimoniales."/>
    <x v="335"/>
    <n v="1500"/>
    <n v="1530"/>
    <n v="1575"/>
    <n v="1621"/>
    <n v="6226"/>
    <n v="9.1285905520700605E-3"/>
    <n v="0"/>
    <n v="4000"/>
    <s v="Secretaría Distrital de Cultura, Recreación y Deporte"/>
    <n v="26"/>
    <x v="10"/>
    <x v="26"/>
    <m/>
    <x v="9"/>
    <x v="10"/>
    <x v="26"/>
    <m/>
  </r>
  <r>
    <n v="8"/>
    <x v="7"/>
    <x v="7"/>
    <n v="2"/>
    <x v="1"/>
    <n v="14"/>
    <x v="9"/>
    <s v="Presupuestos Participativos"/>
    <x v="7"/>
    <s v="N/A"/>
    <n v="25"/>
    <x v="21"/>
    <x v="36"/>
    <x v="36"/>
    <s v="Beneficiar XXX organizaciones artísticas, culturales y patrimoniales con elementos entregados."/>
    <x v="263"/>
    <n v="593"/>
    <n v="610"/>
    <n v="628"/>
    <n v="646"/>
    <n v="2477"/>
    <n v="3.6317890776546005E-3"/>
    <n v="0"/>
    <n v="60"/>
    <s v="Secretaría Distrital de Cultura, Recreación y Deporte"/>
    <n v="26"/>
    <x v="10"/>
    <x v="28"/>
    <m/>
    <x v="3"/>
    <x v="0"/>
    <x v="27"/>
    <m/>
  </r>
  <r>
    <n v="8"/>
    <x v="7"/>
    <x v="8"/>
    <n v="2"/>
    <x v="1"/>
    <n v="15"/>
    <x v="10"/>
    <s v="Presupuestos Participativos"/>
    <x v="6"/>
    <s v="N/A"/>
    <n v="33"/>
    <x v="22"/>
    <x v="37"/>
    <x v="37"/>
    <s v="Vincular XXX personas en acciones educativas en temas de protección y bienestar animal"/>
    <x v="550"/>
    <n v="100"/>
    <n v="100"/>
    <n v="100"/>
    <n v="100"/>
    <n v="400"/>
    <n v="5.8648188577385555E-4"/>
    <n v="0"/>
    <n v="5000"/>
    <s v="Secretaría Distrital de Ambiente"/>
    <n v="33"/>
    <x v="12"/>
    <x v="8"/>
    <m/>
    <x v="3"/>
    <x v="11"/>
    <x v="28"/>
    <m/>
  </r>
  <r>
    <n v="8"/>
    <x v="7"/>
    <x v="8"/>
    <n v="2"/>
    <x v="1"/>
    <n v="15"/>
    <x v="10"/>
    <s v="Presupuestos Participativos"/>
    <x v="6"/>
    <s v="N/A"/>
    <n v="33"/>
    <x v="22"/>
    <x v="38"/>
    <x v="38"/>
    <s v="Atender XXX animales en los programas de brigadas médicas, urgencias veterinarias y adopciones"/>
    <x v="551"/>
    <n v="659"/>
    <n v="679"/>
    <n v="699"/>
    <n v="719"/>
    <n v="2756"/>
    <n v="4.0408601929818643E-3"/>
    <n v="0"/>
    <n v="54000"/>
    <s v="Secretaría Distrital de Ambiente"/>
    <n v="33"/>
    <x v="12"/>
    <x v="29"/>
    <m/>
    <x v="3"/>
    <x v="12"/>
    <x v="29"/>
    <m/>
  </r>
  <r>
    <n v="8"/>
    <x v="7"/>
    <x v="8"/>
    <n v="2"/>
    <x v="1"/>
    <n v="15"/>
    <x v="10"/>
    <s v="Presupuestos Participativos"/>
    <x v="6"/>
    <s v="N/A"/>
    <n v="33"/>
    <x v="22"/>
    <x v="39"/>
    <x v="39"/>
    <s v="Esterilizar XXX perros y gatos incluyendo los que está en condición de vulnerabilidad"/>
    <x v="552"/>
    <n v="1690"/>
    <n v="1745"/>
    <n v="1799"/>
    <n v="1854"/>
    <n v="7088"/>
    <n v="1.0392459015912721E-2"/>
    <n v="0"/>
    <n v="30000"/>
    <s v="Secretaría Distrital de Ambiente"/>
    <n v="33"/>
    <x v="12"/>
    <x v="30"/>
    <m/>
    <x v="3"/>
    <x v="13"/>
    <x v="29"/>
    <m/>
  </r>
  <r>
    <n v="8"/>
    <x v="7"/>
    <x v="9"/>
    <n v="3"/>
    <x v="2"/>
    <n v="16"/>
    <x v="11"/>
    <s v="Gestión Pública Local"/>
    <x v="8"/>
    <n v="0.09"/>
    <n v="28"/>
    <x v="23"/>
    <x v="40"/>
    <x v="40"/>
    <s v="Dotar XXX sedes educativas urbanas y rurales con recursos pedagógicos y/o tecnológicos"/>
    <x v="553"/>
    <n v="3261"/>
    <n v="3361"/>
    <n v="3459"/>
    <n v="3560"/>
    <n v="13641"/>
    <n v="2.0000498509602907E-2"/>
    <n v="0"/>
    <n v="74"/>
    <s v="Secretaría de Educación del Distrito"/>
    <n v="15"/>
    <x v="13"/>
    <x v="3"/>
    <m/>
    <x v="3"/>
    <x v="14"/>
    <x v="30"/>
    <m/>
  </r>
  <r>
    <n v="8"/>
    <x v="7"/>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554"/>
    <n v="3262"/>
    <n v="3362"/>
    <n v="3460"/>
    <n v="3561"/>
    <n v="13645"/>
    <n v="2.0006363328460647E-2"/>
    <n v="0"/>
    <n v="700"/>
    <s v="Secretaría de Educación del Distrito"/>
    <n v="15"/>
    <x v="13"/>
    <x v="31"/>
    <m/>
    <x v="10"/>
    <x v="15"/>
    <x v="31"/>
    <m/>
  </r>
  <r>
    <n v="8"/>
    <x v="7"/>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555"/>
    <n v="9293"/>
    <n v="9578"/>
    <n v="9857"/>
    <n v="10144"/>
    <n v="38872"/>
    <n v="5.6994309659503278E-2"/>
    <n v="0"/>
    <n v="700"/>
    <s v="Secretaría de Educación del Distrito"/>
    <n v="15"/>
    <x v="13"/>
    <x v="32"/>
    <m/>
    <x v="10"/>
    <x v="15"/>
    <x v="32"/>
    <m/>
  </r>
  <r>
    <n v="8"/>
    <x v="7"/>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556"/>
    <n v="2449"/>
    <n v="2524"/>
    <n v="2598"/>
    <n v="2673"/>
    <n v="10244"/>
    <n v="1.5019801094668439E-2"/>
    <n v="0"/>
    <n v="20"/>
    <s v="Secretaría Distrital de Desarrollo Económico"/>
    <n v="11"/>
    <x v="14"/>
    <x v="0"/>
    <m/>
    <x v="11"/>
    <x v="0"/>
    <x v="33"/>
    <m/>
  </r>
  <r>
    <n v="8"/>
    <x v="7"/>
    <x v="10"/>
    <n v="3"/>
    <x v="2"/>
    <n v="19"/>
    <x v="12"/>
    <s v="Presupuestos Participativos"/>
    <x v="10"/>
    <s v="N/A"/>
    <n v="36"/>
    <x v="26"/>
    <x v="44"/>
    <x v="44"/>
    <s v="Apoyar XXX Mipymes y/o emprendimientos orientados al fortalecimiento de las capacidades locales para la gestión y el desarrollo turístico "/>
    <x v="557"/>
    <n v="1029"/>
    <n v="1060"/>
    <n v="1091"/>
    <n v="1123"/>
    <n v="4303"/>
    <n v="6.3090788862122504E-3"/>
    <n v="0"/>
    <n v="200"/>
    <s v="Secretaría Distrital de Desarrollo Económico"/>
    <n v="11"/>
    <x v="14"/>
    <x v="33"/>
    <m/>
    <x v="3"/>
    <x v="0"/>
    <x v="34"/>
    <m/>
  </r>
  <r>
    <n v="8"/>
    <x v="7"/>
    <x v="7"/>
    <n v="3"/>
    <x v="2"/>
    <n v="20"/>
    <x v="13"/>
    <s v="Presupuestos Participativos"/>
    <x v="7"/>
    <s v="N/A"/>
    <n v="30"/>
    <x v="27"/>
    <x v="45"/>
    <x v="45"/>
    <s v="Financiar XXX proyectos del sector cultural y creativo."/>
    <x v="558"/>
    <n v="1634"/>
    <n v="1684"/>
    <n v="1733"/>
    <n v="1783"/>
    <n v="6834"/>
    <n v="1.0020043018446322E-2"/>
    <n v="0"/>
    <n v="140"/>
    <s v="Secretaría Distrital de Cultura, Recreación y Deporte"/>
    <n v="26"/>
    <x v="15"/>
    <x v="34"/>
    <m/>
    <x v="9"/>
    <x v="0"/>
    <x v="35"/>
    <m/>
  </r>
  <r>
    <n v="8"/>
    <x v="7"/>
    <x v="10"/>
    <n v="3"/>
    <x v="2"/>
    <n v="20"/>
    <x v="13"/>
    <s v="Presupuestos Participativos"/>
    <x v="10"/>
    <s v="N/A"/>
    <n v="38"/>
    <x v="29"/>
    <x v="47"/>
    <x v="47"/>
    <s v="Apoyar XXX Mipymes, emprendimientos y/o actores de la economia informal para el fortalecimiento del tejido empresarial local."/>
    <x v="559"/>
    <n v="1634"/>
    <n v="1684"/>
    <n v="1733"/>
    <n v="1783"/>
    <n v="6834"/>
    <n v="1.0020043018446322E-2"/>
    <n v="0"/>
    <n v="1000"/>
    <s v="Secretaría Distrital de Desarrollo Económico"/>
    <n v="11"/>
    <x v="16"/>
    <x v="36"/>
    <m/>
    <x v="3"/>
    <x v="17"/>
    <x v="37"/>
    <m/>
  </r>
  <r>
    <n v="8"/>
    <x v="7"/>
    <x v="7"/>
    <n v="4"/>
    <x v="3"/>
    <n v="24"/>
    <x v="14"/>
    <s v="Presupuestos Participativos"/>
    <x v="11"/>
    <s v="N/A"/>
    <n v="26"/>
    <x v="30"/>
    <x v="91"/>
    <x v="91"/>
    <s v="Construir XXX m2 de Parques de la red de proximidad (la construcción incluye su dotación)."/>
    <x v="560"/>
    <n v="1500"/>
    <n v="1500"/>
    <n v="1500"/>
    <n v="1500"/>
    <n v="6000"/>
    <n v="8.7972282866078319E-3"/>
    <n v="0"/>
    <n v="1000"/>
    <s v="Secretaría Distrital de Cultura, Recreación y Deporte"/>
    <n v="26"/>
    <x v="17"/>
    <x v="66"/>
    <m/>
    <x v="3"/>
    <x v="0"/>
    <x v="68"/>
    <m/>
  </r>
  <r>
    <n v="8"/>
    <x v="7"/>
    <x v="7"/>
    <n v="4"/>
    <x v="3"/>
    <n v="24"/>
    <x v="14"/>
    <s v="Presupuestos Participativos"/>
    <x v="11"/>
    <s v="N/A"/>
    <n v="26"/>
    <x v="30"/>
    <x v="48"/>
    <x v="48"/>
    <s v="Intervenir XXX Parques  de la red de proximidad con acciones de mejoramiento, mantenimiento y/o dotación. "/>
    <x v="561"/>
    <n v="2632"/>
    <n v="2758"/>
    <n v="2882"/>
    <n v="3010"/>
    <n v="11282"/>
    <n v="1.6541721588251596E-2"/>
    <n v="0"/>
    <n v="32"/>
    <s v="Secretaría Distrital de Cultura, Recreación y Deporte"/>
    <n v="26"/>
    <x v="17"/>
    <x v="4"/>
    <m/>
    <x v="3"/>
    <x v="18"/>
    <x v="38"/>
    <m/>
  </r>
  <r>
    <n v="8"/>
    <x v="7"/>
    <x v="7"/>
    <n v="4"/>
    <x v="3"/>
    <n v="24"/>
    <x v="14"/>
    <s v="Presupuestos Participativos"/>
    <x v="11"/>
    <s v="N/A"/>
    <n v="31"/>
    <x v="31"/>
    <x v="49"/>
    <x v="49"/>
    <s v="Intervenir XXX equipamientos culturales con acciones de construcción, adecuación y/o dotación"/>
    <x v="350"/>
    <n v="832"/>
    <n v="857"/>
    <n v="882"/>
    <n v="908"/>
    <n v="3479"/>
    <n v="5.1009262015181082E-3"/>
    <n v="0"/>
    <n v="4"/>
    <s v="Secretaría Distrital de Cultura, Recreación y Deporte"/>
    <n v="26"/>
    <x v="18"/>
    <x v="4"/>
    <m/>
    <x v="3"/>
    <x v="19"/>
    <x v="39"/>
    <m/>
  </r>
  <r>
    <n v="8"/>
    <x v="7"/>
    <x v="8"/>
    <n v="4"/>
    <x v="3"/>
    <n v="25"/>
    <x v="15"/>
    <s v="Presupuestos Participativos"/>
    <x v="12"/>
    <s v="N/A"/>
    <n v="32"/>
    <x v="32"/>
    <x v="100"/>
    <x v="98"/>
    <s v="Realizar acciones de conservación en XXX hectáreas de la  Estructura Ecológica Principal"/>
    <x v="562"/>
    <n v="345"/>
    <n v="356"/>
    <n v="366"/>
    <n v="377"/>
    <n v="1444"/>
    <n v="2.1171996076436183E-3"/>
    <n v="0"/>
    <n v="4"/>
    <s v="Secretaría Distrital de Ambiente"/>
    <n v="33"/>
    <x v="19"/>
    <x v="71"/>
    <m/>
    <x v="12"/>
    <x v="31"/>
    <x v="40"/>
    <m/>
  </r>
  <r>
    <n v="8"/>
    <x v="7"/>
    <x v="11"/>
    <n v="4"/>
    <x v="3"/>
    <n v="25"/>
    <x v="15"/>
    <s v="Presupuestos Participativos"/>
    <x v="12"/>
    <s v="N/A"/>
    <n v="32"/>
    <x v="32"/>
    <x v="51"/>
    <x v="51"/>
    <s v="Implementar XXX procesos comunitarios de educación ambiental que promueven la conservación de la biodiversidad y el agua"/>
    <x v="563"/>
    <n v="400"/>
    <n v="412"/>
    <n v="424"/>
    <n v="437"/>
    <n v="1673"/>
    <n v="2.4529604872491509E-3"/>
    <n v="0"/>
    <n v="40"/>
    <s v="Secretaría Distrital de Ambiente"/>
    <n v="33"/>
    <x v="20"/>
    <x v="38"/>
    <m/>
    <x v="13"/>
    <x v="0"/>
    <x v="28"/>
    <m/>
  </r>
  <r>
    <n v="8"/>
    <x v="7"/>
    <x v="11"/>
    <n v="4"/>
    <x v="3"/>
    <n v="25"/>
    <x v="15"/>
    <s v="Presupuestos Participativos"/>
    <x v="12"/>
    <s v="N/A"/>
    <n v="32"/>
    <x v="32"/>
    <x v="52"/>
    <x v="52"/>
    <s v="Implementar XXX huertas urbanas "/>
    <x v="564"/>
    <n v="420"/>
    <n v="433"/>
    <n v="445"/>
    <n v="458"/>
    <n v="1756"/>
    <n v="2.5746554785472256E-3"/>
    <n v="0"/>
    <n v="240"/>
    <s v="Secretaría Distrital de Ambiente"/>
    <n v="33"/>
    <x v="20"/>
    <x v="39"/>
    <m/>
    <x v="3"/>
    <x v="21"/>
    <x v="41"/>
    <m/>
  </r>
  <r>
    <n v="8"/>
    <x v="7"/>
    <x v="11"/>
    <n v="4"/>
    <x v="3"/>
    <n v="25"/>
    <x v="15"/>
    <s v="Presupuestos Participativos"/>
    <x v="12"/>
    <s v="N/A"/>
    <n v="32"/>
    <x v="32"/>
    <x v="53"/>
    <x v="53"/>
    <s v="Mantener XXX m2 de jardinería "/>
    <x v="565"/>
    <n v="100"/>
    <n v="103"/>
    <n v="106"/>
    <n v="109"/>
    <n v="418"/>
    <n v="6.1287357063367898E-4"/>
    <n v="0"/>
    <n v="2000"/>
    <s v="Secretaría Distrital de Ambiente"/>
    <n v="33"/>
    <x v="20"/>
    <x v="40"/>
    <m/>
    <x v="3"/>
    <x v="22"/>
    <x v="40"/>
    <m/>
  </r>
  <r>
    <n v="8"/>
    <x v="7"/>
    <x v="11"/>
    <n v="4"/>
    <x v="3"/>
    <n v="25"/>
    <x v="15"/>
    <s v="Presupuestos Participativos"/>
    <x v="12"/>
    <s v="N/A"/>
    <n v="32"/>
    <x v="32"/>
    <x v="54"/>
    <x v="54"/>
    <s v="Mantener XXX árboles en zona urbana"/>
    <x v="566"/>
    <n v="466"/>
    <n v="480"/>
    <n v="494"/>
    <n v="509"/>
    <n v="1949"/>
    <n v="2.8576329884331111E-3"/>
    <n v="0"/>
    <n v="2160"/>
    <s v="Secretaría Distrital de Ambiente"/>
    <n v="33"/>
    <x v="20"/>
    <x v="41"/>
    <m/>
    <x v="3"/>
    <x v="23"/>
    <x v="42"/>
    <m/>
  </r>
  <r>
    <n v="8"/>
    <x v="7"/>
    <x v="11"/>
    <n v="4"/>
    <x v="3"/>
    <n v="25"/>
    <x v="15"/>
    <s v="Presupuestos Participativos"/>
    <x v="12"/>
    <s v="N/A"/>
    <n v="34"/>
    <x v="34"/>
    <x v="59"/>
    <x v="59"/>
    <s v="Capacitar XXX personas en separación en la fuente y reciclaje."/>
    <x v="567"/>
    <n v="1371"/>
    <n v="1413"/>
    <n v="1454"/>
    <n v="1497"/>
    <n v="5735"/>
    <n v="8.408684037282654E-3"/>
    <n v="0"/>
    <n v="7200"/>
    <s v="Secretaría Distrital del Hábitat"/>
    <n v="43"/>
    <x v="20"/>
    <x v="43"/>
    <m/>
    <x v="3"/>
    <x v="25"/>
    <x v="43"/>
    <m/>
  </r>
  <r>
    <n v="8"/>
    <x v="7"/>
    <x v="2"/>
    <n v="4"/>
    <x v="3"/>
    <n v="26"/>
    <x v="16"/>
    <s v="Presupuestos Participativos"/>
    <x v="3"/>
    <s v="Entre el 14% y 19%"/>
    <n v="17"/>
    <x v="35"/>
    <x v="61"/>
    <x v="61"/>
    <s v="Intervenir XXX Kilómetros-carril de malla vial urbana (local y/o intermedia) con acciones de construcción y/o conservación"/>
    <x v="568"/>
    <n v="23257"/>
    <n v="23971"/>
    <n v="24669"/>
    <n v="25388"/>
    <n v="97285"/>
    <n v="0.14263972564377383"/>
    <n v="0"/>
    <n v="22"/>
    <s v="Secretaría Distrital de Movilidad"/>
    <n v="37"/>
    <x v="21"/>
    <x v="45"/>
    <m/>
    <x v="3"/>
    <x v="26"/>
    <x v="45"/>
    <m/>
  </r>
  <r>
    <n v="8"/>
    <x v="7"/>
    <x v="8"/>
    <n v="4"/>
    <x v="3"/>
    <n v="27"/>
    <x v="17"/>
    <s v="Gestión Pública Local"/>
    <x v="12"/>
    <s v="A definir en PDL"/>
    <n v="40"/>
    <x v="36"/>
    <x v="63"/>
    <x v="63"/>
    <s v="Realizar XXX acciones efectivas para el fortalecimiento de las capacidades locales en torno a la gestión del riesgo"/>
    <x v="569"/>
    <n v="1304"/>
    <n v="1344"/>
    <n v="1384"/>
    <n v="1424"/>
    <n v="5456"/>
    <n v="7.9996129219553885E-3"/>
    <n v="0"/>
    <n v="8"/>
    <s v="Secretaría Distrital de Ambiente"/>
    <n v="33"/>
    <x v="22"/>
    <x v="47"/>
    <m/>
    <x v="3"/>
    <x v="0"/>
    <x v="46"/>
    <m/>
  </r>
  <r>
    <n v="8"/>
    <x v="7"/>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570"/>
    <n v="1021"/>
    <n v="1687"/>
    <n v="1690"/>
    <n v="2020"/>
    <n v="6418"/>
    <n v="9.410101857241511E-3"/>
    <n v="0"/>
    <n v="36"/>
    <s v="Secretaría Distrital de Integración Social"/>
    <n v="24"/>
    <x v="23"/>
    <x v="3"/>
    <m/>
    <x v="3"/>
    <x v="27"/>
    <x v="48"/>
    <m/>
  </r>
  <r>
    <n v="8"/>
    <x v="7"/>
    <x v="3"/>
    <n v="4"/>
    <x v="3"/>
    <n v="30"/>
    <x v="18"/>
    <s v="Presupuestos Participativos"/>
    <x v="11"/>
    <s v="N/A"/>
    <n v="11"/>
    <x v="37"/>
    <x v="66"/>
    <x v="66"/>
    <s v="Dotar y/o acondicionar XXX unidades operativas de atención especializada (Centros Integrarte, Centros Crecer y Cadis) "/>
    <x v="571"/>
    <n v="800"/>
    <n v="200"/>
    <n v="262"/>
    <n v="0"/>
    <n v="1262"/>
    <n v="1.8503503496165141E-3"/>
    <n v="0"/>
    <n v="2"/>
    <s v="Secretaría Distrital de Integración Social"/>
    <n v="24"/>
    <x v="23"/>
    <x v="3"/>
    <m/>
    <x v="3"/>
    <x v="27"/>
    <x v="49"/>
    <m/>
  </r>
  <r>
    <n v="8"/>
    <x v="7"/>
    <x v="3"/>
    <n v="4"/>
    <x v="3"/>
    <n v="30"/>
    <x v="18"/>
    <s v="Presupuestos Participativos"/>
    <x v="11"/>
    <s v="N/A"/>
    <n v="11"/>
    <x v="37"/>
    <x v="67"/>
    <x v="67"/>
    <s v="Dotar y/o acondicionar XXX unidades operativas orientadas a la atención de jóvenes (casas de la juventud, centros forjar)"/>
    <x v="216"/>
    <n v="150"/>
    <n v="150"/>
    <n v="150"/>
    <n v="150"/>
    <n v="600"/>
    <n v="8.7972282866078332E-4"/>
    <n v="0"/>
    <n v="1"/>
    <s v="Secretaría Distrital de Integración Social"/>
    <n v="24"/>
    <x v="23"/>
    <x v="3"/>
    <m/>
    <x v="3"/>
    <x v="27"/>
    <x v="50"/>
    <m/>
  </r>
  <r>
    <n v="8"/>
    <x v="7"/>
    <x v="3"/>
    <n v="4"/>
    <x v="3"/>
    <n v="30"/>
    <x v="18"/>
    <s v="Presupuestos Participativos"/>
    <x v="11"/>
    <s v="N/A"/>
    <n v="11"/>
    <x v="37"/>
    <x v="68"/>
    <x v="68"/>
    <s v="Dotar y/o acondicionar XXX Centros de Desarrollo Comunitarios  para la prestación de servicios sociales dirigidas al desarrollo de capacidades y generación de oportunidades"/>
    <x v="572"/>
    <n v="503"/>
    <n v="519"/>
    <n v="534"/>
    <n v="549"/>
    <n v="2105"/>
    <n v="3.0863609238849146E-3"/>
    <n v="0"/>
    <n v="6"/>
    <s v="Secretaría Distrital de Integración Social"/>
    <n v="24"/>
    <x v="23"/>
    <x v="3"/>
    <m/>
    <x v="3"/>
    <x v="27"/>
    <x v="51"/>
    <m/>
  </r>
  <r>
    <n v="8"/>
    <x v="7"/>
    <x v="3"/>
    <n v="4"/>
    <x v="3"/>
    <n v="30"/>
    <x v="18"/>
    <s v="Presupuestos Participativos"/>
    <x v="11"/>
    <s v="N/A"/>
    <n v="11"/>
    <x v="37"/>
    <x v="107"/>
    <x v="105"/>
    <s v="Dotar y/o acondicionar casas LGBTI para la prestación de servicios sociales y estrategias dirigidas a personas de los sectores sociales LGBTI."/>
    <x v="573"/>
    <n v="200"/>
    <n v="200"/>
    <n v="200"/>
    <n v="200"/>
    <n v="800"/>
    <n v="1.1729637715477111E-3"/>
    <n v="0"/>
    <n v="1"/>
    <s v="Secretaría Distrital de Integración Social"/>
    <n v="24"/>
    <x v="23"/>
    <x v="3"/>
    <m/>
    <x v="3"/>
    <x v="27"/>
    <x v="78"/>
    <m/>
  </r>
  <r>
    <n v="8"/>
    <x v="7"/>
    <x v="13"/>
    <n v="5"/>
    <x v="4"/>
    <n v="33"/>
    <x v="20"/>
    <s v="Gestión Pública Local"/>
    <x v="14"/>
    <s v="15% (En este caso el porcentaje referido es el máximo posible)"/>
    <n v="42"/>
    <x v="39"/>
    <x v="71"/>
    <x v="71"/>
    <s v="Intervenir XX sede administrativa local"/>
    <x v="374"/>
    <n v="326"/>
    <n v="336"/>
    <n v="346"/>
    <n v="356"/>
    <n v="1364"/>
    <n v="1.9999032304888471E-3"/>
    <n v="0"/>
    <n v="1"/>
    <s v="Secretaría Distrital de Gobierno"/>
    <n v="3"/>
    <x v="25"/>
    <x v="4"/>
    <m/>
    <x v="14"/>
    <x v="0"/>
    <x v="54"/>
    <m/>
  </r>
  <r>
    <n v="8"/>
    <x v="7"/>
    <x v="13"/>
    <n v="5"/>
    <x v="4"/>
    <n v="33"/>
    <x v="20"/>
    <s v="Gestión Pública Local"/>
    <x v="14"/>
    <s v="15% (En este caso el porcentaje referido es el máximo posible)"/>
    <n v="43"/>
    <x v="40"/>
    <x v="72"/>
    <x v="72"/>
    <s v="Realizar 4 estrategias de fortalecimiento institucional (una por vigencia)."/>
    <x v="72"/>
    <n v="15979"/>
    <n v="16469"/>
    <n v="16949"/>
    <n v="17443"/>
    <n v="66840"/>
    <n v="9.8001123112811256E-2"/>
    <n v="0"/>
    <n v="4"/>
    <s v="Secretaría Distrital de Gobierno"/>
    <n v="3"/>
    <x v="25"/>
    <x v="50"/>
    <m/>
    <x v="14"/>
    <x v="0"/>
    <x v="55"/>
    <m/>
  </r>
  <r>
    <n v="8"/>
    <x v="7"/>
    <x v="13"/>
    <n v="5"/>
    <x v="4"/>
    <n v="33"/>
    <x v="20"/>
    <s v="Gestión Pública Local"/>
    <x v="14"/>
    <s v="15% (En este caso el porcentaje referido es el máximo posible)"/>
    <n v="45"/>
    <x v="41"/>
    <x v="73"/>
    <x v="73"/>
    <s v="Realizar 4 estrategias de inspección, vigilancia y control (una por vigencia)."/>
    <x v="73"/>
    <n v="8152"/>
    <n v="8403"/>
    <n v="8647"/>
    <n v="8899"/>
    <n v="34101"/>
    <n v="4.999904696693562E-2"/>
    <n v="0"/>
    <n v="4"/>
    <s v="Secretaría Distrital de Gobierno"/>
    <n v="3"/>
    <x v="25"/>
    <x v="51"/>
    <m/>
    <x v="14"/>
    <x v="0"/>
    <x v="56"/>
    <m/>
  </r>
  <r>
    <n v="8"/>
    <x v="7"/>
    <x v="6"/>
    <n v="5"/>
    <x v="4"/>
    <n v="35"/>
    <x v="21"/>
    <s v="Presupuestos Participativos"/>
    <x v="15"/>
    <s v="N/A"/>
    <n v="12"/>
    <x v="42"/>
    <x v="74"/>
    <x v="74"/>
    <s v="Operativizar XXX Centros de Acceso Comunitario en zonas rurales y/o apartadas y/o urbanas, con énfasis en Servicios TIC´s generados."/>
    <x v="151"/>
    <n v="712"/>
    <n v="734"/>
    <n v="755"/>
    <n v="777"/>
    <n v="2978"/>
    <n v="4.3663576395863539E-3"/>
    <n v="0"/>
    <n v="4"/>
    <s v="Secretaría General"/>
    <n v="1"/>
    <x v="26"/>
    <x v="52"/>
    <m/>
    <x v="3"/>
    <x v="0"/>
    <x v="57"/>
    <m/>
  </r>
  <r>
    <n v="8"/>
    <x v="7"/>
    <x v="6"/>
    <n v="5"/>
    <x v="4"/>
    <n v="35"/>
    <x v="21"/>
    <s v="Presupuestos Participativos"/>
    <x v="15"/>
    <s v="N/A"/>
    <n v="12"/>
    <x v="42"/>
    <x v="75"/>
    <x v="75"/>
    <s v="Operativizar XXX Centros de Acceso Comunitario en zonas rurales y/o apartadas y/o urbanas, con énfasis en procesos de formación y desarrollo de competencias digitales."/>
    <x v="433"/>
    <n v="1068"/>
    <n v="1101"/>
    <n v="1133"/>
    <n v="1166"/>
    <n v="4468"/>
    <n v="6.5510026640939658E-3"/>
    <n v="0"/>
    <n v="4"/>
    <s v="Secretaría General"/>
    <n v="1"/>
    <x v="26"/>
    <x v="0"/>
    <m/>
    <x v="3"/>
    <x v="0"/>
    <x v="58"/>
    <m/>
  </r>
  <r>
    <n v="8"/>
    <x v="7"/>
    <x v="13"/>
    <n v="5"/>
    <x v="4"/>
    <n v="39"/>
    <x v="22"/>
    <s v="Presupuestos Participativos"/>
    <x v="16"/>
    <s v="N/A"/>
    <n v="18"/>
    <x v="43"/>
    <x v="76"/>
    <x v="76"/>
    <s v="Fortalecer XXX Organizaciones sociales e Instancias de participación ciudadana."/>
    <x v="574"/>
    <n v="2041"/>
    <n v="2104"/>
    <n v="2165"/>
    <n v="2228"/>
    <n v="8538"/>
    <n v="1.2518455851842946E-2"/>
    <n v="0"/>
    <n v="240"/>
    <s v="Secretaría Distrital de Gobierno"/>
    <n v="3"/>
    <x v="27"/>
    <x v="53"/>
    <m/>
    <x v="3"/>
    <x v="0"/>
    <x v="59"/>
    <m/>
  </r>
  <r>
    <n v="8"/>
    <x v="7"/>
    <x v="13"/>
    <n v="5"/>
    <x v="4"/>
    <n v="39"/>
    <x v="22"/>
    <s v="Presupuestos Participativos"/>
    <x v="16"/>
    <s v="N/A"/>
    <n v="20"/>
    <x v="44"/>
    <x v="77"/>
    <x v="77"/>
    <s v="Capacitar XXX personas a través de procesos de formación para la participación de manera virtual y presencial."/>
    <x v="575"/>
    <n v="2041"/>
    <n v="2104"/>
    <n v="2165"/>
    <n v="2228"/>
    <n v="8538"/>
    <n v="1.2518455851842946E-2"/>
    <n v="0"/>
    <n v="3200"/>
    <s v="Secretaría Distrital de Gobierno"/>
    <n v="3"/>
    <x v="27"/>
    <x v="26"/>
    <m/>
    <x v="3"/>
    <x v="29"/>
    <x v="59"/>
    <m/>
  </r>
  <r>
    <n v="8"/>
    <x v="7"/>
    <x v="13"/>
    <n v="5"/>
    <x v="4"/>
    <n v="39"/>
    <x v="22"/>
    <s v="Gestión Pública Local"/>
    <x v="16"/>
    <s v="A definir en PDL"/>
    <n v="41"/>
    <x v="45"/>
    <x v="78"/>
    <x v="78"/>
    <s v="Fortalecer XXX organizaciones comunales."/>
    <x v="576"/>
    <n v="1304"/>
    <n v="1344"/>
    <n v="1384"/>
    <n v="1424"/>
    <n v="5456"/>
    <n v="7.9996129219553885E-3"/>
    <n v="0"/>
    <n v="150"/>
    <s v="Secretaría Distrital de Gobierno"/>
    <n v="3"/>
    <x v="27"/>
    <x v="54"/>
    <m/>
    <x v="3"/>
    <x v="0"/>
    <x v="59"/>
    <m/>
  </r>
  <r>
    <n v="8"/>
    <x v="7"/>
    <x v="13"/>
    <n v="5"/>
    <x v="4"/>
    <n v="39"/>
    <x v="22"/>
    <s v="Gestión Pública Local"/>
    <x v="14"/>
    <s v="A definir en PDL"/>
    <n v="44"/>
    <x v="46"/>
    <x v="79"/>
    <x v="79"/>
    <s v="Desarrollar XXXX acciones orientadas a la ciudadanía, en el marco de la estrategia &quot;Bogotaneidad"/>
    <x v="577"/>
    <n v="163"/>
    <n v="168"/>
    <n v="173"/>
    <n v="178"/>
    <n v="682"/>
    <n v="9.9995161524442356E-4"/>
    <n v="0"/>
    <n v="4"/>
    <s v="Secretaría Distrital de Gobierno"/>
    <n v="3"/>
    <x v="28"/>
    <x v="55"/>
    <m/>
    <x v="15"/>
    <x v="0"/>
    <x v="60"/>
    <m/>
  </r>
  <r>
    <n v="8"/>
    <x v="7"/>
    <x v="13"/>
    <n v="5"/>
    <x v="4"/>
    <n v="39"/>
    <x v="22"/>
    <s v="Gestión Pública Local"/>
    <x v="14"/>
    <s v="A definir en PDL"/>
    <n v="44"/>
    <x v="46"/>
    <x v="80"/>
    <x v="80"/>
    <s v="Fortalecer XX unidades de innovación publica y  social a nivel local"/>
    <x v="578"/>
    <n v="163"/>
    <n v="168"/>
    <n v="173"/>
    <n v="178"/>
    <n v="682"/>
    <n v="9.9995161524442356E-4"/>
    <n v="0"/>
    <n v="1"/>
    <s v="Secretaría Distrital de Gobierno"/>
    <n v="3"/>
    <x v="28"/>
    <x v="56"/>
    <m/>
    <x v="16"/>
    <x v="0"/>
    <x v="60"/>
    <m/>
  </r>
  <r>
    <n v="8"/>
    <x v="7"/>
    <x v="13"/>
    <n v="5"/>
    <x v="4"/>
    <n v="39"/>
    <x v="22"/>
    <s v="Gestión Pública Local"/>
    <x v="17"/>
    <s v="A definir en PDL"/>
    <n v="46"/>
    <x v="47"/>
    <x v="81"/>
    <x v="81"/>
    <s v="Concertar e implementar una (1) iniciativa de inversión local con los pueblos indígenas (aplica en todas las localidades con autoridades indígenas)"/>
    <x v="382"/>
    <n v="200"/>
    <n v="206"/>
    <n v="212"/>
    <n v="218"/>
    <n v="836"/>
    <n v="1.225747141267358E-3"/>
    <n v="0"/>
    <n v="1"/>
    <s v="Secretaría Distrital de Gobierno"/>
    <n v="3"/>
    <x v="29"/>
    <x v="57"/>
    <m/>
    <x v="3"/>
    <x v="0"/>
    <x v="61"/>
    <m/>
  </r>
  <r>
    <n v="8"/>
    <x v="7"/>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383"/>
    <n v="458"/>
    <n v="472"/>
    <n v="490"/>
    <n v="502"/>
    <n v="1922"/>
    <n v="2.8180454611433756E-3"/>
    <n v="0"/>
    <n v="1"/>
    <s v="Secretaría Distrital de Gobierno"/>
    <n v="3"/>
    <x v="29"/>
    <x v="58"/>
    <m/>
    <x v="3"/>
    <x v="0"/>
    <x v="61"/>
    <m/>
  </r>
  <r>
    <n v="8"/>
    <x v="7"/>
    <x v="13"/>
    <n v="5"/>
    <x v="4"/>
    <n v="39"/>
    <x v="22"/>
    <s v="Gestión Pública Local"/>
    <x v="17"/>
    <s v="A definir en PDL"/>
    <n v="46"/>
    <x v="47"/>
    <x v="83"/>
    <x v="83"/>
    <s v="Concertar e implementar una (1) iniciativa de inversión local con las comunidades raizales (aplica en todas las localidades con autoridades raizales)"/>
    <x v="579"/>
    <n v="160"/>
    <n v="165"/>
    <n v="168"/>
    <n v="174"/>
    <n v="667"/>
    <n v="9.7795854452790401E-4"/>
    <n v="0"/>
    <n v="1"/>
    <s v="Secretaría Distrital de Gobierno"/>
    <n v="3"/>
    <x v="29"/>
    <x v="59"/>
    <m/>
    <x v="3"/>
    <x v="0"/>
    <x v="61"/>
    <m/>
  </r>
  <r>
    <n v="8"/>
    <x v="7"/>
    <x v="13"/>
    <n v="5"/>
    <x v="4"/>
    <n v="39"/>
    <x v="22"/>
    <s v="Gestión Pública Local"/>
    <x v="17"/>
    <s v="A definir en PDL"/>
    <n v="46"/>
    <x v="47"/>
    <x v="108"/>
    <x v="106"/>
    <s v="Concertar e implementar una (1) iniciativa de inversión local con el pueblo Rom gitano (aplica en Puente Aranda y Kennedy)"/>
    <x v="580"/>
    <n v="160"/>
    <n v="165"/>
    <n v="168"/>
    <n v="174"/>
    <n v="667"/>
    <n v="9.7795854452790401E-4"/>
    <n v="0"/>
    <n v="1"/>
    <s v="Secretaría Distrital de Gobierno"/>
    <n v="3"/>
    <x v="29"/>
    <x v="76"/>
    <m/>
    <x v="3"/>
    <x v="0"/>
    <x v="61"/>
    <m/>
  </r>
  <r>
    <n v="9"/>
    <x v="8"/>
    <x v="0"/>
    <n v="1"/>
    <x v="0"/>
    <n v="1"/>
    <x v="0"/>
    <s v="Presupuestos Participativos"/>
    <x v="0"/>
    <s v="N/A"/>
    <n v="15"/>
    <x v="0"/>
    <x v="0"/>
    <x v="0"/>
    <s v="Fortalecer XXX organizaciones comunitarias a través de capacidades para promover acciones de corresponsabilidad en la gestión de la seguridad y la convivencia  "/>
    <x v="581"/>
    <n v="246"/>
    <n v="251"/>
    <n v="259"/>
    <n v="266"/>
    <n v="1021"/>
    <n v="4.5999999999999999E-3"/>
    <n v="0"/>
    <n v="200"/>
    <s v="Secretaría Distrital de Seguridad, Convivencia y Justicia"/>
    <n v="51"/>
    <x v="0"/>
    <x v="0"/>
    <m/>
    <x v="0"/>
    <x v="0"/>
    <x v="0"/>
    <m/>
  </r>
  <r>
    <n v="9"/>
    <x v="8"/>
    <x v="0"/>
    <n v="1"/>
    <x v="0"/>
    <n v="1"/>
    <x v="0"/>
    <s v="Presupuestos Participativos"/>
    <x v="0"/>
    <s v="N/A"/>
    <n v="15"/>
    <x v="0"/>
    <x v="1"/>
    <x v="1"/>
    <s v="Implementar XXX acciones formativas diferenciales para la promoción de la convivencia ciudadana"/>
    <x v="582"/>
    <n v="112"/>
    <n v="115"/>
    <n v="118"/>
    <n v="121"/>
    <n v="466"/>
    <n v="2.0999999999999999E-3"/>
    <n v="0"/>
    <n v="8"/>
    <s v="Secretaría Distrital de Seguridad, Convivencia y Justicia"/>
    <n v="51"/>
    <x v="0"/>
    <x v="1"/>
    <m/>
    <x v="1"/>
    <x v="0"/>
    <x v="1"/>
    <m/>
  </r>
  <r>
    <n v="9"/>
    <x v="8"/>
    <x v="0"/>
    <n v="1"/>
    <x v="0"/>
    <n v="1"/>
    <x v="0"/>
    <s v="Presupuestos Participativos"/>
    <x v="0"/>
    <s v="N/A"/>
    <n v="15"/>
    <x v="0"/>
    <x v="2"/>
    <x v="2"/>
    <s v="Implementar XXX iniciativas de convivencia con participación de la ciudadanía"/>
    <x v="583"/>
    <n v="374"/>
    <n v="382"/>
    <n v="393"/>
    <n v="405"/>
    <n v="1554"/>
    <n v="7.0000000000000001E-3"/>
    <n v="0"/>
    <n v="8"/>
    <s v="Secretaría Distrital de Seguridad, Convivencia y Justicia"/>
    <n v="51"/>
    <x v="0"/>
    <x v="2"/>
    <m/>
    <x v="1"/>
    <x v="0"/>
    <x v="0"/>
    <m/>
  </r>
  <r>
    <n v="9"/>
    <x v="8"/>
    <x v="1"/>
    <n v="1"/>
    <x v="0"/>
    <n v="2"/>
    <x v="1"/>
    <s v="Presupuestos Participativos"/>
    <x v="1"/>
    <s v="N/A"/>
    <n v="22"/>
    <x v="1"/>
    <x v="3"/>
    <x v="3"/>
    <s v="Vincular XXX personas en acciones para la prevención del feminicidio y la violencia contra la mujer."/>
    <x v="584"/>
    <n v="780"/>
    <n v="797"/>
    <n v="821"/>
    <n v="844"/>
    <n v="3242"/>
    <n v="1.46E-2"/>
    <n v="0"/>
    <n v="4200"/>
    <s v="Secretaría Distrital de la Mujer"/>
    <n v="50"/>
    <x v="1"/>
    <x v="3"/>
    <m/>
    <x v="2"/>
    <x v="0"/>
    <x v="2"/>
    <m/>
  </r>
  <r>
    <n v="9"/>
    <x v="8"/>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561"/>
    <n v="573"/>
    <n v="590"/>
    <n v="607"/>
    <n v="2332"/>
    <n v="1.0500000000000001E-2"/>
    <n v="0"/>
    <n v="4"/>
    <s v="Secretaría Distrital de Seguridad, Convivencia y Justicia"/>
    <n v="51"/>
    <x v="2"/>
    <x v="3"/>
    <m/>
    <x v="3"/>
    <x v="0"/>
    <x v="3"/>
    <m/>
  </r>
  <r>
    <n v="9"/>
    <x v="8"/>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585"/>
    <n v="53"/>
    <n v="55"/>
    <n v="56"/>
    <n v="58"/>
    <n v="222"/>
    <n v="1E-3"/>
    <n v="0"/>
    <n v="1"/>
    <s v="Secretaría Distrital de Seguridad, Convivencia y Justicia"/>
    <n v="51"/>
    <x v="2"/>
    <x v="4"/>
    <m/>
    <x v="3"/>
    <x v="0"/>
    <x v="4"/>
    <m/>
  </r>
  <r>
    <n v="9"/>
    <x v="8"/>
    <x v="0"/>
    <n v="1"/>
    <x v="0"/>
    <n v="4"/>
    <x v="3"/>
    <s v="Presupuestos Participativos"/>
    <x v="0"/>
    <s v="N/A"/>
    <n v="14"/>
    <x v="3"/>
    <x v="6"/>
    <x v="6"/>
    <s v="Fortalecer XXX programas de abordaje de conflictividad escolar para la convivencia con enfoque restaurativo"/>
    <x v="586"/>
    <n v="85"/>
    <n v="87"/>
    <n v="90"/>
    <n v="93"/>
    <n v="355"/>
    <n v="1.6000000000000001E-3"/>
    <n v="0"/>
    <n v="4"/>
    <s v="Secretaría Distrital de Seguridad, Convivencia y Justicia"/>
    <n v="51"/>
    <x v="3"/>
    <x v="5"/>
    <m/>
    <x v="3"/>
    <x v="0"/>
    <x v="5"/>
    <m/>
  </r>
  <r>
    <n v="9"/>
    <x v="8"/>
    <x v="0"/>
    <n v="1"/>
    <x v="0"/>
    <n v="4"/>
    <x v="3"/>
    <s v="Presupuestos Participativos"/>
    <x v="0"/>
    <s v="N/A"/>
    <n v="14"/>
    <x v="3"/>
    <x v="7"/>
    <x v="7"/>
    <s v="Fortalecer XXX actores comunitarios con herramientas y capacidades para la implementación de un enfoque restaurativo para la justicia y la convivencia"/>
    <x v="587"/>
    <n v="101"/>
    <n v="104"/>
    <n v="107"/>
    <n v="110"/>
    <n v="422"/>
    <n v="1.9E-3"/>
    <n v="0"/>
    <n v="40"/>
    <s v="Secretaría Distrital de Seguridad, Convivencia y Justicia"/>
    <n v="51"/>
    <x v="3"/>
    <x v="0"/>
    <m/>
    <x v="3"/>
    <x v="0"/>
    <x v="5"/>
    <m/>
  </r>
  <r>
    <n v="9"/>
    <x v="8"/>
    <x v="0"/>
    <n v="1"/>
    <x v="0"/>
    <n v="4"/>
    <x v="3"/>
    <s v="Presupuestos Participativos"/>
    <x v="0"/>
    <s v="N/A"/>
    <n v="14"/>
    <x v="3"/>
    <x v="87"/>
    <x v="87"/>
    <s v="Implementar XXX proyectos de justicia local para la resolución efectiva de conflictividades de manera integral en el sistema de justicia"/>
    <x v="588"/>
    <n v="48"/>
    <n v="49"/>
    <n v="51"/>
    <n v="52"/>
    <n v="200"/>
    <n v="8.9999999999999998E-4"/>
    <n v="0"/>
    <n v="4"/>
    <s v="Secretaría Distrital de Seguridad, Convivencia y Justicia"/>
    <n v="51"/>
    <x v="3"/>
    <x v="62"/>
    <m/>
    <x v="3"/>
    <x v="0"/>
    <x v="65"/>
    <m/>
  </r>
  <r>
    <n v="9"/>
    <x v="8"/>
    <x v="0"/>
    <n v="1"/>
    <x v="0"/>
    <n v="4"/>
    <x v="3"/>
    <s v="Presupuestos Participativos"/>
    <x v="0"/>
    <s v="N/A"/>
    <n v="14"/>
    <x v="3"/>
    <x v="8"/>
    <x v="8"/>
    <s v="Beneficiar XXX ciudadanos con habilidades y capacidades para gestionar la convivencia constructivamente"/>
    <x v="589"/>
    <n v="96"/>
    <n v="98"/>
    <n v="101"/>
    <n v="104"/>
    <n v="400"/>
    <n v="1.8E-3"/>
    <n v="0"/>
    <n v="200"/>
    <s v="Secretaría Distrital de Seguridad, Convivencia y Justicia"/>
    <n v="51"/>
    <x v="3"/>
    <x v="6"/>
    <m/>
    <x v="3"/>
    <x v="0"/>
    <x v="0"/>
    <m/>
  </r>
  <r>
    <n v="9"/>
    <x v="8"/>
    <x v="0"/>
    <n v="1"/>
    <x v="0"/>
    <n v="4"/>
    <x v="3"/>
    <s v="Presupuestos Participativos"/>
    <x v="0"/>
    <s v="N/A"/>
    <n v="14"/>
    <x v="3"/>
    <x v="9"/>
    <x v="9"/>
    <s v="Implementar XXX proyectos comunitarios en la localidad, para la apropiación del Código Nacional de Seguridad y Convivencia Ciudadana"/>
    <x v="590"/>
    <n v="150"/>
    <n v="153"/>
    <n v="157"/>
    <n v="162"/>
    <n v="622"/>
    <n v="2.8E-3"/>
    <n v="0"/>
    <n v="4"/>
    <s v="Secretaría Distrital de Seguridad, Convivencia y Justicia"/>
    <n v="51"/>
    <x v="3"/>
    <x v="7"/>
    <m/>
    <x v="1"/>
    <x v="0"/>
    <x v="0"/>
    <m/>
  </r>
  <r>
    <n v="9"/>
    <x v="8"/>
    <x v="0"/>
    <n v="1"/>
    <x v="0"/>
    <n v="4"/>
    <x v="3"/>
    <s v="Presupuestos Participativos"/>
    <x v="0"/>
    <s v="N/A"/>
    <n v="14"/>
    <x v="3"/>
    <x v="10"/>
    <x v="10"/>
    <s v="Implementar XXX acciones pedagógicas para la gestión de conflictividades y prevención de violencias"/>
    <x v="591"/>
    <n v="101"/>
    <n v="104"/>
    <n v="107"/>
    <n v="110"/>
    <n v="422"/>
    <n v="1.9E-3"/>
    <n v="0"/>
    <n v="8"/>
    <s v="Secretaría Distrital de Seguridad, Convivencia y Justicia"/>
    <n v="51"/>
    <x v="3"/>
    <x v="8"/>
    <m/>
    <x v="4"/>
    <x v="0"/>
    <x v="6"/>
    <m/>
  </r>
  <r>
    <n v="9"/>
    <x v="8"/>
    <x v="0"/>
    <n v="1"/>
    <x v="0"/>
    <n v="4"/>
    <x v="3"/>
    <s v="Presupuestos Participativos"/>
    <x v="0"/>
    <s v="N/A"/>
    <n v="14"/>
    <x v="3"/>
    <x v="11"/>
    <x v="11"/>
    <s v="Ejecutar XXX programas comunitarios con enfoque restaurativo para el cuidado del espacio público y del medio ambiente"/>
    <x v="592"/>
    <n v="96"/>
    <n v="98"/>
    <n v="101"/>
    <n v="104"/>
    <n v="400"/>
    <n v="1.8E-3"/>
    <n v="0"/>
    <n v="4"/>
    <s v="Secretaría Distrital de Seguridad, Convivencia y Justicia"/>
    <n v="51"/>
    <x v="3"/>
    <x v="9"/>
    <m/>
    <x v="0"/>
    <x v="0"/>
    <x v="0"/>
    <m/>
  </r>
  <r>
    <n v="9"/>
    <x v="8"/>
    <x v="13"/>
    <n v="1"/>
    <x v="0"/>
    <n v="5"/>
    <x v="4"/>
    <s v="Presupuestos Participativos"/>
    <x v="0"/>
    <s v="N/A"/>
    <n v="60"/>
    <x v="50"/>
    <x v="88"/>
    <x v="88"/>
    <s v="Realizar XXX acuerdos para la organización, la recuperación, el cuidado, el embellecimiento, la sostenibilidad, el mejoramiento y el aprovechamiento económico del espacio público."/>
    <x v="593"/>
    <n v="726"/>
    <n v="743"/>
    <n v="764"/>
    <n v="787"/>
    <n v="3020"/>
    <n v="1.3599999999999999E-2"/>
    <n v="0"/>
    <n v="4"/>
    <s v="Secretaría Distrital de Gobierno"/>
    <n v="3"/>
    <x v="30"/>
    <x v="63"/>
    <m/>
    <x v="5"/>
    <x v="0"/>
    <x v="66"/>
    <m/>
  </r>
  <r>
    <n v="9"/>
    <x v="8"/>
    <x v="2"/>
    <n v="1"/>
    <x v="0"/>
    <n v="5"/>
    <x v="4"/>
    <s v="Presupuestos Participativos"/>
    <x v="3"/>
    <s v="N/A"/>
    <n v="16"/>
    <x v="4"/>
    <x v="12"/>
    <x v="12"/>
    <s v="Intervenir XXX metros cuadrados de elementos del sistema de espacio público peatonal con acciones de construcción y/o conservación."/>
    <x v="594"/>
    <n v="1105"/>
    <n v="1130"/>
    <n v="1163"/>
    <n v="1197"/>
    <n v="4596"/>
    <n v="2.07E-2"/>
    <n v="0"/>
    <n v="6200"/>
    <s v="Secretaría Distrital de Movilidad"/>
    <n v="37"/>
    <x v="4"/>
    <x v="4"/>
    <m/>
    <x v="5"/>
    <x v="1"/>
    <x v="7"/>
    <m/>
  </r>
  <r>
    <n v="9"/>
    <x v="8"/>
    <x v="0"/>
    <n v="1"/>
    <x v="0"/>
    <n v="5"/>
    <x v="26"/>
    <s v="Gestión Pública Local"/>
    <x v="18"/>
    <n v="0"/>
    <m/>
    <x v="60"/>
    <x v="109"/>
    <x v="107"/>
    <s v="NA"/>
    <x v="595"/>
    <n v="288"/>
    <n v="295"/>
    <n v="303"/>
    <n v="312"/>
    <n v="1199"/>
    <n v="5.4000000000000003E-3"/>
    <s v="Meta nueva"/>
    <n v="1"/>
    <s v="Secretaría Distrital de Seguridad, Convivencia y Justicia"/>
    <n v="51"/>
    <x v="34"/>
    <x v="77"/>
    <m/>
    <x v="20"/>
    <x v="32"/>
    <x v="79"/>
    <m/>
  </r>
  <r>
    <n v="9"/>
    <x v="8"/>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3"/>
    <n v="619"/>
    <n v="634"/>
    <n v="652"/>
    <n v="671"/>
    <n v="2576"/>
    <n v="1.1599999999999999E-2"/>
    <n v="0"/>
    <n v="4"/>
    <s v="Secretaría Distrital de Seguridad, Convivencia y Justicia"/>
    <n v="51"/>
    <x v="5"/>
    <x v="10"/>
    <m/>
    <x v="6"/>
    <x v="0"/>
    <x v="8"/>
    <m/>
  </r>
  <r>
    <n v="9"/>
    <x v="8"/>
    <x v="3"/>
    <n v="2"/>
    <x v="1"/>
    <n v="7"/>
    <x v="5"/>
    <s v="Gestión Pública Local"/>
    <x v="4"/>
    <n v="0.12"/>
    <n v="4"/>
    <x v="6"/>
    <x v="14"/>
    <x v="14"/>
    <s v="Beneficiar xxxx jóvenes con transferencias condicionadas y  acompañamiento psicosocial para la promoción al acceso y permanencia a oportunidades de formación y empleabilidad"/>
    <x v="596"/>
    <n v="1202"/>
    <n v="1229"/>
    <n v="1264"/>
    <n v="1301"/>
    <n v="4996"/>
    <n v="2.2499999999999999E-2"/>
    <n v="0"/>
    <n v="1200"/>
    <s v="Secretaría Distrital de Integración Social"/>
    <n v="24"/>
    <x v="6"/>
    <x v="11"/>
    <m/>
    <x v="7"/>
    <x v="2"/>
    <x v="9"/>
    <m/>
  </r>
  <r>
    <n v="9"/>
    <x v="8"/>
    <x v="3"/>
    <n v="2"/>
    <x v="1"/>
    <n v="7"/>
    <x v="5"/>
    <s v="Gestión Pública Local"/>
    <x v="4"/>
    <n v="0.12"/>
    <n v="5"/>
    <x v="7"/>
    <x v="15"/>
    <x v="15"/>
    <s v="Atender XXX personas con apoyos que contribuyan al ingreso mínimo garantizado. "/>
    <x v="597"/>
    <n v="3680"/>
    <n v="3763"/>
    <n v="3872"/>
    <n v="3985"/>
    <n v="15299"/>
    <n v="6.8900000000000003E-2"/>
    <n v="0"/>
    <n v="36000"/>
    <s v="Secretaría Distrital de Integración Social"/>
    <n v="24"/>
    <x v="6"/>
    <x v="12"/>
    <m/>
    <x v="7"/>
    <x v="3"/>
    <x v="10"/>
    <m/>
  </r>
  <r>
    <n v="9"/>
    <x v="8"/>
    <x v="3"/>
    <n v="2"/>
    <x v="1"/>
    <n v="7"/>
    <x v="5"/>
    <s v="Gestión Pública Local"/>
    <x v="4"/>
    <n v="0.12"/>
    <n v="6"/>
    <x v="8"/>
    <x v="16"/>
    <x v="16"/>
    <s v="Beneficiar XXX personas mayores con transferencias monetarias"/>
    <x v="598"/>
    <n v="2553"/>
    <n v="2611"/>
    <n v="2686"/>
    <n v="2764"/>
    <n v="10614"/>
    <n v="4.7800000000000002E-2"/>
    <n v="0"/>
    <n v="1480"/>
    <s v="Secretaría Distrital de Integración Social"/>
    <n v="24"/>
    <x v="6"/>
    <x v="13"/>
    <m/>
    <x v="7"/>
    <x v="3"/>
    <x v="11"/>
    <m/>
  </r>
  <r>
    <n v="9"/>
    <x v="8"/>
    <x v="3"/>
    <n v="2"/>
    <x v="1"/>
    <n v="8"/>
    <x v="23"/>
    <s v="Gestión Pública Local"/>
    <x v="4"/>
    <n v="0.12"/>
    <n v="7"/>
    <x v="51"/>
    <x v="89"/>
    <x v="89"/>
    <s v="Habilitar XXX cupos para la atención de población en inseguridad alimentaria y nutricional del Distrito Capital, a través de comedores comunitarios."/>
    <x v="599"/>
    <n v="401"/>
    <n v="410"/>
    <n v="421"/>
    <n v="434"/>
    <n v="1665"/>
    <n v="7.4999999999999997E-3"/>
    <n v="0"/>
    <n v="100"/>
    <s v="Secretaría Distrital de Integración Social"/>
    <n v="24"/>
    <x v="31"/>
    <x v="64"/>
    <m/>
    <x v="17"/>
    <x v="0"/>
    <x v="67"/>
    <m/>
  </r>
  <r>
    <n v="9"/>
    <x v="8"/>
    <x v="3"/>
    <n v="2"/>
    <x v="1"/>
    <n v="8"/>
    <x v="26"/>
    <s v="Gestión Pública Local"/>
    <x v="18"/>
    <s v="N/A"/>
    <m/>
    <x v="60"/>
    <x v="109"/>
    <x v="107"/>
    <s v="NA"/>
    <x v="600"/>
    <n v="251"/>
    <n v="257"/>
    <n v="264"/>
    <n v="272"/>
    <n v="1044"/>
    <n v="4.7000000000000002E-3"/>
    <s v="Meta nueva"/>
    <n v="3000"/>
    <s v="Secretaría Distrital de Integración Social"/>
    <n v="24"/>
    <x v="34"/>
    <x v="77"/>
    <m/>
    <x v="20"/>
    <x v="32"/>
    <x v="79"/>
    <m/>
  </r>
  <r>
    <n v="9"/>
    <x v="8"/>
    <x v="4"/>
    <n v="2"/>
    <x v="1"/>
    <n v="10"/>
    <x v="6"/>
    <s v="Gestión Pública Local"/>
    <x v="5"/>
    <n v="0.03"/>
    <n v="8"/>
    <x v="9"/>
    <x v="17"/>
    <x v="17"/>
    <s v="Vincular XXX personas con discapacidad, cuidadores y cuidadoras, en actividades complementarias en salud"/>
    <x v="601"/>
    <n v="347"/>
    <n v="355"/>
    <n v="365"/>
    <n v="376"/>
    <n v="1443"/>
    <n v="6.4999999999999997E-3"/>
    <n v="0"/>
    <n v="600"/>
    <s v="Secretaría Distrital de Salud"/>
    <n v="18"/>
    <x v="7"/>
    <x v="14"/>
    <m/>
    <x v="3"/>
    <x v="4"/>
    <x v="12"/>
    <m/>
  </r>
  <r>
    <n v="9"/>
    <x v="8"/>
    <x v="4"/>
    <n v="2"/>
    <x v="1"/>
    <n v="10"/>
    <x v="6"/>
    <s v="Gestión Pública Local"/>
    <x v="5"/>
    <n v="0.03"/>
    <n v="9"/>
    <x v="10"/>
    <x v="18"/>
    <x v="18"/>
    <s v="Vincular XXX personas a las acciones desarrolladas desde los dispositivos de base comunitaria en respuesta al consumo de SPA"/>
    <x v="602"/>
    <n v="240"/>
    <n v="246"/>
    <n v="253"/>
    <n v="260"/>
    <n v="999"/>
    <n v="4.4999999999999997E-3"/>
    <n v="0"/>
    <n v="1200"/>
    <s v="Secretaría Distrital de Salud"/>
    <n v="18"/>
    <x v="7"/>
    <x v="15"/>
    <m/>
    <x v="3"/>
    <x v="0"/>
    <x v="13"/>
    <m/>
  </r>
  <r>
    <n v="9"/>
    <x v="8"/>
    <x v="4"/>
    <n v="2"/>
    <x v="1"/>
    <n v="10"/>
    <x v="6"/>
    <s v="Gestión Pública Local"/>
    <x v="5"/>
    <n v="0.03"/>
    <n v="10"/>
    <x v="11"/>
    <x v="19"/>
    <x v="19"/>
    <s v="Beneficiar XXX personas con discapacidad a través de Dispositivos de Asistencia Personal - Ayudas Técnicas (no incluidas en los Planes de Beneficios)"/>
    <x v="603"/>
    <n v="721"/>
    <n v="737"/>
    <n v="759"/>
    <n v="781"/>
    <n v="2998"/>
    <n v="1.35E-2"/>
    <n v="0"/>
    <n v="900"/>
    <s v="Secretaría Distrital de Salud"/>
    <n v="18"/>
    <x v="7"/>
    <x v="16"/>
    <m/>
    <x v="3"/>
    <x v="4"/>
    <x v="12"/>
    <m/>
  </r>
  <r>
    <n v="9"/>
    <x v="8"/>
    <x v="4"/>
    <n v="2"/>
    <x v="1"/>
    <n v="10"/>
    <x v="6"/>
    <s v="Gestión Pública Local"/>
    <x v="5"/>
    <n v="0.03"/>
    <n v="19"/>
    <x v="12"/>
    <x v="20"/>
    <x v="20"/>
    <s v="Vincular XXX personas a las acciones y estrategias para promover la salud sexual y reproductiva consciente en los diferentes ciclos de vida"/>
    <x v="403"/>
    <n v="294"/>
    <n v="300"/>
    <n v="309"/>
    <n v="318"/>
    <n v="1221"/>
    <n v="5.4999999999999997E-3"/>
    <n v="0"/>
    <n v="1000"/>
    <s v="Secretaría Distrital de Salud"/>
    <n v="18"/>
    <x v="7"/>
    <x v="17"/>
    <m/>
    <x v="3"/>
    <x v="0"/>
    <x v="14"/>
    <m/>
  </r>
  <r>
    <n v="9"/>
    <x v="8"/>
    <x v="4"/>
    <n v="2"/>
    <x v="1"/>
    <n v="10"/>
    <x v="6"/>
    <s v="Presupuestos Participativos"/>
    <x v="5"/>
    <s v="N/A"/>
    <n v="70"/>
    <x v="14"/>
    <x v="22"/>
    <x v="22"/>
    <s v="Beneficiar XXX personas con acciones para la promoción y atención de la salud mental"/>
    <x v="604"/>
    <n v="753"/>
    <n v="770"/>
    <n v="792"/>
    <n v="815"/>
    <n v="3131"/>
    <n v="1.41E-2"/>
    <n v="0"/>
    <n v="1000"/>
    <s v="Secretaría Distrital de Salud"/>
    <n v="18"/>
    <x v="7"/>
    <x v="19"/>
    <m/>
    <x v="8"/>
    <x v="0"/>
    <x v="15"/>
    <m/>
  </r>
  <r>
    <n v="9"/>
    <x v="8"/>
    <x v="5"/>
    <n v="2"/>
    <x v="1"/>
    <n v="12"/>
    <x v="7"/>
    <s v="Presupuestos Participativos"/>
    <x v="6"/>
    <s v="N/A"/>
    <n v="66"/>
    <x v="15"/>
    <x v="23"/>
    <x v="23"/>
    <s v="Vincular XXX personas en procesos para la prevención de violencias en el contexto familiar y/o violencia sexual   "/>
    <x v="605"/>
    <n v="502"/>
    <n v="513"/>
    <n v="528"/>
    <n v="544"/>
    <n v="2087"/>
    <n v="9.4000000000000004E-3"/>
    <n v="0"/>
    <n v="4000"/>
    <s v="Secretaría Distrital de Integración Social"/>
    <n v="24"/>
    <x v="8"/>
    <x v="20"/>
    <m/>
    <x v="3"/>
    <x v="0"/>
    <x v="2"/>
    <m/>
  </r>
  <r>
    <n v="9"/>
    <x v="8"/>
    <x v="5"/>
    <n v="2"/>
    <x v="1"/>
    <n v="12"/>
    <x v="7"/>
    <s v="Presupuestos Participativos"/>
    <x v="6"/>
    <s v="N/A"/>
    <n v="23"/>
    <x v="16"/>
    <x v="24"/>
    <x v="24"/>
    <s v="Vincular XXX mujeres cuidadoras a estrategias de cuidado."/>
    <x v="606"/>
    <n v="678"/>
    <n v="694"/>
    <n v="714"/>
    <n v="734"/>
    <n v="2820"/>
    <n v="1.2699999999999999E-2"/>
    <n v="0"/>
    <n v="3100"/>
    <s v="Secretaría Distrital de la Mujer"/>
    <n v="50"/>
    <x v="8"/>
    <x v="21"/>
    <m/>
    <x v="3"/>
    <x v="0"/>
    <x v="2"/>
    <m/>
  </r>
  <r>
    <n v="9"/>
    <x v="8"/>
    <x v="5"/>
    <n v="2"/>
    <x v="1"/>
    <n v="12"/>
    <x v="7"/>
    <s v="Presupuestos Participativos"/>
    <x v="6"/>
    <s v="N/A"/>
    <n v="50"/>
    <x v="17"/>
    <x v="25"/>
    <x v="25"/>
    <s v="Vincular xxx mujeres para el ejercicio de derechos y el fortalecimiento de su autonomía económica"/>
    <x v="607"/>
    <n v="780"/>
    <n v="797"/>
    <n v="821"/>
    <n v="844"/>
    <n v="3242"/>
    <n v="1.46E-2"/>
    <n v="0"/>
    <n v="4000"/>
    <s v="Secretaría Distrital de la Mujer"/>
    <n v="50"/>
    <x v="8"/>
    <x v="0"/>
    <m/>
    <x v="3"/>
    <x v="5"/>
    <x v="16"/>
    <m/>
  </r>
  <r>
    <n v="9"/>
    <x v="8"/>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608"/>
    <n v="53"/>
    <n v="55"/>
    <n v="56"/>
    <n v="58"/>
    <n v="222"/>
    <n v="1E-3"/>
    <n v="0"/>
    <n v="4"/>
    <s v="Secretaría General"/>
    <n v="1"/>
    <x v="9"/>
    <x v="2"/>
    <m/>
    <x v="3"/>
    <x v="6"/>
    <x v="17"/>
    <m/>
  </r>
  <r>
    <n v="9"/>
    <x v="8"/>
    <x v="6"/>
    <n v="2"/>
    <x v="1"/>
    <n v="13"/>
    <x v="8"/>
    <s v="Presupuestos Participativos"/>
    <x v="6"/>
    <s v="N/A"/>
    <n v="21"/>
    <x v="18"/>
    <x v="27"/>
    <x v="27"/>
    <s v="Realizar xxx acciones de construcción de paz que contribuyan al tejido social, la integración local, la sostenibilidad económica y/o desarrollo territorial para la reconciliación."/>
    <x v="327"/>
    <n v="187"/>
    <n v="191"/>
    <n v="197"/>
    <n v="202"/>
    <n v="777"/>
    <n v="3.5000000000000001E-3"/>
    <n v="0"/>
    <n v="8"/>
    <s v="Secretaría General"/>
    <n v="1"/>
    <x v="9"/>
    <x v="22"/>
    <m/>
    <x v="3"/>
    <x v="0"/>
    <x v="18"/>
    <m/>
  </r>
  <r>
    <n v="9"/>
    <x v="8"/>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609"/>
    <n v="80"/>
    <n v="82"/>
    <n v="84"/>
    <n v="87"/>
    <n v="333"/>
    <n v="1.5E-3"/>
    <n v="0"/>
    <n v="8"/>
    <s v="Secretaría General"/>
    <n v="1"/>
    <x v="9"/>
    <x v="0"/>
    <m/>
    <x v="3"/>
    <x v="0"/>
    <x v="19"/>
    <m/>
  </r>
  <r>
    <n v="9"/>
    <x v="8"/>
    <x v="7"/>
    <n v="2"/>
    <x v="1"/>
    <n v="14"/>
    <x v="9"/>
    <s v="Gestión Pública Local"/>
    <x v="7"/>
    <s v="A definir en PDL"/>
    <n v="3"/>
    <x v="19"/>
    <x v="29"/>
    <x v="29"/>
    <s v="Otorgar XXX estímulos de apoyo al sector artístico y cultural."/>
    <x v="610"/>
    <n v="748"/>
    <n v="765"/>
    <n v="787"/>
    <n v="810"/>
    <n v="3109"/>
    <n v="1.4E-2"/>
    <n v="0"/>
    <n v="160"/>
    <s v="Secretaría Distrital de Cultura, Recreación y Deporte"/>
    <n v="26"/>
    <x v="10"/>
    <x v="23"/>
    <m/>
    <x v="9"/>
    <x v="7"/>
    <x v="20"/>
    <m/>
  </r>
  <r>
    <n v="9"/>
    <x v="8"/>
    <x v="7"/>
    <n v="2"/>
    <x v="1"/>
    <n v="14"/>
    <x v="9"/>
    <s v="Presupuestos Participativos"/>
    <x v="7"/>
    <s v="N/A"/>
    <n v="24"/>
    <x v="20"/>
    <x v="30"/>
    <x v="30"/>
    <s v="Beneficiar XXX colectivos u organizaciones recreo deportivas  inscritas en el Banco que implementan iniciativas de carácter barrial con apoyos economicos"/>
    <x v="611"/>
    <n v="198"/>
    <n v="202"/>
    <n v="208"/>
    <n v="214"/>
    <n v="822"/>
    <n v="3.7000000000000002E-3"/>
    <n v="0"/>
    <n v="40"/>
    <s v="Secretaría Distrital de Cultura, Recreación y Deporte"/>
    <n v="26"/>
    <x v="11"/>
    <x v="24"/>
    <m/>
    <x v="9"/>
    <x v="0"/>
    <x v="21"/>
    <m/>
  </r>
  <r>
    <n v="9"/>
    <x v="8"/>
    <x v="7"/>
    <n v="2"/>
    <x v="1"/>
    <n v="14"/>
    <x v="9"/>
    <s v="Presupuestos Participativos"/>
    <x v="7"/>
    <s v="N/A"/>
    <n v="24"/>
    <x v="20"/>
    <x v="31"/>
    <x v="31"/>
    <s v="Beneficiar  XXX personas en actividades recreo-deportivas comunitarias."/>
    <x v="612"/>
    <n v="961"/>
    <n v="983"/>
    <n v="1012"/>
    <n v="1041"/>
    <n v="3997"/>
    <n v="1.7999999999999999E-2"/>
    <n v="0"/>
    <n v="30000"/>
    <s v="Secretaría Distrital de Cultura, Recreación y Deporte"/>
    <n v="26"/>
    <x v="11"/>
    <x v="25"/>
    <m/>
    <x v="9"/>
    <x v="0"/>
    <x v="22"/>
    <m/>
  </r>
  <r>
    <n v="9"/>
    <x v="8"/>
    <x v="7"/>
    <n v="2"/>
    <x v="1"/>
    <n v="14"/>
    <x v="9"/>
    <s v="Presupuestos Participativos"/>
    <x v="7"/>
    <s v="N/A"/>
    <n v="24"/>
    <x v="20"/>
    <x v="32"/>
    <x v="32"/>
    <s v="Capacitar XXX personas en los campos deportivos o recreativos "/>
    <x v="613"/>
    <n v="641"/>
    <n v="655"/>
    <n v="674"/>
    <n v="694"/>
    <n v="2665"/>
    <n v="1.2E-2"/>
    <n v="0"/>
    <n v="5000"/>
    <s v="Secretaría Distrital de Cultura, Recreación y Deporte"/>
    <n v="26"/>
    <x v="11"/>
    <x v="26"/>
    <m/>
    <x v="9"/>
    <x v="8"/>
    <x v="23"/>
    <m/>
  </r>
  <r>
    <n v="9"/>
    <x v="8"/>
    <x v="7"/>
    <n v="2"/>
    <x v="1"/>
    <n v="14"/>
    <x v="9"/>
    <s v="Presupuestos Participativos"/>
    <x v="7"/>
    <s v="N/A"/>
    <n v="24"/>
    <x v="20"/>
    <x v="33"/>
    <x v="33"/>
    <s v="Beneficiar XXX Personas con la entrega de dotaciones deportivas."/>
    <x v="614"/>
    <n v="278"/>
    <n v="284"/>
    <n v="292"/>
    <n v="301"/>
    <n v="1155"/>
    <n v="5.1999999999999998E-3"/>
    <n v="0"/>
    <n v="4000"/>
    <s v="Secretaría Distrital de Cultura, Recreación y Deporte"/>
    <n v="26"/>
    <x v="11"/>
    <x v="3"/>
    <m/>
    <x v="3"/>
    <x v="0"/>
    <x v="24"/>
    <m/>
  </r>
  <r>
    <n v="9"/>
    <x v="8"/>
    <x v="7"/>
    <n v="2"/>
    <x v="1"/>
    <n v="14"/>
    <x v="9"/>
    <s v="Presupuestos Participativos"/>
    <x v="7"/>
    <s v="N/A"/>
    <n v="25"/>
    <x v="21"/>
    <x v="34"/>
    <x v="34"/>
    <s v="Realizar XXX eventos de promoción, circulción y apropiación de actividades artísticas, culturales y patrimoniales."/>
    <x v="615"/>
    <n v="854"/>
    <n v="874"/>
    <n v="899"/>
    <n v="925"/>
    <n v="3553"/>
    <n v="1.6E-2"/>
    <n v="0"/>
    <n v="18"/>
    <s v="Secretaría Distrital de Cultura, Recreación y Deporte"/>
    <n v="26"/>
    <x v="10"/>
    <x v="27"/>
    <m/>
    <x v="9"/>
    <x v="9"/>
    <x v="25"/>
    <m/>
  </r>
  <r>
    <n v="9"/>
    <x v="8"/>
    <x v="7"/>
    <n v="2"/>
    <x v="1"/>
    <n v="14"/>
    <x v="9"/>
    <s v="Presupuestos Participativos"/>
    <x v="7"/>
    <s v="N/A"/>
    <n v="25"/>
    <x v="21"/>
    <x v="35"/>
    <x v="35"/>
    <s v="Capacitar XXX personas en los campos artísticos, interculturales, culturales y/o patrimoniales."/>
    <x v="616"/>
    <n v="571"/>
    <n v="584"/>
    <n v="601"/>
    <n v="619"/>
    <n v="2376"/>
    <n v="1.0699999999999999E-2"/>
    <n v="0"/>
    <n v="2500"/>
    <s v="Secretaría Distrital de Cultura, Recreación y Deporte"/>
    <n v="26"/>
    <x v="10"/>
    <x v="26"/>
    <m/>
    <x v="9"/>
    <x v="10"/>
    <x v="26"/>
    <m/>
  </r>
  <r>
    <n v="9"/>
    <x v="8"/>
    <x v="7"/>
    <n v="2"/>
    <x v="1"/>
    <n v="14"/>
    <x v="9"/>
    <s v="Presupuestos Participativos"/>
    <x v="7"/>
    <s v="N/A"/>
    <n v="25"/>
    <x v="21"/>
    <x v="36"/>
    <x v="36"/>
    <s v="Beneficiar XXX organizaciones artísticas, culturales y patrimoniales con elementos entregados."/>
    <x v="617"/>
    <n v="192"/>
    <n v="197"/>
    <n v="202"/>
    <n v="208"/>
    <n v="799"/>
    <n v="3.5999999999999999E-3"/>
    <n v="0"/>
    <n v="40"/>
    <s v="Secretaría Distrital de Cultura, Recreación y Deporte"/>
    <n v="26"/>
    <x v="10"/>
    <x v="28"/>
    <m/>
    <x v="3"/>
    <x v="0"/>
    <x v="27"/>
    <m/>
  </r>
  <r>
    <n v="9"/>
    <x v="8"/>
    <x v="8"/>
    <n v="2"/>
    <x v="1"/>
    <n v="15"/>
    <x v="10"/>
    <s v="Presupuestos Participativos"/>
    <x v="6"/>
    <s v="N/A"/>
    <n v="33"/>
    <x v="22"/>
    <x v="37"/>
    <x v="37"/>
    <s v="Vincular XXX personas en acciones educativas en temas de protección y bienestar animal"/>
    <x v="618"/>
    <n v="53"/>
    <n v="55"/>
    <n v="56"/>
    <n v="58"/>
    <n v="222"/>
    <n v="1E-3"/>
    <n v="0"/>
    <n v="1000"/>
    <s v="Secretaría Distrital de Ambiente"/>
    <n v="33"/>
    <x v="12"/>
    <x v="8"/>
    <m/>
    <x v="3"/>
    <x v="11"/>
    <x v="28"/>
    <m/>
  </r>
  <r>
    <n v="9"/>
    <x v="8"/>
    <x v="8"/>
    <n v="2"/>
    <x v="1"/>
    <n v="15"/>
    <x v="10"/>
    <s v="Presupuestos Participativos"/>
    <x v="6"/>
    <s v="N/A"/>
    <n v="33"/>
    <x v="22"/>
    <x v="38"/>
    <x v="38"/>
    <s v="Atender XXX animales en los programas de brigadas médicas, urgencias veterinarias y adopciones"/>
    <x v="619"/>
    <n v="224"/>
    <n v="229"/>
    <n v="236"/>
    <n v="243"/>
    <n v="933"/>
    <n v="4.1999999999999997E-3"/>
    <n v="0"/>
    <n v="2000"/>
    <s v="Secretaría Distrital de Ambiente"/>
    <n v="33"/>
    <x v="12"/>
    <x v="29"/>
    <m/>
    <x v="3"/>
    <x v="12"/>
    <x v="29"/>
    <m/>
  </r>
  <r>
    <n v="9"/>
    <x v="8"/>
    <x v="8"/>
    <n v="2"/>
    <x v="1"/>
    <n v="15"/>
    <x v="10"/>
    <s v="Presupuestos Participativos"/>
    <x v="6"/>
    <s v="N/A"/>
    <n v="33"/>
    <x v="22"/>
    <x v="39"/>
    <x v="39"/>
    <s v="Esterilizar XXX perros y gatos incluyendo los que está en condición de vulnerabilidad"/>
    <x v="620"/>
    <n v="475"/>
    <n v="486"/>
    <n v="500"/>
    <n v="515"/>
    <n v="1976"/>
    <n v="8.8999999999999999E-3"/>
    <n v="0"/>
    <n v="7440"/>
    <s v="Secretaría Distrital de Ambiente"/>
    <n v="33"/>
    <x v="12"/>
    <x v="30"/>
    <m/>
    <x v="3"/>
    <x v="13"/>
    <x v="29"/>
    <m/>
  </r>
  <r>
    <n v="9"/>
    <x v="8"/>
    <x v="9"/>
    <n v="3"/>
    <x v="2"/>
    <n v="16"/>
    <x v="11"/>
    <s v="Gestión Pública Local"/>
    <x v="8"/>
    <n v="0.09"/>
    <n v="28"/>
    <x v="23"/>
    <x v="40"/>
    <x v="40"/>
    <s v="Dotar XXX sedes educativas urbanas y rurales con recursos pedagógicos y/o tecnológicos"/>
    <x v="621"/>
    <n v="1255"/>
    <n v="1283"/>
    <n v="1321"/>
    <n v="1359"/>
    <n v="5218"/>
    <n v="2.35E-2"/>
    <n v="0"/>
    <n v="26"/>
    <s v="Secretaría de Educación del Distrito"/>
    <n v="15"/>
    <x v="13"/>
    <x v="3"/>
    <m/>
    <x v="3"/>
    <x v="14"/>
    <x v="30"/>
    <m/>
  </r>
  <r>
    <n v="9"/>
    <x v="8"/>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342"/>
    <n v="1041"/>
    <n v="1065"/>
    <n v="1096"/>
    <n v="1128"/>
    <n v="4330"/>
    <n v="1.95E-2"/>
    <n v="0"/>
    <n v="500"/>
    <s v="Secretaría de Educación del Distrito"/>
    <n v="15"/>
    <x v="13"/>
    <x v="31"/>
    <m/>
    <x v="10"/>
    <x v="15"/>
    <x v="31"/>
    <m/>
  </r>
  <r>
    <n v="9"/>
    <x v="8"/>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622"/>
    <n v="2510"/>
    <n v="2567"/>
    <n v="2641"/>
    <n v="2718"/>
    <n v="10436"/>
    <n v="4.7E-2"/>
    <n v="0"/>
    <n v="250"/>
    <s v="Secretaría de Educación del Distrito"/>
    <n v="15"/>
    <x v="13"/>
    <x v="32"/>
    <m/>
    <x v="10"/>
    <x v="15"/>
    <x v="32"/>
    <m/>
  </r>
  <r>
    <n v="9"/>
    <x v="8"/>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623"/>
    <n v="753"/>
    <n v="770"/>
    <n v="792"/>
    <n v="815"/>
    <n v="3131"/>
    <n v="1.41E-2"/>
    <n v="0"/>
    <n v="4"/>
    <s v="Secretaría Distrital de Desarrollo Económico"/>
    <n v="11"/>
    <x v="14"/>
    <x v="0"/>
    <m/>
    <x v="11"/>
    <x v="0"/>
    <x v="33"/>
    <m/>
  </r>
  <r>
    <n v="9"/>
    <x v="8"/>
    <x v="10"/>
    <n v="3"/>
    <x v="2"/>
    <n v="19"/>
    <x v="12"/>
    <s v="Presupuestos Participativos"/>
    <x v="10"/>
    <s v="N/A"/>
    <n v="36"/>
    <x v="26"/>
    <x v="44"/>
    <x v="44"/>
    <s v="Apoyar XXX Mipymes y/o emprendimientos orientados al fortalecimiento de las capacidades locales para la gestión y el desarrollo turístico "/>
    <x v="624"/>
    <n v="561"/>
    <n v="573"/>
    <n v="590"/>
    <n v="607"/>
    <n v="2332"/>
    <n v="1.0500000000000001E-2"/>
    <n v="0"/>
    <n v="200"/>
    <s v="Secretaría Distrital de Desarrollo Económico"/>
    <n v="11"/>
    <x v="14"/>
    <x v="33"/>
    <m/>
    <x v="3"/>
    <x v="0"/>
    <x v="34"/>
    <m/>
  </r>
  <r>
    <n v="9"/>
    <x v="8"/>
    <x v="7"/>
    <n v="3"/>
    <x v="2"/>
    <n v="20"/>
    <x v="13"/>
    <s v="Presupuestos Participativos"/>
    <x v="7"/>
    <s v="N/A"/>
    <n v="30"/>
    <x v="27"/>
    <x v="45"/>
    <x v="45"/>
    <s v="Financiar XXX proyectos del sector cultural y creativo."/>
    <x v="625"/>
    <n v="502"/>
    <n v="513"/>
    <n v="528"/>
    <n v="544"/>
    <n v="2087"/>
    <n v="9.4000000000000004E-3"/>
    <n v="0"/>
    <n v="70"/>
    <s v="Secretaría Distrital de Cultura, Recreación y Deporte"/>
    <n v="26"/>
    <x v="15"/>
    <x v="34"/>
    <m/>
    <x v="9"/>
    <x v="0"/>
    <x v="35"/>
    <m/>
  </r>
  <r>
    <n v="9"/>
    <x v="8"/>
    <x v="10"/>
    <n v="3"/>
    <x v="2"/>
    <n v="20"/>
    <x v="13"/>
    <s v="Presupuestos Participativos"/>
    <x v="10"/>
    <s v="N/A"/>
    <n v="38"/>
    <x v="29"/>
    <x v="47"/>
    <x v="47"/>
    <s v="Apoyar XXX Mipymes, emprendimientos y/o actores de la economia informal para el fortalecimiento del tejido empresarial local."/>
    <x v="626"/>
    <n v="502"/>
    <n v="513"/>
    <n v="528"/>
    <n v="544"/>
    <n v="2087"/>
    <n v="9.4000000000000004E-3"/>
    <n v="0"/>
    <n v="180"/>
    <s v="Secretaría Distrital de Desarrollo Económico"/>
    <n v="11"/>
    <x v="16"/>
    <x v="36"/>
    <m/>
    <x v="3"/>
    <x v="17"/>
    <x v="37"/>
    <m/>
  </r>
  <r>
    <n v="9"/>
    <x v="8"/>
    <x v="7"/>
    <n v="4"/>
    <x v="3"/>
    <n v="24"/>
    <x v="14"/>
    <s v="Presupuestos Participativos"/>
    <x v="11"/>
    <s v="N/A"/>
    <n v="26"/>
    <x v="30"/>
    <x v="48"/>
    <x v="48"/>
    <s v="Intervenir XXX Parques  de la red de proximidad con acciones de mejoramiento, mantenimiento y/o dotación. "/>
    <x v="627"/>
    <n v="1020"/>
    <n v="1043"/>
    <n v="1073"/>
    <n v="1105"/>
    <n v="4241"/>
    <n v="1.9099999999999999E-2"/>
    <n v="0"/>
    <n v="20"/>
    <s v="Secretaría Distrital de Cultura, Recreación y Deporte"/>
    <n v="26"/>
    <x v="17"/>
    <x v="4"/>
    <m/>
    <x v="3"/>
    <x v="18"/>
    <x v="38"/>
    <m/>
  </r>
  <r>
    <n v="9"/>
    <x v="8"/>
    <x v="7"/>
    <n v="4"/>
    <x v="3"/>
    <n v="24"/>
    <x v="14"/>
    <s v="Presupuestos Participativos"/>
    <x v="11"/>
    <s v="N/A"/>
    <n v="31"/>
    <x v="31"/>
    <x v="49"/>
    <x v="49"/>
    <s v="Intervenir XXX equipamientos culturales con acciones de construcción, adecuación y/o dotación"/>
    <x v="628"/>
    <n v="203"/>
    <n v="208"/>
    <n v="214"/>
    <n v="220"/>
    <n v="844"/>
    <n v="3.8E-3"/>
    <n v="0"/>
    <n v="2"/>
    <s v="Secretaría Distrital de Cultura, Recreación y Deporte"/>
    <n v="26"/>
    <x v="18"/>
    <x v="4"/>
    <m/>
    <x v="3"/>
    <x v="19"/>
    <x v="39"/>
    <m/>
  </r>
  <r>
    <n v="9"/>
    <x v="8"/>
    <x v="8"/>
    <n v="4"/>
    <x v="3"/>
    <n v="25"/>
    <x v="15"/>
    <s v="Presupuestos Participativos"/>
    <x v="12"/>
    <s v="N/A"/>
    <n v="32"/>
    <x v="32"/>
    <x v="96"/>
    <x v="55"/>
    <s v="Lograr XXX hectáreas en proceso de restauración ecológica"/>
    <x v="629"/>
    <n v="53"/>
    <n v="55"/>
    <n v="56"/>
    <n v="58"/>
    <n v="222"/>
    <n v="1E-3"/>
    <n v="0"/>
    <n v="9"/>
    <s v="Secretaría Distrital de Ambiente"/>
    <n v="33"/>
    <x v="19"/>
    <x v="42"/>
    <m/>
    <x v="12"/>
    <x v="24"/>
    <x v="40"/>
    <m/>
  </r>
  <r>
    <n v="9"/>
    <x v="8"/>
    <x v="11"/>
    <n v="4"/>
    <x v="3"/>
    <n v="25"/>
    <x v="15"/>
    <s v="Presupuestos Participativos"/>
    <x v="12"/>
    <s v="N/A"/>
    <n v="32"/>
    <x v="32"/>
    <x v="51"/>
    <x v="51"/>
    <s v="Implementar XXX procesos comunitarios de educación ambiental que promueven la conservación de la biodiversidad y el agua"/>
    <x v="630"/>
    <n v="182"/>
    <n v="186"/>
    <n v="191"/>
    <n v="197"/>
    <n v="755"/>
    <n v="3.3999999999999998E-3"/>
    <n v="0"/>
    <n v="12"/>
    <s v="Secretaría Distrital de Ambiente"/>
    <n v="33"/>
    <x v="20"/>
    <x v="38"/>
    <m/>
    <x v="13"/>
    <x v="0"/>
    <x v="28"/>
    <m/>
  </r>
  <r>
    <n v="9"/>
    <x v="8"/>
    <x v="11"/>
    <n v="4"/>
    <x v="3"/>
    <n v="25"/>
    <x v="15"/>
    <s v="Presupuestos Participativos"/>
    <x v="12"/>
    <s v="N/A"/>
    <n v="32"/>
    <x v="32"/>
    <x v="52"/>
    <x v="52"/>
    <s v="Implementar XXX huertas urbanas "/>
    <x v="631"/>
    <n v="80"/>
    <n v="82"/>
    <n v="84"/>
    <n v="87"/>
    <n v="333"/>
    <n v="1.5E-3"/>
    <n v="0"/>
    <n v="25"/>
    <s v="Secretaría Distrital de Ambiente"/>
    <n v="33"/>
    <x v="20"/>
    <x v="39"/>
    <m/>
    <x v="3"/>
    <x v="21"/>
    <x v="41"/>
    <m/>
  </r>
  <r>
    <n v="9"/>
    <x v="8"/>
    <x v="11"/>
    <n v="4"/>
    <x v="3"/>
    <n v="25"/>
    <x v="15"/>
    <s v="Presupuestos Participativos"/>
    <x v="12"/>
    <s v="N/A"/>
    <n v="32"/>
    <x v="32"/>
    <x v="104"/>
    <x v="102"/>
    <s v="Construir XXX m2 de muros y techos verdes."/>
    <x v="632"/>
    <n v="59"/>
    <n v="60"/>
    <n v="62"/>
    <n v="64"/>
    <n v="244"/>
    <n v="1.1000000000000001E-3"/>
    <n v="0"/>
    <n v="360"/>
    <s v="Secretaría Distrital de Ambiente"/>
    <n v="33"/>
    <x v="20"/>
    <x v="74"/>
    <m/>
    <x v="3"/>
    <x v="0"/>
    <x v="40"/>
    <m/>
  </r>
  <r>
    <n v="9"/>
    <x v="8"/>
    <x v="11"/>
    <n v="4"/>
    <x v="3"/>
    <n v="25"/>
    <x v="15"/>
    <s v="Presupuestos Participativos"/>
    <x v="12"/>
    <s v="N/A"/>
    <n v="32"/>
    <x v="32"/>
    <x v="53"/>
    <x v="53"/>
    <s v="Mantener XXX m2 de jardinería "/>
    <x v="633"/>
    <n v="144"/>
    <n v="147"/>
    <n v="152"/>
    <n v="156"/>
    <n v="600"/>
    <n v="2.7000000000000001E-3"/>
    <n v="0"/>
    <n v="3000"/>
    <s v="Secretaría Distrital de Ambiente"/>
    <n v="33"/>
    <x v="20"/>
    <x v="40"/>
    <m/>
    <x v="3"/>
    <x v="22"/>
    <x v="40"/>
    <m/>
  </r>
  <r>
    <n v="9"/>
    <x v="8"/>
    <x v="11"/>
    <n v="4"/>
    <x v="3"/>
    <n v="25"/>
    <x v="15"/>
    <s v="Presupuestos Participativos"/>
    <x v="12"/>
    <s v="N/A"/>
    <n v="32"/>
    <x v="32"/>
    <x v="54"/>
    <x v="54"/>
    <s v="Mantener XXX árboles en zona urbana"/>
    <x v="634"/>
    <n v="160"/>
    <n v="164"/>
    <n v="169"/>
    <n v="173"/>
    <n v="666"/>
    <n v="3.0000000000000001E-3"/>
    <n v="0"/>
    <n v="3700"/>
    <s v="Secretaría Distrital de Ambiente"/>
    <n v="33"/>
    <x v="20"/>
    <x v="41"/>
    <m/>
    <x v="3"/>
    <x v="23"/>
    <x v="42"/>
    <m/>
  </r>
  <r>
    <n v="9"/>
    <x v="8"/>
    <x v="11"/>
    <n v="4"/>
    <x v="3"/>
    <n v="25"/>
    <x v="15"/>
    <s v="Presupuestos Participativos"/>
    <x v="12"/>
    <s v="N/A"/>
    <n v="34"/>
    <x v="34"/>
    <x v="59"/>
    <x v="59"/>
    <s v="Capacitar XXX personas en separación en la fuente y reciclaje."/>
    <x v="635"/>
    <n v="614"/>
    <n v="628"/>
    <n v="646"/>
    <n v="665"/>
    <n v="2554"/>
    <n v="1.15E-2"/>
    <n v="0"/>
    <n v="2800"/>
    <s v="Secretaría Distrital del Hábitat"/>
    <n v="43"/>
    <x v="20"/>
    <x v="43"/>
    <m/>
    <x v="3"/>
    <x v="25"/>
    <x v="43"/>
    <m/>
  </r>
  <r>
    <n v="9"/>
    <x v="8"/>
    <x v="2"/>
    <n v="4"/>
    <x v="3"/>
    <n v="26"/>
    <x v="16"/>
    <s v="Presupuestos Participativos"/>
    <x v="3"/>
    <s v="Entre el 14% y 19%"/>
    <n v="17"/>
    <x v="35"/>
    <x v="61"/>
    <x v="61"/>
    <s v="Intervenir XXX Kilómetros-carril de malla vial urbana (local y/o intermedia) con acciones de construcción y/o conservación"/>
    <x v="636"/>
    <n v="8246"/>
    <n v="8432"/>
    <n v="8677"/>
    <n v="8929"/>
    <n v="34284"/>
    <n v="0.15440000000000001"/>
    <n v="0"/>
    <n v="55"/>
    <s v="Secretaría Distrital de Movilidad"/>
    <n v="37"/>
    <x v="21"/>
    <x v="45"/>
    <m/>
    <x v="3"/>
    <x v="26"/>
    <x v="45"/>
    <m/>
  </r>
  <r>
    <n v="9"/>
    <x v="8"/>
    <x v="8"/>
    <n v="4"/>
    <x v="3"/>
    <n v="27"/>
    <x v="17"/>
    <s v="Gestión Pública Local"/>
    <x v="12"/>
    <s v="A definir en PDL"/>
    <n v="40"/>
    <x v="36"/>
    <x v="63"/>
    <x v="63"/>
    <s v="Realizar XXX acciones efectivas para el fortalecimiento de las capacidades locales en torno a la gestión del riesgo"/>
    <x v="637"/>
    <n v="198"/>
    <n v="202"/>
    <n v="208"/>
    <n v="214"/>
    <n v="822"/>
    <n v="3.7000000000000002E-3"/>
    <n v="0"/>
    <n v="4"/>
    <s v="Secretaría Distrital de Ambiente"/>
    <n v="33"/>
    <x v="22"/>
    <x v="47"/>
    <m/>
    <x v="3"/>
    <x v="0"/>
    <x v="46"/>
    <m/>
  </r>
  <r>
    <n v="9"/>
    <x v="8"/>
    <x v="8"/>
    <n v="4"/>
    <x v="3"/>
    <n v="27"/>
    <x v="17"/>
    <s v="Gestión Pública Local"/>
    <x v="12"/>
    <s v="A definir en PDL"/>
    <n v="40"/>
    <x v="36"/>
    <x v="64"/>
    <x v="64"/>
    <s v="Realizar XXX obras de mitigación y/u obras de mitigación existentes con mantenimiento"/>
    <x v="638"/>
    <n v="69"/>
    <n v="71"/>
    <n v="73"/>
    <n v="75"/>
    <n v="289"/>
    <n v="1.2999999999999999E-3"/>
    <n v="0"/>
    <n v="1"/>
    <s v="Secretaría Distrital de Ambiente"/>
    <n v="33"/>
    <x v="22"/>
    <x v="48"/>
    <m/>
    <x v="3"/>
    <x v="0"/>
    <x v="47"/>
    <m/>
  </r>
  <r>
    <n v="9"/>
    <x v="8"/>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639"/>
    <n v="267"/>
    <n v="273"/>
    <n v="281"/>
    <n v="289"/>
    <n v="1110"/>
    <n v="5.0000000000000001E-3"/>
    <n v="0"/>
    <n v="7"/>
    <s v="Secretaría Distrital de Integración Social"/>
    <n v="24"/>
    <x v="23"/>
    <x v="3"/>
    <m/>
    <x v="3"/>
    <x v="27"/>
    <x v="48"/>
    <m/>
  </r>
  <r>
    <n v="9"/>
    <x v="8"/>
    <x v="3"/>
    <n v="4"/>
    <x v="3"/>
    <n v="30"/>
    <x v="18"/>
    <s v="Presupuestos Participativos"/>
    <x v="11"/>
    <s v="N/A"/>
    <n v="11"/>
    <x v="37"/>
    <x v="66"/>
    <x v="66"/>
    <s v="Dotar y/o acondicionar XXX unidades operativas de atención especializada (Centros Integrarte, Centros Crecer y Cadis) "/>
    <x v="640"/>
    <n v="107"/>
    <n v="109"/>
    <n v="112"/>
    <n v="116"/>
    <n v="444"/>
    <n v="2E-3"/>
    <n v="0"/>
    <n v="2"/>
    <s v="Secretaría Distrital de Integración Social"/>
    <n v="24"/>
    <x v="23"/>
    <x v="3"/>
    <m/>
    <x v="3"/>
    <x v="27"/>
    <x v="49"/>
    <m/>
  </r>
  <r>
    <n v="9"/>
    <x v="8"/>
    <x v="3"/>
    <n v="4"/>
    <x v="3"/>
    <n v="30"/>
    <x v="18"/>
    <s v="Presupuestos Participativos"/>
    <x v="11"/>
    <s v="N/A"/>
    <n v="11"/>
    <x v="37"/>
    <x v="67"/>
    <x v="67"/>
    <s v="Dotar y/o acondicionar XXX unidades operativas orientadas a la atención de jóvenes (casas de la juventud, centros forjar)"/>
    <x v="641"/>
    <n v="27"/>
    <n v="27"/>
    <n v="28"/>
    <n v="29"/>
    <n v="111"/>
    <n v="5.0000000000000001E-4"/>
    <n v="0"/>
    <n v="1"/>
    <s v="Secretaría Distrital de Integración Social"/>
    <n v="24"/>
    <x v="23"/>
    <x v="3"/>
    <m/>
    <x v="3"/>
    <x v="27"/>
    <x v="50"/>
    <m/>
  </r>
  <r>
    <n v="9"/>
    <x v="8"/>
    <x v="3"/>
    <n v="4"/>
    <x v="3"/>
    <n v="30"/>
    <x v="18"/>
    <s v="Presupuestos Participativos"/>
    <x v="11"/>
    <s v="N/A"/>
    <n v="11"/>
    <x v="37"/>
    <x v="69"/>
    <x v="69"/>
    <s v="Dotar y/o acondicionar unidades operativas orientadas a la prestación de servicios a la persona mayor "/>
    <x v="642"/>
    <n v="80"/>
    <n v="82"/>
    <n v="84"/>
    <n v="87"/>
    <n v="333"/>
    <n v="1.5E-3"/>
    <n v="0"/>
    <n v="1"/>
    <s v="Secretaría Distrital de Integración Social"/>
    <n v="24"/>
    <x v="23"/>
    <x v="3"/>
    <m/>
    <x v="3"/>
    <x v="27"/>
    <x v="52"/>
    <m/>
  </r>
  <r>
    <n v="9"/>
    <x v="8"/>
    <x v="13"/>
    <n v="5"/>
    <x v="4"/>
    <n v="33"/>
    <x v="20"/>
    <s v="Gestión Pública Local"/>
    <x v="14"/>
    <s v="15% (En este caso el porcentaje referido es el máximo posible)"/>
    <n v="42"/>
    <x v="39"/>
    <x v="71"/>
    <x v="71"/>
    <s v="Intervenir XX sede administrativa local"/>
    <x v="643"/>
    <n v="801"/>
    <n v="819"/>
    <n v="843"/>
    <n v="867"/>
    <n v="3331"/>
    <n v="1.4999999999999999E-2"/>
    <n v="0"/>
    <n v="3"/>
    <s v="Secretaría Distrital de Gobierno"/>
    <n v="3"/>
    <x v="25"/>
    <x v="4"/>
    <m/>
    <x v="14"/>
    <x v="0"/>
    <x v="54"/>
    <m/>
  </r>
  <r>
    <n v="9"/>
    <x v="8"/>
    <x v="13"/>
    <n v="5"/>
    <x v="4"/>
    <n v="33"/>
    <x v="20"/>
    <s v="Gestión Pública Local"/>
    <x v="14"/>
    <s v="15% (En este caso el porcentaje referido es el máximo posible)"/>
    <n v="43"/>
    <x v="40"/>
    <x v="72"/>
    <x v="72"/>
    <s v="Realizar 4 estrategias de fortalecimiento institucional (una por vigencia)."/>
    <x v="72"/>
    <n v="5501"/>
    <n v="5625"/>
    <n v="5789"/>
    <n v="5957"/>
    <n v="22871"/>
    <n v="0.10299999999999999"/>
    <n v="0"/>
    <n v="4"/>
    <s v="Secretaría Distrital de Gobierno"/>
    <n v="3"/>
    <x v="25"/>
    <x v="50"/>
    <m/>
    <x v="14"/>
    <x v="0"/>
    <x v="55"/>
    <m/>
  </r>
  <r>
    <n v="9"/>
    <x v="8"/>
    <x v="13"/>
    <n v="5"/>
    <x v="4"/>
    <n v="33"/>
    <x v="20"/>
    <s v="Gestión Pública Local"/>
    <x v="14"/>
    <s v="15% (En este caso el porcentaje referido es el máximo posible)"/>
    <n v="45"/>
    <x v="41"/>
    <x v="73"/>
    <x v="73"/>
    <s v="Realizar 4 estrategias de inspección, vigilancia y control (una por vigencia)."/>
    <x v="73"/>
    <n v="1656"/>
    <n v="1693"/>
    <n v="1742"/>
    <n v="1793"/>
    <n v="6884"/>
    <n v="3.1E-2"/>
    <n v="0"/>
    <n v="4"/>
    <s v="Secretaría Distrital de Gobierno"/>
    <n v="3"/>
    <x v="25"/>
    <x v="51"/>
    <m/>
    <x v="14"/>
    <x v="0"/>
    <x v="56"/>
    <m/>
  </r>
  <r>
    <n v="9"/>
    <x v="8"/>
    <x v="13"/>
    <n v="5"/>
    <x v="4"/>
    <n v="39"/>
    <x v="22"/>
    <s v="Presupuestos Participativos"/>
    <x v="16"/>
    <s v="N/A"/>
    <n v="18"/>
    <x v="43"/>
    <x v="76"/>
    <x v="76"/>
    <s v="Fortalecer XXX Organizaciones sociales e Instancias de participación ciudadana."/>
    <x v="644"/>
    <n v="630"/>
    <n v="644"/>
    <n v="663"/>
    <n v="682"/>
    <n v="2620"/>
    <n v="1.18E-2"/>
    <n v="0"/>
    <n v="200"/>
    <s v="Secretaría Distrital de Gobierno"/>
    <n v="3"/>
    <x v="27"/>
    <x v="53"/>
    <m/>
    <x v="3"/>
    <x v="0"/>
    <x v="59"/>
    <m/>
  </r>
  <r>
    <n v="9"/>
    <x v="8"/>
    <x v="13"/>
    <n v="5"/>
    <x v="4"/>
    <n v="39"/>
    <x v="22"/>
    <s v="Presupuestos Participativos"/>
    <x v="16"/>
    <s v="N/A"/>
    <n v="20"/>
    <x v="44"/>
    <x v="77"/>
    <x v="77"/>
    <s v="Capacitar XXX personas a través de procesos de formación para la participación de manera virtual y presencial."/>
    <x v="434"/>
    <n v="331"/>
    <n v="339"/>
    <n v="348"/>
    <n v="359"/>
    <n v="1377"/>
    <n v="6.1999999999999998E-3"/>
    <n v="0"/>
    <n v="1000"/>
    <s v="Secretaría Distrital de Gobierno"/>
    <n v="3"/>
    <x v="27"/>
    <x v="26"/>
    <m/>
    <x v="3"/>
    <x v="29"/>
    <x v="59"/>
    <m/>
  </r>
  <r>
    <n v="9"/>
    <x v="8"/>
    <x v="13"/>
    <n v="5"/>
    <x v="4"/>
    <n v="39"/>
    <x v="22"/>
    <s v="Gestión Pública Local"/>
    <x v="16"/>
    <s v="A definir en PDL"/>
    <n v="41"/>
    <x v="45"/>
    <x v="78"/>
    <x v="78"/>
    <s v="Fortalecer XXX organizaciones comunales."/>
    <x v="645"/>
    <n v="374"/>
    <n v="382"/>
    <n v="393"/>
    <n v="405"/>
    <n v="1554"/>
    <n v="7.0000000000000001E-3"/>
    <n v="0"/>
    <n v="68"/>
    <s v="Secretaría Distrital de Gobierno"/>
    <n v="3"/>
    <x v="27"/>
    <x v="54"/>
    <m/>
    <x v="3"/>
    <x v="0"/>
    <x v="59"/>
    <m/>
  </r>
  <r>
    <n v="9"/>
    <x v="8"/>
    <x v="13"/>
    <n v="5"/>
    <x v="4"/>
    <n v="39"/>
    <x v="22"/>
    <s v="Gestión Pública Local"/>
    <x v="14"/>
    <s v="A definir en PDL"/>
    <n v="44"/>
    <x v="46"/>
    <x v="79"/>
    <x v="79"/>
    <s v="Desarrollar XXXX acciones orientadas a la ciudadanía, en el marco de la estrategia &quot;Bogotaneidad"/>
    <x v="156"/>
    <n v="246"/>
    <n v="251"/>
    <n v="259"/>
    <n v="266"/>
    <n v="1021"/>
    <n v="4.5999999999999999E-3"/>
    <n v="0"/>
    <n v="4"/>
    <s v="Secretaría Distrital de Gobierno"/>
    <n v="3"/>
    <x v="28"/>
    <x v="55"/>
    <m/>
    <x v="15"/>
    <x v="0"/>
    <x v="60"/>
    <m/>
  </r>
  <r>
    <n v="9"/>
    <x v="8"/>
    <x v="13"/>
    <n v="5"/>
    <x v="4"/>
    <n v="39"/>
    <x v="22"/>
    <s v="Gestión Pública Local"/>
    <x v="14"/>
    <s v="A definir en PDL"/>
    <n v="44"/>
    <x v="46"/>
    <x v="80"/>
    <x v="80"/>
    <s v="Fortalecer XX unidades de innovación publica y  social a nivel local"/>
    <x v="646"/>
    <n v="774"/>
    <n v="792"/>
    <n v="815"/>
    <n v="839"/>
    <n v="3220"/>
    <n v="1.4500000000000001E-2"/>
    <n v="0"/>
    <n v="1"/>
    <s v="Secretaría Distrital de Gobierno"/>
    <n v="3"/>
    <x v="28"/>
    <x v="56"/>
    <m/>
    <x v="16"/>
    <x v="0"/>
    <x v="60"/>
    <m/>
  </r>
  <r>
    <n v="9"/>
    <x v="8"/>
    <x v="13"/>
    <n v="5"/>
    <x v="4"/>
    <n v="39"/>
    <x v="22"/>
    <s v="Gestión Pública Local"/>
    <x v="17"/>
    <s v="A definir en PDL"/>
    <n v="46"/>
    <x v="47"/>
    <x v="81"/>
    <x v="81"/>
    <s v="Concertar e implementar una (1) iniciativa de inversión local con los pueblos indígenas (aplica en todas las localidades con autoridades indígenas)"/>
    <x v="647"/>
    <n v="117"/>
    <n v="120"/>
    <n v="124"/>
    <n v="127"/>
    <n v="489"/>
    <n v="2.2000000000000001E-3"/>
    <n v="0"/>
    <n v="4"/>
    <s v="Secretaría Distrital de Gobierno"/>
    <n v="3"/>
    <x v="29"/>
    <x v="57"/>
    <m/>
    <x v="3"/>
    <x v="0"/>
    <x v="61"/>
    <m/>
  </r>
  <r>
    <n v="9"/>
    <x v="8"/>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648"/>
    <n v="203"/>
    <n v="208"/>
    <n v="214"/>
    <n v="220"/>
    <n v="844"/>
    <n v="3.8E-3"/>
    <n v="0"/>
    <n v="4"/>
    <s v="Secretaría Distrital de Gobierno"/>
    <n v="3"/>
    <x v="29"/>
    <x v="58"/>
    <m/>
    <x v="3"/>
    <x v="0"/>
    <x v="61"/>
    <m/>
  </r>
  <r>
    <n v="9"/>
    <x v="8"/>
    <x v="13"/>
    <n v="5"/>
    <x v="4"/>
    <n v="39"/>
    <x v="22"/>
    <s v="Presupuestos Participativos"/>
    <x v="16"/>
    <s v="N/A"/>
    <n v="58"/>
    <x v="48"/>
    <x v="84"/>
    <x v="84"/>
    <s v="Rehabilitar  XXX salones comunales y/o casas de participación."/>
    <x v="649"/>
    <n v="262"/>
    <n v="268"/>
    <n v="275"/>
    <n v="283"/>
    <n v="1088"/>
    <n v="4.8999999999999998E-3"/>
    <n v="0"/>
    <n v="9"/>
    <s v="Secretaría Distrital de Gobierno"/>
    <n v="3"/>
    <x v="27"/>
    <x v="60"/>
    <m/>
    <x v="3"/>
    <x v="0"/>
    <x v="62"/>
    <m/>
  </r>
  <r>
    <n v="9"/>
    <x v="8"/>
    <x v="13"/>
    <n v="5"/>
    <x v="4"/>
    <n v="39"/>
    <x v="22"/>
    <s v="Presupuestos Participativos"/>
    <x v="16"/>
    <s v="N/A"/>
    <n v="58"/>
    <x v="48"/>
    <x v="85"/>
    <x v="85"/>
    <s v="Dotar XXX organizaciones comunales"/>
    <x v="650"/>
    <n v="214"/>
    <n v="218"/>
    <n v="225"/>
    <n v="231"/>
    <n v="888"/>
    <n v="4.0000000000000001E-3"/>
    <n v="0"/>
    <n v="21"/>
    <s v="Secretaría Distrital de Gobierno"/>
    <n v="3"/>
    <x v="27"/>
    <x v="3"/>
    <m/>
    <x v="3"/>
    <x v="0"/>
    <x v="63"/>
    <m/>
  </r>
  <r>
    <n v="9"/>
    <x v="8"/>
    <x v="13"/>
    <n v="5"/>
    <x v="4"/>
    <n v="39"/>
    <x v="22"/>
    <s v="Presupuestos Participativos"/>
    <x v="14"/>
    <s v="N/A"/>
    <n v="59"/>
    <x v="49"/>
    <x v="86"/>
    <x v="86"/>
    <s v="Fortalecer XXX medios comunitarios y alternativos."/>
    <x v="651"/>
    <n v="203"/>
    <n v="208"/>
    <n v="214"/>
    <n v="220"/>
    <n v="844"/>
    <n v="3.8E-3"/>
    <n v="0"/>
    <n v="18"/>
    <s v="Secretaría Distrital de Gobierno"/>
    <n v="3"/>
    <x v="27"/>
    <x v="61"/>
    <m/>
    <x v="3"/>
    <x v="0"/>
    <x v="64"/>
    <m/>
  </r>
  <r>
    <n v="10"/>
    <x v="9"/>
    <x v="0"/>
    <n v="1"/>
    <x v="0"/>
    <n v="1"/>
    <x v="0"/>
    <s v="Presupuestos Participativos"/>
    <x v="0"/>
    <s v="N/A"/>
    <n v="15"/>
    <x v="0"/>
    <x v="0"/>
    <x v="0"/>
    <s v="Fortalecer XXX organizaciones comunitarias a través de capacidades para promover acciones de corresponsabilidad en la gestión de la seguridad y la convivencia  "/>
    <x v="228"/>
    <n v="1126"/>
    <n v="1182"/>
    <n v="1216"/>
    <n v="1251"/>
    <n v="4775"/>
    <n v="1.1317472281080978E-2"/>
    <n v="0"/>
    <n v="100"/>
    <s v="Secretaría Distrital de Seguridad, Convivencia y Justicia"/>
    <n v="51"/>
    <x v="0"/>
    <x v="0"/>
    <m/>
    <x v="0"/>
    <x v="0"/>
    <x v="0"/>
    <m/>
  </r>
  <r>
    <n v="10"/>
    <x v="9"/>
    <x v="0"/>
    <n v="1"/>
    <x v="0"/>
    <n v="1"/>
    <x v="0"/>
    <s v="Presupuestos Participativos"/>
    <x v="0"/>
    <s v="N/A"/>
    <n v="15"/>
    <x v="0"/>
    <x v="1"/>
    <x v="1"/>
    <s v="Implementar XXX acciones formativas diferenciales para la promoción de la convivencia ciudadana"/>
    <x v="1"/>
    <n v="375"/>
    <n v="394"/>
    <n v="405"/>
    <n v="417"/>
    <n v="1591"/>
    <n v="3.7709106595182904E-3"/>
    <n v="0"/>
    <n v="4"/>
    <s v="Secretaría Distrital de Seguridad, Convivencia y Justicia"/>
    <n v="51"/>
    <x v="0"/>
    <x v="1"/>
    <m/>
    <x v="1"/>
    <x v="0"/>
    <x v="1"/>
    <m/>
  </r>
  <r>
    <n v="10"/>
    <x v="9"/>
    <x v="1"/>
    <n v="1"/>
    <x v="0"/>
    <n v="2"/>
    <x v="1"/>
    <s v="Presupuestos Participativos"/>
    <x v="1"/>
    <s v="N/A"/>
    <n v="22"/>
    <x v="1"/>
    <x v="3"/>
    <x v="3"/>
    <s v="Vincular XXX personas en acciones para la prevención del feminicidio y la violencia contra la mujer."/>
    <x v="652"/>
    <n v="1511"/>
    <n v="1586"/>
    <n v="1632"/>
    <n v="1680"/>
    <n v="6409"/>
    <n v="1.5190299444910575E-2"/>
    <n v="0"/>
    <n v="4000"/>
    <s v="Secretaría Distrital de la Mujer"/>
    <n v="50"/>
    <x v="1"/>
    <x v="3"/>
    <m/>
    <x v="2"/>
    <x v="0"/>
    <x v="2"/>
    <m/>
  </r>
  <r>
    <n v="10"/>
    <x v="9"/>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746"/>
    <n v="783"/>
    <n v="806"/>
    <n v="829"/>
    <n v="3164"/>
    <n v="7.4991585963016163E-3"/>
    <n v="0"/>
    <n v="4"/>
    <s v="Secretaría Distrital de Seguridad, Convivencia y Justicia"/>
    <n v="51"/>
    <x v="2"/>
    <x v="3"/>
    <m/>
    <x v="3"/>
    <x v="0"/>
    <x v="3"/>
    <m/>
  </r>
  <r>
    <n v="10"/>
    <x v="9"/>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304"/>
    <n v="746"/>
    <n v="783"/>
    <n v="806"/>
    <n v="829"/>
    <n v="3164"/>
    <n v="7.4991585963016163E-3"/>
    <n v="0"/>
    <n v="4"/>
    <s v="Secretaría Distrital de Seguridad, Convivencia y Justicia"/>
    <n v="51"/>
    <x v="2"/>
    <x v="4"/>
    <m/>
    <x v="3"/>
    <x v="0"/>
    <x v="4"/>
    <m/>
  </r>
  <r>
    <n v="10"/>
    <x v="9"/>
    <x v="0"/>
    <n v="1"/>
    <x v="0"/>
    <n v="4"/>
    <x v="3"/>
    <s v="Presupuestos Participativos"/>
    <x v="0"/>
    <s v="N/A"/>
    <n v="14"/>
    <x v="3"/>
    <x v="6"/>
    <x v="6"/>
    <s v="Fortalecer XXX programas de abordaje de conflictividad escolar para la convivencia con enfoque restaurativo"/>
    <x v="525"/>
    <n v="328"/>
    <n v="345"/>
    <n v="355"/>
    <n v="365"/>
    <n v="1393"/>
    <n v="3.3016207094336762E-3"/>
    <n v="0"/>
    <n v="4"/>
    <s v="Secretaría Distrital de Seguridad, Convivencia y Justicia"/>
    <n v="51"/>
    <x v="3"/>
    <x v="5"/>
    <m/>
    <x v="3"/>
    <x v="0"/>
    <x v="5"/>
    <m/>
  </r>
  <r>
    <n v="10"/>
    <x v="9"/>
    <x v="0"/>
    <n v="1"/>
    <x v="0"/>
    <n v="4"/>
    <x v="3"/>
    <s v="Presupuestos Participativos"/>
    <x v="0"/>
    <s v="N/A"/>
    <n v="14"/>
    <x v="3"/>
    <x v="7"/>
    <x v="7"/>
    <s v="Fortalecer XXX actores comunitarios con herramientas y capacidades para la implementación de un enfoque restaurativo para la justicia y la convivencia"/>
    <x v="653"/>
    <n v="438"/>
    <n v="459"/>
    <n v="473"/>
    <n v="487"/>
    <n v="1857"/>
    <n v="4.4013708954905506E-3"/>
    <n v="0"/>
    <n v="8"/>
    <s v="Secretaría Distrital de Seguridad, Convivencia y Justicia"/>
    <n v="51"/>
    <x v="3"/>
    <x v="0"/>
    <m/>
    <x v="3"/>
    <x v="0"/>
    <x v="5"/>
    <m/>
  </r>
  <r>
    <n v="10"/>
    <x v="9"/>
    <x v="0"/>
    <n v="1"/>
    <x v="0"/>
    <n v="4"/>
    <x v="3"/>
    <s v="Presupuestos Participativos"/>
    <x v="0"/>
    <s v="N/A"/>
    <n v="14"/>
    <x v="3"/>
    <x v="9"/>
    <x v="9"/>
    <s v="Implementar XXX proyectos comunitarios en la localidad, para la apropiación del Código Nacional de Seguridad y Convivencia Ciudadana"/>
    <x v="590"/>
    <n v="219"/>
    <n v="230"/>
    <n v="236"/>
    <n v="243"/>
    <n v="928"/>
    <n v="2.1995003721137483E-3"/>
    <n v="0"/>
    <n v="4"/>
    <s v="Secretaría Distrital de Seguridad, Convivencia y Justicia"/>
    <n v="51"/>
    <x v="3"/>
    <x v="7"/>
    <m/>
    <x v="1"/>
    <x v="0"/>
    <x v="0"/>
    <m/>
  </r>
  <r>
    <n v="10"/>
    <x v="9"/>
    <x v="0"/>
    <n v="1"/>
    <x v="0"/>
    <n v="4"/>
    <x v="3"/>
    <s v="Presupuestos Participativos"/>
    <x v="0"/>
    <s v="N/A"/>
    <n v="14"/>
    <x v="3"/>
    <x v="11"/>
    <x v="11"/>
    <s v="Ejecutar XXX programas comunitarios con enfoque restaurativo para el cuidado del espacio público y del medio ambiente"/>
    <x v="239"/>
    <n v="328"/>
    <n v="345"/>
    <n v="355"/>
    <n v="365"/>
    <n v="1393"/>
    <n v="3.3016207094336762E-3"/>
    <n v="0"/>
    <n v="4"/>
    <s v="Secretaría Distrital de Seguridad, Convivencia y Justicia"/>
    <n v="51"/>
    <x v="3"/>
    <x v="9"/>
    <m/>
    <x v="0"/>
    <x v="0"/>
    <x v="0"/>
    <m/>
  </r>
  <r>
    <n v="10"/>
    <x v="9"/>
    <x v="13"/>
    <n v="1"/>
    <x v="0"/>
    <n v="5"/>
    <x v="4"/>
    <s v="Presupuestos Participativos"/>
    <x v="0"/>
    <s v="N/A"/>
    <n v="60"/>
    <x v="50"/>
    <x v="88"/>
    <x v="88"/>
    <s v="Realizar XXX acuerdos para la organización, la recuperación, el cuidado, el embellecimiento, la sostenibilidad, el mejoramiento y el aprovechamiento económico del espacio público."/>
    <x v="654"/>
    <n v="1412"/>
    <n v="1482"/>
    <n v="1525"/>
    <n v="1569"/>
    <n v="5988"/>
    <n v="1.4192465763165005E-2"/>
    <n v="0"/>
    <n v="4"/>
    <s v="Secretaría Distrital de Gobierno"/>
    <n v="3"/>
    <x v="30"/>
    <x v="63"/>
    <m/>
    <x v="5"/>
    <x v="0"/>
    <x v="66"/>
    <m/>
  </r>
  <r>
    <n v="10"/>
    <x v="9"/>
    <x v="2"/>
    <n v="1"/>
    <x v="0"/>
    <n v="5"/>
    <x v="4"/>
    <s v="Presupuestos Participativos"/>
    <x v="3"/>
    <s v="N/A"/>
    <n v="16"/>
    <x v="4"/>
    <x v="12"/>
    <x v="12"/>
    <s v="Intervenir XXX metros cuadrados de elementos del sistema de espacio público peatonal con acciones de construcción y/o conservación."/>
    <x v="655"/>
    <n v="1611"/>
    <n v="1691"/>
    <n v="1741"/>
    <n v="1791"/>
    <n v="6834"/>
    <n v="1.6197613731708357E-2"/>
    <n v="0"/>
    <n v="2500"/>
    <s v="Secretaría Distrital de Movilidad"/>
    <n v="37"/>
    <x v="4"/>
    <x v="4"/>
    <m/>
    <x v="5"/>
    <x v="1"/>
    <x v="7"/>
    <m/>
  </r>
  <r>
    <n v="10"/>
    <x v="9"/>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66"/>
    <n v="2487"/>
    <n v="2610"/>
    <n v="2686"/>
    <n v="2765"/>
    <n v="10548"/>
    <n v="2.500035552268946E-2"/>
    <n v="0"/>
    <n v="4"/>
    <s v="Secretaría Distrital de Seguridad, Convivencia y Justicia"/>
    <n v="51"/>
    <x v="5"/>
    <x v="10"/>
    <m/>
    <x v="6"/>
    <x v="0"/>
    <x v="8"/>
    <m/>
  </r>
  <r>
    <n v="10"/>
    <x v="9"/>
    <x v="3"/>
    <n v="2"/>
    <x v="1"/>
    <n v="7"/>
    <x v="5"/>
    <s v="Gestión Pública Local"/>
    <x v="4"/>
    <n v="0.12"/>
    <n v="4"/>
    <x v="6"/>
    <x v="14"/>
    <x v="14"/>
    <s v="Beneficiar xxxx jóvenes con transferencias condicionadas y  acompañamiento psicosocial para la promoción al acceso y permanencia a oportunidades de formación y empleabilidad"/>
    <x v="656"/>
    <n v="2487"/>
    <n v="2610"/>
    <n v="2686"/>
    <n v="2765"/>
    <n v="10548"/>
    <n v="2.500035552268946E-2"/>
    <n v="0"/>
    <n v="3200"/>
    <s v="Secretaría Distrital de Integración Social"/>
    <n v="24"/>
    <x v="6"/>
    <x v="11"/>
    <m/>
    <x v="7"/>
    <x v="2"/>
    <x v="9"/>
    <m/>
  </r>
  <r>
    <n v="10"/>
    <x v="9"/>
    <x v="3"/>
    <n v="2"/>
    <x v="1"/>
    <n v="7"/>
    <x v="5"/>
    <s v="Gestión Pública Local"/>
    <x v="4"/>
    <n v="0.12"/>
    <n v="5"/>
    <x v="7"/>
    <x v="15"/>
    <x v="15"/>
    <s v="Atender XXX personas con apoyos que contribuyan al ingreso mínimo garantizado. "/>
    <x v="657"/>
    <n v="4974"/>
    <n v="5221"/>
    <n v="5373"/>
    <n v="5529"/>
    <n v="21097"/>
    <n v="5.0003081196641971E-2"/>
    <n v="0"/>
    <n v="10000"/>
    <s v="Secretaría Distrital de Integración Social"/>
    <n v="24"/>
    <x v="6"/>
    <x v="12"/>
    <m/>
    <x v="7"/>
    <x v="3"/>
    <x v="10"/>
    <m/>
  </r>
  <r>
    <n v="10"/>
    <x v="9"/>
    <x v="3"/>
    <n v="2"/>
    <x v="1"/>
    <n v="7"/>
    <x v="5"/>
    <s v="Gestión Pública Local"/>
    <x v="4"/>
    <n v="0.12"/>
    <n v="6"/>
    <x v="8"/>
    <x v="16"/>
    <x v="16"/>
    <s v="Beneficiar XXX personas mayores con transferencias monetarias"/>
    <x v="658"/>
    <n v="7460"/>
    <n v="7831"/>
    <n v="8059"/>
    <n v="8294"/>
    <n v="31644"/>
    <n v="7.5001066568068375E-2"/>
    <n v="0"/>
    <n v="3650"/>
    <s v="Secretaría Distrital de Integración Social"/>
    <n v="24"/>
    <x v="6"/>
    <x v="13"/>
    <m/>
    <x v="7"/>
    <x v="3"/>
    <x v="11"/>
    <m/>
  </r>
  <r>
    <n v="10"/>
    <x v="9"/>
    <x v="3"/>
    <n v="2"/>
    <x v="1"/>
    <n v="8"/>
    <x v="23"/>
    <s v="Gestión Pública Local"/>
    <x v="4"/>
    <n v="0.12"/>
    <n v="7"/>
    <x v="51"/>
    <x v="89"/>
    <x v="89"/>
    <s v=" Habilitar XXX cupos para la atención de población en inseguridad alimentaria y nutricional del Distrito Capital, a través de comedores comunitarios."/>
    <x v="659"/>
    <n v="995"/>
    <n v="1044"/>
    <n v="1075"/>
    <n v="1106"/>
    <n v="4220"/>
    <n v="1.0002038330086225E-2"/>
    <n v="0"/>
    <n v="230"/>
    <s v="Secretaría Distrital de Integración Social"/>
    <n v="24"/>
    <x v="31"/>
    <x v="64"/>
    <m/>
    <x v="17"/>
    <x v="0"/>
    <x v="67"/>
    <m/>
  </r>
  <r>
    <n v="10"/>
    <x v="9"/>
    <x v="4"/>
    <n v="2"/>
    <x v="1"/>
    <n v="10"/>
    <x v="6"/>
    <s v="Gestión Pública Local"/>
    <x v="5"/>
    <n v="0.03"/>
    <n v="8"/>
    <x v="9"/>
    <x v="17"/>
    <x v="17"/>
    <s v="Vincular XXX personas con discapacidad, cuidadores y cuidadoras, en actividades complementarias en salud"/>
    <x v="660"/>
    <n v="746"/>
    <n v="783"/>
    <n v="806"/>
    <n v="829"/>
    <n v="3164"/>
    <n v="7.4991585963016163E-3"/>
    <n v="0"/>
    <n v="600"/>
    <s v="Secretaría Distrital de Salud"/>
    <n v="18"/>
    <x v="7"/>
    <x v="14"/>
    <m/>
    <x v="3"/>
    <x v="4"/>
    <x v="12"/>
    <m/>
  </r>
  <r>
    <n v="10"/>
    <x v="9"/>
    <x v="4"/>
    <n v="2"/>
    <x v="1"/>
    <n v="10"/>
    <x v="6"/>
    <s v="Gestión Pública Local"/>
    <x v="5"/>
    <n v="0.03"/>
    <n v="9"/>
    <x v="10"/>
    <x v="18"/>
    <x v="18"/>
    <s v="Vincular XXX personas a las acciones desarrolladas desde los dispositivos de base comunitaria en respuesta al consumo de SPA"/>
    <x v="661"/>
    <n v="249"/>
    <n v="261"/>
    <n v="269"/>
    <n v="276"/>
    <n v="1055"/>
    <n v="2.5005095825215563E-3"/>
    <n v="0"/>
    <n v="200"/>
    <s v="Secretaría Distrital de Salud"/>
    <n v="18"/>
    <x v="7"/>
    <x v="15"/>
    <m/>
    <x v="3"/>
    <x v="0"/>
    <x v="13"/>
    <m/>
  </r>
  <r>
    <n v="10"/>
    <x v="9"/>
    <x v="4"/>
    <n v="2"/>
    <x v="1"/>
    <n v="10"/>
    <x v="6"/>
    <s v="Gestión Pública Local"/>
    <x v="5"/>
    <n v="0.03"/>
    <n v="10"/>
    <x v="11"/>
    <x v="19"/>
    <x v="19"/>
    <s v="Beneficiar XXX personas con discapacidad a través de Dispositivos de Asistencia Personal - Ayudas Técnicas (no incluidas en los Planes de Beneficios)"/>
    <x v="662"/>
    <n v="1393"/>
    <n v="1462"/>
    <n v="1504"/>
    <n v="1548"/>
    <n v="5907"/>
    <n v="1.4000483510857663E-2"/>
    <n v="0"/>
    <n v="1600"/>
    <s v="Secretaría Distrital de Salud"/>
    <n v="18"/>
    <x v="7"/>
    <x v="16"/>
    <m/>
    <x v="3"/>
    <x v="4"/>
    <x v="12"/>
    <m/>
  </r>
  <r>
    <n v="10"/>
    <x v="9"/>
    <x v="4"/>
    <n v="2"/>
    <x v="1"/>
    <n v="10"/>
    <x v="6"/>
    <s v="Gestión Pública Local"/>
    <x v="5"/>
    <n v="0.03"/>
    <n v="19"/>
    <x v="12"/>
    <x v="20"/>
    <x v="20"/>
    <s v="Vincular XXX personas a las acciones y estrategias para promover la salud sexual y reproductiva consciente en los diferentes ciclos de vida"/>
    <x v="663"/>
    <n v="298"/>
    <n v="313"/>
    <n v="322"/>
    <n v="332"/>
    <n v="1265"/>
    <n v="2.9982413477628142E-3"/>
    <n v="0"/>
    <n v="350"/>
    <s v="Secretaría Distrital de Salud"/>
    <n v="18"/>
    <x v="7"/>
    <x v="17"/>
    <m/>
    <x v="3"/>
    <x v="0"/>
    <x v="14"/>
    <m/>
  </r>
  <r>
    <n v="10"/>
    <x v="9"/>
    <x v="4"/>
    <n v="2"/>
    <x v="1"/>
    <n v="10"/>
    <x v="6"/>
    <s v="Gestión Pública Local"/>
    <x v="5"/>
    <s v="N/A"/>
    <n v="49"/>
    <x v="52"/>
    <x v="90"/>
    <x v="90"/>
    <s v="Vincular XXX personas en acciones complementarias en salud física, nutricional y oral, a través del Circuito del Cuidado"/>
    <x v="664"/>
    <n v="298"/>
    <n v="313"/>
    <n v="322"/>
    <n v="332"/>
    <n v="1265"/>
    <n v="2.9982413477628142E-3"/>
    <n v="0"/>
    <n v="800"/>
    <s v="Secretaría Distrital de Salud"/>
    <n v="18"/>
    <x v="7"/>
    <x v="65"/>
    <m/>
    <x v="3"/>
    <x v="0"/>
    <x v="15"/>
    <m/>
  </r>
  <r>
    <n v="10"/>
    <x v="9"/>
    <x v="4"/>
    <n v="2"/>
    <x v="1"/>
    <n v="10"/>
    <x v="6"/>
    <s v="Presupuestos Participativos"/>
    <x v="5"/>
    <s v="N/A"/>
    <n v="70"/>
    <x v="14"/>
    <x v="22"/>
    <x v="22"/>
    <s v="Beneficiar XXX personas con acciones para la promoción y atención de la salud mental"/>
    <x v="665"/>
    <n v="1461"/>
    <n v="1534"/>
    <n v="1578"/>
    <n v="1624"/>
    <n v="6197"/>
    <n v="1.468782737714321E-2"/>
    <n v="0"/>
    <n v="3200"/>
    <s v="Secretaría Distrital de Salud"/>
    <n v="18"/>
    <x v="7"/>
    <x v="19"/>
    <m/>
    <x v="8"/>
    <x v="0"/>
    <x v="15"/>
    <m/>
  </r>
  <r>
    <n v="10"/>
    <x v="9"/>
    <x v="5"/>
    <n v="2"/>
    <x v="1"/>
    <n v="12"/>
    <x v="7"/>
    <s v="Presupuestos Participativos"/>
    <x v="6"/>
    <s v="N/A"/>
    <n v="66"/>
    <x v="15"/>
    <x v="23"/>
    <x v="23"/>
    <s v="Vincular XXX personas en procesos para la prevención de violencias en el contexto familiar y/o violencia sexual   "/>
    <x v="666"/>
    <n v="964"/>
    <n v="1012"/>
    <n v="1041"/>
    <n v="1072"/>
    <n v="4089"/>
    <n v="9.691548514626204E-3"/>
    <n v="0"/>
    <n v="600"/>
    <s v="Secretaría Distrital de Integración Social"/>
    <n v="24"/>
    <x v="8"/>
    <x v="20"/>
    <m/>
    <x v="3"/>
    <x v="0"/>
    <x v="2"/>
    <m/>
  </r>
  <r>
    <n v="10"/>
    <x v="9"/>
    <x v="5"/>
    <n v="2"/>
    <x v="1"/>
    <n v="12"/>
    <x v="7"/>
    <s v="Presupuestos Participativos"/>
    <x v="6"/>
    <s v="N/A"/>
    <n v="23"/>
    <x v="16"/>
    <x v="24"/>
    <x v="24"/>
    <s v="Vincular XXX mujeres cuidadoras a estrategias de cuidado."/>
    <x v="667"/>
    <n v="1312"/>
    <n v="1377"/>
    <n v="1417"/>
    <n v="1459"/>
    <n v="5565"/>
    <n v="1.3189891778893329E-2"/>
    <n v="0"/>
    <n v="3000"/>
    <s v="Secretaría Distrital de la Mujer"/>
    <n v="50"/>
    <x v="8"/>
    <x v="21"/>
    <m/>
    <x v="3"/>
    <x v="0"/>
    <x v="2"/>
    <m/>
  </r>
  <r>
    <n v="10"/>
    <x v="9"/>
    <x v="5"/>
    <n v="2"/>
    <x v="1"/>
    <n v="12"/>
    <x v="7"/>
    <s v="Presupuestos Participativos"/>
    <x v="6"/>
    <s v="N/A"/>
    <n v="50"/>
    <x v="17"/>
    <x v="25"/>
    <x v="25"/>
    <s v="Vincular xxx mujeres para el ejercicio de derechos y el fortalecimiento de su autonomía económica"/>
    <x v="668"/>
    <n v="1511"/>
    <n v="1586"/>
    <n v="1632"/>
    <n v="1680"/>
    <n v="6409"/>
    <n v="1.5190299444910575E-2"/>
    <n v="0"/>
    <n v="1600"/>
    <s v="Secretaría Distrital de la Mujer"/>
    <n v="50"/>
    <x v="8"/>
    <x v="0"/>
    <m/>
    <x v="3"/>
    <x v="5"/>
    <x v="16"/>
    <m/>
  </r>
  <r>
    <n v="10"/>
    <x v="9"/>
    <x v="5"/>
    <n v="2"/>
    <x v="1"/>
    <n v="12"/>
    <x v="7"/>
    <s v="Gestión Pública Local"/>
    <x v="6"/>
    <s v="N/A"/>
    <n v="71"/>
    <x v="57"/>
    <x v="98"/>
    <x v="96"/>
    <s v="Adecuar y dotar XXXX espacios en las manzanas del cuidado"/>
    <x v="669"/>
    <n v="1194"/>
    <n v="1253"/>
    <n v="1289"/>
    <n v="1327"/>
    <n v="5063"/>
    <n v="1.2000075844840417E-2"/>
    <n v="0"/>
    <n v="1"/>
    <s v="Secretaría Distrital de la Mujer"/>
    <n v="50"/>
    <x v="8"/>
    <x v="3"/>
    <m/>
    <x v="3"/>
    <x v="30"/>
    <x v="73"/>
    <m/>
  </r>
  <r>
    <n v="10"/>
    <x v="9"/>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670"/>
    <n v="212"/>
    <n v="223"/>
    <n v="229"/>
    <n v="236"/>
    <n v="900"/>
    <n v="2.1331361367482472E-3"/>
    <n v="0"/>
    <n v="4"/>
    <s v="Secretaría General"/>
    <n v="1"/>
    <x v="9"/>
    <x v="2"/>
    <m/>
    <x v="3"/>
    <x v="6"/>
    <x v="17"/>
    <m/>
  </r>
  <r>
    <n v="10"/>
    <x v="9"/>
    <x v="6"/>
    <n v="2"/>
    <x v="1"/>
    <n v="13"/>
    <x v="8"/>
    <s v="Presupuestos Participativos"/>
    <x v="6"/>
    <s v="N/A"/>
    <n v="21"/>
    <x v="18"/>
    <x v="27"/>
    <x v="27"/>
    <s v="Realizar xxx acciones de construcción de paz que contribuyan al tejido social, la integración local, la sostenibilidad económica y/o desarrollo territorial para la reconciliación."/>
    <x v="27"/>
    <n v="212"/>
    <n v="223"/>
    <n v="229"/>
    <n v="236"/>
    <n v="900"/>
    <n v="2.1331361367482472E-3"/>
    <n v="0"/>
    <n v="4"/>
    <s v="Secretaría General"/>
    <n v="1"/>
    <x v="9"/>
    <x v="22"/>
    <m/>
    <x v="3"/>
    <x v="0"/>
    <x v="18"/>
    <m/>
  </r>
  <r>
    <n v="10"/>
    <x v="9"/>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543"/>
    <n v="212"/>
    <n v="223"/>
    <n v="229"/>
    <n v="236"/>
    <n v="900"/>
    <n v="2.1331361367482472E-3"/>
    <n v="0"/>
    <n v="4"/>
    <s v="Secretaría General"/>
    <n v="1"/>
    <x v="9"/>
    <x v="0"/>
    <m/>
    <x v="3"/>
    <x v="0"/>
    <x v="19"/>
    <m/>
  </r>
  <r>
    <n v="10"/>
    <x v="9"/>
    <x v="7"/>
    <n v="2"/>
    <x v="1"/>
    <n v="14"/>
    <x v="9"/>
    <s v="Gestión Pública Local"/>
    <x v="7"/>
    <s v="A definir en PDL"/>
    <n v="3"/>
    <x v="19"/>
    <x v="29"/>
    <x v="29"/>
    <s v="Otorgar XXX estímulos de apoyo al sector artístico y cultural."/>
    <x v="256"/>
    <n v="696"/>
    <n v="731"/>
    <n v="752"/>
    <n v="774"/>
    <n v="2953"/>
    <n v="6.9990566797973044E-3"/>
    <n v="0"/>
    <n v="100"/>
    <s v="Secretaría Distrital de Cultura, Recreación y Deporte"/>
    <n v="26"/>
    <x v="10"/>
    <x v="23"/>
    <m/>
    <x v="9"/>
    <x v="7"/>
    <x v="20"/>
    <m/>
  </r>
  <r>
    <n v="10"/>
    <x v="9"/>
    <x v="7"/>
    <n v="2"/>
    <x v="1"/>
    <n v="14"/>
    <x v="9"/>
    <s v="Presupuestos Participativos"/>
    <x v="7"/>
    <s v="N/A"/>
    <n v="24"/>
    <x v="20"/>
    <x v="30"/>
    <x v="30"/>
    <s v="Beneficiar XXX colectivos u organizaciones recreo deportivas  inscritas en el Banco que implementan iniciativas de carácter barrial con apoyos economicos"/>
    <x v="671"/>
    <n v="435"/>
    <n v="457"/>
    <n v="470"/>
    <n v="484"/>
    <n v="1846"/>
    <n v="4.3752992315969604E-3"/>
    <n v="0"/>
    <n v="10"/>
    <s v="Secretaría Distrital de Cultura, Recreación y Deporte"/>
    <n v="26"/>
    <x v="11"/>
    <x v="24"/>
    <m/>
    <x v="9"/>
    <x v="0"/>
    <x v="21"/>
    <m/>
  </r>
  <r>
    <n v="10"/>
    <x v="9"/>
    <x v="7"/>
    <n v="2"/>
    <x v="1"/>
    <n v="14"/>
    <x v="9"/>
    <s v="Presupuestos Participativos"/>
    <x v="7"/>
    <s v="N/A"/>
    <n v="24"/>
    <x v="20"/>
    <x v="31"/>
    <x v="31"/>
    <s v="Beneficiar  XXX personas en actividades recreo-deportivas comunitarias."/>
    <x v="672"/>
    <n v="2175"/>
    <n v="2283"/>
    <n v="2350"/>
    <n v="2418"/>
    <n v="9226"/>
    <n v="2.1867015552932589E-2"/>
    <n v="0"/>
    <n v="11200"/>
    <s v="Secretaría Distrital de Cultura, Recreación y Deporte"/>
    <n v="26"/>
    <x v="11"/>
    <x v="25"/>
    <m/>
    <x v="9"/>
    <x v="0"/>
    <x v="22"/>
    <m/>
  </r>
  <r>
    <n v="10"/>
    <x v="9"/>
    <x v="7"/>
    <n v="2"/>
    <x v="1"/>
    <n v="14"/>
    <x v="9"/>
    <s v="Presupuestos Participativos"/>
    <x v="7"/>
    <s v="N/A"/>
    <n v="24"/>
    <x v="20"/>
    <x v="32"/>
    <x v="32"/>
    <s v="Capacitar XXX personas en los campos deportivos o recreativos "/>
    <x v="673"/>
    <n v="870"/>
    <n v="913"/>
    <n v="940"/>
    <n v="967"/>
    <n v="3690"/>
    <n v="8.7458581606678146E-3"/>
    <n v="0"/>
    <n v="600"/>
    <s v="Secretaría Distrital de Cultura, Recreación y Deporte"/>
    <n v="26"/>
    <x v="11"/>
    <x v="26"/>
    <m/>
    <x v="9"/>
    <x v="8"/>
    <x v="23"/>
    <m/>
  </r>
  <r>
    <n v="10"/>
    <x v="9"/>
    <x v="7"/>
    <n v="2"/>
    <x v="1"/>
    <n v="14"/>
    <x v="9"/>
    <s v="Presupuestos Participativos"/>
    <x v="7"/>
    <s v="N/A"/>
    <n v="25"/>
    <x v="21"/>
    <x v="34"/>
    <x v="34"/>
    <s v="Realizar XXX eventos de promoción, circulción y apropiación de actividades artísticas, culturales y patrimoniales."/>
    <x v="34"/>
    <n v="979"/>
    <n v="1028"/>
    <n v="1058"/>
    <n v="1089"/>
    <n v="4154"/>
    <n v="9.8456083467246876E-3"/>
    <n v="0"/>
    <n v="20"/>
    <s v="Secretaría Distrital de Cultura, Recreación y Deporte"/>
    <n v="26"/>
    <x v="10"/>
    <x v="27"/>
    <m/>
    <x v="9"/>
    <x v="9"/>
    <x v="25"/>
    <m/>
  </r>
  <r>
    <n v="10"/>
    <x v="9"/>
    <x v="7"/>
    <n v="2"/>
    <x v="1"/>
    <n v="14"/>
    <x v="9"/>
    <s v="Presupuestos Participativos"/>
    <x v="7"/>
    <s v="N/A"/>
    <n v="25"/>
    <x v="21"/>
    <x v="35"/>
    <x v="35"/>
    <s v="Capacitar XXX personas en los campos artísticos, interculturales, culturales y/o patrimoniales."/>
    <x v="674"/>
    <n v="490"/>
    <n v="514"/>
    <n v="529"/>
    <n v="544"/>
    <n v="2077"/>
    <n v="4.9228041733623438E-3"/>
    <n v="0"/>
    <n v="600"/>
    <s v="Secretaría Distrital de Cultura, Recreación y Deporte"/>
    <n v="26"/>
    <x v="10"/>
    <x v="26"/>
    <m/>
    <x v="9"/>
    <x v="10"/>
    <x v="26"/>
    <m/>
  </r>
  <r>
    <n v="10"/>
    <x v="9"/>
    <x v="7"/>
    <n v="2"/>
    <x v="1"/>
    <n v="14"/>
    <x v="9"/>
    <s v="Presupuestos Participativos"/>
    <x v="7"/>
    <s v="N/A"/>
    <n v="25"/>
    <x v="21"/>
    <x v="36"/>
    <x v="36"/>
    <s v="Beneficiar XXX organizaciones artísticas, culturales y patrimoniales con elementos entregados."/>
    <x v="675"/>
    <n v="490"/>
    <n v="514"/>
    <n v="529"/>
    <n v="544"/>
    <n v="2077"/>
    <n v="4.9228041733623438E-3"/>
    <n v="0"/>
    <n v="20"/>
    <s v="Secretaría Distrital de Cultura, Recreación y Deporte"/>
    <n v="26"/>
    <x v="10"/>
    <x v="28"/>
    <m/>
    <x v="3"/>
    <x v="0"/>
    <x v="27"/>
    <m/>
  </r>
  <r>
    <n v="10"/>
    <x v="9"/>
    <x v="8"/>
    <n v="2"/>
    <x v="1"/>
    <n v="15"/>
    <x v="10"/>
    <s v="Presupuestos Participativos"/>
    <x v="6"/>
    <s v="N/A"/>
    <n v="33"/>
    <x v="22"/>
    <x v="37"/>
    <x v="37"/>
    <s v="Vincular XXX personas en acciones educativas en temas de protección y bienestar animal"/>
    <x v="676"/>
    <n v="183"/>
    <n v="192"/>
    <n v="197"/>
    <n v="203"/>
    <n v="775"/>
    <n v="1.8368672288665462E-3"/>
    <n v="0"/>
    <n v="4000"/>
    <s v="Secretaría Distrital de Ambiente"/>
    <n v="33"/>
    <x v="12"/>
    <x v="8"/>
    <m/>
    <x v="3"/>
    <x v="11"/>
    <x v="28"/>
    <m/>
  </r>
  <r>
    <n v="10"/>
    <x v="9"/>
    <x v="8"/>
    <n v="2"/>
    <x v="1"/>
    <n v="15"/>
    <x v="10"/>
    <s v="Presupuestos Participativos"/>
    <x v="6"/>
    <s v="N/A"/>
    <n v="33"/>
    <x v="22"/>
    <x v="38"/>
    <x v="38"/>
    <s v="Atender XXX animales en los programas de brigadas médicas, urgencias veterinarias y adopciones"/>
    <x v="677"/>
    <n v="548"/>
    <n v="575"/>
    <n v="592"/>
    <n v="609"/>
    <n v="2324"/>
    <n v="5.5082315353365855E-3"/>
    <n v="0"/>
    <n v="900"/>
    <s v="Secretaría Distrital de Ambiente"/>
    <n v="33"/>
    <x v="12"/>
    <x v="29"/>
    <m/>
    <x v="3"/>
    <x v="12"/>
    <x v="29"/>
    <m/>
  </r>
  <r>
    <n v="10"/>
    <x v="9"/>
    <x v="8"/>
    <n v="2"/>
    <x v="1"/>
    <n v="15"/>
    <x v="10"/>
    <s v="Presupuestos Participativos"/>
    <x v="6"/>
    <s v="N/A"/>
    <n v="33"/>
    <x v="22"/>
    <x v="39"/>
    <x v="39"/>
    <s v="Esterilizar XXX perros y gatos incluyendo los que está en condición de vulnerabilidad"/>
    <x v="678"/>
    <n v="731"/>
    <n v="767"/>
    <n v="789"/>
    <n v="812"/>
    <n v="3099"/>
    <n v="7.3450987642031318E-3"/>
    <n v="0"/>
    <n v="8000"/>
    <s v="Secretaría Distrital de Ambiente"/>
    <n v="33"/>
    <x v="12"/>
    <x v="30"/>
    <m/>
    <x v="3"/>
    <x v="13"/>
    <x v="29"/>
    <m/>
  </r>
  <r>
    <n v="10"/>
    <x v="9"/>
    <x v="9"/>
    <n v="3"/>
    <x v="2"/>
    <n v="16"/>
    <x v="11"/>
    <s v="Gestión Pública Local"/>
    <x v="8"/>
    <n v="0.09"/>
    <n v="28"/>
    <x v="23"/>
    <x v="40"/>
    <x v="40"/>
    <s v="Dotar XXX sedes educativas urbanas y rurales con recursos pedagógicos y/o tecnológicos"/>
    <x v="679"/>
    <n v="995"/>
    <n v="1044"/>
    <n v="1075"/>
    <n v="1106"/>
    <n v="4220"/>
    <n v="1.0002038330086225E-2"/>
    <n v="0"/>
    <n v="10"/>
    <s v="Secretaría de Educación del Distrito"/>
    <n v="15"/>
    <x v="13"/>
    <x v="3"/>
    <m/>
    <x v="3"/>
    <x v="14"/>
    <x v="30"/>
    <m/>
  </r>
  <r>
    <n v="10"/>
    <x v="9"/>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680"/>
    <n v="2984"/>
    <n v="3132"/>
    <n v="3224"/>
    <n v="3317"/>
    <n v="12657"/>
    <n v="2.9999004536469517E-2"/>
    <n v="0"/>
    <n v="250"/>
    <s v="Secretaría de Educación del Distrito"/>
    <n v="15"/>
    <x v="13"/>
    <x v="31"/>
    <m/>
    <x v="10"/>
    <x v="15"/>
    <x v="31"/>
    <m/>
  </r>
  <r>
    <n v="10"/>
    <x v="9"/>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42"/>
    <n v="4974"/>
    <n v="5221"/>
    <n v="5373"/>
    <n v="5529"/>
    <n v="21097"/>
    <n v="5.0003081196641971E-2"/>
    <n v="0"/>
    <n v="250"/>
    <s v="Secretaría de Educación del Distrito"/>
    <n v="15"/>
    <x v="13"/>
    <x v="32"/>
    <m/>
    <x v="10"/>
    <x v="15"/>
    <x v="32"/>
    <m/>
  </r>
  <r>
    <n v="10"/>
    <x v="9"/>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94"/>
    <n v="1461"/>
    <n v="1534"/>
    <n v="1578"/>
    <n v="1624"/>
    <n v="6197"/>
    <n v="1.468782737714321E-2"/>
    <n v="0"/>
    <n v="4"/>
    <s v="Secretaría Distrital de Desarrollo Económico"/>
    <n v="11"/>
    <x v="14"/>
    <x v="0"/>
    <m/>
    <x v="11"/>
    <x v="0"/>
    <x v="33"/>
    <m/>
  </r>
  <r>
    <n v="10"/>
    <x v="9"/>
    <x v="10"/>
    <n v="3"/>
    <x v="2"/>
    <n v="19"/>
    <x v="12"/>
    <s v="Presupuestos Participativos"/>
    <x v="10"/>
    <s v="N/A"/>
    <n v="36"/>
    <x v="26"/>
    <x v="44"/>
    <x v="44"/>
    <s v="Apoyar XXX Mipymes y/o emprendimientos orientados al fortalecimiento de las capacidades locales para la gestión y el desarrollo turístico "/>
    <x v="195"/>
    <n v="1123"/>
    <n v="1179"/>
    <n v="1213"/>
    <n v="1248"/>
    <n v="4763"/>
    <n v="1.1289030465924336E-2"/>
    <n v="0"/>
    <n v="100"/>
    <s v="Secretaría Distrital de Desarrollo Económico"/>
    <n v="11"/>
    <x v="14"/>
    <x v="33"/>
    <m/>
    <x v="3"/>
    <x v="0"/>
    <x v="34"/>
    <m/>
  </r>
  <r>
    <n v="10"/>
    <x v="9"/>
    <x v="7"/>
    <n v="3"/>
    <x v="2"/>
    <n v="20"/>
    <x v="13"/>
    <s v="Presupuestos Participativos"/>
    <x v="7"/>
    <s v="N/A"/>
    <n v="30"/>
    <x v="27"/>
    <x v="45"/>
    <x v="45"/>
    <s v="Financiar XXX proyectos del sector cultural y creativo."/>
    <x v="681"/>
    <n v="964"/>
    <n v="1012"/>
    <n v="1041"/>
    <n v="1072"/>
    <n v="4089"/>
    <n v="9.691548514626204E-3"/>
    <n v="0"/>
    <n v="40"/>
    <s v="Secretaría Distrital de Cultura, Recreación y Deporte"/>
    <n v="26"/>
    <x v="15"/>
    <x v="34"/>
    <m/>
    <x v="9"/>
    <x v="0"/>
    <x v="35"/>
    <m/>
  </r>
  <r>
    <n v="10"/>
    <x v="9"/>
    <x v="10"/>
    <n v="3"/>
    <x v="2"/>
    <n v="20"/>
    <x v="13"/>
    <s v="Presupuestos Participativos"/>
    <x v="10"/>
    <s v="N/A"/>
    <n v="38"/>
    <x v="29"/>
    <x v="47"/>
    <x v="47"/>
    <s v="Apoyar XXX Mipymes, emprendimientos y/o actores de la economia informal para el fortalecimiento del tejido empresarial local."/>
    <x v="682"/>
    <n v="964"/>
    <n v="1012"/>
    <n v="1041"/>
    <n v="1072"/>
    <n v="4089"/>
    <n v="9.691548514626204E-3"/>
    <n v="0"/>
    <n v="400"/>
    <s v="Secretaría Distrital de Desarrollo Económico"/>
    <n v="11"/>
    <x v="16"/>
    <x v="36"/>
    <m/>
    <x v="3"/>
    <x v="17"/>
    <x v="37"/>
    <m/>
  </r>
  <r>
    <n v="10"/>
    <x v="9"/>
    <x v="7"/>
    <n v="4"/>
    <x v="3"/>
    <n v="24"/>
    <x v="14"/>
    <s v="Presupuestos Participativos"/>
    <x v="11"/>
    <s v="N/A"/>
    <n v="26"/>
    <x v="30"/>
    <x v="48"/>
    <x v="48"/>
    <s v="Intervenir XXX Parques  de la red de proximidad con acciones de mejoramiento, mantenimiento y/o dotación. "/>
    <x v="683"/>
    <n v="1640"/>
    <n v="1722"/>
    <n v="1772"/>
    <n v="1823"/>
    <n v="6957"/>
    <n v="1.6489142337063951E-2"/>
    <n v="0"/>
    <n v="20"/>
    <s v="Secretaría Distrital de Cultura, Recreación y Deporte"/>
    <n v="26"/>
    <x v="17"/>
    <x v="4"/>
    <m/>
    <x v="3"/>
    <x v="18"/>
    <x v="38"/>
    <m/>
  </r>
  <r>
    <n v="10"/>
    <x v="9"/>
    <x v="7"/>
    <n v="4"/>
    <x v="3"/>
    <n v="24"/>
    <x v="14"/>
    <s v="Presupuestos Participativos"/>
    <x v="11"/>
    <s v="N/A"/>
    <n v="31"/>
    <x v="31"/>
    <x v="49"/>
    <x v="49"/>
    <s v="Intervenir XXX equipamientos culturales con acciones de construcción, adecuación y/o dotación"/>
    <x v="684"/>
    <n v="715"/>
    <n v="751"/>
    <n v="773"/>
    <n v="795"/>
    <n v="3034"/>
    <n v="7.1910389321046472E-3"/>
    <n v="0"/>
    <n v="1"/>
    <s v="Secretaría Distrital de Cultura, Recreación y Deporte"/>
    <n v="26"/>
    <x v="18"/>
    <x v="4"/>
    <m/>
    <x v="3"/>
    <x v="19"/>
    <x v="39"/>
    <m/>
  </r>
  <r>
    <n v="10"/>
    <x v="9"/>
    <x v="8"/>
    <n v="4"/>
    <x v="3"/>
    <n v="25"/>
    <x v="15"/>
    <s v="Presupuestos Participativos"/>
    <x v="12"/>
    <s v="N/A"/>
    <n v="32"/>
    <x v="32"/>
    <x v="99"/>
    <x v="97"/>
    <s v="Generar XXX m2 de áreas renaturalizadas"/>
    <x v="685"/>
    <n v="241"/>
    <n v="252"/>
    <n v="260"/>
    <n v="267"/>
    <n v="1020"/>
    <n v="2.4175542883146804E-3"/>
    <n v="0"/>
    <n v="500"/>
    <s v="Secretaría Distrital de Ambiente"/>
    <n v="33"/>
    <x v="19"/>
    <x v="70"/>
    <m/>
    <x v="12"/>
    <x v="0"/>
    <x v="40"/>
    <m/>
  </r>
  <r>
    <n v="10"/>
    <x v="9"/>
    <x v="11"/>
    <n v="4"/>
    <x v="3"/>
    <n v="25"/>
    <x v="15"/>
    <s v="Presupuestos Participativos"/>
    <x v="12"/>
    <s v="N/A"/>
    <n v="32"/>
    <x v="32"/>
    <x v="51"/>
    <x v="51"/>
    <s v="Implementar XXX procesos comunitarios de educación ambiental que promueven la conservación de la biodiversidad y el agua"/>
    <x v="686"/>
    <n v="601"/>
    <n v="631"/>
    <n v="650"/>
    <n v="668"/>
    <n v="2550"/>
    <n v="6.0438857207867009E-3"/>
    <n v="0"/>
    <n v="16"/>
    <s v="Secretaría Distrital de Ambiente"/>
    <n v="33"/>
    <x v="20"/>
    <x v="38"/>
    <m/>
    <x v="13"/>
    <x v="0"/>
    <x v="28"/>
    <m/>
  </r>
  <r>
    <n v="10"/>
    <x v="9"/>
    <x v="11"/>
    <n v="4"/>
    <x v="3"/>
    <n v="25"/>
    <x v="15"/>
    <s v="Presupuestos Participativos"/>
    <x v="12"/>
    <s v="N/A"/>
    <n v="32"/>
    <x v="32"/>
    <x v="53"/>
    <x v="53"/>
    <s v="Mantener XXX m2 de jardinería "/>
    <x v="687"/>
    <n v="120"/>
    <n v="126"/>
    <n v="130"/>
    <n v="134"/>
    <n v="510"/>
    <n v="1.2087771441573402E-3"/>
    <n v="0"/>
    <n v="400"/>
    <s v="Secretaría Distrital de Ambiente"/>
    <n v="33"/>
    <x v="20"/>
    <x v="40"/>
    <m/>
    <x v="3"/>
    <x v="22"/>
    <x v="40"/>
    <m/>
  </r>
  <r>
    <n v="10"/>
    <x v="9"/>
    <x v="11"/>
    <n v="4"/>
    <x v="3"/>
    <n v="25"/>
    <x v="15"/>
    <s v="Presupuestos Participativos"/>
    <x v="12"/>
    <s v="N/A"/>
    <n v="32"/>
    <x v="32"/>
    <x v="54"/>
    <x v="54"/>
    <s v="Mantener XXX árboles en zona urbana"/>
    <x v="688"/>
    <n v="241"/>
    <n v="252"/>
    <n v="260"/>
    <n v="267"/>
    <n v="1020"/>
    <n v="2.4175542883146804E-3"/>
    <n v="0"/>
    <n v="2000"/>
    <s v="Secretaría Distrital de Ambiente"/>
    <n v="33"/>
    <x v="20"/>
    <x v="41"/>
    <m/>
    <x v="3"/>
    <x v="23"/>
    <x v="42"/>
    <m/>
  </r>
  <r>
    <n v="10"/>
    <x v="9"/>
    <x v="11"/>
    <n v="4"/>
    <x v="3"/>
    <n v="25"/>
    <x v="15"/>
    <s v="Presupuestos Participativos"/>
    <x v="12"/>
    <s v="N/A"/>
    <n v="34"/>
    <x v="34"/>
    <x v="59"/>
    <x v="59"/>
    <s v="Capacitar XXX personas en separación en la fuente y reciclaje."/>
    <x v="689"/>
    <n v="1272"/>
    <n v="1335"/>
    <n v="1374"/>
    <n v="1414"/>
    <n v="5395"/>
    <n v="1.2786966064174215E-2"/>
    <n v="0"/>
    <n v="8000"/>
    <s v="Secretaría Distrital del Hábitat"/>
    <n v="43"/>
    <x v="20"/>
    <x v="43"/>
    <m/>
    <x v="3"/>
    <x v="25"/>
    <x v="43"/>
    <m/>
  </r>
  <r>
    <n v="10"/>
    <x v="9"/>
    <x v="2"/>
    <n v="4"/>
    <x v="3"/>
    <n v="26"/>
    <x v="16"/>
    <s v="Presupuestos Participativos"/>
    <x v="3"/>
    <s v="Entre el 14% y 19%"/>
    <n v="17"/>
    <x v="35"/>
    <x v="61"/>
    <x v="61"/>
    <s v="Intervenir XXX Kilómetros-carril de malla vial urbana (local y/o intermedia) con acciones de construcción y/o conservación"/>
    <x v="690"/>
    <n v="13926"/>
    <n v="14618"/>
    <n v="15043"/>
    <n v="15481"/>
    <n v="59068"/>
    <n v="0.14000009480605052"/>
    <n v="0"/>
    <n v="40"/>
    <s v="Secretaría Distrital de Movilidad"/>
    <n v="37"/>
    <x v="21"/>
    <x v="45"/>
    <m/>
    <x v="3"/>
    <x v="26"/>
    <x v="45"/>
    <m/>
  </r>
  <r>
    <n v="10"/>
    <x v="9"/>
    <x v="8"/>
    <n v="4"/>
    <x v="3"/>
    <n v="27"/>
    <x v="17"/>
    <s v="Gestión Pública Local"/>
    <x v="12"/>
    <s v="A definir en PDL"/>
    <n v="40"/>
    <x v="36"/>
    <x v="63"/>
    <x v="63"/>
    <s v="Realizar XXX acciones efectivas para el fortalecimiento de las capacidades locales en torno a la gestión del riesgo"/>
    <x v="691"/>
    <n v="298"/>
    <n v="313"/>
    <n v="322"/>
    <n v="332"/>
    <n v="1265"/>
    <n v="2.9982413477628142E-3"/>
    <n v="0"/>
    <n v="4"/>
    <s v="Secretaría Distrital de Ambiente"/>
    <n v="33"/>
    <x v="22"/>
    <x v="47"/>
    <m/>
    <x v="3"/>
    <x v="0"/>
    <x v="46"/>
    <m/>
  </r>
  <r>
    <n v="10"/>
    <x v="9"/>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692"/>
    <s v=" "/>
    <n v="1440"/>
    <s v=" "/>
    <n v="1525"/>
    <n v="2965"/>
    <n v="7.0274984949539477E-3"/>
    <n v="0"/>
    <n v="8"/>
    <s v="Secretaría Distrital de Integración Social"/>
    <n v="24"/>
    <x v="23"/>
    <x v="3"/>
    <m/>
    <x v="3"/>
    <x v="27"/>
    <x v="48"/>
    <m/>
  </r>
  <r>
    <n v="10"/>
    <x v="9"/>
    <x v="3"/>
    <n v="4"/>
    <x v="3"/>
    <n v="30"/>
    <x v="18"/>
    <s v="Presupuestos Participativos"/>
    <x v="11"/>
    <s v="N/A"/>
    <n v="11"/>
    <x v="37"/>
    <x v="66"/>
    <x v="66"/>
    <s v="Dotar y/o acondicionar XXX unidades operativas de atención especializada (Centros Integrarte, Centros Crecer y Cadis) "/>
    <x v="693"/>
    <s v=" "/>
    <s v=" "/>
    <n v="741"/>
    <s v=" "/>
    <n v="741"/>
    <n v="1.7562820859227236E-3"/>
    <n v="0"/>
    <n v="1"/>
    <s v="Secretaría Distrital de Integración Social"/>
    <n v="24"/>
    <x v="23"/>
    <x v="3"/>
    <m/>
    <x v="3"/>
    <x v="27"/>
    <x v="49"/>
    <m/>
  </r>
  <r>
    <n v="10"/>
    <x v="9"/>
    <x v="3"/>
    <n v="4"/>
    <x v="3"/>
    <n v="30"/>
    <x v="18"/>
    <s v="Presupuestos Participativos"/>
    <x v="11"/>
    <s v="N/A"/>
    <n v="11"/>
    <x v="37"/>
    <x v="67"/>
    <x v="67"/>
    <s v="Dotar y/o acondicionar XXX unidades operativas orientadas a la atención de jóvenes (casas de la juventud, centros forjar)"/>
    <x v="288"/>
    <n v="549"/>
    <s v=" "/>
    <s v=" "/>
    <s v=" "/>
    <n v="549"/>
    <n v="1.3012130434164309E-3"/>
    <n v="0"/>
    <n v="1"/>
    <s v="Secretaría Distrital de Integración Social"/>
    <n v="24"/>
    <x v="23"/>
    <x v="3"/>
    <m/>
    <x v="3"/>
    <x v="27"/>
    <x v="50"/>
    <m/>
  </r>
  <r>
    <n v="10"/>
    <x v="9"/>
    <x v="3"/>
    <n v="4"/>
    <x v="3"/>
    <n v="30"/>
    <x v="18"/>
    <s v="Presupuestos Participativos"/>
    <x v="11"/>
    <s v="N/A"/>
    <n v="11"/>
    <x v="37"/>
    <x v="68"/>
    <x v="68"/>
    <s v="Dotar y/o acondicionar XXX Centros de Desarrollo Comunitarios  para la prestación de servicios sociales dirigidas al desarrollo de capacidades y generación de oportunidades"/>
    <x v="694"/>
    <s v=" "/>
    <s v=" "/>
    <n v="741"/>
    <s v=" "/>
    <n v="741"/>
    <n v="1.7562820859227236E-3"/>
    <n v="0"/>
    <n v="1"/>
    <s v="Secretaría Distrital de Integración Social"/>
    <n v="24"/>
    <x v="23"/>
    <x v="3"/>
    <m/>
    <x v="3"/>
    <x v="27"/>
    <x v="51"/>
    <m/>
  </r>
  <r>
    <n v="10"/>
    <x v="9"/>
    <x v="3"/>
    <n v="4"/>
    <x v="3"/>
    <n v="30"/>
    <x v="18"/>
    <s v="Presupuestos Participativos"/>
    <x v="11"/>
    <s v="N/A"/>
    <n v="11"/>
    <x v="37"/>
    <x v="69"/>
    <x v="69"/>
    <s v="Dotar y/o acondicionar unidades operativas orientadas a la prestación de servicios a la persona mayor "/>
    <x v="695"/>
    <n v="823"/>
    <s v=" "/>
    <s v=" "/>
    <s v=" "/>
    <n v="823"/>
    <n v="1.9506344894931194E-3"/>
    <n v="0"/>
    <n v="3"/>
    <s v="Secretaría Distrital de Integración Social"/>
    <n v="24"/>
    <x v="23"/>
    <x v="3"/>
    <m/>
    <x v="3"/>
    <x v="27"/>
    <x v="52"/>
    <m/>
  </r>
  <r>
    <n v="10"/>
    <x v="9"/>
    <x v="13"/>
    <n v="5"/>
    <x v="4"/>
    <n v="33"/>
    <x v="20"/>
    <s v="Gestión Pública Local"/>
    <x v="14"/>
    <s v="15% (En este caso el porcentaje referido es el máximo posible)"/>
    <n v="42"/>
    <x v="39"/>
    <x v="71"/>
    <x v="71"/>
    <s v="Intervenir XX sede administrativa local"/>
    <x v="71"/>
    <n v="995"/>
    <n v="1044"/>
    <n v="1075"/>
    <n v="1106"/>
    <n v="4220"/>
    <n v="1.0002038330086225E-2"/>
    <n v="0"/>
    <n v="1"/>
    <s v="Secretaría Distrital de Gobierno"/>
    <n v="3"/>
    <x v="25"/>
    <x v="4"/>
    <m/>
    <x v="14"/>
    <x v="0"/>
    <x v="54"/>
    <m/>
  </r>
  <r>
    <n v="10"/>
    <x v="9"/>
    <x v="13"/>
    <n v="5"/>
    <x v="4"/>
    <n v="33"/>
    <x v="20"/>
    <s v="Gestión Pública Local"/>
    <x v="14"/>
    <s v="15% (En este caso el porcentaje referido es el máximo posible)"/>
    <n v="43"/>
    <x v="40"/>
    <x v="72"/>
    <x v="72"/>
    <s v="Realizar 4 estrategias de fortalecimiento institucional (una por vigencia)."/>
    <x v="72"/>
    <n v="9947"/>
    <n v="10441"/>
    <n v="10745"/>
    <n v="11058"/>
    <n v="42191"/>
    <n v="9.9999051939494779E-2"/>
    <n v="0"/>
    <n v="4"/>
    <s v="Secretaría Distrital de Gobierno"/>
    <n v="3"/>
    <x v="25"/>
    <x v="50"/>
    <m/>
    <x v="14"/>
    <x v="0"/>
    <x v="55"/>
    <m/>
  </r>
  <r>
    <n v="10"/>
    <x v="9"/>
    <x v="13"/>
    <n v="5"/>
    <x v="4"/>
    <n v="33"/>
    <x v="20"/>
    <s v="Gestión Pública Local"/>
    <x v="14"/>
    <s v="15% (En este caso el porcentaje referido es el máximo posible)"/>
    <n v="45"/>
    <x v="41"/>
    <x v="73"/>
    <x v="73"/>
    <s v="Realizar 4 estrategias de inspección, vigilancia y control (una por vigencia)."/>
    <x v="696"/>
    <n v="2984"/>
    <n v="3132"/>
    <n v="3224"/>
    <n v="3317"/>
    <n v="12657"/>
    <n v="2.9999004536469517E-2"/>
    <n v="0"/>
    <n v="4"/>
    <s v="Secretaría Distrital de Gobierno"/>
    <n v="3"/>
    <x v="25"/>
    <x v="51"/>
    <m/>
    <x v="14"/>
    <x v="0"/>
    <x v="56"/>
    <m/>
  </r>
  <r>
    <n v="10"/>
    <x v="9"/>
    <x v="6"/>
    <n v="5"/>
    <x v="4"/>
    <n v="35"/>
    <x v="21"/>
    <s v="Presupuestos Participativos"/>
    <x v="15"/>
    <s v="N/A"/>
    <n v="12"/>
    <x v="42"/>
    <x v="74"/>
    <x v="74"/>
    <s v="Operativizar XXX Centros de Acceso Comunitario en zonas rurales y/o apartadas y/o urbanas, con énfasis en Servicios TIC´s generados."/>
    <x v="697"/>
    <n v="502"/>
    <n v="527"/>
    <n v="542"/>
    <n v="558"/>
    <n v="2129"/>
    <n v="5.046052039041132E-3"/>
    <n v="0"/>
    <n v="2"/>
    <s v="Secretaría General"/>
    <n v="1"/>
    <x v="26"/>
    <x v="52"/>
    <m/>
    <x v="3"/>
    <x v="0"/>
    <x v="57"/>
    <m/>
  </r>
  <r>
    <n v="10"/>
    <x v="9"/>
    <x v="6"/>
    <n v="5"/>
    <x v="4"/>
    <n v="35"/>
    <x v="21"/>
    <s v="Presupuestos Participativos"/>
    <x v="15"/>
    <s v="N/A"/>
    <n v="12"/>
    <x v="42"/>
    <x v="75"/>
    <x v="75"/>
    <s v="Operativizar XXX Centros de Acceso Comunitario en zonas rurales y/o apartadas y/o urbanas, con énfasis en procesos de formación y desarrollo de competencias digitales."/>
    <x v="698"/>
    <n v="502"/>
    <n v="527"/>
    <n v="543"/>
    <n v="558"/>
    <n v="2130"/>
    <n v="5.0484221903041851E-3"/>
    <n v="0"/>
    <n v="2"/>
    <s v="Secretaría General"/>
    <n v="1"/>
    <x v="26"/>
    <x v="0"/>
    <m/>
    <x v="3"/>
    <x v="0"/>
    <x v="58"/>
    <m/>
  </r>
  <r>
    <n v="10"/>
    <x v="9"/>
    <x v="13"/>
    <n v="5"/>
    <x v="4"/>
    <n v="39"/>
    <x v="22"/>
    <s v="Presupuestos Participativos"/>
    <x v="16"/>
    <s v="N/A"/>
    <n v="18"/>
    <x v="43"/>
    <x v="76"/>
    <x v="76"/>
    <s v="Fortalecer XXX Organizaciones sociales e Instancias de participación ciudadana."/>
    <x v="699"/>
    <n v="1214"/>
    <n v="1274"/>
    <n v="1311"/>
    <n v="1349"/>
    <n v="5148"/>
    <n v="1.2201538702199975E-2"/>
    <n v="0"/>
    <n v="200"/>
    <s v="Secretaría Distrital de Gobierno"/>
    <n v="3"/>
    <x v="27"/>
    <x v="53"/>
    <m/>
    <x v="3"/>
    <x v="0"/>
    <x v="59"/>
    <m/>
  </r>
  <r>
    <n v="10"/>
    <x v="9"/>
    <x v="13"/>
    <n v="5"/>
    <x v="4"/>
    <n v="39"/>
    <x v="22"/>
    <s v="Presupuestos Participativos"/>
    <x v="16"/>
    <s v="N/A"/>
    <n v="20"/>
    <x v="44"/>
    <x v="77"/>
    <x v="77"/>
    <s v="Capacitar XXX personas a través de procesos de formación para la participación de manera virtual y presencial."/>
    <x v="434"/>
    <n v="766"/>
    <n v="804"/>
    <n v="827"/>
    <n v="851"/>
    <n v="3248"/>
    <n v="7.6982513023981193E-3"/>
    <n v="0"/>
    <n v="1000"/>
    <s v="Secretaría Distrital de Gobierno"/>
    <n v="3"/>
    <x v="27"/>
    <x v="26"/>
    <m/>
    <x v="3"/>
    <x v="29"/>
    <x v="59"/>
    <m/>
  </r>
  <r>
    <n v="10"/>
    <x v="9"/>
    <x v="13"/>
    <n v="5"/>
    <x v="4"/>
    <n v="39"/>
    <x v="22"/>
    <s v="Gestión Pública Local"/>
    <x v="14"/>
    <s v="A definir en PDL"/>
    <n v="44"/>
    <x v="46"/>
    <x v="79"/>
    <x v="79"/>
    <s v="Desarrollar XXXX acciones orientadas a la ciudadanía, en el marco de la estrategia &quot;Bogotaneidad"/>
    <x v="700"/>
    <n v="597"/>
    <n v="626"/>
    <n v="645"/>
    <n v="663"/>
    <n v="2531"/>
    <n v="5.9988528467886824E-3"/>
    <n v="0"/>
    <n v="4"/>
    <s v="Secretaría Distrital de Gobierno"/>
    <n v="3"/>
    <x v="28"/>
    <x v="55"/>
    <m/>
    <x v="15"/>
    <x v="0"/>
    <x v="60"/>
    <m/>
  </r>
  <r>
    <n v="10"/>
    <x v="9"/>
    <x v="13"/>
    <n v="5"/>
    <x v="4"/>
    <n v="39"/>
    <x v="22"/>
    <s v="Gestión Pública Local"/>
    <x v="14"/>
    <s v="A definir en PDL"/>
    <n v="44"/>
    <x v="46"/>
    <x v="80"/>
    <x v="80"/>
    <s v="Fortalecer XX unidades de innovación publica y  social a nivel local"/>
    <x v="701"/>
    <n v="99"/>
    <n v="104"/>
    <n v="107"/>
    <n v="111"/>
    <n v="421"/>
    <n v="9.9783368174556891E-4"/>
    <n v="0"/>
    <n v="1"/>
    <s v="Secretaría Distrital de Gobierno"/>
    <n v="3"/>
    <x v="28"/>
    <x v="56"/>
    <m/>
    <x v="16"/>
    <x v="0"/>
    <x v="60"/>
    <m/>
  </r>
  <r>
    <n v="10"/>
    <x v="9"/>
    <x v="13"/>
    <n v="5"/>
    <x v="4"/>
    <n v="39"/>
    <x v="22"/>
    <s v="Gestión Pública Local"/>
    <x v="17"/>
    <s v="A definir en PDL"/>
    <n v="46"/>
    <x v="47"/>
    <x v="81"/>
    <x v="81"/>
    <s v="Concertar e implementar una (1) iniciativa de inversión local con los pueblos indígenas (aplica en todas las localidades con autoridades indígenas)"/>
    <x v="702"/>
    <n v="497"/>
    <n v="522"/>
    <n v="537"/>
    <n v="553"/>
    <n v="2109"/>
    <n v="4.9986490137800595E-3"/>
    <n v="0"/>
    <n v="1"/>
    <s v="Secretaría Distrital de Gobierno"/>
    <n v="3"/>
    <x v="29"/>
    <x v="57"/>
    <m/>
    <x v="3"/>
    <x v="0"/>
    <x v="61"/>
    <m/>
  </r>
  <r>
    <n v="10"/>
    <x v="9"/>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703"/>
    <n v="497"/>
    <n v="522"/>
    <n v="537"/>
    <n v="553"/>
    <n v="2109"/>
    <n v="4.9986490137800595E-3"/>
    <n v="0"/>
    <n v="1"/>
    <s v="Secretaría Distrital de Gobierno"/>
    <n v="3"/>
    <x v="29"/>
    <x v="58"/>
    <m/>
    <x v="3"/>
    <x v="0"/>
    <x v="61"/>
    <m/>
  </r>
  <r>
    <n v="10"/>
    <x v="9"/>
    <x v="13"/>
    <n v="5"/>
    <x v="4"/>
    <n v="39"/>
    <x v="22"/>
    <s v="Gestión Pública Local"/>
    <x v="17"/>
    <s v="A definir en PDL"/>
    <n v="46"/>
    <x v="47"/>
    <x v="83"/>
    <x v="83"/>
    <s v="Concertar e implementar una (1) iniciativa de inversión local con las comunidades raizales (aplica en todas las localidades con autoridades raizales)"/>
    <x v="704"/>
    <n v="99"/>
    <n v="104"/>
    <n v="107"/>
    <n v="111"/>
    <n v="421"/>
    <n v="9.9783368174556891E-4"/>
    <n v="0"/>
    <n v="1"/>
    <s v="Secretaría Distrital de Gobierno"/>
    <n v="3"/>
    <x v="29"/>
    <x v="59"/>
    <m/>
    <x v="3"/>
    <x v="0"/>
    <x v="61"/>
    <m/>
  </r>
  <r>
    <n v="10"/>
    <x v="9"/>
    <x v="13"/>
    <n v="5"/>
    <x v="4"/>
    <n v="39"/>
    <x v="22"/>
    <s v="Presupuestos Participativos"/>
    <x v="16"/>
    <s v="N/A"/>
    <n v="58"/>
    <x v="48"/>
    <x v="84"/>
    <x v="84"/>
    <s v="Rehabilitar  XXX salones comunales y/o casas de participación."/>
    <x v="384"/>
    <n v="507"/>
    <n v="533"/>
    <n v="548"/>
    <n v="564"/>
    <n v="2152"/>
    <n v="5.1005655180913646E-3"/>
    <n v="0"/>
    <n v="20"/>
    <s v="Secretaría Distrital de Gobierno"/>
    <n v="3"/>
    <x v="27"/>
    <x v="60"/>
    <m/>
    <x v="3"/>
    <x v="0"/>
    <x v="62"/>
    <m/>
  </r>
  <r>
    <n v="10"/>
    <x v="9"/>
    <x v="13"/>
    <n v="5"/>
    <x v="4"/>
    <n v="39"/>
    <x v="22"/>
    <s v="Presupuestos Participativos"/>
    <x v="16"/>
    <s v="N/A"/>
    <n v="58"/>
    <x v="48"/>
    <x v="85"/>
    <x v="85"/>
    <s v="Dotar XXX organizaciones comunales"/>
    <x v="85"/>
    <n v="507"/>
    <n v="533"/>
    <n v="548"/>
    <n v="564"/>
    <n v="2152"/>
    <n v="5.1005655180913646E-3"/>
    <n v="0"/>
    <n v="40"/>
    <s v="Secretaría Distrital de Gobierno"/>
    <n v="3"/>
    <x v="27"/>
    <x v="3"/>
    <m/>
    <x v="3"/>
    <x v="0"/>
    <x v="63"/>
    <m/>
  </r>
  <r>
    <n v="10"/>
    <x v="9"/>
    <x v="13"/>
    <n v="5"/>
    <x v="4"/>
    <n v="39"/>
    <x v="22"/>
    <s v="Presupuestos Participativos"/>
    <x v="14"/>
    <s v="N/A"/>
    <n v="59"/>
    <x v="49"/>
    <x v="86"/>
    <x v="86"/>
    <s v="Fortalecer XXX medios comunitarios y alternativos."/>
    <x v="705"/>
    <n v="965"/>
    <n v="1013"/>
    <n v="1042"/>
    <n v="1073"/>
    <n v="4093"/>
    <n v="9.7010291196784181E-3"/>
    <n v="0"/>
    <n v="30"/>
    <s v="Secretaría Distrital de Gobierno"/>
    <n v="3"/>
    <x v="27"/>
    <x v="61"/>
    <m/>
    <x v="3"/>
    <x v="0"/>
    <x v="64"/>
    <m/>
  </r>
  <r>
    <n v="11"/>
    <x v="10"/>
    <x v="0"/>
    <n v="1"/>
    <x v="0"/>
    <n v="1"/>
    <x v="0"/>
    <s v="Presupuestos Participativos"/>
    <x v="0"/>
    <s v="N/A"/>
    <n v="15"/>
    <x v="0"/>
    <x v="0"/>
    <x v="0"/>
    <s v="Fortalecer XXX organizaciones comunitarias a través de capacidades para promover acciones de corresponsabilidad en la gestión de la seguridad y la convivencia  "/>
    <x v="228"/>
    <n v="694.39476000000002"/>
    <n v="741.09867999999994"/>
    <n v="762.6961"/>
    <n v="784.92735000000005"/>
    <n v="2983.1168899999998"/>
    <n v="4.99999999994972E-3"/>
    <n v="0"/>
    <n v="100"/>
    <s v="Secretaría Distrital de Seguridad, Convivencia y Justicia"/>
    <n v="51"/>
    <x v="0"/>
    <x v="0"/>
    <m/>
    <x v="0"/>
    <x v="0"/>
    <x v="0"/>
    <m/>
  </r>
  <r>
    <n v="11"/>
    <x v="10"/>
    <x v="0"/>
    <n v="1"/>
    <x v="0"/>
    <n v="1"/>
    <x v="0"/>
    <s v="Presupuestos Participativos"/>
    <x v="0"/>
    <s v="N/A"/>
    <n v="15"/>
    <x v="0"/>
    <x v="1"/>
    <x v="1"/>
    <s v="Implementar XXX acciones formativas diferenciales para la promoción de la convivencia ciudadana"/>
    <x v="1"/>
    <n v="230.53767199999999"/>
    <n v="246.04328000000001"/>
    <n v="253.21358000000001"/>
    <n v="260.59431000000001"/>
    <n v="990.38884200000007"/>
    <n v="1.6599900012467174E-3"/>
    <n v="0"/>
    <n v="4"/>
    <s v="Secretaría Distrital de Seguridad, Convivencia y Justicia"/>
    <n v="51"/>
    <x v="0"/>
    <x v="1"/>
    <m/>
    <x v="1"/>
    <x v="0"/>
    <x v="1"/>
    <m/>
  </r>
  <r>
    <n v="11"/>
    <x v="10"/>
    <x v="0"/>
    <n v="1"/>
    <x v="0"/>
    <n v="1"/>
    <x v="0"/>
    <s v="Presupuestos Participativos"/>
    <x v="0"/>
    <s v="N/A"/>
    <n v="15"/>
    <x v="0"/>
    <x v="2"/>
    <x v="2"/>
    <s v="Implementar XXX iniciativas de convivencia con participación de la ciudadanía"/>
    <x v="389"/>
    <n v="694.39476000000002"/>
    <n v="741.09867999999994"/>
    <n v="762.6961"/>
    <n v="784.92735000000005"/>
    <n v="2983.1168899999998"/>
    <n v="4.99999999994972E-3"/>
    <n v="0"/>
    <n v="4"/>
    <s v="Secretaría Distrital de Seguridad, Convivencia y Justicia"/>
    <n v="51"/>
    <x v="0"/>
    <x v="2"/>
    <m/>
    <x v="1"/>
    <x v="0"/>
    <x v="0"/>
    <m/>
  </r>
  <r>
    <n v="11"/>
    <x v="10"/>
    <x v="1"/>
    <n v="1"/>
    <x v="0"/>
    <n v="2"/>
    <x v="1"/>
    <s v="Presupuestos Participativos"/>
    <x v="1"/>
    <s v="N/A"/>
    <n v="22"/>
    <x v="1"/>
    <x v="3"/>
    <x v="3"/>
    <s v="Vincular XXX personas en acciones para la prevención del feminicidio y la violencia contra la mujer."/>
    <x v="706"/>
    <n v="2034.5766470000001"/>
    <n v="2171.419132"/>
    <n v="2234.6995729999999"/>
    <n v="2299.8371360000001"/>
    <n v="8740.5324880000007"/>
    <n v="1.4650000000355512E-2"/>
    <n v="0"/>
    <n v="8000"/>
    <s v="Secretaría Distrital de la Mujer"/>
    <n v="50"/>
    <x v="1"/>
    <x v="3"/>
    <m/>
    <x v="2"/>
    <x v="0"/>
    <x v="2"/>
    <m/>
  </r>
  <r>
    <n v="11"/>
    <x v="10"/>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1388.78952"/>
    <n v="1482.1973599999999"/>
    <n v="1525.3922"/>
    <n v="1569.8547000000001"/>
    <n v="5966.2337799999996"/>
    <n v="9.99999999989944E-3"/>
    <n v="0"/>
    <n v="4"/>
    <s v="Secretaría Distrital de Seguridad, Convivencia y Justicia"/>
    <n v="51"/>
    <x v="2"/>
    <x v="3"/>
    <m/>
    <x v="3"/>
    <x v="0"/>
    <x v="3"/>
    <m/>
  </r>
  <r>
    <n v="11"/>
    <x v="10"/>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391"/>
    <n v="138.878952"/>
    <n v="148.21973600000001"/>
    <n v="152.53922"/>
    <n v="156.98546999999999"/>
    <n v="596.623378"/>
    <n v="9.9999999998994405E-4"/>
    <n v="0"/>
    <n v="2"/>
    <s v="Secretaría Distrital de Seguridad, Convivencia y Justicia"/>
    <n v="51"/>
    <x v="2"/>
    <x v="4"/>
    <m/>
    <x v="3"/>
    <x v="0"/>
    <x v="4"/>
    <m/>
  </r>
  <r>
    <n v="11"/>
    <x v="10"/>
    <x v="0"/>
    <n v="1"/>
    <x v="0"/>
    <n v="4"/>
    <x v="3"/>
    <s v="Presupuestos Participativos"/>
    <x v="0"/>
    <s v="N/A"/>
    <n v="14"/>
    <x v="3"/>
    <x v="6"/>
    <x v="6"/>
    <s v="Fortalecer XXX programas de abordaje de conflictividad escolar para la convivencia con enfoque restaurativo"/>
    <x v="707"/>
    <n v="416.63685600000002"/>
    <n v="444.65920799999998"/>
    <n v="457.61766"/>
    <n v="470.95641000000001"/>
    <n v="1789.870134"/>
    <n v="2.9999999999698324E-3"/>
    <n v="0"/>
    <n v="30"/>
    <s v="Secretaría Distrital de Seguridad, Convivencia y Justicia"/>
    <n v="51"/>
    <x v="3"/>
    <x v="5"/>
    <m/>
    <x v="3"/>
    <x v="0"/>
    <x v="5"/>
    <m/>
  </r>
  <r>
    <n v="11"/>
    <x v="10"/>
    <x v="0"/>
    <n v="1"/>
    <x v="0"/>
    <n v="4"/>
    <x v="3"/>
    <s v="Presupuestos Participativos"/>
    <x v="0"/>
    <s v="N/A"/>
    <n v="14"/>
    <x v="3"/>
    <x v="7"/>
    <x v="7"/>
    <s v="Fortalecer XXX actores comunitarios con herramientas y capacidades para la implementación de un enfoque restaurativo para la justicia y la convivencia"/>
    <x v="708"/>
    <n v="138.878952"/>
    <n v="148.21973600000001"/>
    <n v="152.53922"/>
    <n v="156.98546999999999"/>
    <n v="596.623378"/>
    <n v="9.9999999998994405E-4"/>
    <n v="0"/>
    <n v="100"/>
    <s v="Secretaría Distrital de Seguridad, Convivencia y Justicia"/>
    <n v="51"/>
    <x v="3"/>
    <x v="0"/>
    <m/>
    <x v="3"/>
    <x v="0"/>
    <x v="5"/>
    <m/>
  </r>
  <r>
    <n v="11"/>
    <x v="10"/>
    <x v="0"/>
    <n v="1"/>
    <x v="0"/>
    <n v="4"/>
    <x v="3"/>
    <s v="Presupuestos Participativos"/>
    <x v="0"/>
    <s v="N/A"/>
    <n v="14"/>
    <x v="3"/>
    <x v="87"/>
    <x v="87"/>
    <s v="Implementar XXX proyectos de justicia local para la resolución efectiva de conflictividades de manera integral en el sistema de justicia"/>
    <x v="709"/>
    <n v="416.63685600000002"/>
    <n v="444.65920799999998"/>
    <n v="457.61766"/>
    <n v="470.95641000000001"/>
    <n v="1789.870134"/>
    <n v="2.9999999999698324E-3"/>
    <n v="0"/>
    <n v="4"/>
    <s v="Secretaría Distrital de Seguridad, Convivencia y Justicia"/>
    <n v="51"/>
    <x v="3"/>
    <x v="62"/>
    <m/>
    <x v="3"/>
    <x v="0"/>
    <x v="65"/>
    <m/>
  </r>
  <r>
    <n v="11"/>
    <x v="10"/>
    <x v="0"/>
    <n v="1"/>
    <x v="0"/>
    <n v="4"/>
    <x v="3"/>
    <s v="Presupuestos Participativos"/>
    <x v="0"/>
    <s v="N/A"/>
    <n v="14"/>
    <x v="3"/>
    <x v="8"/>
    <x v="8"/>
    <s v="Beneficiar XXX ciudadanos con habilidades y capacidades para gestionar la convivencia constructivamente"/>
    <x v="710"/>
    <n v="118.04710900000001"/>
    <n v="125.98677600000001"/>
    <n v="129.65833699999999"/>
    <n v="133.43764999999999"/>
    <n v="507.12987199999998"/>
    <n v="8.5000000116472192E-4"/>
    <n v="0"/>
    <n v="600"/>
    <s v="Secretaría Distrital de Seguridad, Convivencia y Justicia"/>
    <n v="51"/>
    <x v="3"/>
    <x v="6"/>
    <m/>
    <x v="3"/>
    <x v="0"/>
    <x v="0"/>
    <m/>
  </r>
  <r>
    <n v="11"/>
    <x v="10"/>
    <x v="0"/>
    <n v="1"/>
    <x v="0"/>
    <n v="4"/>
    <x v="3"/>
    <s v="Presupuestos Participativos"/>
    <x v="0"/>
    <s v="N/A"/>
    <n v="14"/>
    <x v="3"/>
    <x v="9"/>
    <x v="9"/>
    <s v="Implementar XXX proyectos comunitarios en la localidad para la apropiación del Código Nacional de Seguridad y Convivencia Ciudadana"/>
    <x v="590"/>
    <n v="138.878952"/>
    <n v="148.21973600000001"/>
    <n v="152.53922"/>
    <n v="156.98546999999999"/>
    <n v="596.623378"/>
    <n v="9.9999999998994405E-4"/>
    <n v="0"/>
    <n v="4"/>
    <s v="Secretaría Distrital de Seguridad, Convivencia y Justicia"/>
    <n v="51"/>
    <x v="3"/>
    <x v="7"/>
    <m/>
    <x v="1"/>
    <x v="0"/>
    <x v="0"/>
    <m/>
  </r>
  <r>
    <n v="11"/>
    <x v="10"/>
    <x v="0"/>
    <n v="1"/>
    <x v="0"/>
    <n v="4"/>
    <x v="3"/>
    <s v="Presupuestos Participativos"/>
    <x v="0"/>
    <s v="N/A"/>
    <n v="14"/>
    <x v="3"/>
    <x v="10"/>
    <x v="10"/>
    <s v="Implementar XXX acciones pedagógicas para la gestión de conflictividades y prevención de violencias"/>
    <x v="711"/>
    <n v="277.757904"/>
    <n v="296.43947200000002"/>
    <n v="305.07844"/>
    <n v="313.97093999999998"/>
    <n v="1193.246756"/>
    <n v="1.9999999999798881E-3"/>
    <n v="0"/>
    <n v="4"/>
    <s v="Secretaría Distrital de Seguridad, Convivencia y Justicia"/>
    <n v="51"/>
    <x v="3"/>
    <x v="8"/>
    <m/>
    <x v="4"/>
    <x v="0"/>
    <x v="6"/>
    <m/>
  </r>
  <r>
    <n v="11"/>
    <x v="10"/>
    <x v="0"/>
    <n v="1"/>
    <x v="0"/>
    <n v="4"/>
    <x v="3"/>
    <s v="Presupuestos Participativos"/>
    <x v="0"/>
    <s v="N/A"/>
    <n v="14"/>
    <x v="3"/>
    <x v="11"/>
    <x v="11"/>
    <s v="Ejecutar XXX programas comunitarios con enfoque restaurativo para el cuidado del espacio público y del medio ambiente"/>
    <x v="239"/>
    <n v="277.757904"/>
    <n v="296.43947200000002"/>
    <n v="305.07844"/>
    <n v="313.97093999999998"/>
    <n v="1193.246756"/>
    <n v="1.9999999999798881E-3"/>
    <n v="0"/>
    <n v="4"/>
    <s v="Secretaría Distrital de Seguridad, Convivencia y Justicia"/>
    <n v="51"/>
    <x v="3"/>
    <x v="9"/>
    <m/>
    <x v="0"/>
    <x v="0"/>
    <x v="0"/>
    <m/>
  </r>
  <r>
    <n v="11"/>
    <x v="10"/>
    <x v="13"/>
    <n v="1"/>
    <x v="0"/>
    <n v="5"/>
    <x v="4"/>
    <s v="Presupuestos Participativos"/>
    <x v="0"/>
    <s v="N/A"/>
    <n v="60"/>
    <x v="50"/>
    <x v="88"/>
    <x v="88"/>
    <s v="Realizar XXX acuerdos para la organización la recuperación el cuidado el embellecimiento la sostenibilidad el mejoramiento y el aprovechamiento económico del espacio público."/>
    <x v="654"/>
    <n v="1923.473485"/>
    <n v="2052.8433439999999"/>
    <n v="2112.668197"/>
    <n v="2174.2487599999999"/>
    <n v="8263.2337860000007"/>
    <n v="1.3850000001033995E-2"/>
    <n v="0"/>
    <n v="4"/>
    <s v="Secretaría Distrital de Gobierno"/>
    <n v="3"/>
    <x v="30"/>
    <x v="63"/>
    <m/>
    <x v="5"/>
    <x v="0"/>
    <x v="66"/>
    <m/>
  </r>
  <r>
    <n v="11"/>
    <x v="10"/>
    <x v="2"/>
    <n v="1"/>
    <x v="0"/>
    <n v="5"/>
    <x v="4"/>
    <s v="Presupuestos Participativos"/>
    <x v="3"/>
    <s v="N/A"/>
    <n v="16"/>
    <x v="4"/>
    <x v="12"/>
    <x v="12"/>
    <s v="Intervenir XXX metros cuadrados de elementos del sistema de espacio público peatonal con acciones de construcción y/o conservación."/>
    <x v="712"/>
    <n v="2778.966441"/>
    <n v="2965.8754349999999"/>
    <n v="3052.3082669999999"/>
    <n v="3141.277685"/>
    <n v="11938.427828"/>
    <n v="2.000999000055936E-2"/>
    <n v="0"/>
    <n v="13000"/>
    <s v="Secretaría Distrital de Movilidad"/>
    <n v="37"/>
    <x v="4"/>
    <x v="4"/>
    <m/>
    <x v="5"/>
    <x v="1"/>
    <x v="7"/>
    <m/>
  </r>
  <r>
    <n v="11"/>
    <x v="10"/>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00"/>
    <n v="3569.1890659999999"/>
    <n v="3809.2472149999999"/>
    <n v="3920.2579540000002"/>
    <n v="4034.5265789999999"/>
    <n v="15333.220814"/>
    <n v="2.5699999998735904E-2"/>
    <n v="0"/>
    <n v="4"/>
    <s v="Secretaría Distrital de Seguridad, Convivencia y Justicia"/>
    <n v="51"/>
    <x v="5"/>
    <x v="10"/>
    <m/>
    <x v="6"/>
    <x v="0"/>
    <x v="8"/>
    <m/>
  </r>
  <r>
    <n v="11"/>
    <x v="10"/>
    <x v="3"/>
    <n v="2"/>
    <x v="1"/>
    <n v="7"/>
    <x v="5"/>
    <s v="Gestión Pública Local"/>
    <x v="4"/>
    <n v="0.12"/>
    <n v="4"/>
    <x v="6"/>
    <x v="14"/>
    <x v="14"/>
    <s v="Beneficiar xxxx jóvenes con transferencias condicionadas y  acompañamiento psicosocial para la promoción al acceso y permanencia a oportunidades de formación y empleabilidad"/>
    <x v="713"/>
    <n v="2083.1842799999999"/>
    <n v="2223.2960400000002"/>
    <n v="2288.0882999999999"/>
    <n v="2354.7820499999998"/>
    <n v="8949.3506699999998"/>
    <n v="1.499999999984916E-2"/>
    <n v="0"/>
    <n v="2500"/>
    <s v="Secretaría Distrital de Integración Social"/>
    <n v="24"/>
    <x v="6"/>
    <x v="11"/>
    <m/>
    <x v="7"/>
    <x v="2"/>
    <x v="9"/>
    <m/>
  </r>
  <r>
    <n v="11"/>
    <x v="10"/>
    <x v="3"/>
    <n v="2"/>
    <x v="1"/>
    <n v="7"/>
    <x v="5"/>
    <s v="Gestión Pública Local"/>
    <x v="4"/>
    <n v="0.12"/>
    <n v="5"/>
    <x v="7"/>
    <x v="15"/>
    <x v="15"/>
    <s v="Atender XXX personas con apoyos que contribuyan al ingreso mínimo garantizado. "/>
    <x v="714"/>
    <n v="4166.3685599999999"/>
    <n v="4330.5646660000002"/>
    <n v="4488.2091710000004"/>
    <n v="4913.5589440000003"/>
    <n v="17898.701341"/>
    <n v="3.000000000137442E-2"/>
    <n v="0"/>
    <n v="9500"/>
    <s v="Secretaría Distrital de Integración Social"/>
    <n v="24"/>
    <x v="6"/>
    <x v="12"/>
    <m/>
    <x v="7"/>
    <x v="3"/>
    <x v="10"/>
    <m/>
  </r>
  <r>
    <n v="11"/>
    <x v="10"/>
    <x v="3"/>
    <n v="2"/>
    <x v="1"/>
    <n v="7"/>
    <x v="5"/>
    <s v="Gestión Pública Local"/>
    <x v="4"/>
    <n v="0.12"/>
    <n v="6"/>
    <x v="8"/>
    <x v="16"/>
    <x v="16"/>
    <s v="Beneficiar XXX personas mayores con transferencias monetarias"/>
    <x v="715"/>
    <n v="12082.468824"/>
    <n v="12895.117032"/>
    <n v="13270.91214"/>
    <n v="13657.73589"/>
    <n v="51906.233886000002"/>
    <n v="8.6999999999125138E-2"/>
    <n v="0"/>
    <n v="6630"/>
    <s v="Secretaría Distrital de Integración Social"/>
    <n v="24"/>
    <x v="6"/>
    <x v="13"/>
    <m/>
    <x v="7"/>
    <x v="3"/>
    <x v="11"/>
    <m/>
  </r>
  <r>
    <n v="11"/>
    <x v="10"/>
    <x v="3"/>
    <n v="2"/>
    <x v="1"/>
    <n v="8"/>
    <x v="23"/>
    <s v="Gestión Pública Local"/>
    <x v="4"/>
    <n v="0.12"/>
    <n v="7"/>
    <x v="51"/>
    <x v="89"/>
    <x v="89"/>
    <s v=" Habilitar XXX cupos para la atención de población en inseguridad alimentaria y nutricional del Distrito Capital a través de comedores comunitarios."/>
    <x v="716"/>
    <n v="2083.1842799999999"/>
    <n v="2223.2960400000002"/>
    <n v="2288.0882999999999"/>
    <n v="2354.7820499999998"/>
    <n v="8949.3506699999998"/>
    <n v="1.499999999984916E-2"/>
    <n v="0"/>
    <n v="1800"/>
    <s v="Secretaría Distrital de Integración Social"/>
    <n v="24"/>
    <x v="31"/>
    <x v="64"/>
    <m/>
    <x v="17"/>
    <x v="0"/>
    <x v="67"/>
    <m/>
  </r>
  <r>
    <n v="11"/>
    <x v="10"/>
    <x v="4"/>
    <n v="2"/>
    <x v="1"/>
    <n v="10"/>
    <x v="6"/>
    <s v="Gestión Pública Local"/>
    <x v="5"/>
    <n v="0.03"/>
    <n v="8"/>
    <x v="9"/>
    <x v="17"/>
    <x v="17"/>
    <s v="Vincular XXX personas con discapacidad cuidadores y cuidadoras en actividades complementarias en salud"/>
    <x v="717"/>
    <n v="1388.78952"/>
    <n v="1482.1973599999999"/>
    <n v="1525.3922"/>
    <n v="1569.8547000000001"/>
    <n v="5966.2337799999996"/>
    <n v="9.99999999989944E-3"/>
    <n v="0"/>
    <n v="1500"/>
    <s v="Secretaría Distrital de Salud"/>
    <n v="18"/>
    <x v="7"/>
    <x v="14"/>
    <m/>
    <x v="3"/>
    <x v="4"/>
    <x v="12"/>
    <m/>
  </r>
  <r>
    <n v="11"/>
    <x v="10"/>
    <x v="4"/>
    <n v="2"/>
    <x v="1"/>
    <n v="10"/>
    <x v="6"/>
    <s v="Gestión Pública Local"/>
    <x v="5"/>
    <n v="0.03"/>
    <n v="9"/>
    <x v="10"/>
    <x v="18"/>
    <x v="18"/>
    <s v="Vincular XXX personas a las acciones desarrolladas desde los dispositivos de base comunitaria en respuesta al consumo de SPA"/>
    <x v="718"/>
    <n v="555.51580799999999"/>
    <n v="592.87894400000005"/>
    <n v="610.15688"/>
    <n v="627.94187999999997"/>
    <n v="2386.493512"/>
    <n v="3.9999999999597762E-3"/>
    <n v="0"/>
    <n v="700"/>
    <s v="Secretaría Distrital de Salud"/>
    <n v="18"/>
    <x v="7"/>
    <x v="15"/>
    <m/>
    <x v="3"/>
    <x v="0"/>
    <x v="13"/>
    <m/>
  </r>
  <r>
    <n v="11"/>
    <x v="10"/>
    <x v="4"/>
    <n v="2"/>
    <x v="1"/>
    <n v="10"/>
    <x v="6"/>
    <s v="Gestión Pública Local"/>
    <x v="5"/>
    <n v="0.03"/>
    <n v="10"/>
    <x v="11"/>
    <x v="19"/>
    <x v="19"/>
    <s v="Beneficiar XXX personas con discapacidad a través de Dispositivos de Asistencia Personal - Ayudas Técnicas (no incluidas en los Planes de Beneficios)"/>
    <x v="719"/>
    <n v="751.55127100000004"/>
    <n v="4221.2008720000003"/>
    <n v="4240.8176530000001"/>
    <n v="5702.0146539999996"/>
    <n v="14915.584449999998"/>
    <n v="2.4999999999748598E-2"/>
    <n v="0"/>
    <n v="2500"/>
    <s v="Secretaría Distrital de Salud"/>
    <n v="18"/>
    <x v="7"/>
    <x v="16"/>
    <m/>
    <x v="3"/>
    <x v="4"/>
    <x v="12"/>
    <m/>
  </r>
  <r>
    <n v="11"/>
    <x v="10"/>
    <x v="4"/>
    <n v="2"/>
    <x v="1"/>
    <n v="10"/>
    <x v="6"/>
    <s v="Gestión Pública Local"/>
    <x v="5"/>
    <n v="0.03"/>
    <n v="19"/>
    <x v="12"/>
    <x v="20"/>
    <x v="20"/>
    <s v="Vincular XXX personas a las acciones y estrategias para promover la salud sexual y reproductiva consciente en los diferentes ciclos de vida"/>
    <x v="720"/>
    <n v="555.51580799999999"/>
    <n v="592.87894400000005"/>
    <n v="610.15688"/>
    <n v="627.94187999999997"/>
    <n v="2386.493512"/>
    <n v="3.9999999999597762E-3"/>
    <n v="0"/>
    <n v="700"/>
    <s v="Secretaría Distrital de Salud"/>
    <n v="18"/>
    <x v="7"/>
    <x v="17"/>
    <m/>
    <x v="3"/>
    <x v="0"/>
    <x v="14"/>
    <m/>
  </r>
  <r>
    <n v="11"/>
    <x v="10"/>
    <x v="4"/>
    <n v="2"/>
    <x v="1"/>
    <n v="10"/>
    <x v="6"/>
    <s v="Gestión Pública Local"/>
    <x v="5"/>
    <s v="N/A"/>
    <n v="49"/>
    <x v="52"/>
    <x v="90"/>
    <x v="90"/>
    <s v="Vincular XXX personas en acciones complementarias en salud física nutricional y oral a través del Circuito del Cuidado"/>
    <x v="721"/>
    <n v="555.51580799999999"/>
    <n v="592.87894400000005"/>
    <n v="610.15688"/>
    <n v="627.94187999999997"/>
    <n v="2386.493512"/>
    <n v="3.9999999999597762E-3"/>
    <n v="0"/>
    <n v="600"/>
    <s v="Secretaría Distrital de Salud"/>
    <n v="18"/>
    <x v="7"/>
    <x v="65"/>
    <m/>
    <x v="3"/>
    <x v="0"/>
    <x v="15"/>
    <m/>
  </r>
  <r>
    <n v="11"/>
    <x v="10"/>
    <x v="4"/>
    <n v="2"/>
    <x v="1"/>
    <n v="10"/>
    <x v="6"/>
    <s v="Presupuestos Participativos"/>
    <x v="5"/>
    <s v="N/A"/>
    <n v="70"/>
    <x v="14"/>
    <x v="22"/>
    <x v="22"/>
    <s v="Beneficiar XXX personas con acciones para la promoción y atención de la salud mental"/>
    <x v="722"/>
    <n v="1951.249276"/>
    <n v="2082.4872909999999"/>
    <n v="2143.1760410000002"/>
    <n v="2205.6458539999999"/>
    <n v="8382.5584620000009"/>
    <n v="1.4050000001702425E-2"/>
    <n v="0"/>
    <n v="1500"/>
    <s v="Secretaría Distrital de Salud"/>
    <n v="18"/>
    <x v="7"/>
    <x v="19"/>
    <m/>
    <x v="8"/>
    <x v="0"/>
    <x v="15"/>
    <m/>
  </r>
  <r>
    <n v="11"/>
    <x v="10"/>
    <x v="5"/>
    <n v="2"/>
    <x v="1"/>
    <n v="12"/>
    <x v="7"/>
    <s v="Presupuestos Participativos"/>
    <x v="6"/>
    <s v="N/A"/>
    <n v="66"/>
    <x v="15"/>
    <x v="23"/>
    <x v="23"/>
    <s v="Vincular XXX personas en procesos para la prevención de violencias en el contexto familiar y/o violencia sexual   "/>
    <x v="723"/>
    <n v="1313.7934969999999"/>
    <n v="1402.1572200000001"/>
    <n v="1443.0194959999999"/>
    <n v="1485.080976"/>
    <n v="5644.0511889999998"/>
    <n v="9.4599899988217426E-3"/>
    <n v="0"/>
    <n v="8000"/>
    <s v="Secretaría Distrital de Integración Social"/>
    <n v="24"/>
    <x v="8"/>
    <x v="20"/>
    <m/>
    <x v="3"/>
    <x v="0"/>
    <x v="2"/>
    <m/>
  </r>
  <r>
    <n v="11"/>
    <x v="10"/>
    <x v="5"/>
    <n v="2"/>
    <x v="1"/>
    <n v="12"/>
    <x v="7"/>
    <s v="Presupuestos Participativos"/>
    <x v="6"/>
    <s v="N/A"/>
    <n v="23"/>
    <x v="16"/>
    <x v="24"/>
    <x v="24"/>
    <s v="Vincular XXX mujeres cuidadoras a estrategias de cuidado."/>
    <x v="724"/>
    <n v="1202.6903359999999"/>
    <n v="1283.5814319999999"/>
    <n v="1320.98812"/>
    <n v="1359.4926"/>
    <n v="5166.7524880000001"/>
    <n v="8.6599900011763258E-3"/>
    <n v="0"/>
    <n v="4000"/>
    <s v="Secretaría Distrital de la Mujer"/>
    <n v="50"/>
    <x v="8"/>
    <x v="21"/>
    <m/>
    <x v="3"/>
    <x v="0"/>
    <x v="2"/>
    <m/>
  </r>
  <r>
    <n v="11"/>
    <x v="10"/>
    <x v="5"/>
    <n v="2"/>
    <x v="1"/>
    <n v="12"/>
    <x v="7"/>
    <s v="Presupuestos Participativos"/>
    <x v="6"/>
    <s v="N/A"/>
    <n v="50"/>
    <x v="17"/>
    <x v="25"/>
    <x v="25"/>
    <s v="Vincular xxx mujeres para el ejercicio de derechos y el fortalecimiento de su autonomía económica"/>
    <x v="725"/>
    <n v="1508.2240300000001"/>
    <n v="1609.664851"/>
    <n v="1656.574404"/>
    <n v="1704.8606339999999"/>
    <n v="6479.3239189999995"/>
    <n v="1.0859990000148543E-2"/>
    <n v="0"/>
    <n v="1000"/>
    <s v="Secretaría Distrital de la Mujer"/>
    <n v="50"/>
    <x v="8"/>
    <x v="0"/>
    <m/>
    <x v="3"/>
    <x v="5"/>
    <x v="16"/>
    <m/>
  </r>
  <r>
    <n v="11"/>
    <x v="10"/>
    <x v="5"/>
    <n v="2"/>
    <x v="1"/>
    <n v="12"/>
    <x v="7"/>
    <s v="Gestión Pública Local"/>
    <x v="6"/>
    <s v="N/A"/>
    <n v="71"/>
    <x v="57"/>
    <x v="98"/>
    <x v="96"/>
    <s v="Adecuar y dotar XXXX espacios en las manzanas del cuidado"/>
    <x v="255"/>
    <n v="277.757904"/>
    <n v="296.43947200000002"/>
    <n v="305.07844"/>
    <n v="313.97093999999998"/>
    <n v="1193.246756"/>
    <n v="1.9999999999798881E-3"/>
    <n v="0"/>
    <n v="2"/>
    <s v="Secretaría Distrital de la Mujer"/>
    <n v="50"/>
    <x v="8"/>
    <x v="3"/>
    <m/>
    <x v="3"/>
    <x v="30"/>
    <x v="73"/>
    <m/>
  </r>
  <r>
    <n v="11"/>
    <x v="10"/>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26"/>
    <n v="361.08527500000002"/>
    <n v="385.37131399999998"/>
    <n v="396.60197199999999"/>
    <n v="408.16222199999999"/>
    <n v="1551.220783"/>
    <n v="2.6000000003090743E-3"/>
    <n v="0"/>
    <n v="4"/>
    <s v="Secretaría General"/>
    <n v="1"/>
    <x v="9"/>
    <x v="2"/>
    <m/>
    <x v="3"/>
    <x v="6"/>
    <x v="17"/>
    <m/>
  </r>
  <r>
    <n v="11"/>
    <x v="10"/>
    <x v="6"/>
    <n v="2"/>
    <x v="1"/>
    <n v="13"/>
    <x v="8"/>
    <s v="Presupuestos Participativos"/>
    <x v="6"/>
    <s v="N/A"/>
    <n v="21"/>
    <x v="18"/>
    <x v="27"/>
    <x v="27"/>
    <s v="Realizar xxx acciones de construcción de paz que contribuyan al tejido social la integración local la sostenibilidad económica y/o desarrollo territorial para la reconciliación."/>
    <x v="27"/>
    <n v="412.19134100000002"/>
    <n v="439.914694"/>
    <n v="452.73487999999998"/>
    <n v="465.93130500000001"/>
    <n v="1770.7722200000001"/>
    <n v="2.9679900005228983E-3"/>
    <n v="0"/>
    <n v="4"/>
    <s v="Secretaría General"/>
    <n v="1"/>
    <x v="9"/>
    <x v="22"/>
    <m/>
    <x v="3"/>
    <x v="0"/>
    <x v="18"/>
    <m/>
  </r>
  <r>
    <n v="11"/>
    <x v="10"/>
    <x v="7"/>
    <n v="2"/>
    <x v="1"/>
    <n v="14"/>
    <x v="9"/>
    <s v="Gestión Pública Local"/>
    <x v="7"/>
    <s v="A definir en PDL"/>
    <n v="3"/>
    <x v="19"/>
    <x v="29"/>
    <x v="29"/>
    <s v="Otorgar XXX estímulos de apoyo al sector artístico y cultural."/>
    <x v="726"/>
    <n v="1388.78952"/>
    <n v="1482.1973599999999"/>
    <n v="1525.3922"/>
    <n v="1569.8547000000001"/>
    <n v="5966.2337799999996"/>
    <n v="9.99999999989944E-3"/>
    <n v="0"/>
    <n v="150"/>
    <s v="Secretaría Distrital de Cultura, Recreación y Deporte"/>
    <n v="26"/>
    <x v="10"/>
    <x v="23"/>
    <m/>
    <x v="9"/>
    <x v="7"/>
    <x v="20"/>
    <m/>
  </r>
  <r>
    <n v="11"/>
    <x v="10"/>
    <x v="7"/>
    <n v="2"/>
    <x v="1"/>
    <n v="14"/>
    <x v="9"/>
    <s v="Presupuestos Participativos"/>
    <x v="7"/>
    <s v="N/A"/>
    <n v="24"/>
    <x v="20"/>
    <x v="30"/>
    <x v="30"/>
    <s v="Beneficiar XXX colectivos u organizaciones recreo deportivas  inscritas en el Banco que implementan iniciativas de carácter barrial con apoyos economicos"/>
    <x v="727"/>
    <n v="1388.78952"/>
    <n v="1482.1973599999999"/>
    <n v="1525.3922"/>
    <n v="1569.8547000000001"/>
    <n v="5966.2337799999996"/>
    <n v="9.99999999989944E-3"/>
    <n v="0"/>
    <n v="290"/>
    <s v="Secretaría Distrital de Cultura, Recreación y Deporte"/>
    <n v="26"/>
    <x v="11"/>
    <x v="24"/>
    <m/>
    <x v="9"/>
    <x v="0"/>
    <x v="21"/>
    <m/>
  </r>
  <r>
    <n v="11"/>
    <x v="10"/>
    <x v="7"/>
    <n v="2"/>
    <x v="1"/>
    <n v="14"/>
    <x v="9"/>
    <s v="Presupuestos Participativos"/>
    <x v="7"/>
    <s v="N/A"/>
    <n v="24"/>
    <x v="20"/>
    <x v="31"/>
    <x v="31"/>
    <s v="Beneficiar  XXX personas en actividades recreo-deportivas comunitarias."/>
    <x v="728"/>
    <n v="2499.821136"/>
    <n v="2667.9552480000002"/>
    <n v="2745.7059599999998"/>
    <n v="2825.73846"/>
    <n v="10739.220804"/>
    <n v="1.7999999999818994E-2"/>
    <n v="0"/>
    <n v="30000"/>
    <s v="Secretaría Distrital de Cultura, Recreación y Deporte"/>
    <n v="26"/>
    <x v="11"/>
    <x v="25"/>
    <m/>
    <x v="9"/>
    <x v="0"/>
    <x v="22"/>
    <m/>
  </r>
  <r>
    <n v="11"/>
    <x v="10"/>
    <x v="7"/>
    <n v="2"/>
    <x v="1"/>
    <n v="14"/>
    <x v="9"/>
    <s v="Presupuestos Participativos"/>
    <x v="7"/>
    <s v="N/A"/>
    <n v="24"/>
    <x v="20"/>
    <x v="32"/>
    <x v="32"/>
    <s v="Capacitar XXX personas en los campos deportivos o recreativos "/>
    <x v="729"/>
    <n v="694.39476000000002"/>
    <n v="741.09867999999994"/>
    <n v="762.6961"/>
    <n v="784.92735000000005"/>
    <n v="2983.1168899999998"/>
    <n v="4.99999999994972E-3"/>
    <n v="0"/>
    <n v="8000"/>
    <s v="Secretaría Distrital de Cultura, Recreación y Deporte"/>
    <n v="26"/>
    <x v="11"/>
    <x v="26"/>
    <m/>
    <x v="9"/>
    <x v="8"/>
    <x v="23"/>
    <m/>
  </r>
  <r>
    <n v="11"/>
    <x v="10"/>
    <x v="7"/>
    <n v="2"/>
    <x v="1"/>
    <n v="14"/>
    <x v="9"/>
    <s v="Presupuestos Participativos"/>
    <x v="7"/>
    <s v="N/A"/>
    <n v="24"/>
    <x v="20"/>
    <x v="33"/>
    <x v="33"/>
    <s v="Beneficiar XXX Personas con la entrega de dotaciones deportivas."/>
    <x v="730"/>
    <n v="694.39476000000002"/>
    <n v="741.09867999999994"/>
    <n v="762.6961"/>
    <n v="784.92735000000005"/>
    <n v="2983.1168899999998"/>
    <n v="4.99999999994972E-3"/>
    <n v="0"/>
    <n v="7000"/>
    <s v="Secretaría Distrital de Cultura, Recreación y Deporte"/>
    <n v="26"/>
    <x v="11"/>
    <x v="3"/>
    <m/>
    <x v="3"/>
    <x v="0"/>
    <x v="24"/>
    <m/>
  </r>
  <r>
    <n v="11"/>
    <x v="10"/>
    <x v="7"/>
    <n v="2"/>
    <x v="1"/>
    <n v="14"/>
    <x v="9"/>
    <s v="Presupuestos Participativos"/>
    <x v="7"/>
    <s v="N/A"/>
    <n v="25"/>
    <x v="21"/>
    <x v="34"/>
    <x v="34"/>
    <s v="Realizar XXX eventos de promoción circulción y apropiación de actividades artísticas culturales y patrimoniales."/>
    <x v="731"/>
    <n v="972.15266399999996"/>
    <n v="1037.5381520000001"/>
    <n v="1067.7745399999999"/>
    <n v="1098.8982900000001"/>
    <n v="4176.3636459999998"/>
    <n v="6.9999999999296077E-3"/>
    <n v="0"/>
    <n v="50"/>
    <s v="Secretaría Distrital de Cultura, Recreación y Deporte"/>
    <n v="26"/>
    <x v="10"/>
    <x v="27"/>
    <m/>
    <x v="9"/>
    <x v="9"/>
    <x v="25"/>
    <m/>
  </r>
  <r>
    <n v="11"/>
    <x v="10"/>
    <x v="7"/>
    <n v="2"/>
    <x v="1"/>
    <n v="14"/>
    <x v="9"/>
    <s v="Presupuestos Participativos"/>
    <x v="7"/>
    <s v="N/A"/>
    <n v="25"/>
    <x v="21"/>
    <x v="35"/>
    <x v="35"/>
    <s v="Capacitar XXX personas en los campos artísticos interculturales culturales y/o patrimoniales."/>
    <x v="732"/>
    <n v="2194.2860529999998"/>
    <n v="2341.870347"/>
    <n v="2410.1181510000001"/>
    <n v="2480.3688560000001"/>
    <n v="9426.6434069999996"/>
    <n v="1.5799990001238613E-2"/>
    <n v="0"/>
    <n v="5100"/>
    <s v="Secretaría Distrital de Cultura, Recreación y Deporte"/>
    <n v="26"/>
    <x v="10"/>
    <x v="26"/>
    <m/>
    <x v="9"/>
    <x v="10"/>
    <x v="26"/>
    <m/>
  </r>
  <r>
    <n v="11"/>
    <x v="10"/>
    <x v="7"/>
    <n v="2"/>
    <x v="1"/>
    <n v="14"/>
    <x v="9"/>
    <s v="Presupuestos Participativos"/>
    <x v="7"/>
    <s v="N/A"/>
    <n v="25"/>
    <x v="21"/>
    <x v="36"/>
    <x v="36"/>
    <s v="Beneficiar XXX organizaciones artísticas culturales y patrimoniales con elementos entregados."/>
    <x v="36"/>
    <n v="277.757904"/>
    <n v="296.43947200000002"/>
    <n v="305.07844"/>
    <n v="313.97093999999998"/>
    <n v="1193.246756"/>
    <n v="1.9999999999798881E-3"/>
    <n v="0"/>
    <n v="50"/>
    <s v="Secretaría Distrital de Cultura, Recreación y Deporte"/>
    <n v="26"/>
    <x v="10"/>
    <x v="28"/>
    <m/>
    <x v="3"/>
    <x v="0"/>
    <x v="27"/>
    <m/>
  </r>
  <r>
    <n v="11"/>
    <x v="10"/>
    <x v="8"/>
    <n v="2"/>
    <x v="1"/>
    <n v="15"/>
    <x v="10"/>
    <s v="Presupuestos Participativos"/>
    <x v="6"/>
    <s v="N/A"/>
    <n v="33"/>
    <x v="22"/>
    <x v="38"/>
    <x v="38"/>
    <s v="Atender XXX animales en los programas de brigadas médicas urgencias veterinarias y adopciones"/>
    <x v="733"/>
    <n v="576.34765100000004"/>
    <n v="615.11190399999998"/>
    <n v="633.03776300000004"/>
    <n v="651.48970099999997"/>
    <n v="2475.9870190000001"/>
    <n v="4.1500000004610982E-3"/>
    <n v="0"/>
    <n v="1500"/>
    <s v="Secretaría Distrital de Ambiente"/>
    <n v="33"/>
    <x v="12"/>
    <x v="29"/>
    <m/>
    <x v="3"/>
    <x v="12"/>
    <x v="29"/>
    <m/>
  </r>
  <r>
    <n v="11"/>
    <x v="10"/>
    <x v="8"/>
    <n v="2"/>
    <x v="1"/>
    <n v="15"/>
    <x v="10"/>
    <s v="Presupuestos Participativos"/>
    <x v="6"/>
    <s v="N/A"/>
    <n v="33"/>
    <x v="22"/>
    <x v="39"/>
    <x v="39"/>
    <s v="Esterilizar XXX perros y gatos incluyendo los que está en condición de vulnerabilidad"/>
    <x v="734"/>
    <n v="1388.78952"/>
    <n v="1482.1973599999999"/>
    <n v="1525.3922"/>
    <n v="1569.8547000000001"/>
    <n v="5966.2337799999996"/>
    <n v="9.99999999989944E-3"/>
    <n v="0"/>
    <n v="16000"/>
    <s v="Secretaría Distrital de Ambiente"/>
    <n v="33"/>
    <x v="12"/>
    <x v="30"/>
    <m/>
    <x v="3"/>
    <x v="13"/>
    <x v="29"/>
    <m/>
  </r>
  <r>
    <n v="11"/>
    <x v="10"/>
    <x v="9"/>
    <n v="3"/>
    <x v="2"/>
    <n v="16"/>
    <x v="11"/>
    <s v="Gestión Pública Local"/>
    <x v="8"/>
    <n v="0.09"/>
    <n v="28"/>
    <x v="23"/>
    <x v="40"/>
    <x v="40"/>
    <s v="Dotar XXX sedes educativas urbanas y rurales con recursos pedagógicos y/o tecnológicos"/>
    <x v="735"/>
    <n v="972.15266399999996"/>
    <n v="1037.5381520000001"/>
    <n v="1067.7745399999999"/>
    <n v="1098.8982900000001"/>
    <n v="4176.3636459999998"/>
    <n v="6.9999999999296077E-3"/>
    <n v="0"/>
    <n v="32"/>
    <s v="Secretaría de Educación del Distrito"/>
    <n v="15"/>
    <x v="13"/>
    <x v="3"/>
    <m/>
    <x v="3"/>
    <x v="14"/>
    <x v="30"/>
    <m/>
  </r>
  <r>
    <n v="11"/>
    <x v="10"/>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736"/>
    <n v="2222.063232"/>
    <n v="2371.5157760000002"/>
    <n v="2440.62752"/>
    <n v="2511.7675199999999"/>
    <n v="9545.974048"/>
    <n v="1.5999999999839105E-2"/>
    <n v="0"/>
    <n v="600"/>
    <s v="Secretaría de Educación del Distrito"/>
    <n v="15"/>
    <x v="13"/>
    <x v="31"/>
    <m/>
    <x v="10"/>
    <x v="15"/>
    <x v="31"/>
    <m/>
  </r>
  <r>
    <n v="11"/>
    <x v="10"/>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737"/>
    <n v="9304.8897840000009"/>
    <n v="9930.7223119999999"/>
    <n v="10220.12774"/>
    <n v="10518.02649"/>
    <n v="39973.766325999997"/>
    <n v="6.6999999999326251E-2"/>
    <n v="0"/>
    <n v="600"/>
    <s v="Secretaría de Educación del Distrito"/>
    <n v="15"/>
    <x v="13"/>
    <x v="32"/>
    <m/>
    <x v="10"/>
    <x v="15"/>
    <x v="32"/>
    <m/>
  </r>
  <r>
    <n v="11"/>
    <x v="10"/>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738"/>
    <n v="1965.1371710000001"/>
    <n v="2097.309264"/>
    <n v="2158.429963"/>
    <n v="2221.3444009999998"/>
    <n v="8442.2207990000006"/>
    <n v="1.4150000000360539E-2"/>
    <n v="0"/>
    <n v="4"/>
    <s v="Secretaría Distrital de Desarrollo Económico"/>
    <n v="11"/>
    <x v="14"/>
    <x v="0"/>
    <m/>
    <x v="11"/>
    <x v="0"/>
    <x v="33"/>
    <m/>
  </r>
  <r>
    <n v="11"/>
    <x v="10"/>
    <x v="10"/>
    <n v="3"/>
    <x v="2"/>
    <n v="19"/>
    <x v="12"/>
    <s v="Presupuestos Participativos"/>
    <x v="10"/>
    <s v="N/A"/>
    <n v="36"/>
    <x v="26"/>
    <x v="44"/>
    <x v="44"/>
    <s v="Apoyar XXX Mipymes y/o emprendimientos orientados al fortalecimiento de las capacidades locales para la gestión y el desarrollo turístico "/>
    <x v="739"/>
    <n v="1577.6635060000001"/>
    <n v="1683.774719"/>
    <n v="1732.844014"/>
    <n v="1783.3533689999999"/>
    <n v="6777.6356080000005"/>
    <n v="1.1359990000143516E-2"/>
    <n v="0"/>
    <n v="200"/>
    <s v="Secretaría Distrital de Desarrollo Económico"/>
    <n v="11"/>
    <x v="14"/>
    <x v="33"/>
    <m/>
    <x v="3"/>
    <x v="0"/>
    <x v="34"/>
    <m/>
  </r>
  <r>
    <n v="11"/>
    <x v="10"/>
    <x v="7"/>
    <n v="3"/>
    <x v="2"/>
    <n v="20"/>
    <x v="13"/>
    <s v="Presupuestos Participativos"/>
    <x v="7"/>
    <s v="N/A"/>
    <n v="30"/>
    <x v="27"/>
    <x v="45"/>
    <x v="45"/>
    <s v="Financiar XXX proyectos del sector cultural y creativo."/>
    <x v="740"/>
    <n v="1313.7934969999999"/>
    <n v="1402.1572200000001"/>
    <n v="1443.0194959999999"/>
    <n v="1485.080976"/>
    <n v="5644.0511889999998"/>
    <n v="9.4599899988217426E-3"/>
    <n v="0"/>
    <n v="100"/>
    <s v="Secretaría Distrital de Cultura, Recreación y Deporte"/>
    <n v="26"/>
    <x v="15"/>
    <x v="34"/>
    <m/>
    <x v="9"/>
    <x v="0"/>
    <x v="35"/>
    <m/>
  </r>
  <r>
    <n v="11"/>
    <x v="10"/>
    <x v="10"/>
    <n v="3"/>
    <x v="2"/>
    <n v="20"/>
    <x v="13"/>
    <s v="Presupuestos Participativos"/>
    <x v="10"/>
    <s v="N/A"/>
    <n v="37"/>
    <x v="28"/>
    <x v="46"/>
    <x v="46"/>
    <s v="Vincular XXX hogares y/o unidades productivas a procesos productivos y de comercialización en el sector rural."/>
    <x v="741"/>
    <n v="624.95389499999999"/>
    <n v="666.98733000000004"/>
    <n v="686.42496500000004"/>
    <n v="706.43304499999999"/>
    <n v="2684.7992350000004"/>
    <n v="4.4999900003465879E-3"/>
    <n v="0"/>
    <n v="50"/>
    <s v="Secretaría Distrital de Desarrollo Económico"/>
    <n v="11"/>
    <x v="16"/>
    <x v="35"/>
    <m/>
    <x v="3"/>
    <x v="16"/>
    <x v="36"/>
    <m/>
  </r>
  <r>
    <n v="11"/>
    <x v="10"/>
    <x v="10"/>
    <n v="3"/>
    <x v="2"/>
    <n v="20"/>
    <x v="13"/>
    <s v="Presupuestos Participativos"/>
    <x v="10"/>
    <s v="N/A"/>
    <n v="38"/>
    <x v="29"/>
    <x v="47"/>
    <x v="47"/>
    <s v="Apoyar XXX Mipymes emprendimientos y/o actores de la economia informal para el fortalecimiento del tejido empresarial local."/>
    <x v="742"/>
    <n v="1313.7934969999999"/>
    <n v="1402.1572200000001"/>
    <n v="1443.0194959999999"/>
    <n v="1485.080976"/>
    <n v="5644.0511889999998"/>
    <n v="9.4599899988217426E-3"/>
    <n v="0"/>
    <n v="500"/>
    <s v="Secretaría Distrital de Desarrollo Económico"/>
    <n v="11"/>
    <x v="16"/>
    <x v="36"/>
    <m/>
    <x v="3"/>
    <x v="17"/>
    <x v="37"/>
    <m/>
  </r>
  <r>
    <n v="11"/>
    <x v="10"/>
    <x v="7"/>
    <n v="4"/>
    <x v="3"/>
    <n v="24"/>
    <x v="14"/>
    <s v="Presupuestos Participativos"/>
    <x v="11"/>
    <s v="N/A"/>
    <n v="26"/>
    <x v="30"/>
    <x v="91"/>
    <x v="91"/>
    <s v="Construir XXX m2 de Parques de la red de proximidad (la construcción incluye su dotación)."/>
    <x v="743"/>
    <n v="1083.2558260000001"/>
    <n v="1156.1139410000001"/>
    <n v="1189.805916"/>
    <n v="1224.486666"/>
    <n v="4653.6623490000002"/>
    <n v="7.8000000009272232E-3"/>
    <n v="0"/>
    <n v="900"/>
    <s v="Secretaría Distrital de Cultura, Recreación y Deporte"/>
    <n v="26"/>
    <x v="17"/>
    <x v="66"/>
    <m/>
    <x v="3"/>
    <x v="0"/>
    <x v="68"/>
    <m/>
  </r>
  <r>
    <n v="11"/>
    <x v="10"/>
    <x v="7"/>
    <n v="4"/>
    <x v="3"/>
    <n v="24"/>
    <x v="14"/>
    <s v="Presupuestos Participativos"/>
    <x v="11"/>
    <s v="N/A"/>
    <n v="26"/>
    <x v="30"/>
    <x v="48"/>
    <x v="48"/>
    <s v="Intervenir XXX Parques  de la red de proximidad con acciones de mejoramiento mantenimiento y/o dotación. "/>
    <x v="744"/>
    <n v="2208.1739480000001"/>
    <n v="2356.6923200000001"/>
    <n v="2425.372073"/>
    <n v="2496.067403"/>
    <n v="9486.3057440000011"/>
    <n v="1.5899989999896731E-2"/>
    <n v="0"/>
    <n v="32"/>
    <s v="Secretaría Distrital de Cultura, Recreación y Deporte"/>
    <n v="26"/>
    <x v="17"/>
    <x v="4"/>
    <m/>
    <x v="3"/>
    <x v="18"/>
    <x v="38"/>
    <m/>
  </r>
  <r>
    <n v="11"/>
    <x v="10"/>
    <x v="7"/>
    <n v="4"/>
    <x v="3"/>
    <n v="24"/>
    <x v="14"/>
    <s v="Presupuestos Participativos"/>
    <x v="11"/>
    <s v="N/A"/>
    <n v="31"/>
    <x v="31"/>
    <x v="49"/>
    <x v="49"/>
    <s v="Intervenir XXX equipamientos culturales con acciones de construcción adecuación y/o dotación"/>
    <x v="745"/>
    <n v="1106.863859"/>
    <n v="1181.309814"/>
    <n v="1215.736058"/>
    <n v="1251.172626"/>
    <n v="4755.0823570000002"/>
    <n v="7.9699900008815671E-3"/>
    <n v="0"/>
    <n v="15"/>
    <s v="Secretaría Distrital de Cultura, Recreación y Deporte"/>
    <n v="26"/>
    <x v="18"/>
    <x v="4"/>
    <m/>
    <x v="3"/>
    <x v="19"/>
    <x v="39"/>
    <m/>
  </r>
  <r>
    <n v="11"/>
    <x v="10"/>
    <x v="8"/>
    <n v="4"/>
    <x v="3"/>
    <n v="25"/>
    <x v="15"/>
    <s v="Presupuestos Participativos"/>
    <x v="12"/>
    <s v="N/A"/>
    <n v="32"/>
    <x v="32"/>
    <x v="99"/>
    <x v="97"/>
    <s v="Generar XXX m2 de áreas renaturalizadas"/>
    <x v="746"/>
    <n v="576.50194499999998"/>
    <n v="615.27657699999997"/>
    <n v="633.20723399999997"/>
    <n v="651.66411100000005"/>
    <n v="2476.6498670000001"/>
    <n v="4.1511109995007525E-3"/>
    <n v="0"/>
    <n v="15000"/>
    <s v="Secretaría Distrital de Ambiente"/>
    <n v="33"/>
    <x v="19"/>
    <x v="70"/>
    <m/>
    <x v="12"/>
    <x v="0"/>
    <x v="40"/>
    <m/>
  </r>
  <r>
    <n v="11"/>
    <x v="10"/>
    <x v="8"/>
    <n v="4"/>
    <x v="3"/>
    <n v="25"/>
    <x v="15"/>
    <s v="Presupuestos Participativos"/>
    <x v="12"/>
    <s v="N/A"/>
    <n v="32"/>
    <x v="32"/>
    <x v="96"/>
    <x v="55"/>
    <s v="Lograr XXX hectáreas en proceso de restauración ecológica"/>
    <x v="747"/>
    <n v="291.64579900000001"/>
    <n v="311.26144599999998"/>
    <n v="320.33236199999999"/>
    <n v="329.669487"/>
    <n v="1252.9090940000001"/>
    <n v="2.1000000003141023E-3"/>
    <n v="0"/>
    <n v="1.5"/>
    <s v="Secretaría Distrital de Ambiente"/>
    <n v="33"/>
    <x v="19"/>
    <x v="42"/>
    <m/>
    <x v="12"/>
    <x v="24"/>
    <x v="40"/>
    <m/>
  </r>
  <r>
    <n v="11"/>
    <x v="10"/>
    <x v="11"/>
    <n v="4"/>
    <x v="3"/>
    <n v="25"/>
    <x v="15"/>
    <s v="Presupuestos Participativos"/>
    <x v="12"/>
    <s v="N/A"/>
    <n v="32"/>
    <x v="32"/>
    <x v="51"/>
    <x v="51"/>
    <s v="Implementar XXX procesos comunitarios de educación ambiental que promueven la conservación de la biodiversidad y el agua"/>
    <x v="424"/>
    <n v="291.64579900000001"/>
    <n v="311.26144599999998"/>
    <n v="320.33236199999999"/>
    <n v="329.669487"/>
    <n v="1252.9090940000001"/>
    <n v="2.1000000003141023E-3"/>
    <n v="0"/>
    <n v="12"/>
    <s v="Secretaría Distrital de Ambiente"/>
    <n v="33"/>
    <x v="20"/>
    <x v="38"/>
    <m/>
    <x v="13"/>
    <x v="0"/>
    <x v="28"/>
    <m/>
  </r>
  <r>
    <n v="11"/>
    <x v="10"/>
    <x v="11"/>
    <n v="4"/>
    <x v="3"/>
    <n v="25"/>
    <x v="15"/>
    <s v="Presupuestos Participativos"/>
    <x v="12"/>
    <s v="N/A"/>
    <n v="32"/>
    <x v="32"/>
    <x v="52"/>
    <x v="52"/>
    <s v="Implementar XXX huertas urbanas "/>
    <x v="748"/>
    <n v="138.878952"/>
    <n v="148.21973600000001"/>
    <n v="152.53922"/>
    <n v="156.98546999999999"/>
    <n v="596.623378"/>
    <n v="9.9999999998994405E-4"/>
    <n v="0"/>
    <n v="50"/>
    <s v="Secretaría Distrital de Ambiente"/>
    <n v="33"/>
    <x v="20"/>
    <x v="39"/>
    <m/>
    <x v="3"/>
    <x v="21"/>
    <x v="41"/>
    <m/>
  </r>
  <r>
    <n v="11"/>
    <x v="10"/>
    <x v="11"/>
    <n v="4"/>
    <x v="3"/>
    <n v="25"/>
    <x v="15"/>
    <s v="Presupuestos Participativos"/>
    <x v="12"/>
    <s v="N/A"/>
    <n v="32"/>
    <x v="32"/>
    <x v="53"/>
    <x v="53"/>
    <s v="Mantener XXX m2 de jardinería "/>
    <x v="749"/>
    <n v="69.439475999999999"/>
    <n v="74.109868000000006"/>
    <n v="76.26961"/>
    <n v="78.492734999999996"/>
    <n v="298.311689"/>
    <n v="4.9999999999497202E-4"/>
    <n v="0"/>
    <n v="1640"/>
    <s v="Secretaría Distrital de Ambiente"/>
    <n v="33"/>
    <x v="20"/>
    <x v="40"/>
    <m/>
    <x v="3"/>
    <x v="22"/>
    <x v="40"/>
    <m/>
  </r>
  <r>
    <n v="11"/>
    <x v="10"/>
    <x v="11"/>
    <n v="4"/>
    <x v="3"/>
    <n v="25"/>
    <x v="15"/>
    <s v="Presupuestos Participativos"/>
    <x v="12"/>
    <s v="N/A"/>
    <n v="32"/>
    <x v="32"/>
    <x v="54"/>
    <x v="54"/>
    <s v="Mantener XXX árboles en zona urbana"/>
    <x v="750"/>
    <n v="27.775790000000001"/>
    <n v="29.643947000000001"/>
    <n v="30.507843999999999"/>
    <n v="31.397093999999999"/>
    <n v="119.324675"/>
    <n v="1.9999999899232926E-4"/>
    <n v="0"/>
    <n v="500"/>
    <s v="Secretaría Distrital de Ambiente"/>
    <n v="33"/>
    <x v="20"/>
    <x v="41"/>
    <m/>
    <x v="3"/>
    <x v="23"/>
    <x v="42"/>
    <m/>
  </r>
  <r>
    <n v="11"/>
    <x v="10"/>
    <x v="11"/>
    <n v="4"/>
    <x v="3"/>
    <n v="25"/>
    <x v="15"/>
    <s v="Presupuestos Participativos"/>
    <x v="12"/>
    <s v="N/A"/>
    <n v="34"/>
    <x v="34"/>
    <x v="59"/>
    <x v="59"/>
    <s v="Capacitar XXX personas en separación en la fuente y reciclaje."/>
    <x v="751"/>
    <n v="1854.034009"/>
    <n v="1978.7334760000001"/>
    <n v="2036.3985869999999"/>
    <n v="2095.7560250000001"/>
    <n v="7964.9220970000006"/>
    <n v="1.3350000001039024E-2"/>
    <n v="0"/>
    <n v="5000"/>
    <s v="Secretaría Distrital del Hábitat"/>
    <n v="43"/>
    <x v="20"/>
    <x v="43"/>
    <m/>
    <x v="3"/>
    <x v="25"/>
    <x v="43"/>
    <m/>
  </r>
  <r>
    <n v="11"/>
    <x v="10"/>
    <x v="2"/>
    <n v="4"/>
    <x v="3"/>
    <n v="26"/>
    <x v="16"/>
    <s v="Presupuestos Participativos"/>
    <x v="3"/>
    <s v="Entre el 14% y 19%"/>
    <n v="17"/>
    <x v="35"/>
    <x v="61"/>
    <x v="61"/>
    <s v="Intervenir XXX Kilómetros-carril de malla vial urbana (local y/o intermedia) con acciones de construcción y/o conservación"/>
    <x v="752"/>
    <n v="22747.253360999999"/>
    <n v="20989.330268999998"/>
    <n v="21972.879250000002"/>
    <n v="20981.239044000002"/>
    <n v="86690.701923999994"/>
    <n v="0.14530222099866869"/>
    <n v="0"/>
    <n v="15"/>
    <s v="Secretaría Distrital de Movilidad"/>
    <n v="37"/>
    <x v="21"/>
    <x v="45"/>
    <m/>
    <x v="3"/>
    <x v="26"/>
    <x v="45"/>
    <m/>
  </r>
  <r>
    <n v="11"/>
    <x v="10"/>
    <x v="8"/>
    <n v="4"/>
    <x v="3"/>
    <n v="27"/>
    <x v="17"/>
    <s v="Gestión Pública Local"/>
    <x v="12"/>
    <s v="A definir en PDL"/>
    <n v="40"/>
    <x v="36"/>
    <x v="63"/>
    <x v="63"/>
    <s v="Realizar XXX acciones efectivas para el fortalecimiento de las capacidades locales en torno a la gestión del riesgo"/>
    <x v="63"/>
    <n v="416.63685600000002"/>
    <n v="444.65920799999998"/>
    <n v="457.61766"/>
    <n v="470.95641000000001"/>
    <n v="1789.870134"/>
    <n v="2.9999999999698324E-3"/>
    <n v="0"/>
    <n v="4"/>
    <s v="Secretaría Distrital de Ambiente"/>
    <n v="33"/>
    <x v="22"/>
    <x v="47"/>
    <m/>
    <x v="3"/>
    <x v="0"/>
    <x v="46"/>
    <m/>
  </r>
  <r>
    <n v="11"/>
    <x v="10"/>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753"/>
    <n v="555.51580799999999"/>
    <n v="592.87894400000005"/>
    <n v="610.15688"/>
    <n v="627.94187999999997"/>
    <n v="2386.493512"/>
    <n v="3.9999999999597762E-3"/>
    <n v="0"/>
    <n v="26"/>
    <s v="Secretaría Distrital de Integración Social"/>
    <n v="24"/>
    <x v="23"/>
    <x v="3"/>
    <m/>
    <x v="3"/>
    <x v="27"/>
    <x v="48"/>
    <m/>
  </r>
  <r>
    <n v="11"/>
    <x v="10"/>
    <x v="3"/>
    <n v="4"/>
    <x v="3"/>
    <n v="30"/>
    <x v="18"/>
    <s v="Presupuestos Participativos"/>
    <x v="11"/>
    <s v="N/A"/>
    <n v="11"/>
    <x v="37"/>
    <x v="66"/>
    <x v="66"/>
    <s v="Dotar y/o acondicionar XXX unidades operativas de atención especializada (Centros Integrarte Centros Crecer y Cadis) "/>
    <x v="754"/>
    <n v="138.878952"/>
    <n v="148.21973600000001"/>
    <n v="152.53922"/>
    <n v="156.98546999999999"/>
    <n v="596.623378"/>
    <n v="9.9999999998994405E-4"/>
    <n v="0"/>
    <n v="1"/>
    <s v="Secretaría Distrital de Integración Social"/>
    <n v="24"/>
    <x v="23"/>
    <x v="3"/>
    <m/>
    <x v="3"/>
    <x v="27"/>
    <x v="49"/>
    <m/>
  </r>
  <r>
    <n v="11"/>
    <x v="10"/>
    <x v="3"/>
    <n v="4"/>
    <x v="3"/>
    <n v="30"/>
    <x v="18"/>
    <s v="Presupuestos Participativos"/>
    <x v="11"/>
    <s v="N/A"/>
    <n v="11"/>
    <x v="37"/>
    <x v="67"/>
    <x v="67"/>
    <s v="Dotar y/o acondicionar XXX unidades operativas orientadas a la atención de jóvenes (casas de la juventud centros forjar)"/>
    <x v="755"/>
    <n v="236.09421800000001"/>
    <n v="251.97355099999999"/>
    <n v="259.31667399999998"/>
    <n v="266.87529899999998"/>
    <n v="1014.259742"/>
    <n v="1.6999999989772453E-3"/>
    <n v="0"/>
    <n v="2"/>
    <s v="Secretaría Distrital de Integración Social"/>
    <n v="24"/>
    <x v="23"/>
    <x v="3"/>
    <m/>
    <x v="3"/>
    <x v="27"/>
    <x v="50"/>
    <m/>
  </r>
  <r>
    <n v="11"/>
    <x v="10"/>
    <x v="3"/>
    <n v="4"/>
    <x v="3"/>
    <n v="30"/>
    <x v="18"/>
    <s v="Presupuestos Participativos"/>
    <x v="11"/>
    <s v="N/A"/>
    <n v="11"/>
    <x v="37"/>
    <x v="107"/>
    <x v="105"/>
    <s v="Dotar y/o acondicionar casas LGBTI para la prestación de servicios sociales y estrategias dirigidas a personas de los sectores sociales LGBTI."/>
    <x v="756"/>
    <n v="287.30053800000002"/>
    <n v="291.41817200000003"/>
    <n v="0"/>
    <n v="0"/>
    <n v="578.7187100000001"/>
    <n v="9.6998999927585899E-4"/>
    <n v="0"/>
    <n v="1"/>
    <s v="Secretaría Distrital de Integración Social"/>
    <n v="24"/>
    <x v="23"/>
    <x v="3"/>
    <m/>
    <x v="3"/>
    <x v="27"/>
    <x v="78"/>
    <m/>
  </r>
  <r>
    <n v="11"/>
    <x v="10"/>
    <x v="13"/>
    <n v="5"/>
    <x v="4"/>
    <n v="33"/>
    <x v="20"/>
    <s v="Gestión Pública Local"/>
    <x v="14"/>
    <s v="15% (En este caso el porcentaje referido es el máximo posible)"/>
    <n v="42"/>
    <x v="39"/>
    <x v="71"/>
    <x v="71"/>
    <s v="Intervenir XX sede administrativa local"/>
    <x v="757"/>
    <n v="555.51580799999999"/>
    <n v="592.87894400000005"/>
    <n v="610.15688"/>
    <n v="627.94187999999997"/>
    <n v="2386.493512"/>
    <n v="3.9999999999597762E-3"/>
    <n v="0"/>
    <n v="5"/>
    <s v="Secretaría Distrital de Gobierno"/>
    <n v="3"/>
    <x v="25"/>
    <x v="4"/>
    <m/>
    <x v="14"/>
    <x v="0"/>
    <x v="54"/>
    <m/>
  </r>
  <r>
    <n v="11"/>
    <x v="10"/>
    <x v="13"/>
    <n v="5"/>
    <x v="4"/>
    <n v="33"/>
    <x v="20"/>
    <s v="Gestión Pública Local"/>
    <x v="14"/>
    <s v="15% (En este caso el porcentaje referido es el máximo posible)"/>
    <n v="43"/>
    <x v="40"/>
    <x v="72"/>
    <x v="72"/>
    <s v="Realizar 4 estrategias de fortalecimiento institucional (una por vigencia)."/>
    <x v="72"/>
    <n v="14721.168911999999"/>
    <n v="15711.292015999999"/>
    <n v="16169.15732"/>
    <n v="16640.45982"/>
    <n v="63242.078068000003"/>
    <n v="0.10599999999893407"/>
    <n v="0"/>
    <n v="4"/>
    <s v="Secretaría Distrital de Gobierno"/>
    <n v="3"/>
    <x v="25"/>
    <x v="50"/>
    <m/>
    <x v="14"/>
    <x v="0"/>
    <x v="55"/>
    <m/>
  </r>
  <r>
    <n v="11"/>
    <x v="10"/>
    <x v="13"/>
    <n v="5"/>
    <x v="4"/>
    <n v="33"/>
    <x v="20"/>
    <s v="Gestión Pública Local"/>
    <x v="14"/>
    <s v="15% (En este caso el porcentaje referido es el máximo posible)"/>
    <n v="45"/>
    <x v="41"/>
    <x v="73"/>
    <x v="73"/>
    <s v="Realizar 4 estrategias de inspección vigilancia y control (una por vigencia)."/>
    <x v="73"/>
    <n v="5555.1580800000002"/>
    <n v="5928.7894399999996"/>
    <n v="6101.5688"/>
    <n v="6279.4188000000004"/>
    <n v="23864.935119999998"/>
    <n v="3.999999999959776E-2"/>
    <n v="0"/>
    <n v="4"/>
    <s v="Secretaría Distrital de Gobierno"/>
    <n v="3"/>
    <x v="25"/>
    <x v="51"/>
    <m/>
    <x v="14"/>
    <x v="0"/>
    <x v="56"/>
    <m/>
  </r>
  <r>
    <n v="11"/>
    <x v="10"/>
    <x v="6"/>
    <n v="5"/>
    <x v="4"/>
    <n v="35"/>
    <x v="21"/>
    <s v="Presupuestos Participativos"/>
    <x v="15"/>
    <s v="N/A"/>
    <n v="12"/>
    <x v="42"/>
    <x v="75"/>
    <x v="75"/>
    <s v="Operativizar XXX Centros de Acceso Comunitario en zonas rurales y/o apartadas y/o urbanas con énfasis en procesos de formación y desarrollo de competencias digitales."/>
    <x v="758"/>
    <n v="1312.560252"/>
    <n v="1400.8410289999999"/>
    <n v="1441.6649480000001"/>
    <n v="1483.6869449999999"/>
    <n v="5638.7531739999995"/>
    <n v="9.4511099998218582E-3"/>
    <n v="0"/>
    <n v="3"/>
    <s v="Secretaría General"/>
    <n v="1"/>
    <x v="26"/>
    <x v="0"/>
    <m/>
    <x v="3"/>
    <x v="0"/>
    <x v="58"/>
    <m/>
  </r>
  <r>
    <n v="11"/>
    <x v="10"/>
    <x v="13"/>
    <n v="5"/>
    <x v="4"/>
    <n v="39"/>
    <x v="22"/>
    <s v="Presupuestos Participativos"/>
    <x v="16"/>
    <s v="N/A"/>
    <n v="18"/>
    <x v="43"/>
    <x v="76"/>
    <x v="76"/>
    <s v="Fortalecer XXX Organizaciones sociales e Instancias de participación ciudadana."/>
    <x v="377"/>
    <n v="1645.7155809999999"/>
    <n v="1756.4038720000001"/>
    <n v="1807.589757"/>
    <n v="1860.27782"/>
    <n v="7069.9870300000002"/>
    <n v="1.1850000001054108E-2"/>
    <n v="0"/>
    <n v="300"/>
    <s v="Secretaría Distrital de Gobierno"/>
    <n v="3"/>
    <x v="27"/>
    <x v="53"/>
    <m/>
    <x v="3"/>
    <x v="0"/>
    <x v="59"/>
    <m/>
  </r>
  <r>
    <n v="11"/>
    <x v="10"/>
    <x v="13"/>
    <n v="5"/>
    <x v="4"/>
    <n v="39"/>
    <x v="22"/>
    <s v="Presupuestos Participativos"/>
    <x v="16"/>
    <s v="N/A"/>
    <n v="20"/>
    <x v="44"/>
    <x v="77"/>
    <x v="77"/>
    <s v="Capacitar XXX personas a través de procesos de formación para la participación de manera virtual y presencial."/>
    <x v="759"/>
    <n v="800.09691899999996"/>
    <n v="853.91020300000002"/>
    <n v="878.79522599999996"/>
    <n v="904.41056100000003"/>
    <n v="3437.2129090000003"/>
    <n v="5.7611099995572681E-3"/>
    <n v="0"/>
    <n v="3000"/>
    <s v="Secretaría Distrital de Gobierno"/>
    <n v="3"/>
    <x v="27"/>
    <x v="26"/>
    <m/>
    <x v="3"/>
    <x v="29"/>
    <x v="59"/>
    <m/>
  </r>
  <r>
    <n v="11"/>
    <x v="10"/>
    <x v="13"/>
    <n v="5"/>
    <x v="4"/>
    <n v="39"/>
    <x v="22"/>
    <s v="Gestión Pública Local"/>
    <x v="16"/>
    <s v="A definir en PDL"/>
    <n v="41"/>
    <x v="45"/>
    <x v="78"/>
    <x v="78"/>
    <s v="Fortalecer XXX organizaciones comunales."/>
    <x v="576"/>
    <n v="694.39476000000002"/>
    <n v="741.09867999999994"/>
    <n v="762.6961"/>
    <n v="784.92735000000005"/>
    <n v="2983.1168899999998"/>
    <n v="4.99999999994972E-3"/>
    <n v="0"/>
    <n v="150"/>
    <s v="Secretaría Distrital de Gobierno"/>
    <n v="3"/>
    <x v="27"/>
    <x v="54"/>
    <m/>
    <x v="3"/>
    <x v="0"/>
    <x v="59"/>
    <m/>
  </r>
  <r>
    <n v="11"/>
    <x v="10"/>
    <x v="13"/>
    <n v="5"/>
    <x v="4"/>
    <n v="39"/>
    <x v="22"/>
    <s v="Gestión Pública Local"/>
    <x v="14"/>
    <s v="A definir en PDL"/>
    <n v="44"/>
    <x v="46"/>
    <x v="79"/>
    <x v="79"/>
    <s v="Desarrollar XXXX acciones orientadas a la ciudadanía en el marco de la estrategia &quot;Bogotaneidad"/>
    <x v="79"/>
    <n v="416.63685600000002"/>
    <n v="444.65920799999998"/>
    <n v="457.61766"/>
    <n v="470.95641000000001"/>
    <n v="1789.870134"/>
    <n v="2.9999999999698324E-3"/>
    <n v="0"/>
    <n v="4"/>
    <s v="Secretaría Distrital de Gobierno"/>
    <n v="3"/>
    <x v="28"/>
    <x v="55"/>
    <m/>
    <x v="15"/>
    <x v="0"/>
    <x v="60"/>
    <m/>
  </r>
  <r>
    <n v="11"/>
    <x v="10"/>
    <x v="13"/>
    <n v="5"/>
    <x v="4"/>
    <n v="39"/>
    <x v="22"/>
    <s v="Gestión Pública Local"/>
    <x v="14"/>
    <s v="A definir en PDL"/>
    <n v="44"/>
    <x v="46"/>
    <x v="80"/>
    <x v="80"/>
    <s v="Fortalecer XX unidades de innovación publica y  social a nivel local"/>
    <x v="293"/>
    <n v="277.757904"/>
    <n v="296.43947200000002"/>
    <n v="305.07844"/>
    <n v="313.97093999999998"/>
    <n v="1193.246756"/>
    <n v="1.9999999999798881E-3"/>
    <n v="0"/>
    <n v="1"/>
    <s v="Secretaría Distrital de Gobierno"/>
    <n v="3"/>
    <x v="28"/>
    <x v="56"/>
    <m/>
    <x v="16"/>
    <x v="0"/>
    <x v="60"/>
    <m/>
  </r>
  <r>
    <n v="11"/>
    <x v="10"/>
    <x v="13"/>
    <n v="5"/>
    <x v="4"/>
    <n v="39"/>
    <x v="22"/>
    <s v="Gestión Pública Local"/>
    <x v="17"/>
    <s v="A definir en PDL"/>
    <n v="46"/>
    <x v="47"/>
    <x v="106"/>
    <x v="104"/>
    <s v="Concertar e implementar una (1) iniciativa de inversión local con el pueblo muisca (aplica en Suba y Bosa)."/>
    <x v="760"/>
    <n v="277.757904"/>
    <n v="296.43947200000002"/>
    <n v="305.07844"/>
    <n v="313.97093999999998"/>
    <n v="1193.246756"/>
    <n v="1.9999999999798881E-3"/>
    <n v="0"/>
    <n v="4"/>
    <s v="Secretaría Distrital de Gobierno"/>
    <n v="3"/>
    <x v="29"/>
    <x v="75"/>
    <m/>
    <x v="3"/>
    <x v="0"/>
    <x v="61"/>
    <m/>
  </r>
  <r>
    <n v="11"/>
    <x v="10"/>
    <x v="13"/>
    <n v="5"/>
    <x v="4"/>
    <n v="39"/>
    <x v="22"/>
    <s v="Gestión Pública Local"/>
    <x v="17"/>
    <s v="A definir en PDL"/>
    <n v="46"/>
    <x v="47"/>
    <x v="81"/>
    <x v="81"/>
    <s v="Concertar e implementar una (1) iniciativa de inversión local con los pueblos indígenas (aplica en todas las localidades con autoridades indígenas)"/>
    <x v="81"/>
    <n v="41.663685999999998"/>
    <n v="44.465921000000002"/>
    <n v="45.761766000000001"/>
    <n v="47.095641000000001"/>
    <n v="178.98701399999999"/>
    <n v="3.0000000100264277E-4"/>
    <n v="0"/>
    <n v="1"/>
    <s v="Secretaría Distrital de Gobierno"/>
    <n v="3"/>
    <x v="29"/>
    <x v="57"/>
    <m/>
    <x v="3"/>
    <x v="0"/>
    <x v="61"/>
    <m/>
  </r>
  <r>
    <n v="11"/>
    <x v="10"/>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761"/>
    <n v="277.757904"/>
    <n v="296.43947200000002"/>
    <n v="305.07844"/>
    <n v="313.97093999999998"/>
    <n v="1193.246756"/>
    <n v="1.9999999999798881E-3"/>
    <n v="0"/>
    <n v="4"/>
    <s v="Secretaría Distrital de Gobierno"/>
    <n v="3"/>
    <x v="29"/>
    <x v="58"/>
    <m/>
    <x v="3"/>
    <x v="0"/>
    <x v="61"/>
    <m/>
  </r>
  <r>
    <n v="11"/>
    <x v="10"/>
    <x v="13"/>
    <n v="5"/>
    <x v="4"/>
    <n v="39"/>
    <x v="22"/>
    <s v="Presupuestos Participativos"/>
    <x v="16"/>
    <s v="N/A"/>
    <n v="58"/>
    <x v="48"/>
    <x v="84"/>
    <x v="84"/>
    <s v="Rehabilitar  XXX salones comunales y/o casas de participación."/>
    <x v="84"/>
    <n v="1104.2419629999999"/>
    <n v="1178.511573"/>
    <n v="1212.85627"/>
    <n v="1248.208897"/>
    <n v="4743.8187030000008"/>
    <n v="7.9511109987921019E-3"/>
    <n v="0"/>
    <n v="20"/>
    <s v="Secretaría Distrital de Gobierno"/>
    <n v="3"/>
    <x v="27"/>
    <x v="60"/>
    <m/>
    <x v="3"/>
    <x v="0"/>
    <x v="62"/>
    <m/>
  </r>
  <r>
    <n v="11"/>
    <x v="10"/>
    <x v="13"/>
    <n v="5"/>
    <x v="4"/>
    <n v="39"/>
    <x v="22"/>
    <s v="Presupuestos Participativos"/>
    <x v="16"/>
    <s v="N/A"/>
    <n v="58"/>
    <x v="48"/>
    <x v="85"/>
    <x v="85"/>
    <s v="Dotar XXX organizaciones comunales"/>
    <x v="762"/>
    <n v="277.757904"/>
    <n v="296.43947200000002"/>
    <n v="305.07844"/>
    <n v="313.97093999999998"/>
    <n v="1193.246756"/>
    <n v="1.9999999999798881E-3"/>
    <n v="0"/>
    <n v="70"/>
    <s v="Secretaría Distrital de Gobierno"/>
    <n v="3"/>
    <x v="27"/>
    <x v="3"/>
    <m/>
    <x v="3"/>
    <x v="0"/>
    <x v="63"/>
    <m/>
  </r>
  <r>
    <n v="11"/>
    <x v="10"/>
    <x v="13"/>
    <n v="5"/>
    <x v="4"/>
    <n v="39"/>
    <x v="22"/>
    <s v="Presupuestos Participativos"/>
    <x v="14"/>
    <s v="N/A"/>
    <n v="59"/>
    <x v="49"/>
    <x v="86"/>
    <x v="86"/>
    <s v="Fortalecer XXX medios comunitarios y alternativos."/>
    <x v="763"/>
    <n v="1034.020043"/>
    <n v="1103.5666349999999"/>
    <n v="1135.7272539999999"/>
    <n v="1168.8317059999999"/>
    <n v="4442.145638"/>
    <n v="7.4454769989843244E-3"/>
    <n v="0"/>
    <n v="25"/>
    <s v="Secretaría Distrital de Gobierno"/>
    <n v="3"/>
    <x v="27"/>
    <x v="61"/>
    <m/>
    <x v="3"/>
    <x v="0"/>
    <x v="64"/>
    <m/>
  </r>
  <r>
    <n v="12"/>
    <x v="11"/>
    <x v="0"/>
    <n v="1"/>
    <x v="0"/>
    <n v="1"/>
    <x v="0"/>
    <s v="Presupuestos Participativos"/>
    <x v="0"/>
    <s v="N/A"/>
    <n v="15"/>
    <x v="0"/>
    <x v="0"/>
    <x v="0"/>
    <s v="Fortalecer XXX organizaciones comunitarias a través de capacidades para promover acciones de corresponsabilidad en la gestión de la seguridad y la convivencia  "/>
    <x v="388"/>
    <n v="217"/>
    <n v="224"/>
    <n v="230"/>
    <n v="237"/>
    <n v="908"/>
    <n v="5.1999999999999998E-3"/>
    <n v="0"/>
    <n v="80"/>
    <s v="Secretaría Distrital de Seguridad, Convivencia y Justicia"/>
    <n v="51"/>
    <x v="0"/>
    <x v="0"/>
    <m/>
    <x v="0"/>
    <x v="0"/>
    <x v="0"/>
    <m/>
  </r>
  <r>
    <n v="12"/>
    <x v="11"/>
    <x v="0"/>
    <n v="1"/>
    <x v="0"/>
    <n v="1"/>
    <x v="0"/>
    <s v="Presupuestos Participativos"/>
    <x v="0"/>
    <s v="N/A"/>
    <n v="15"/>
    <x v="0"/>
    <x v="2"/>
    <x v="2"/>
    <s v="Implementar XXX iniciativas de convivencia con participación de la ciudadanía"/>
    <x v="389"/>
    <n v="217"/>
    <n v="224"/>
    <n v="230"/>
    <n v="237"/>
    <n v="908"/>
    <n v="5.1999999999999998E-3"/>
    <n v="0"/>
    <n v="4"/>
    <s v="Secretaría Distrital de Seguridad, Convivencia y Justicia"/>
    <n v="51"/>
    <x v="0"/>
    <x v="2"/>
    <m/>
    <x v="1"/>
    <x v="0"/>
    <x v="0"/>
    <m/>
  </r>
  <r>
    <n v="12"/>
    <x v="11"/>
    <x v="1"/>
    <n v="1"/>
    <x v="0"/>
    <n v="2"/>
    <x v="1"/>
    <s v="Presupuestos Participativos"/>
    <x v="1"/>
    <s v="N/A"/>
    <n v="22"/>
    <x v="1"/>
    <x v="3"/>
    <x v="3"/>
    <s v="Vincular XXX personas en acciones para la prevención del feminicidio y la violencia contra la mujer."/>
    <x v="764"/>
    <n v="647"/>
    <n v="666"/>
    <n v="686"/>
    <n v="706"/>
    <n v="2706"/>
    <n v="1.55E-2"/>
    <n v="0"/>
    <n v="3000"/>
    <s v="Secretaría Distrital de la Mujer"/>
    <n v="50"/>
    <x v="1"/>
    <x v="3"/>
    <m/>
    <x v="2"/>
    <x v="0"/>
    <x v="2"/>
    <m/>
  </r>
  <r>
    <n v="12"/>
    <x v="11"/>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835"/>
    <n v="860"/>
    <n v="885"/>
    <n v="911"/>
    <n v="3491"/>
    <n v="0.02"/>
    <n v="0"/>
    <n v="4"/>
    <s v="Secretaría Distrital de Seguridad, Convivencia y Justicia"/>
    <n v="51"/>
    <x v="2"/>
    <x v="3"/>
    <m/>
    <x v="3"/>
    <x v="0"/>
    <x v="3"/>
    <m/>
  </r>
  <r>
    <n v="12"/>
    <x v="11"/>
    <x v="0"/>
    <n v="1"/>
    <x v="0"/>
    <n v="4"/>
    <x v="3"/>
    <s v="Presupuestos Participativos"/>
    <x v="0"/>
    <s v="N/A"/>
    <n v="14"/>
    <x v="3"/>
    <x v="7"/>
    <x v="7"/>
    <s v="Beneficiar XXX actores comunitarios con herramientas y capacidades para la implementación de un enfoque restaurativo para la justicia y la convivencia"/>
    <x v="765"/>
    <n v="146"/>
    <n v="150"/>
    <n v="155"/>
    <n v="159"/>
    <n v="611"/>
    <n v="3.5000000000000001E-3"/>
    <n v="0"/>
    <n v="16"/>
    <s v="Secretaría Distrital de Seguridad, Convivencia y Justicia"/>
    <n v="51"/>
    <x v="3"/>
    <x v="0"/>
    <m/>
    <x v="3"/>
    <x v="0"/>
    <x v="5"/>
    <m/>
  </r>
  <r>
    <n v="12"/>
    <x v="11"/>
    <x v="0"/>
    <n v="1"/>
    <x v="0"/>
    <n v="4"/>
    <x v="3"/>
    <s v="Presupuestos Participativos"/>
    <x v="0"/>
    <s v="N/A"/>
    <n v="14"/>
    <x v="3"/>
    <x v="9"/>
    <x v="9"/>
    <s v="Implementar XXX proyectos comunitarios en la localidad, para la apropiación del Código Nacional de Seguridad y Convivencia Ciudadana"/>
    <x v="9"/>
    <n v="272"/>
    <n v="279"/>
    <n v="288"/>
    <n v="296"/>
    <n v="1135"/>
    <n v="6.4999999999999997E-3"/>
    <n v="0"/>
    <n v="1"/>
    <s v="Secretaría Distrital de Seguridad, Convivencia y Justicia"/>
    <n v="51"/>
    <x v="3"/>
    <x v="7"/>
    <m/>
    <x v="1"/>
    <x v="0"/>
    <x v="0"/>
    <m/>
  </r>
  <r>
    <n v="12"/>
    <x v="11"/>
    <x v="13"/>
    <n v="1"/>
    <x v="0"/>
    <n v="5"/>
    <x v="4"/>
    <s v="Presupuestos Participativos"/>
    <x v="0"/>
    <s v="N/A"/>
    <n v="60"/>
    <x v="50"/>
    <x v="88"/>
    <x v="88"/>
    <s v="Realizar XXX acuerdos para la organización, la recuperación, el cuidado, el embellecimiento, la sostenibilidad, el mejoramiento y el aprovechamiento económico del espacio público."/>
    <x v="530"/>
    <n v="606"/>
    <n v="623"/>
    <n v="642"/>
    <n v="660"/>
    <n v="2531"/>
    <n v="1.4500000000000001E-2"/>
    <n v="0"/>
    <n v="12"/>
    <s v="Secretaría Distrital de Gobierno"/>
    <n v="3"/>
    <x v="30"/>
    <x v="63"/>
    <m/>
    <x v="5"/>
    <x v="0"/>
    <x v="66"/>
    <m/>
  </r>
  <r>
    <n v="12"/>
    <x v="11"/>
    <x v="2"/>
    <n v="1"/>
    <x v="0"/>
    <n v="5"/>
    <x v="4"/>
    <s v="Presupuestos Participativos"/>
    <x v="3"/>
    <s v="N/A"/>
    <n v="16"/>
    <x v="4"/>
    <x v="12"/>
    <x v="12"/>
    <s v="Intervenir XXX metros cuadrados de elementos del sistema de espacio público peatonal con acciones de construcción y/o conservación."/>
    <x v="766"/>
    <n v="652"/>
    <n v="671"/>
    <n v="690"/>
    <n v="710"/>
    <n v="2723"/>
    <n v="1.5599999999999999E-2"/>
    <n v="0"/>
    <n v="4000"/>
    <s v="Secretaría Distrital de Movilidad"/>
    <n v="37"/>
    <x v="4"/>
    <x v="4"/>
    <m/>
    <x v="5"/>
    <x v="1"/>
    <x v="7"/>
    <m/>
  </r>
  <r>
    <n v="12"/>
    <x v="11"/>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3"/>
    <n v="835"/>
    <n v="860"/>
    <n v="885"/>
    <n v="911"/>
    <n v="3491"/>
    <n v="0.02"/>
    <n v="0"/>
    <n v="4"/>
    <s v="Secretaría Distrital de Seguridad, Convivencia y Justicia"/>
    <n v="51"/>
    <x v="5"/>
    <x v="10"/>
    <m/>
    <x v="6"/>
    <x v="0"/>
    <x v="8"/>
    <m/>
  </r>
  <r>
    <n v="12"/>
    <x v="11"/>
    <x v="3"/>
    <n v="2"/>
    <x v="1"/>
    <n v="7"/>
    <x v="5"/>
    <s v="Gestión Pública Local"/>
    <x v="4"/>
    <n v="0.12"/>
    <n v="4"/>
    <x v="6"/>
    <x v="14"/>
    <x v="14"/>
    <s v="Beneficiar xxxx jóvenes con transferencias condicionadas y  acompañamiento psicosocial para la promoción al acceso y permanencia a oportunidades de formación y empleabilidad"/>
    <x v="767"/>
    <n v="808"/>
    <n v="831"/>
    <n v="856"/>
    <n v="881"/>
    <n v="3376"/>
    <n v="1.9300000000000001E-2"/>
    <n v="0"/>
    <n v="800"/>
    <s v="Secretaría Distrital de Integración Social"/>
    <n v="24"/>
    <x v="6"/>
    <x v="11"/>
    <m/>
    <x v="7"/>
    <x v="2"/>
    <x v="9"/>
    <m/>
  </r>
  <r>
    <n v="12"/>
    <x v="11"/>
    <x v="3"/>
    <n v="2"/>
    <x v="1"/>
    <n v="7"/>
    <x v="5"/>
    <s v="Gestión Pública Local"/>
    <x v="4"/>
    <n v="0.12"/>
    <n v="5"/>
    <x v="7"/>
    <x v="15"/>
    <x v="15"/>
    <s v="Atender XXX personas con apoyos que contribuyan al ingreso mínimo garantizado. "/>
    <x v="768"/>
    <n v="1055"/>
    <n v="1086"/>
    <n v="1118"/>
    <n v="1150"/>
    <n v="4409"/>
    <n v="2.53E-2"/>
    <n v="0"/>
    <n v="10000"/>
    <s v="Secretaría Distrital de Integración Social"/>
    <n v="24"/>
    <x v="6"/>
    <x v="12"/>
    <m/>
    <x v="7"/>
    <x v="3"/>
    <x v="10"/>
    <m/>
  </r>
  <r>
    <n v="12"/>
    <x v="11"/>
    <x v="3"/>
    <n v="2"/>
    <x v="1"/>
    <n v="7"/>
    <x v="5"/>
    <s v="Gestión Pública Local"/>
    <x v="4"/>
    <n v="0.12"/>
    <n v="6"/>
    <x v="8"/>
    <x v="16"/>
    <x v="16"/>
    <s v="Beneficiar XXX personas mayores con transferencias monetarias"/>
    <x v="769"/>
    <n v="2038"/>
    <n v="2098"/>
    <n v="2159"/>
    <n v="2222"/>
    <n v="8518"/>
    <n v="4.8800000000000003E-2"/>
    <n v="0"/>
    <n v="1050"/>
    <s v="Secretaría Distrital de Integración Social"/>
    <n v="24"/>
    <x v="6"/>
    <x v="13"/>
    <m/>
    <x v="7"/>
    <x v="3"/>
    <x v="11"/>
    <m/>
  </r>
  <r>
    <n v="12"/>
    <x v="11"/>
    <x v="3"/>
    <n v="2"/>
    <x v="1"/>
    <n v="8"/>
    <x v="23"/>
    <s v="Gestión Pública Local"/>
    <x v="4"/>
    <n v="0.12"/>
    <n v="7"/>
    <x v="51"/>
    <x v="89"/>
    <x v="89"/>
    <s v="Habilitar XXX cupos para la atención de población en inseguridad alimentaria y nutricional del Distrito Capital, a través de comedores comunitarios."/>
    <x v="770"/>
    <n v="1111"/>
    <n v="1144"/>
    <n v="1177"/>
    <n v="1211"/>
    <n v="4644"/>
    <n v="2.6599999999999999E-2"/>
    <n v="0"/>
    <n v="250"/>
    <s v="Secretaría Distrital de Integración Social"/>
    <n v="24"/>
    <x v="31"/>
    <x v="64"/>
    <m/>
    <x v="17"/>
    <x v="0"/>
    <x v="67"/>
    <m/>
  </r>
  <r>
    <n v="12"/>
    <x v="11"/>
    <x v="4"/>
    <n v="2"/>
    <x v="1"/>
    <n v="10"/>
    <x v="6"/>
    <s v="Gestión Pública Local"/>
    <x v="5"/>
    <n v="0.03"/>
    <n v="8"/>
    <x v="9"/>
    <x v="17"/>
    <x v="17"/>
    <s v="Vincular XXX personas con discapacidad, cuidadores y cuidadoras, en actividades complementarias en salud"/>
    <x v="400"/>
    <n v="209"/>
    <n v="215"/>
    <n v="221"/>
    <n v="228"/>
    <n v="873"/>
    <n v="5.0000000000000001E-3"/>
    <n v="0"/>
    <n v="400"/>
    <s v="Secretaría Distrital de Salud"/>
    <n v="18"/>
    <x v="7"/>
    <x v="14"/>
    <m/>
    <x v="3"/>
    <x v="4"/>
    <x v="12"/>
    <m/>
  </r>
  <r>
    <n v="12"/>
    <x v="11"/>
    <x v="4"/>
    <n v="2"/>
    <x v="1"/>
    <n v="10"/>
    <x v="6"/>
    <s v="Gestión Pública Local"/>
    <x v="5"/>
    <n v="0.03"/>
    <n v="9"/>
    <x v="10"/>
    <x v="18"/>
    <x v="18"/>
    <s v="Vincular XXX personas a las acciones desarrolladas desde los dispositivos de base comunitaria en respuesta al consumo de SPA"/>
    <x v="401"/>
    <n v="209"/>
    <n v="215"/>
    <n v="221"/>
    <n v="228"/>
    <n v="873"/>
    <n v="5.0000000000000001E-3"/>
    <n v="0"/>
    <n v="600"/>
    <s v="Secretaría Distrital de Salud"/>
    <n v="18"/>
    <x v="7"/>
    <x v="15"/>
    <m/>
    <x v="3"/>
    <x v="0"/>
    <x v="13"/>
    <m/>
  </r>
  <r>
    <n v="12"/>
    <x v="11"/>
    <x v="4"/>
    <n v="2"/>
    <x v="1"/>
    <n v="10"/>
    <x v="6"/>
    <s v="Gestión Pública Local"/>
    <x v="5"/>
    <n v="0.03"/>
    <n v="10"/>
    <x v="11"/>
    <x v="19"/>
    <x v="19"/>
    <s v="Beneficiar XXX personas con discapacidad a través de Dispositivos de Asistencia Personal - Ayudas Técnicas (no incluidas en los Planes de Beneficios)"/>
    <x v="771"/>
    <n v="627"/>
    <n v="645"/>
    <n v="664"/>
    <n v="683"/>
    <n v="2618"/>
    <n v="1.4999999999999999E-2"/>
    <n v="0"/>
    <n v="400"/>
    <s v="Secretaría Distrital de Salud"/>
    <n v="18"/>
    <x v="7"/>
    <x v="16"/>
    <m/>
    <x v="3"/>
    <x v="4"/>
    <x v="12"/>
    <m/>
  </r>
  <r>
    <n v="12"/>
    <x v="11"/>
    <x v="4"/>
    <n v="2"/>
    <x v="1"/>
    <n v="10"/>
    <x v="6"/>
    <s v="Gestión Pública Local"/>
    <x v="5"/>
    <n v="0.03"/>
    <n v="19"/>
    <x v="12"/>
    <x v="20"/>
    <x v="20"/>
    <s v="Vincular XXX personas a las acciones y estrategias para promover la salud sexual y reproductiva consciente en los diferentes ciclos de vida"/>
    <x v="772"/>
    <n v="209"/>
    <n v="215"/>
    <n v="221"/>
    <n v="228"/>
    <n v="873"/>
    <n v="5.0000000000000001E-3"/>
    <n v="0"/>
    <n v="600"/>
    <s v="Secretaría Distrital de Salud"/>
    <n v="18"/>
    <x v="7"/>
    <x v="17"/>
    <m/>
    <x v="3"/>
    <x v="0"/>
    <x v="14"/>
    <m/>
  </r>
  <r>
    <n v="12"/>
    <x v="11"/>
    <x v="4"/>
    <n v="2"/>
    <x v="1"/>
    <n v="10"/>
    <x v="6"/>
    <s v="Presupuestos Participativos"/>
    <x v="5"/>
    <s v="N/A"/>
    <n v="70"/>
    <x v="14"/>
    <x v="22"/>
    <x v="22"/>
    <s v="Beneficiar XXX personas con acciones para la promoción y atención de la salud mental"/>
    <x v="773"/>
    <n v="627"/>
    <n v="645"/>
    <n v="664"/>
    <n v="683"/>
    <n v="2618"/>
    <n v="1.4999999999999999E-2"/>
    <n v="0"/>
    <n v="600"/>
    <s v="Secretaría Distrital de Salud"/>
    <n v="18"/>
    <x v="7"/>
    <x v="19"/>
    <m/>
    <x v="8"/>
    <x v="0"/>
    <x v="15"/>
    <m/>
  </r>
  <r>
    <n v="12"/>
    <x v="11"/>
    <x v="5"/>
    <n v="2"/>
    <x v="1"/>
    <n v="12"/>
    <x v="7"/>
    <s v="Presupuestos Participativos"/>
    <x v="6"/>
    <s v="N/A"/>
    <n v="66"/>
    <x v="15"/>
    <x v="23"/>
    <x v="23"/>
    <s v="Vincular XXX personas en procesos para la prevención de violencias en el contexto familiar y/o violencia sexual   "/>
    <x v="774"/>
    <n v="418"/>
    <n v="430"/>
    <n v="442"/>
    <n v="455"/>
    <n v="1746"/>
    <n v="0.01"/>
    <n v="0"/>
    <n v="3200"/>
    <s v="Secretaría Distrital de Integración Social"/>
    <n v="24"/>
    <x v="8"/>
    <x v="20"/>
    <m/>
    <x v="3"/>
    <x v="0"/>
    <x v="2"/>
    <m/>
  </r>
  <r>
    <n v="12"/>
    <x v="11"/>
    <x v="5"/>
    <n v="2"/>
    <x v="1"/>
    <n v="12"/>
    <x v="7"/>
    <s v="Presupuestos Participativos"/>
    <x v="6"/>
    <s v="N/A"/>
    <n v="23"/>
    <x v="16"/>
    <x v="24"/>
    <x v="24"/>
    <s v="Vincular XXX mujeres cuidadoras a estrategias de cuidado."/>
    <x v="406"/>
    <n v="564"/>
    <n v="580"/>
    <n v="597"/>
    <n v="615"/>
    <n v="2356"/>
    <n v="1.35E-2"/>
    <n v="0"/>
    <n v="2000"/>
    <s v="Secretaría Distrital de la Mujer"/>
    <n v="50"/>
    <x v="8"/>
    <x v="21"/>
    <m/>
    <x v="3"/>
    <x v="0"/>
    <x v="2"/>
    <m/>
  </r>
  <r>
    <n v="12"/>
    <x v="11"/>
    <x v="5"/>
    <n v="2"/>
    <x v="1"/>
    <n v="12"/>
    <x v="7"/>
    <s v="Presupuestos Participativos"/>
    <x v="6"/>
    <s v="N/A"/>
    <n v="50"/>
    <x v="17"/>
    <x v="25"/>
    <x v="25"/>
    <s v="Vincular xxx mujeres para el ejercicio de derechos y el fortalecimiento de su autonomía económica"/>
    <x v="775"/>
    <n v="631"/>
    <n v="649"/>
    <n v="668"/>
    <n v="688"/>
    <n v="2636"/>
    <n v="1.5100000000000001E-2"/>
    <n v="0"/>
    <n v="1200"/>
    <s v="Secretaría Distrital de la Mujer"/>
    <n v="50"/>
    <x v="8"/>
    <x v="0"/>
    <m/>
    <x v="3"/>
    <x v="5"/>
    <x v="16"/>
    <m/>
  </r>
  <r>
    <n v="12"/>
    <x v="11"/>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26"/>
    <n v="251"/>
    <n v="258"/>
    <n v="265"/>
    <n v="273"/>
    <n v="1047"/>
    <n v="6.0000000000000001E-3"/>
    <n v="0"/>
    <n v="4"/>
    <s v="Secretaría General"/>
    <n v="1"/>
    <x v="9"/>
    <x v="2"/>
    <m/>
    <x v="3"/>
    <x v="6"/>
    <x v="17"/>
    <m/>
  </r>
  <r>
    <n v="12"/>
    <x v="11"/>
    <x v="7"/>
    <n v="2"/>
    <x v="1"/>
    <n v="14"/>
    <x v="9"/>
    <s v="Gestión Pública Local"/>
    <x v="7"/>
    <s v="A definir en PDL"/>
    <n v="3"/>
    <x v="19"/>
    <x v="29"/>
    <x v="29"/>
    <s v="Otorgar XXX estímulos de apoyo al sector artístico y cultural."/>
    <x v="776"/>
    <n v="835"/>
    <n v="860"/>
    <n v="885"/>
    <n v="911"/>
    <n v="3491"/>
    <n v="0.02"/>
    <n v="0"/>
    <n v="40"/>
    <s v="Secretaría Distrital de Cultura, Recreación y Deporte"/>
    <n v="26"/>
    <x v="10"/>
    <x v="23"/>
    <m/>
    <x v="9"/>
    <x v="7"/>
    <x v="20"/>
    <m/>
  </r>
  <r>
    <n v="12"/>
    <x v="11"/>
    <x v="7"/>
    <n v="2"/>
    <x v="1"/>
    <n v="14"/>
    <x v="9"/>
    <s v="Presupuestos Participativos"/>
    <x v="7"/>
    <s v="N/A"/>
    <n v="24"/>
    <x v="20"/>
    <x v="31"/>
    <x v="31"/>
    <s v="Vincular  XXX personas en actividades recreo-deportivas comunitarias."/>
    <x v="777"/>
    <n v="627"/>
    <n v="645"/>
    <n v="664"/>
    <n v="683"/>
    <n v="2618"/>
    <n v="1.4999999999999999E-2"/>
    <n v="0"/>
    <n v="5000"/>
    <s v="Secretaría Distrital de Cultura, Recreación y Deporte"/>
    <n v="26"/>
    <x v="11"/>
    <x v="25"/>
    <m/>
    <x v="9"/>
    <x v="0"/>
    <x v="22"/>
    <m/>
  </r>
  <r>
    <n v="12"/>
    <x v="11"/>
    <x v="7"/>
    <n v="2"/>
    <x v="1"/>
    <n v="14"/>
    <x v="9"/>
    <s v="Presupuestos Participativos"/>
    <x v="7"/>
    <s v="N/A"/>
    <n v="24"/>
    <x v="20"/>
    <x v="32"/>
    <x v="32"/>
    <s v="Capacitar XXX personas en los campos deportivos o recreativos "/>
    <x v="778"/>
    <n v="627"/>
    <n v="645"/>
    <n v="664"/>
    <n v="683"/>
    <n v="2618"/>
    <n v="1.4999999999999999E-2"/>
    <n v="0"/>
    <n v="1200"/>
    <s v="Secretaría Distrital de Cultura, Recreación y Deporte"/>
    <n v="26"/>
    <x v="11"/>
    <x v="26"/>
    <m/>
    <x v="9"/>
    <x v="8"/>
    <x v="23"/>
    <m/>
  </r>
  <r>
    <n v="12"/>
    <x v="11"/>
    <x v="7"/>
    <n v="2"/>
    <x v="1"/>
    <n v="14"/>
    <x v="9"/>
    <s v="Presupuestos Participativos"/>
    <x v="7"/>
    <s v="N/A"/>
    <n v="24"/>
    <x v="20"/>
    <x v="33"/>
    <x v="33"/>
    <s v="Beneficiar XXX Personas con la entrega de dotaciones deportivas."/>
    <x v="779"/>
    <n v="418"/>
    <n v="430"/>
    <n v="442"/>
    <n v="455"/>
    <n v="1746"/>
    <n v="0.01"/>
    <n v="0"/>
    <n v="1200"/>
    <s v="Secretaría Distrital de Cultura, Recreación y Deporte"/>
    <n v="26"/>
    <x v="11"/>
    <x v="3"/>
    <m/>
    <x v="3"/>
    <x v="0"/>
    <x v="24"/>
    <m/>
  </r>
  <r>
    <n v="12"/>
    <x v="11"/>
    <x v="7"/>
    <n v="2"/>
    <x v="1"/>
    <n v="14"/>
    <x v="9"/>
    <s v="Presupuestos Participativos"/>
    <x v="7"/>
    <s v="N/A"/>
    <n v="25"/>
    <x v="21"/>
    <x v="34"/>
    <x v="34"/>
    <s v="Realizar XXX eventos de promoción, circulción y apropiación de actividades artísticas, culturales y patrimoniales."/>
    <x v="34"/>
    <n v="696"/>
    <n v="716"/>
    <n v="737"/>
    <n v="758"/>
    <n v="2906"/>
    <n v="1.66E-2"/>
    <n v="0"/>
    <n v="20"/>
    <s v="Secretaría Distrital de Cultura, Recreación y Deporte"/>
    <n v="26"/>
    <x v="10"/>
    <x v="27"/>
    <m/>
    <x v="9"/>
    <x v="9"/>
    <x v="25"/>
    <m/>
  </r>
  <r>
    <n v="12"/>
    <x v="11"/>
    <x v="7"/>
    <n v="2"/>
    <x v="1"/>
    <n v="14"/>
    <x v="9"/>
    <s v="Presupuestos Participativos"/>
    <x v="7"/>
    <s v="N/A"/>
    <n v="25"/>
    <x v="21"/>
    <x v="35"/>
    <x v="35"/>
    <s v="Vincular XXX personas en los campos artísticos, interculturales, culturales y/o patrimoniales."/>
    <x v="780"/>
    <n v="432"/>
    <n v="445"/>
    <n v="458"/>
    <n v="471"/>
    <n v="1807"/>
    <n v="1.03E-2"/>
    <n v="0"/>
    <n v="1000"/>
    <s v="Secretaría Distrital de Cultura, Recreación y Deporte"/>
    <n v="26"/>
    <x v="10"/>
    <x v="26"/>
    <m/>
    <x v="9"/>
    <x v="10"/>
    <x v="26"/>
    <m/>
  </r>
  <r>
    <n v="12"/>
    <x v="11"/>
    <x v="8"/>
    <n v="2"/>
    <x v="1"/>
    <n v="15"/>
    <x v="10"/>
    <s v="Presupuestos Participativos"/>
    <x v="6"/>
    <s v="N/A"/>
    <n v="33"/>
    <x v="22"/>
    <x v="38"/>
    <x v="38"/>
    <s v="Atender XXX animales en los programas de brigadas médicas, urgencias veterinarias y adopciones"/>
    <x v="619"/>
    <n v="313"/>
    <n v="322"/>
    <n v="332"/>
    <n v="342"/>
    <n v="1309"/>
    <n v="7.4999999999999997E-3"/>
    <n v="0"/>
    <n v="2000"/>
    <s v="Secretaría Distrital de Ambiente"/>
    <n v="33"/>
    <x v="12"/>
    <x v="29"/>
    <m/>
    <x v="3"/>
    <x v="12"/>
    <x v="29"/>
    <m/>
  </r>
  <r>
    <n v="12"/>
    <x v="11"/>
    <x v="8"/>
    <n v="2"/>
    <x v="1"/>
    <n v="15"/>
    <x v="10"/>
    <s v="Presupuestos Participativos"/>
    <x v="6"/>
    <s v="N/A"/>
    <n v="33"/>
    <x v="22"/>
    <x v="39"/>
    <x v="39"/>
    <s v="Esterilizar XXX perros y gatos incluyendo los que está en condición de vulnerabilidad"/>
    <x v="781"/>
    <n v="313"/>
    <n v="322"/>
    <n v="332"/>
    <n v="342"/>
    <n v="1309"/>
    <n v="7.4999999999999997E-3"/>
    <n v="0"/>
    <n v="1000"/>
    <s v="Secretaría Distrital de Ambiente"/>
    <n v="33"/>
    <x v="12"/>
    <x v="30"/>
    <m/>
    <x v="3"/>
    <x v="13"/>
    <x v="29"/>
    <m/>
  </r>
  <r>
    <n v="12"/>
    <x v="11"/>
    <x v="9"/>
    <n v="3"/>
    <x v="2"/>
    <n v="16"/>
    <x v="11"/>
    <s v="Gestión Pública Local"/>
    <x v="8"/>
    <n v="0.09"/>
    <n v="28"/>
    <x v="23"/>
    <x v="40"/>
    <x v="40"/>
    <s v="Dotar XXX sedes educativas urbanas y rurales con recursos pedagógicos y/o tecnológicos"/>
    <x v="782"/>
    <n v="376"/>
    <n v="387"/>
    <n v="398"/>
    <n v="410"/>
    <n v="1571"/>
    <n v="8.9999999999999993E-3"/>
    <n v="0"/>
    <n v="9"/>
    <s v="Secretaría de Educación del Distrito"/>
    <n v="15"/>
    <x v="13"/>
    <x v="3"/>
    <m/>
    <x v="3"/>
    <x v="14"/>
    <x v="30"/>
    <m/>
  </r>
  <r>
    <n v="12"/>
    <x v="11"/>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417"/>
    <n v="752"/>
    <n v="774"/>
    <n v="796"/>
    <n v="820"/>
    <n v="3142"/>
    <n v="1.7999999999999999E-2"/>
    <n v="0"/>
    <n v="200"/>
    <s v="Secretaría de Educación del Distrito"/>
    <n v="15"/>
    <x v="13"/>
    <x v="31"/>
    <m/>
    <x v="10"/>
    <x v="15"/>
    <x v="31"/>
    <m/>
  </r>
  <r>
    <n v="12"/>
    <x v="11"/>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783"/>
    <n v="2632"/>
    <n v="2708"/>
    <n v="2788"/>
    <n v="2869"/>
    <n v="10997"/>
    <n v="6.3E-2"/>
    <n v="0"/>
    <n v="150"/>
    <s v="Secretaría de Educación del Distrito"/>
    <n v="15"/>
    <x v="13"/>
    <x v="32"/>
    <m/>
    <x v="10"/>
    <x v="15"/>
    <x v="32"/>
    <m/>
  </r>
  <r>
    <n v="12"/>
    <x v="11"/>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94"/>
    <n v="627"/>
    <n v="645"/>
    <n v="664"/>
    <n v="683"/>
    <n v="2618"/>
    <n v="1.4999999999999999E-2"/>
    <n v="0"/>
    <n v="4"/>
    <s v="Secretaría Distrital de Desarrollo Económico"/>
    <n v="11"/>
    <x v="14"/>
    <x v="0"/>
    <m/>
    <x v="11"/>
    <x v="0"/>
    <x v="33"/>
    <m/>
  </r>
  <r>
    <n v="12"/>
    <x v="11"/>
    <x v="10"/>
    <n v="3"/>
    <x v="2"/>
    <n v="19"/>
    <x v="12"/>
    <s v="Presupuestos Participativos"/>
    <x v="10"/>
    <s v="N/A"/>
    <n v="36"/>
    <x v="26"/>
    <x v="44"/>
    <x v="44"/>
    <s v="Apoyar XXX Mipymes y/o emprendimientos orientados al fortalecimiento de las capacidades locales para la gestión y el desarrollo turístico "/>
    <x v="784"/>
    <n v="501"/>
    <n v="516"/>
    <n v="531"/>
    <n v="546"/>
    <n v="2095"/>
    <n v="1.2E-2"/>
    <n v="0"/>
    <n v="80"/>
    <s v="Secretaría Distrital de Desarrollo Económico"/>
    <n v="11"/>
    <x v="14"/>
    <x v="33"/>
    <m/>
    <x v="3"/>
    <x v="0"/>
    <x v="34"/>
    <m/>
  </r>
  <r>
    <n v="12"/>
    <x v="11"/>
    <x v="7"/>
    <n v="3"/>
    <x v="2"/>
    <n v="20"/>
    <x v="13"/>
    <s v="Presupuestos Participativos"/>
    <x v="7"/>
    <s v="N/A"/>
    <n v="30"/>
    <x v="27"/>
    <x v="45"/>
    <x v="45"/>
    <s v="Financiar XXX proyectos del sector cultural y creativo."/>
    <x v="681"/>
    <n v="418"/>
    <n v="430"/>
    <n v="442"/>
    <n v="455"/>
    <n v="1746"/>
    <n v="0.01"/>
    <n v="0"/>
    <n v="40"/>
    <s v="Secretaría Distrital de Cultura, Recreación y Deporte"/>
    <n v="26"/>
    <x v="15"/>
    <x v="34"/>
    <m/>
    <x v="9"/>
    <x v="0"/>
    <x v="35"/>
    <m/>
  </r>
  <r>
    <n v="12"/>
    <x v="11"/>
    <x v="10"/>
    <n v="3"/>
    <x v="2"/>
    <n v="20"/>
    <x v="13"/>
    <s v="Presupuestos Participativos"/>
    <x v="10"/>
    <s v="N/A"/>
    <n v="38"/>
    <x v="29"/>
    <x v="47"/>
    <x v="47"/>
    <s v="Apoyar XXX Mipymes, emprendimientos y/o actores de la economia informal para el fortalecimiento del tejido empresarial local."/>
    <x v="785"/>
    <n v="418"/>
    <n v="430"/>
    <n v="442"/>
    <n v="455"/>
    <n v="1746"/>
    <n v="0.01"/>
    <n v="0"/>
    <n v="200"/>
    <s v="Secretaría Distrital de Desarrollo Económico"/>
    <n v="11"/>
    <x v="16"/>
    <x v="36"/>
    <m/>
    <x v="3"/>
    <x v="17"/>
    <x v="37"/>
    <m/>
  </r>
  <r>
    <n v="12"/>
    <x v="11"/>
    <x v="7"/>
    <n v="4"/>
    <x v="3"/>
    <n v="24"/>
    <x v="14"/>
    <s v="Presupuestos Participativos"/>
    <x v="11"/>
    <s v="N/A"/>
    <n v="26"/>
    <x v="30"/>
    <x v="48"/>
    <x v="48"/>
    <s v="Intervenir XXX Parques  de la red de proximidad con acciones de mejoramiento, mantenimiento y/o dotación. "/>
    <x v="786"/>
    <n v="693"/>
    <n v="714"/>
    <n v="734"/>
    <n v="756"/>
    <n v="2898"/>
    <n v="1.66E-2"/>
    <n v="0"/>
    <n v="10"/>
    <s v="Secretaría Distrital de Cultura, Recreación y Deporte"/>
    <n v="26"/>
    <x v="17"/>
    <x v="4"/>
    <m/>
    <x v="3"/>
    <x v="18"/>
    <x v="38"/>
    <m/>
  </r>
  <r>
    <n v="12"/>
    <x v="11"/>
    <x v="7"/>
    <n v="4"/>
    <x v="3"/>
    <n v="24"/>
    <x v="14"/>
    <s v="Presupuestos Participativos"/>
    <x v="11"/>
    <s v="N/A"/>
    <n v="31"/>
    <x v="31"/>
    <x v="49"/>
    <x v="49"/>
    <s v="Intervenir XXX equipamientos culturales con acciones de construcción, adecuación y/o dotación"/>
    <x v="787"/>
    <n v="305"/>
    <n v="314"/>
    <n v="323"/>
    <n v="332"/>
    <n v="1274"/>
    <n v="7.3000000000000001E-3"/>
    <n v="0"/>
    <n v="1"/>
    <s v="Secretaría Distrital de Cultura, Recreación y Deporte"/>
    <n v="26"/>
    <x v="18"/>
    <x v="4"/>
    <m/>
    <x v="3"/>
    <x v="19"/>
    <x v="39"/>
    <m/>
  </r>
  <r>
    <n v="12"/>
    <x v="11"/>
    <x v="11"/>
    <n v="4"/>
    <x v="3"/>
    <n v="25"/>
    <x v="15"/>
    <s v="Presupuestos Participativos"/>
    <x v="12"/>
    <s v="N/A"/>
    <n v="32"/>
    <x v="32"/>
    <x v="51"/>
    <x v="51"/>
    <s v="Implementar XXX procesos comunitarios de educación ambiental que promueven la conservación de la biodiversidad y el agua"/>
    <x v="788"/>
    <n v="140"/>
    <n v="144"/>
    <n v="148"/>
    <n v="152"/>
    <n v="583"/>
    <n v="3.3E-3"/>
    <n v="0"/>
    <n v="20"/>
    <s v="Secretaría Distrital de Ambiente"/>
    <n v="33"/>
    <x v="20"/>
    <x v="38"/>
    <m/>
    <x v="13"/>
    <x v="0"/>
    <x v="28"/>
    <m/>
  </r>
  <r>
    <n v="12"/>
    <x v="11"/>
    <x v="11"/>
    <n v="4"/>
    <x v="3"/>
    <n v="25"/>
    <x v="15"/>
    <s v="Presupuestos Participativos"/>
    <x v="12"/>
    <s v="N/A"/>
    <n v="32"/>
    <x v="32"/>
    <x v="53"/>
    <x v="53"/>
    <s v="Mantener XXX m2 de jardinería "/>
    <x v="633"/>
    <n v="279"/>
    <n v="287"/>
    <n v="296"/>
    <n v="304"/>
    <n v="1166"/>
    <n v="6.7000000000000002E-3"/>
    <n v="0"/>
    <n v="3000"/>
    <s v="Secretaría Distrital de Ambiente"/>
    <n v="33"/>
    <x v="20"/>
    <x v="40"/>
    <m/>
    <x v="3"/>
    <x v="22"/>
    <x v="40"/>
    <m/>
  </r>
  <r>
    <n v="12"/>
    <x v="11"/>
    <x v="11"/>
    <n v="4"/>
    <x v="3"/>
    <n v="25"/>
    <x v="15"/>
    <s v="Presupuestos Participativos"/>
    <x v="12"/>
    <s v="N/A"/>
    <n v="32"/>
    <x v="32"/>
    <x v="54"/>
    <x v="54"/>
    <s v="Mantener XXX árboles en zona urbana"/>
    <x v="789"/>
    <n v="279"/>
    <n v="287"/>
    <n v="296"/>
    <n v="304"/>
    <n v="1166"/>
    <n v="6.7000000000000002E-3"/>
    <n v="0"/>
    <n v="3000"/>
    <s v="Secretaría Distrital de Ambiente"/>
    <n v="33"/>
    <x v="20"/>
    <x v="41"/>
    <m/>
    <x v="3"/>
    <x v="23"/>
    <x v="42"/>
    <m/>
  </r>
  <r>
    <n v="12"/>
    <x v="11"/>
    <x v="11"/>
    <n v="4"/>
    <x v="3"/>
    <n v="25"/>
    <x v="15"/>
    <s v="Presupuestos Participativos"/>
    <x v="12"/>
    <s v="N/A"/>
    <n v="34"/>
    <x v="34"/>
    <x v="59"/>
    <x v="59"/>
    <s v="Capacitar XXX personas en separación en la fuente y reciclaje."/>
    <x v="790"/>
    <n v="585"/>
    <n v="602"/>
    <n v="619"/>
    <n v="638"/>
    <n v="2444"/>
    <n v="1.4E-2"/>
    <n v="0"/>
    <n v="1500"/>
    <s v="Secretaría Distrital del Hábitat"/>
    <n v="43"/>
    <x v="20"/>
    <x v="43"/>
    <m/>
    <x v="3"/>
    <x v="25"/>
    <x v="43"/>
    <m/>
  </r>
  <r>
    <n v="12"/>
    <x v="11"/>
    <x v="2"/>
    <n v="4"/>
    <x v="3"/>
    <n v="26"/>
    <x v="16"/>
    <s v="Presupuestos Participativos"/>
    <x v="3"/>
    <s v="Entre el 14% y 19%"/>
    <n v="17"/>
    <x v="35"/>
    <x v="61"/>
    <x v="61"/>
    <s v="Intervenir XXX Kilómetros-carril de malla vial urbana (local y/o intermedia) con acciones de construcción y/o conservación"/>
    <x v="210"/>
    <n v="5944"/>
    <n v="6118"/>
    <n v="6296"/>
    <n v="6480"/>
    <n v="24838"/>
    <n v="0.14230000000000001"/>
    <n v="0"/>
    <n v="75"/>
    <s v="Secretaría Distrital de Movilidad"/>
    <n v="37"/>
    <x v="21"/>
    <x v="45"/>
    <m/>
    <x v="3"/>
    <x v="26"/>
    <x v="45"/>
    <m/>
  </r>
  <r>
    <n v="12"/>
    <x v="11"/>
    <x v="8"/>
    <n v="4"/>
    <x v="3"/>
    <n v="27"/>
    <x v="17"/>
    <s v="Gestión Pública Local"/>
    <x v="12"/>
    <s v="A definir en PDL"/>
    <n v="40"/>
    <x v="36"/>
    <x v="63"/>
    <x v="63"/>
    <s v="Realizar XXX acciones efectivas para el fortalecimiento de las capacidades locales en torno a la gestión del riesgo"/>
    <x v="791"/>
    <n v="209"/>
    <n v="215"/>
    <n v="221"/>
    <n v="228"/>
    <n v="873"/>
    <n v="5.0000000000000001E-3"/>
    <n v="0"/>
    <n v="2"/>
    <s v="Secretaría Distrital de Ambiente"/>
    <n v="33"/>
    <x v="22"/>
    <x v="47"/>
    <m/>
    <x v="3"/>
    <x v="0"/>
    <x v="46"/>
    <m/>
  </r>
  <r>
    <n v="12"/>
    <x v="11"/>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792"/>
    <n v="173"/>
    <n v="178"/>
    <n v="183"/>
    <n v="188"/>
    <n v="721"/>
    <n v="4.1000000000000003E-3"/>
    <n v="0"/>
    <n v="3"/>
    <s v="Secretaría Distrital de Integración Social"/>
    <n v="24"/>
    <x v="23"/>
    <x v="3"/>
    <m/>
    <x v="3"/>
    <x v="27"/>
    <x v="48"/>
    <m/>
  </r>
  <r>
    <n v="12"/>
    <x v="11"/>
    <x v="3"/>
    <n v="4"/>
    <x v="3"/>
    <n v="30"/>
    <x v="18"/>
    <s v="Presupuestos Participativos"/>
    <x v="11"/>
    <s v="N/A"/>
    <n v="11"/>
    <x v="37"/>
    <x v="68"/>
    <x v="68"/>
    <s v="Dotar y/o acondicionar XXX Centros de Desarrollo Comunitarios  para la prestación de servicios sociales dirigidas al desarrollo de capacidades y generación de oportunidades"/>
    <x v="68"/>
    <n v="173"/>
    <n v="178"/>
    <n v="183"/>
    <n v="188"/>
    <n v="721"/>
    <n v="4.1000000000000003E-3"/>
    <n v="0"/>
    <n v="1"/>
    <s v="Secretaría Distrital de Integración Social"/>
    <n v="24"/>
    <x v="23"/>
    <x v="3"/>
    <m/>
    <x v="3"/>
    <x v="27"/>
    <x v="51"/>
    <m/>
  </r>
  <r>
    <n v="12"/>
    <x v="11"/>
    <x v="3"/>
    <n v="4"/>
    <x v="3"/>
    <n v="30"/>
    <x v="18"/>
    <s v="Presupuestos Participativos"/>
    <x v="11"/>
    <s v="N/A"/>
    <n v="11"/>
    <x v="37"/>
    <x v="69"/>
    <x v="69"/>
    <s v="Dotar y/o acondicionar unidades operativas orientadas a la prestación de servicios a la persona mayor "/>
    <x v="793"/>
    <n v="173"/>
    <n v="178"/>
    <n v="183"/>
    <n v="188"/>
    <n v="721"/>
    <n v="4.1000000000000003E-3"/>
    <n v="0"/>
    <n v="1"/>
    <s v="Secretaría Distrital de Integración Social"/>
    <n v="24"/>
    <x v="23"/>
    <x v="3"/>
    <m/>
    <x v="3"/>
    <x v="27"/>
    <x v="52"/>
    <m/>
  </r>
  <r>
    <n v="12"/>
    <x v="11"/>
    <x v="13"/>
    <n v="5"/>
    <x v="4"/>
    <n v="33"/>
    <x v="20"/>
    <s v="Gestión Pública Local"/>
    <x v="14"/>
    <s v="15% (En este caso el porcentaje referido es el máximo posible)"/>
    <n v="42"/>
    <x v="39"/>
    <x v="71"/>
    <x v="71"/>
    <s v="Intervenir XX sede administrativa local"/>
    <x v="71"/>
    <n v="1043"/>
    <n v="1073"/>
    <n v="1105"/>
    <n v="1137"/>
    <n v="4357"/>
    <n v="2.5000000000000001E-2"/>
    <n v="0"/>
    <n v="1"/>
    <s v="Secretaría Distrital de Gobierno"/>
    <n v="3"/>
    <x v="25"/>
    <x v="4"/>
    <m/>
    <x v="14"/>
    <x v="0"/>
    <x v="54"/>
    <m/>
  </r>
  <r>
    <n v="12"/>
    <x v="11"/>
    <x v="13"/>
    <n v="5"/>
    <x v="4"/>
    <n v="33"/>
    <x v="20"/>
    <s v="Gestión Pública Local"/>
    <x v="14"/>
    <s v="15% (En este caso el porcentaje referido es el máximo posible)"/>
    <n v="43"/>
    <x v="40"/>
    <x v="72"/>
    <x v="72"/>
    <s v="Realizar 4 estrategias de fortalecimiento institucional (una por vigencia)."/>
    <x v="72"/>
    <n v="4073"/>
    <n v="4192"/>
    <n v="4314"/>
    <n v="4440"/>
    <n v="17019"/>
    <n v="9.7500000000000003E-2"/>
    <n v="0"/>
    <n v="4"/>
    <s v="Secretaría Distrital de Gobierno"/>
    <n v="3"/>
    <x v="25"/>
    <x v="50"/>
    <m/>
    <x v="14"/>
    <x v="0"/>
    <x v="55"/>
    <m/>
  </r>
  <r>
    <n v="12"/>
    <x v="11"/>
    <x v="13"/>
    <n v="5"/>
    <x v="4"/>
    <n v="33"/>
    <x v="20"/>
    <s v="Gestión Pública Local"/>
    <x v="14"/>
    <s v="15% (En este caso el porcentaje referido es el máximo posible)"/>
    <n v="45"/>
    <x v="41"/>
    <x v="73"/>
    <x v="73"/>
    <s v="Realizar 4 estrategias de inspección, vigilancia y control (una por vigencia)."/>
    <x v="73"/>
    <n v="1880"/>
    <n v="1935"/>
    <n v="1991"/>
    <n v="2049"/>
    <n v="7855"/>
    <n v="4.4999999999999998E-2"/>
    <n v="0"/>
    <n v="4"/>
    <s v="Secretaría Distrital de Gobierno"/>
    <n v="3"/>
    <x v="25"/>
    <x v="51"/>
    <m/>
    <x v="14"/>
    <x v="0"/>
    <x v="56"/>
    <m/>
  </r>
  <r>
    <n v="12"/>
    <x v="11"/>
    <x v="6"/>
    <n v="5"/>
    <x v="4"/>
    <n v="35"/>
    <x v="21"/>
    <s v="Presupuestos Participativos"/>
    <x v="15"/>
    <s v="N/A"/>
    <n v="12"/>
    <x v="42"/>
    <x v="75"/>
    <x v="75"/>
    <s v="Operativizar XXX Centros de Acceso Comunitario en zonas rurales y/o apartadas y/o urbanas, con énfasis en procesos de formación y desarrollo de competencias digitales."/>
    <x v="794"/>
    <n v="535"/>
    <n v="550"/>
    <n v="566"/>
    <n v="583"/>
    <n v="2234"/>
    <n v="1.2800000000000001E-2"/>
    <n v="0"/>
    <n v="1"/>
    <s v="Secretaría General"/>
    <n v="1"/>
    <x v="26"/>
    <x v="0"/>
    <m/>
    <x v="3"/>
    <x v="0"/>
    <x v="58"/>
    <m/>
  </r>
  <r>
    <n v="12"/>
    <x v="11"/>
    <x v="13"/>
    <n v="5"/>
    <x v="4"/>
    <n v="39"/>
    <x v="22"/>
    <s v="Presupuestos Participativos"/>
    <x v="16"/>
    <s v="N/A"/>
    <n v="18"/>
    <x v="43"/>
    <x v="76"/>
    <x v="76"/>
    <s v="Fortalecer XXX Organizaciones sociales e Instancias de participación ciudadana."/>
    <x v="153"/>
    <n v="522"/>
    <n v="537"/>
    <n v="553"/>
    <n v="553"/>
    <n v="2166"/>
    <n v="1.24E-2"/>
    <n v="0"/>
    <n v="60"/>
    <s v="Secretaría Distrital de Gobierno"/>
    <n v="3"/>
    <x v="27"/>
    <x v="53"/>
    <m/>
    <x v="3"/>
    <x v="0"/>
    <x v="59"/>
    <m/>
  </r>
  <r>
    <n v="12"/>
    <x v="11"/>
    <x v="13"/>
    <n v="5"/>
    <x v="4"/>
    <n v="39"/>
    <x v="22"/>
    <s v="Presupuestos Participativos"/>
    <x v="16"/>
    <s v="N/A"/>
    <n v="20"/>
    <x v="44"/>
    <x v="77"/>
    <x v="77"/>
    <s v="Vincular XXX personas a través de procesos de formación para la participación de manera virtual y presencial."/>
    <x v="795"/>
    <n v="451"/>
    <n v="464"/>
    <n v="478"/>
    <n v="478"/>
    <n v="1871"/>
    <n v="1.0699999999999999E-2"/>
    <n v="0"/>
    <n v="800"/>
    <s v="Secretaría Distrital de Gobierno"/>
    <n v="3"/>
    <x v="27"/>
    <x v="26"/>
    <m/>
    <x v="3"/>
    <x v="29"/>
    <x v="59"/>
    <m/>
  </r>
  <r>
    <n v="12"/>
    <x v="11"/>
    <x v="13"/>
    <n v="5"/>
    <x v="4"/>
    <n v="39"/>
    <x v="22"/>
    <s v="Gestión Pública Local"/>
    <x v="16"/>
    <s v="A definir en PDL"/>
    <n v="41"/>
    <x v="45"/>
    <x v="78"/>
    <x v="78"/>
    <s v="Fortalecer XXX organizaciones comunales."/>
    <x v="435"/>
    <n v="418"/>
    <n v="430"/>
    <n v="442"/>
    <n v="442"/>
    <n v="1733"/>
    <n v="9.9000000000000008E-3"/>
    <n v="0"/>
    <n v="20"/>
    <s v="Secretaría Distrital de Gobierno"/>
    <n v="3"/>
    <x v="27"/>
    <x v="54"/>
    <m/>
    <x v="3"/>
    <x v="0"/>
    <x v="59"/>
    <m/>
  </r>
  <r>
    <n v="12"/>
    <x v="11"/>
    <x v="13"/>
    <n v="5"/>
    <x v="4"/>
    <n v="39"/>
    <x v="22"/>
    <s v="Gestión Pública Local"/>
    <x v="14"/>
    <s v="A definir en PDL"/>
    <n v="44"/>
    <x v="46"/>
    <x v="79"/>
    <x v="79"/>
    <s v="Desarrollar XXXX acciones orientadas a la ciudadanía, en el marco de la estrategia &quot;Bogotaneidad"/>
    <x v="796"/>
    <n v="418"/>
    <n v="430"/>
    <n v="442"/>
    <n v="442"/>
    <n v="1733"/>
    <n v="9.9000000000000008E-3"/>
    <n v="0"/>
    <n v="1"/>
    <s v="Secretaría Distrital de Gobierno"/>
    <n v="3"/>
    <x v="28"/>
    <x v="55"/>
    <m/>
    <x v="15"/>
    <x v="0"/>
    <x v="60"/>
    <m/>
  </r>
  <r>
    <n v="12"/>
    <x v="11"/>
    <x v="13"/>
    <n v="5"/>
    <x v="4"/>
    <n v="39"/>
    <x v="22"/>
    <s v="Gestión Pública Local"/>
    <x v="17"/>
    <s v="A definir en PDL"/>
    <n v="46"/>
    <x v="47"/>
    <x v="81"/>
    <x v="81"/>
    <s v="Concertar e implementar una (1) iniciativa de inversión local con los pueblos indígenas (aplica en todas las localidades con autoridades indígenas)"/>
    <x v="81"/>
    <n v="105"/>
    <n v="108"/>
    <n v="111"/>
    <n v="114"/>
    <n v="438"/>
    <n v="2.5000000000000001E-3"/>
    <n v="0"/>
    <n v="1"/>
    <s v="Secretaría Distrital de Gobierno"/>
    <n v="3"/>
    <x v="29"/>
    <x v="57"/>
    <m/>
    <x v="3"/>
    <x v="0"/>
    <x v="61"/>
    <m/>
  </r>
  <r>
    <n v="12"/>
    <x v="11"/>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82"/>
    <n v="105"/>
    <n v="108"/>
    <n v="111"/>
    <n v="114"/>
    <n v="438"/>
    <n v="2.5000000000000001E-3"/>
    <n v="0"/>
    <n v="1"/>
    <s v="Secretaría Distrital de Gobierno"/>
    <n v="3"/>
    <x v="29"/>
    <x v="58"/>
    <m/>
    <x v="3"/>
    <x v="0"/>
    <x v="61"/>
    <m/>
  </r>
  <r>
    <n v="12"/>
    <x v="11"/>
    <x v="13"/>
    <n v="5"/>
    <x v="4"/>
    <n v="39"/>
    <x v="22"/>
    <s v="Gestión Pública Local"/>
    <x v="17"/>
    <s v="A definir en PDL"/>
    <n v="46"/>
    <x v="47"/>
    <x v="83"/>
    <x v="83"/>
    <s v="Concertar e implementar una (1) iniciativa de inversión local con las comunidades raizales (aplica en todas las localidades con autoridades raizales)"/>
    <x v="82"/>
    <n v="105"/>
    <n v="108"/>
    <n v="111"/>
    <n v="114"/>
    <n v="438"/>
    <n v="2.5000000000000001E-3"/>
    <n v="0"/>
    <n v="1"/>
    <s v="Secretaría Distrital de Gobierno"/>
    <n v="3"/>
    <x v="29"/>
    <x v="59"/>
    <m/>
    <x v="3"/>
    <x v="0"/>
    <x v="61"/>
    <m/>
  </r>
  <r>
    <n v="13"/>
    <x v="12"/>
    <x v="0"/>
    <n v="1"/>
    <x v="0"/>
    <n v="1"/>
    <x v="0"/>
    <s v="Presupuestos Participativos"/>
    <x v="0"/>
    <s v="N/A"/>
    <n v="15"/>
    <x v="0"/>
    <x v="0"/>
    <x v="0"/>
    <s v="Fortalecer XXX organizaciones comunitarias a través de capacidades para promover acciones de corresponsabilidad en la gestión de la seguridad y la convivencia  "/>
    <x v="797"/>
    <n v="223"/>
    <n v="230"/>
    <n v="236"/>
    <n v="243"/>
    <n v="933"/>
    <n v="7.1000000000000004E-3"/>
    <n v="0"/>
    <n v="40"/>
    <s v="Secretaría Distrital de Seguridad, Convivencia y Justicia"/>
    <n v="51"/>
    <x v="0"/>
    <x v="0"/>
    <m/>
    <x v="0"/>
    <x v="0"/>
    <x v="0"/>
    <m/>
  </r>
  <r>
    <n v="13"/>
    <x v="12"/>
    <x v="0"/>
    <n v="1"/>
    <x v="0"/>
    <n v="1"/>
    <x v="0"/>
    <s v="Presupuestos Participativos"/>
    <x v="0"/>
    <s v="N/A"/>
    <n v="15"/>
    <x v="0"/>
    <x v="1"/>
    <x v="1"/>
    <s v="Implementar XXX acciones formativas diferenciales para la promoción de la convivencia ciudadana"/>
    <x v="1"/>
    <n v="112"/>
    <n v="115"/>
    <n v="118"/>
    <n v="122"/>
    <n v="466"/>
    <n v="3.5000000000000001E-3"/>
    <n v="0"/>
    <n v="4"/>
    <s v="Secretaría Distrital de Seguridad, Convivencia y Justicia"/>
    <n v="51"/>
    <x v="0"/>
    <x v="1"/>
    <m/>
    <x v="1"/>
    <x v="0"/>
    <x v="1"/>
    <m/>
  </r>
  <r>
    <n v="13"/>
    <x v="12"/>
    <x v="0"/>
    <n v="1"/>
    <x v="0"/>
    <n v="1"/>
    <x v="0"/>
    <s v="Presupuestos Participativos"/>
    <x v="0"/>
    <s v="N/A"/>
    <n v="15"/>
    <x v="0"/>
    <x v="2"/>
    <x v="2"/>
    <s v="Implementar XXX iniciativas de convivencia con participación de la ciudadanía"/>
    <x v="389"/>
    <n v="223"/>
    <n v="230"/>
    <n v="236"/>
    <n v="243"/>
    <n v="933"/>
    <n v="7.1000000000000004E-3"/>
    <n v="0"/>
    <n v="4"/>
    <s v="Secretaría Distrital de Seguridad, Convivencia y Justicia"/>
    <n v="51"/>
    <x v="0"/>
    <x v="2"/>
    <m/>
    <x v="1"/>
    <x v="0"/>
    <x v="0"/>
    <m/>
  </r>
  <r>
    <n v="13"/>
    <x v="12"/>
    <x v="1"/>
    <n v="1"/>
    <x v="0"/>
    <n v="2"/>
    <x v="1"/>
    <s v="Presupuestos Participativos"/>
    <x v="1"/>
    <s v="N/A"/>
    <n v="22"/>
    <x v="1"/>
    <x v="3"/>
    <x v="3"/>
    <s v="Vincular XXX personas en acciones para la prevención del feminicidio y la violencia contra la mujer."/>
    <x v="798"/>
    <n v="489"/>
    <n v="503"/>
    <n v="518"/>
    <n v="533"/>
    <n v="2042"/>
    <n v="1.55E-2"/>
    <n v="0"/>
    <n v="3000"/>
    <s v="Secretaría Distrital de la Mujer"/>
    <n v="50"/>
    <x v="1"/>
    <x v="3"/>
    <m/>
    <x v="2"/>
    <x v="0"/>
    <x v="2"/>
    <m/>
  </r>
  <r>
    <n v="13"/>
    <x v="12"/>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799"/>
    <n v="791"/>
    <n v="0"/>
    <n v="0"/>
    <n v="0"/>
    <n v="791"/>
    <n v="6.0000000000000001E-3"/>
    <n v="0"/>
    <n v="1"/>
    <s v="Secretaría Distrital de Seguridad, Convivencia y Justicia"/>
    <n v="51"/>
    <x v="2"/>
    <x v="3"/>
    <m/>
    <x v="3"/>
    <x v="0"/>
    <x v="3"/>
    <m/>
  </r>
  <r>
    <n v="13"/>
    <x v="12"/>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585"/>
    <n v="126"/>
    <n v="130"/>
    <n v="134"/>
    <n v="137"/>
    <n v="527"/>
    <n v="4.0000000000000001E-3"/>
    <n v="0"/>
    <n v="1"/>
    <s v="Secretaría Distrital de Seguridad, Convivencia y Justicia"/>
    <n v="51"/>
    <x v="2"/>
    <x v="4"/>
    <m/>
    <x v="3"/>
    <x v="0"/>
    <x v="4"/>
    <m/>
  </r>
  <r>
    <n v="13"/>
    <x v="12"/>
    <x v="0"/>
    <n v="1"/>
    <x v="0"/>
    <n v="4"/>
    <x v="3"/>
    <s v="Presupuestos Participativos"/>
    <x v="0"/>
    <s v="N/A"/>
    <n v="14"/>
    <x v="3"/>
    <x v="7"/>
    <x v="7"/>
    <s v="Fortalecer XXX actores comunitarios con herramientas y capacidades para la implementación de un enfoque restaurativo para la justicia y la convivencia"/>
    <x v="800"/>
    <n v="149"/>
    <n v="153"/>
    <n v="158"/>
    <n v="162"/>
    <n v="623"/>
    <n v="4.7000000000000002E-3"/>
    <n v="0"/>
    <n v="77"/>
    <s v="Secretaría Distrital de Seguridad, Convivencia y Justicia"/>
    <n v="51"/>
    <x v="3"/>
    <x v="0"/>
    <m/>
    <x v="3"/>
    <x v="0"/>
    <x v="5"/>
    <m/>
  </r>
  <r>
    <n v="13"/>
    <x v="12"/>
    <x v="0"/>
    <n v="1"/>
    <x v="0"/>
    <n v="4"/>
    <x v="3"/>
    <s v="Presupuestos Participativos"/>
    <x v="0"/>
    <s v="N/A"/>
    <n v="14"/>
    <x v="3"/>
    <x v="8"/>
    <x v="8"/>
    <s v="Beneficiar XXX ciudadanos con habilidades y capacidades para gestionar la convivencia constructivamente"/>
    <x v="801"/>
    <n v="128"/>
    <n v="131"/>
    <n v="135"/>
    <n v="139"/>
    <n v="534"/>
    <n v="4.1000000000000003E-3"/>
    <n v="0"/>
    <n v="2000"/>
    <s v="Secretaría Distrital de Seguridad, Convivencia y Justicia"/>
    <n v="51"/>
    <x v="3"/>
    <x v="6"/>
    <m/>
    <x v="3"/>
    <x v="0"/>
    <x v="0"/>
    <m/>
  </r>
  <r>
    <n v="13"/>
    <x v="12"/>
    <x v="0"/>
    <n v="1"/>
    <x v="0"/>
    <n v="4"/>
    <x v="3"/>
    <s v="Presupuestos Participativos"/>
    <x v="0"/>
    <s v="N/A"/>
    <n v="14"/>
    <x v="3"/>
    <x v="9"/>
    <x v="9"/>
    <s v="Implementar XXX proyectos comunitarios en la localidad, para la apropiación del Código Nacional de Seguridad y Convivencia Ciudadana"/>
    <x v="802"/>
    <n v="149"/>
    <n v="153"/>
    <n v="158"/>
    <n v="162"/>
    <n v="623"/>
    <n v="4.7000000000000002E-3"/>
    <n v="0"/>
    <n v="8"/>
    <s v="Secretaría Distrital de Seguridad, Convivencia y Justicia"/>
    <n v="51"/>
    <x v="3"/>
    <x v="7"/>
    <m/>
    <x v="1"/>
    <x v="0"/>
    <x v="0"/>
    <m/>
  </r>
  <r>
    <n v="13"/>
    <x v="12"/>
    <x v="2"/>
    <n v="1"/>
    <x v="0"/>
    <n v="5"/>
    <x v="4"/>
    <s v="Presupuestos Participativos"/>
    <x v="3"/>
    <s v="N/A"/>
    <n v="16"/>
    <x v="4"/>
    <x v="12"/>
    <x v="12"/>
    <s v="Intervenir XXX metros cuadrados de elementos del sistema de espacio público peatonal con acciones de construcción y/o conservación."/>
    <x v="803"/>
    <n v="681"/>
    <n v="701"/>
    <n v="721"/>
    <n v="742"/>
    <n v="2846"/>
    <n v="2.1600000000000001E-2"/>
    <n v="0"/>
    <n v="6000"/>
    <s v="Secretaría Distrital de Movilidad"/>
    <n v="37"/>
    <x v="4"/>
    <x v="4"/>
    <m/>
    <x v="5"/>
    <x v="1"/>
    <x v="7"/>
    <m/>
  </r>
  <r>
    <n v="13"/>
    <x v="12"/>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3"/>
    <n v="315"/>
    <n v="325"/>
    <n v="334"/>
    <n v="344"/>
    <n v="1318"/>
    <n v="0.01"/>
    <n v="0"/>
    <n v="4"/>
    <s v="Secretaría Distrital de Seguridad, Convivencia y Justicia"/>
    <n v="51"/>
    <x v="5"/>
    <x v="10"/>
    <m/>
    <x v="6"/>
    <x v="0"/>
    <x v="8"/>
    <m/>
  </r>
  <r>
    <n v="13"/>
    <x v="12"/>
    <x v="3"/>
    <n v="2"/>
    <x v="1"/>
    <n v="7"/>
    <x v="5"/>
    <s v="Gestión Pública Local"/>
    <x v="4"/>
    <n v="0.12"/>
    <n v="4"/>
    <x v="6"/>
    <x v="14"/>
    <x v="14"/>
    <s v="Beneficiar xxxx jóvenes con transferencias condicionadas y  acompañamiento psicosocial para la promoción al acceso y permanencia a oportunidades de formación y empleabilidad"/>
    <x v="804"/>
    <n v="946"/>
    <n v="974"/>
    <n v="1002"/>
    <n v="1031"/>
    <n v="3953"/>
    <n v="0.03"/>
    <n v="0"/>
    <n v="500"/>
    <s v="Secretaría Distrital de Integración Social"/>
    <n v="24"/>
    <x v="6"/>
    <x v="11"/>
    <m/>
    <x v="7"/>
    <x v="2"/>
    <x v="9"/>
    <m/>
  </r>
  <r>
    <n v="13"/>
    <x v="12"/>
    <x v="3"/>
    <n v="2"/>
    <x v="1"/>
    <n v="7"/>
    <x v="5"/>
    <s v="Gestión Pública Local"/>
    <x v="4"/>
    <n v="0.12"/>
    <n v="5"/>
    <x v="7"/>
    <x v="15"/>
    <x v="15"/>
    <s v="Atender XXX personas con apoyos que contribuyan al ingreso mínimo garantizado. "/>
    <x v="805"/>
    <n v="757"/>
    <n v="779"/>
    <n v="802"/>
    <n v="825"/>
    <n v="3162"/>
    <n v="2.4E-2"/>
    <n v="0"/>
    <n v="389"/>
    <s v="Secretaría Distrital de Integración Social"/>
    <n v="24"/>
    <x v="6"/>
    <x v="12"/>
    <m/>
    <x v="7"/>
    <x v="3"/>
    <x v="10"/>
    <m/>
  </r>
  <r>
    <n v="13"/>
    <x v="12"/>
    <x v="3"/>
    <n v="2"/>
    <x v="1"/>
    <n v="7"/>
    <x v="5"/>
    <s v="Gestión Pública Local"/>
    <x v="4"/>
    <n v="0.12"/>
    <n v="6"/>
    <x v="8"/>
    <x v="16"/>
    <x v="16"/>
    <s v="Beneficiar XXX personas mayores con transferencias monetarias"/>
    <x v="806"/>
    <n v="946"/>
    <n v="974"/>
    <n v="1002"/>
    <n v="1031"/>
    <n v="3953"/>
    <n v="0.03"/>
    <n v="0"/>
    <n v="357"/>
    <s v="Secretaría Distrital de Integración Social"/>
    <n v="24"/>
    <x v="6"/>
    <x v="13"/>
    <m/>
    <x v="7"/>
    <x v="3"/>
    <x v="11"/>
    <m/>
  </r>
  <r>
    <n v="13"/>
    <x v="12"/>
    <x v="3"/>
    <n v="2"/>
    <x v="1"/>
    <n v="8"/>
    <x v="23"/>
    <s v="Gestión Pública Local"/>
    <x v="4"/>
    <n v="0.12"/>
    <n v="7"/>
    <x v="51"/>
    <x v="89"/>
    <x v="89"/>
    <s v="Habilitar XXX cupos para la atención de población en inseguridad alimentaria y nutricional del Distrito Capital, a través de comedores comunitarios."/>
    <x v="807"/>
    <n v="1135"/>
    <n v="1168"/>
    <n v="1202"/>
    <n v="1237"/>
    <n v="4743"/>
    <n v="3.5999999999999997E-2"/>
    <n v="0"/>
    <n v="150"/>
    <s v="Secretaría Distrital de Integración Social"/>
    <n v="24"/>
    <x v="31"/>
    <x v="64"/>
    <m/>
    <x v="17"/>
    <x v="0"/>
    <x v="67"/>
    <m/>
  </r>
  <r>
    <n v="13"/>
    <x v="12"/>
    <x v="4"/>
    <n v="2"/>
    <x v="1"/>
    <n v="10"/>
    <x v="6"/>
    <s v="Gestión Pública Local"/>
    <x v="5"/>
    <n v="0.03"/>
    <n v="8"/>
    <x v="9"/>
    <x v="17"/>
    <x v="17"/>
    <s v="Vincular XXX personas con discapacidad, cuidadores y cuidadoras, en actividades complementarias en salud"/>
    <x v="601"/>
    <n v="166"/>
    <n v="170"/>
    <n v="175"/>
    <n v="180"/>
    <n v="692"/>
    <n v="5.3E-3"/>
    <n v="0"/>
    <n v="600"/>
    <s v="Secretaría Distrital de Salud"/>
    <n v="18"/>
    <x v="7"/>
    <x v="14"/>
    <m/>
    <x v="3"/>
    <x v="4"/>
    <x v="12"/>
    <m/>
  </r>
  <r>
    <n v="13"/>
    <x v="12"/>
    <x v="4"/>
    <n v="2"/>
    <x v="1"/>
    <n v="10"/>
    <x v="6"/>
    <s v="Gestión Pública Local"/>
    <x v="5"/>
    <n v="0.03"/>
    <n v="9"/>
    <x v="10"/>
    <x v="18"/>
    <x v="18"/>
    <s v="Vincular XXX personas a las acciones desarrolladas desde los dispositivos de base comunitaria en respuesta al consumo de SPA"/>
    <x v="401"/>
    <n v="166"/>
    <n v="170"/>
    <n v="175"/>
    <n v="180"/>
    <n v="692"/>
    <n v="5.3E-3"/>
    <n v="0"/>
    <n v="600"/>
    <s v="Secretaría Distrital de Salud"/>
    <n v="18"/>
    <x v="7"/>
    <x v="15"/>
    <m/>
    <x v="3"/>
    <x v="0"/>
    <x v="13"/>
    <m/>
  </r>
  <r>
    <n v="13"/>
    <x v="12"/>
    <x v="4"/>
    <n v="2"/>
    <x v="1"/>
    <n v="10"/>
    <x v="6"/>
    <s v="Gestión Pública Local"/>
    <x v="5"/>
    <n v="0.03"/>
    <n v="10"/>
    <x v="11"/>
    <x v="19"/>
    <x v="19"/>
    <s v="Beneficiar XXX personas con discapacidad a través de Dispositivos de Asistencia Personal - Ayudas Técnicas (no incluidas en los Planes de Beneficios)"/>
    <x v="808"/>
    <n v="426"/>
    <n v="438"/>
    <n v="451"/>
    <n v="464"/>
    <n v="1779"/>
    <n v="1.35E-2"/>
    <n v="0"/>
    <n v="300"/>
    <s v="Secretaría Distrital de Salud"/>
    <n v="18"/>
    <x v="7"/>
    <x v="16"/>
    <m/>
    <x v="3"/>
    <x v="4"/>
    <x v="12"/>
    <m/>
  </r>
  <r>
    <n v="13"/>
    <x v="12"/>
    <x v="4"/>
    <n v="2"/>
    <x v="1"/>
    <n v="10"/>
    <x v="6"/>
    <s v="Gestión Pública Local"/>
    <x v="5"/>
    <n v="0.03"/>
    <n v="19"/>
    <x v="12"/>
    <x v="20"/>
    <x v="20"/>
    <s v="Vincular XXX personas a las acciones y estrategias para promover la salud sexual y reproductiva consciente en los diferentes ciclos de vida"/>
    <x v="772"/>
    <n v="189"/>
    <n v="195"/>
    <n v="200"/>
    <n v="206"/>
    <n v="791"/>
    <n v="6.0000000000000001E-3"/>
    <n v="0"/>
    <n v="600"/>
    <s v="Secretaría Distrital de Salud"/>
    <n v="18"/>
    <x v="7"/>
    <x v="17"/>
    <m/>
    <x v="3"/>
    <x v="0"/>
    <x v="14"/>
    <m/>
  </r>
  <r>
    <n v="13"/>
    <x v="12"/>
    <x v="4"/>
    <n v="2"/>
    <x v="1"/>
    <n v="10"/>
    <x v="6"/>
    <s v="Presupuestos Participativos"/>
    <x v="5"/>
    <s v="N/A"/>
    <n v="70"/>
    <x v="14"/>
    <x v="22"/>
    <x v="22"/>
    <s v="Beneficiar XXX personas con acciones para la promoción y atención de la salud mental"/>
    <x v="773"/>
    <n v="473"/>
    <n v="487"/>
    <n v="501"/>
    <n v="516"/>
    <n v="1976"/>
    <n v="1.4999999999999999E-2"/>
    <n v="0"/>
    <n v="600"/>
    <s v="Secretaría Distrital de Salud"/>
    <n v="18"/>
    <x v="7"/>
    <x v="19"/>
    <m/>
    <x v="8"/>
    <x v="0"/>
    <x v="15"/>
    <m/>
  </r>
  <r>
    <n v="13"/>
    <x v="12"/>
    <x v="5"/>
    <n v="2"/>
    <x v="1"/>
    <n v="12"/>
    <x v="7"/>
    <s v="Presupuestos Participativos"/>
    <x v="6"/>
    <s v="N/A"/>
    <n v="66"/>
    <x v="15"/>
    <x v="23"/>
    <x v="23"/>
    <s v="Vincular XXX personas en procesos para la prevención de violencias en el contexto familiar y/o violencia sexual   "/>
    <x v="809"/>
    <n v="315"/>
    <n v="325"/>
    <n v="334"/>
    <n v="344"/>
    <n v="1318"/>
    <n v="0.01"/>
    <n v="0"/>
    <n v="2000"/>
    <s v="Secretaría Distrital de Integración Social"/>
    <n v="24"/>
    <x v="8"/>
    <x v="20"/>
    <m/>
    <x v="3"/>
    <x v="0"/>
    <x v="2"/>
    <m/>
  </r>
  <r>
    <n v="13"/>
    <x v="12"/>
    <x v="5"/>
    <n v="2"/>
    <x v="1"/>
    <n v="12"/>
    <x v="7"/>
    <s v="Presupuestos Participativos"/>
    <x v="6"/>
    <s v="N/A"/>
    <n v="23"/>
    <x v="16"/>
    <x v="24"/>
    <x v="24"/>
    <s v="Vincular XXX mujeres cuidadoras a estrategias de cuidado."/>
    <x v="406"/>
    <n v="426"/>
    <n v="438"/>
    <n v="451"/>
    <n v="464"/>
    <n v="1779"/>
    <n v="1.35E-2"/>
    <n v="0"/>
    <n v="2000"/>
    <s v="Secretaría Distrital de la Mujer"/>
    <n v="50"/>
    <x v="8"/>
    <x v="21"/>
    <m/>
    <x v="3"/>
    <x v="0"/>
    <x v="2"/>
    <m/>
  </r>
  <r>
    <n v="13"/>
    <x v="12"/>
    <x v="5"/>
    <n v="2"/>
    <x v="1"/>
    <n v="12"/>
    <x v="7"/>
    <s v="Presupuestos Participativos"/>
    <x v="6"/>
    <s v="N/A"/>
    <n v="50"/>
    <x v="17"/>
    <x v="25"/>
    <x v="25"/>
    <s v="Vincular xxx mujeres para el ejercicio de derechos y el fortalecimiento de su autonomía económica"/>
    <x v="407"/>
    <n v="489"/>
    <n v="503"/>
    <n v="518"/>
    <n v="533"/>
    <n v="2042"/>
    <n v="1.55E-2"/>
    <n v="0"/>
    <n v="2000"/>
    <s v="Secretaría Distrital de la Mujer"/>
    <n v="50"/>
    <x v="8"/>
    <x v="0"/>
    <m/>
    <x v="3"/>
    <x v="5"/>
    <x v="16"/>
    <m/>
  </r>
  <r>
    <n v="13"/>
    <x v="12"/>
    <x v="6"/>
    <n v="2"/>
    <x v="1"/>
    <n v="13"/>
    <x v="8"/>
    <s v="Presupuestos Participativos"/>
    <x v="6"/>
    <s v="N/A"/>
    <n v="21"/>
    <x v="18"/>
    <x v="27"/>
    <x v="27"/>
    <s v="Realizar xxx acciones de construcción de paz que contribuyan al tejido social, la integración local, la sostenibilidad económica y/o desarrollo territorial para la reconciliación."/>
    <x v="810"/>
    <n v="231"/>
    <n v="238"/>
    <n v="244"/>
    <n v="252"/>
    <n v="964"/>
    <n v="7.3000000000000001E-3"/>
    <n v="0"/>
    <n v="4"/>
    <s v="Secretaría General"/>
    <n v="1"/>
    <x v="9"/>
    <x v="22"/>
    <m/>
    <x v="3"/>
    <x v="0"/>
    <x v="18"/>
    <m/>
  </r>
  <r>
    <n v="13"/>
    <x v="12"/>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28"/>
    <n v="154"/>
    <n v="158"/>
    <n v="163"/>
    <n v="168"/>
    <n v="643"/>
    <n v="4.8999999999999998E-3"/>
    <n v="0"/>
    <n v="4"/>
    <s v="Secretaría General"/>
    <n v="1"/>
    <x v="9"/>
    <x v="0"/>
    <m/>
    <x v="3"/>
    <x v="0"/>
    <x v="19"/>
    <m/>
  </r>
  <r>
    <n v="13"/>
    <x v="12"/>
    <x v="7"/>
    <n v="2"/>
    <x v="1"/>
    <n v="14"/>
    <x v="9"/>
    <s v="Gestión Pública Local"/>
    <x v="7"/>
    <s v="A definir en PDL"/>
    <n v="3"/>
    <x v="19"/>
    <x v="29"/>
    <x v="29"/>
    <s v="Otorgar XXX estímulos de apoyo al sector artístico y cultural."/>
    <x v="776"/>
    <n v="252"/>
    <n v="260"/>
    <n v="267"/>
    <n v="275"/>
    <n v="1054"/>
    <n v="8.0000000000000002E-3"/>
    <n v="0"/>
    <n v="40"/>
    <s v="Secretaría Distrital de Cultura, Recreación y Deporte"/>
    <n v="26"/>
    <x v="10"/>
    <x v="23"/>
    <m/>
    <x v="9"/>
    <x v="7"/>
    <x v="20"/>
    <m/>
  </r>
  <r>
    <n v="13"/>
    <x v="12"/>
    <x v="7"/>
    <n v="2"/>
    <x v="1"/>
    <n v="14"/>
    <x v="9"/>
    <s v="Presupuestos Participativos"/>
    <x v="7"/>
    <s v="N/A"/>
    <n v="24"/>
    <x v="20"/>
    <x v="30"/>
    <x v="30"/>
    <s v="Beneficiar XXX colectivos u organizaciones recreo deportivas  inscritas en el Banco que implementan iniciativas de carácter barrial con apoyos economicos"/>
    <x v="811"/>
    <n v="288"/>
    <n v="296"/>
    <n v="305"/>
    <n v="313"/>
    <n v="1202"/>
    <n v="9.1000000000000004E-3"/>
    <n v="0"/>
    <n v="32"/>
    <s v="Secretaría Distrital de Cultura, Recreación y Deporte"/>
    <n v="26"/>
    <x v="11"/>
    <x v="24"/>
    <m/>
    <x v="9"/>
    <x v="0"/>
    <x v="21"/>
    <m/>
  </r>
  <r>
    <n v="13"/>
    <x v="12"/>
    <x v="7"/>
    <n v="2"/>
    <x v="1"/>
    <n v="14"/>
    <x v="9"/>
    <s v="Presupuestos Participativos"/>
    <x v="7"/>
    <s v="N/A"/>
    <n v="24"/>
    <x v="20"/>
    <x v="31"/>
    <x v="31"/>
    <s v="Beneficiar  XXX personas en actividades recreo-deportivas comunitarias."/>
    <x v="812"/>
    <n v="240"/>
    <n v="247"/>
    <n v="254"/>
    <n v="261"/>
    <n v="1001"/>
    <n v="7.6E-3"/>
    <n v="0"/>
    <n v="4000"/>
    <s v="Secretaría Distrital de Cultura, Recreación y Deporte"/>
    <n v="26"/>
    <x v="11"/>
    <x v="25"/>
    <m/>
    <x v="9"/>
    <x v="0"/>
    <x v="22"/>
    <m/>
  </r>
  <r>
    <n v="13"/>
    <x v="12"/>
    <x v="7"/>
    <n v="2"/>
    <x v="1"/>
    <n v="14"/>
    <x v="9"/>
    <s v="Presupuestos Participativos"/>
    <x v="7"/>
    <s v="N/A"/>
    <n v="24"/>
    <x v="20"/>
    <x v="32"/>
    <x v="32"/>
    <s v="Capacitar XXX personas en los campos deportivos o recreativos "/>
    <x v="813"/>
    <n v="240"/>
    <n v="247"/>
    <n v="254"/>
    <n v="261"/>
    <n v="1001"/>
    <n v="7.6E-3"/>
    <n v="0"/>
    <n v="800"/>
    <s v="Secretaría Distrital de Cultura, Recreación y Deporte"/>
    <n v="26"/>
    <x v="11"/>
    <x v="26"/>
    <m/>
    <x v="9"/>
    <x v="8"/>
    <x v="23"/>
    <m/>
  </r>
  <r>
    <n v="13"/>
    <x v="12"/>
    <x v="7"/>
    <n v="2"/>
    <x v="1"/>
    <n v="14"/>
    <x v="9"/>
    <s v="Presupuestos Participativos"/>
    <x v="7"/>
    <s v="N/A"/>
    <n v="24"/>
    <x v="20"/>
    <x v="33"/>
    <x v="33"/>
    <s v="Beneficiar XXX Personas con la entrega de dotaciones deportivas."/>
    <x v="412"/>
    <n v="192"/>
    <n v="197"/>
    <n v="203"/>
    <n v="209"/>
    <n v="801"/>
    <n v="6.1000000000000004E-3"/>
    <n v="0"/>
    <n v="800"/>
    <s v="Secretaría Distrital de Cultura, Recreación y Deporte"/>
    <n v="26"/>
    <x v="11"/>
    <x v="3"/>
    <m/>
    <x v="3"/>
    <x v="0"/>
    <x v="24"/>
    <m/>
  </r>
  <r>
    <n v="13"/>
    <x v="12"/>
    <x v="7"/>
    <n v="2"/>
    <x v="1"/>
    <n v="14"/>
    <x v="9"/>
    <s v="Presupuestos Participativos"/>
    <x v="7"/>
    <s v="N/A"/>
    <n v="25"/>
    <x v="21"/>
    <x v="34"/>
    <x v="34"/>
    <s v="Realizar XXX eventos de promoción, circulción y apropiación de actividades artísticas, culturales y patrimoniales."/>
    <x v="814"/>
    <n v="392"/>
    <n v="404"/>
    <n v="415"/>
    <n v="428"/>
    <n v="1639"/>
    <n v="1.24E-2"/>
    <n v="0"/>
    <n v="24"/>
    <s v="Secretaría Distrital de Cultura, Recreación y Deporte"/>
    <n v="26"/>
    <x v="10"/>
    <x v="27"/>
    <m/>
    <x v="9"/>
    <x v="9"/>
    <x v="25"/>
    <m/>
  </r>
  <r>
    <n v="13"/>
    <x v="12"/>
    <x v="7"/>
    <n v="2"/>
    <x v="1"/>
    <n v="14"/>
    <x v="9"/>
    <s v="Presupuestos Participativos"/>
    <x v="7"/>
    <s v="N/A"/>
    <n v="25"/>
    <x v="21"/>
    <x v="35"/>
    <x v="35"/>
    <s v="Capacitar XXX personas en los campos artísticos, interculturales, culturales y/o patrimoniales."/>
    <x v="414"/>
    <n v="294"/>
    <n v="303"/>
    <n v="312"/>
    <n v="321"/>
    <n v="1229"/>
    <n v="9.2999999999999992E-3"/>
    <n v="0"/>
    <n v="800"/>
    <s v="Secretaría Distrital de Cultura, Recreación y Deporte"/>
    <n v="26"/>
    <x v="10"/>
    <x v="26"/>
    <m/>
    <x v="9"/>
    <x v="10"/>
    <x v="26"/>
    <m/>
  </r>
  <r>
    <n v="13"/>
    <x v="12"/>
    <x v="7"/>
    <n v="2"/>
    <x v="1"/>
    <n v="14"/>
    <x v="9"/>
    <s v="Presupuestos Participativos"/>
    <x v="7"/>
    <s v="N/A"/>
    <n v="25"/>
    <x v="21"/>
    <x v="36"/>
    <x v="36"/>
    <s v="Beneficiar XXX organizaciones artísticas, culturales y patrimoniales con elementos entregados."/>
    <x v="815"/>
    <n v="294"/>
    <n v="303"/>
    <n v="312"/>
    <n v="321"/>
    <n v="1229"/>
    <n v="9.2999999999999992E-3"/>
    <n v="0"/>
    <n v="12"/>
    <s v="Secretaría Distrital de Cultura, Recreación y Deporte"/>
    <n v="26"/>
    <x v="10"/>
    <x v="28"/>
    <m/>
    <x v="3"/>
    <x v="0"/>
    <x v="27"/>
    <m/>
  </r>
  <r>
    <n v="13"/>
    <x v="12"/>
    <x v="8"/>
    <n v="2"/>
    <x v="1"/>
    <n v="15"/>
    <x v="10"/>
    <s v="Presupuestos Participativos"/>
    <x v="6"/>
    <s v="N/A"/>
    <n v="33"/>
    <x v="22"/>
    <x v="37"/>
    <x v="37"/>
    <s v="Vincular XXX personas en acciones educativas en temas de protección y bienestar animal"/>
    <x v="618"/>
    <n v="47"/>
    <n v="49"/>
    <n v="50"/>
    <n v="52"/>
    <n v="198"/>
    <n v="1.5E-3"/>
    <n v="0"/>
    <n v="1000"/>
    <s v="Secretaría Distrital de Ambiente"/>
    <n v="33"/>
    <x v="12"/>
    <x v="8"/>
    <m/>
    <x v="3"/>
    <x v="11"/>
    <x v="28"/>
    <m/>
  </r>
  <r>
    <n v="13"/>
    <x v="12"/>
    <x v="8"/>
    <n v="2"/>
    <x v="1"/>
    <n v="15"/>
    <x v="10"/>
    <s v="Presupuestos Participativos"/>
    <x v="6"/>
    <s v="N/A"/>
    <n v="33"/>
    <x v="22"/>
    <x v="38"/>
    <x v="38"/>
    <s v="Atender XXX animales en los programas de brigadas médicas, urgencias veterinarias y adopciones"/>
    <x v="816"/>
    <n v="284"/>
    <n v="292"/>
    <n v="301"/>
    <n v="309"/>
    <n v="1186"/>
    <n v="8.9999999999999993E-3"/>
    <n v="0"/>
    <n v="600"/>
    <s v="Secretaría Distrital de Ambiente"/>
    <n v="33"/>
    <x v="12"/>
    <x v="29"/>
    <m/>
    <x v="3"/>
    <x v="12"/>
    <x v="29"/>
    <m/>
  </r>
  <r>
    <n v="13"/>
    <x v="12"/>
    <x v="8"/>
    <n v="2"/>
    <x v="1"/>
    <n v="15"/>
    <x v="10"/>
    <s v="Presupuestos Participativos"/>
    <x v="6"/>
    <s v="N/A"/>
    <n v="33"/>
    <x v="22"/>
    <x v="39"/>
    <x v="39"/>
    <s v="Esterilizar XXX perros y gatos incluyendo los que está en condición de vulnerabilidad"/>
    <x v="817"/>
    <n v="142"/>
    <n v="146"/>
    <n v="150"/>
    <n v="155"/>
    <n v="593"/>
    <n v="4.4999999999999997E-3"/>
    <n v="0"/>
    <n v="280"/>
    <s v="Secretaría Distrital de Ambiente"/>
    <n v="33"/>
    <x v="12"/>
    <x v="30"/>
    <m/>
    <x v="3"/>
    <x v="13"/>
    <x v="29"/>
    <m/>
  </r>
  <r>
    <n v="13"/>
    <x v="12"/>
    <x v="9"/>
    <n v="3"/>
    <x v="2"/>
    <n v="16"/>
    <x v="11"/>
    <s v="Gestión Pública Local"/>
    <x v="8"/>
    <n v="0.09"/>
    <n v="28"/>
    <x v="23"/>
    <x v="40"/>
    <x v="40"/>
    <s v="Dotar XXX sedes educativas urbanas y rurales con recursos pedagógicos y/o tecnológicos"/>
    <x v="818"/>
    <n v="0"/>
    <n v="576"/>
    <n v="610"/>
    <n v="0"/>
    <n v="1186"/>
    <n v="8.9999999999999993E-3"/>
    <n v="0"/>
    <n v="2"/>
    <s v="Secretaría de Educación del Distrito"/>
    <n v="15"/>
    <x v="13"/>
    <x v="3"/>
    <m/>
    <x v="3"/>
    <x v="14"/>
    <x v="30"/>
    <m/>
  </r>
  <r>
    <n v="13"/>
    <x v="12"/>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819"/>
    <n v="851"/>
    <n v="876"/>
    <n v="902"/>
    <n v="928"/>
    <n v="3557"/>
    <n v="2.7E-2"/>
    <n v="0"/>
    <n v="100"/>
    <s v="Secretaría de Educación del Distrito"/>
    <n v="15"/>
    <x v="13"/>
    <x v="31"/>
    <m/>
    <x v="10"/>
    <x v="15"/>
    <x v="31"/>
    <m/>
  </r>
  <r>
    <n v="13"/>
    <x v="12"/>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820"/>
    <n v="1703"/>
    <n v="1752"/>
    <n v="1803"/>
    <n v="1856"/>
    <n v="7115"/>
    <n v="5.3999999999999999E-2"/>
    <n v="0"/>
    <n v="100"/>
    <s v="Secretaría de Educación del Distrito"/>
    <n v="15"/>
    <x v="13"/>
    <x v="32"/>
    <m/>
    <x v="10"/>
    <x v="15"/>
    <x v="32"/>
    <m/>
  </r>
  <r>
    <n v="13"/>
    <x v="12"/>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94"/>
    <n v="473"/>
    <n v="487"/>
    <n v="501"/>
    <n v="516"/>
    <n v="1976"/>
    <n v="1.4999999999999999E-2"/>
    <n v="0"/>
    <n v="4"/>
    <s v="Secretaría Distrital de Desarrollo Económico"/>
    <n v="11"/>
    <x v="14"/>
    <x v="0"/>
    <m/>
    <x v="11"/>
    <x v="0"/>
    <x v="33"/>
    <m/>
  </r>
  <r>
    <n v="13"/>
    <x v="12"/>
    <x v="10"/>
    <n v="3"/>
    <x v="2"/>
    <n v="19"/>
    <x v="12"/>
    <s v="Presupuestos Participativos"/>
    <x v="10"/>
    <s v="N/A"/>
    <n v="36"/>
    <x v="26"/>
    <x v="44"/>
    <x v="44"/>
    <s v="Apoyar XXX Mipymes y/o emprendimientos orientados al fortalecimiento de las capacidades locales para la gestión y el desarrollo turístico "/>
    <x v="270"/>
    <n v="378"/>
    <n v="389"/>
    <n v="401"/>
    <n v="412"/>
    <n v="1581"/>
    <n v="1.2E-2"/>
    <n v="0"/>
    <n v="120"/>
    <s v="Secretaría Distrital de Desarrollo Económico"/>
    <n v="11"/>
    <x v="14"/>
    <x v="33"/>
    <m/>
    <x v="3"/>
    <x v="0"/>
    <x v="34"/>
    <m/>
  </r>
  <r>
    <n v="13"/>
    <x v="12"/>
    <x v="7"/>
    <n v="3"/>
    <x v="2"/>
    <n v="20"/>
    <x v="13"/>
    <s v="Presupuestos Participativos"/>
    <x v="7"/>
    <s v="N/A"/>
    <n v="30"/>
    <x v="27"/>
    <x v="45"/>
    <x v="45"/>
    <s v="Financiar XXX proyectos del sector cultural y creativo."/>
    <x v="681"/>
    <n v="315"/>
    <n v="325"/>
    <n v="334"/>
    <n v="344"/>
    <n v="1318"/>
    <n v="0.01"/>
    <n v="0"/>
    <n v="40"/>
    <s v="Secretaría Distrital de Cultura, Recreación y Deporte"/>
    <n v="26"/>
    <x v="15"/>
    <x v="34"/>
    <m/>
    <x v="9"/>
    <x v="0"/>
    <x v="35"/>
    <m/>
  </r>
  <r>
    <n v="13"/>
    <x v="12"/>
    <x v="10"/>
    <n v="3"/>
    <x v="2"/>
    <n v="20"/>
    <x v="13"/>
    <s v="Presupuestos Participativos"/>
    <x v="10"/>
    <s v="N/A"/>
    <n v="38"/>
    <x v="29"/>
    <x v="47"/>
    <x v="47"/>
    <s v="Apoyar XXX Mipymes, emprendimientos y/o actores de la economia informal para el fortalecimiento del tejido empresarial local."/>
    <x v="821"/>
    <n v="315"/>
    <n v="325"/>
    <n v="334"/>
    <n v="344"/>
    <n v="1318"/>
    <n v="0.01"/>
    <n v="0"/>
    <n v="200"/>
    <s v="Secretaría Distrital de Desarrollo Económico"/>
    <n v="11"/>
    <x v="16"/>
    <x v="36"/>
    <m/>
    <x v="3"/>
    <x v="17"/>
    <x v="37"/>
    <m/>
  </r>
  <r>
    <n v="13"/>
    <x v="12"/>
    <x v="7"/>
    <n v="4"/>
    <x v="3"/>
    <n v="24"/>
    <x v="14"/>
    <s v="Presupuestos Participativos"/>
    <x v="11"/>
    <s v="N/A"/>
    <n v="26"/>
    <x v="30"/>
    <x v="48"/>
    <x v="48"/>
    <s v="Intervenir XXX Parques  de la red de proximidad con acciones de mejoramiento, mantenimiento y/o dotación. "/>
    <x v="822"/>
    <n v="520"/>
    <n v="535"/>
    <n v="551"/>
    <n v="567"/>
    <n v="2174"/>
    <n v="1.6500000000000001E-2"/>
    <n v="0"/>
    <n v="12"/>
    <s v="Secretaría Distrital de Cultura, Recreación y Deporte"/>
    <n v="26"/>
    <x v="17"/>
    <x v="4"/>
    <m/>
    <x v="3"/>
    <x v="18"/>
    <x v="38"/>
    <m/>
  </r>
  <r>
    <n v="13"/>
    <x v="12"/>
    <x v="7"/>
    <n v="4"/>
    <x v="3"/>
    <n v="24"/>
    <x v="14"/>
    <s v="Presupuestos Participativos"/>
    <x v="11"/>
    <s v="N/A"/>
    <n v="31"/>
    <x v="31"/>
    <x v="49"/>
    <x v="49"/>
    <s v="Intervenir XXX equipamientos culturales con acciones de construcción, adecuación y/o dotación"/>
    <x v="684"/>
    <n v="0"/>
    <n v="422"/>
    <n v="447"/>
    <n v="0"/>
    <n v="870"/>
    <n v="6.6E-3"/>
    <n v="0"/>
    <n v="1"/>
    <s v="Secretaría Distrital de Cultura, Recreación y Deporte"/>
    <n v="26"/>
    <x v="18"/>
    <x v="4"/>
    <m/>
    <x v="3"/>
    <x v="19"/>
    <x v="39"/>
    <m/>
  </r>
  <r>
    <n v="13"/>
    <x v="12"/>
    <x v="8"/>
    <n v="4"/>
    <x v="3"/>
    <n v="25"/>
    <x v="15"/>
    <s v="Presupuestos Participativos"/>
    <x v="12"/>
    <s v="N/A"/>
    <n v="32"/>
    <x v="32"/>
    <x v="50"/>
    <x v="50"/>
    <s v="Intervenir XXX hectáreas de conectores ecosistémicos"/>
    <x v="823"/>
    <n v="182"/>
    <n v="187"/>
    <n v="192"/>
    <n v="198"/>
    <n v="759"/>
    <n v="5.7999999999999996E-3"/>
    <n v="0"/>
    <n v="2"/>
    <s v="Secretaría Distrital de Ambiente"/>
    <n v="33"/>
    <x v="19"/>
    <x v="37"/>
    <m/>
    <x v="12"/>
    <x v="20"/>
    <x v="40"/>
    <m/>
  </r>
  <r>
    <n v="13"/>
    <x v="12"/>
    <x v="11"/>
    <n v="4"/>
    <x v="3"/>
    <n v="25"/>
    <x v="15"/>
    <s v="Presupuestos Participativos"/>
    <x v="12"/>
    <s v="N/A"/>
    <n v="32"/>
    <x v="32"/>
    <x v="51"/>
    <x v="51"/>
    <s v="Implementar XXX procesos comunitarios de educación ambiental que promueven la conservación de la biodiversidad y el agua"/>
    <x v="824"/>
    <n v="114"/>
    <n v="117"/>
    <n v="120"/>
    <n v="124"/>
    <n v="474"/>
    <n v="3.5999999999999999E-3"/>
    <n v="0"/>
    <n v="8"/>
    <s v="Secretaría Distrital de Ambiente"/>
    <n v="33"/>
    <x v="20"/>
    <x v="38"/>
    <m/>
    <x v="13"/>
    <x v="0"/>
    <x v="28"/>
    <m/>
  </r>
  <r>
    <n v="13"/>
    <x v="12"/>
    <x v="11"/>
    <n v="4"/>
    <x v="3"/>
    <n v="25"/>
    <x v="15"/>
    <s v="Presupuestos Participativos"/>
    <x v="12"/>
    <s v="N/A"/>
    <n v="32"/>
    <x v="32"/>
    <x v="52"/>
    <x v="52"/>
    <s v="Implementar XXX huertas urbanas "/>
    <x v="825"/>
    <n v="0"/>
    <n v="138"/>
    <n v="146"/>
    <n v="0"/>
    <n v="285"/>
    <n v="2.2000000000000001E-3"/>
    <n v="0"/>
    <n v="20"/>
    <s v="Secretaría Distrital de Ambiente"/>
    <n v="33"/>
    <x v="20"/>
    <x v="39"/>
    <m/>
    <x v="3"/>
    <x v="21"/>
    <x v="41"/>
    <m/>
  </r>
  <r>
    <n v="13"/>
    <x v="12"/>
    <x v="11"/>
    <n v="4"/>
    <x v="3"/>
    <n v="25"/>
    <x v="15"/>
    <s v="Presupuestos Participativos"/>
    <x v="12"/>
    <s v="N/A"/>
    <n v="32"/>
    <x v="32"/>
    <x v="53"/>
    <x v="53"/>
    <s v="Mantener XXX m2 de jardinería "/>
    <x v="826"/>
    <n v="95"/>
    <n v="95"/>
    <n v="0"/>
    <n v="0"/>
    <n v="190"/>
    <n v="1.4E-3"/>
    <n v="0"/>
    <n v="1200"/>
    <s v="Secretaría Distrital de Ambiente"/>
    <n v="33"/>
    <x v="20"/>
    <x v="40"/>
    <m/>
    <x v="3"/>
    <x v="22"/>
    <x v="40"/>
    <m/>
  </r>
  <r>
    <n v="13"/>
    <x v="12"/>
    <x v="11"/>
    <n v="4"/>
    <x v="3"/>
    <n v="25"/>
    <x v="15"/>
    <s v="Presupuestos Participativos"/>
    <x v="12"/>
    <s v="N/A"/>
    <n v="32"/>
    <x v="32"/>
    <x v="54"/>
    <x v="54"/>
    <s v="Mantener XXX árboles en zona urbana"/>
    <x v="827"/>
    <n v="45"/>
    <n v="47"/>
    <n v="48"/>
    <n v="49"/>
    <n v="190"/>
    <n v="1.4E-3"/>
    <n v="0"/>
    <n v="1000"/>
    <s v="Secretaría Distrital de Ambiente"/>
    <n v="33"/>
    <x v="20"/>
    <x v="41"/>
    <m/>
    <x v="3"/>
    <x v="23"/>
    <x v="42"/>
    <m/>
  </r>
  <r>
    <n v="13"/>
    <x v="12"/>
    <x v="11"/>
    <n v="4"/>
    <x v="3"/>
    <n v="25"/>
    <x v="15"/>
    <s v="Presupuestos Participativos"/>
    <x v="12"/>
    <s v="N/A"/>
    <n v="34"/>
    <x v="34"/>
    <x v="59"/>
    <x v="59"/>
    <s v="Capacitar XXX personas en separación en la fuente y reciclaje."/>
    <x v="828"/>
    <n v="441"/>
    <n v="454"/>
    <n v="468"/>
    <n v="481"/>
    <n v="1845"/>
    <n v="1.4E-2"/>
    <n v="0"/>
    <n v="4000"/>
    <s v="Secretaría Distrital del Hábitat"/>
    <n v="43"/>
    <x v="20"/>
    <x v="43"/>
    <m/>
    <x v="3"/>
    <x v="25"/>
    <x v="43"/>
    <m/>
  </r>
  <r>
    <n v="13"/>
    <x v="12"/>
    <x v="2"/>
    <n v="4"/>
    <x v="3"/>
    <n v="26"/>
    <x v="16"/>
    <s v="Presupuestos Participativos"/>
    <x v="3"/>
    <s v="Entre el 14% y 19%"/>
    <n v="17"/>
    <x v="35"/>
    <x v="61"/>
    <x v="61"/>
    <s v="Intervenir XXX Kilómetros-carril de malla vial urbana (local y/o intermedia) con acciones de construcción y/o conservación"/>
    <x v="829"/>
    <n v="4097"/>
    <n v="4220"/>
    <n v="4110"/>
    <n v="6098"/>
    <n v="18524"/>
    <n v="0.1406"/>
    <n v="0"/>
    <n v="45"/>
    <s v="Secretaría Distrital de Movilidad"/>
    <n v="37"/>
    <x v="21"/>
    <x v="45"/>
    <m/>
    <x v="3"/>
    <x v="26"/>
    <x v="45"/>
    <m/>
  </r>
  <r>
    <n v="13"/>
    <x v="12"/>
    <x v="8"/>
    <n v="4"/>
    <x v="3"/>
    <n v="27"/>
    <x v="17"/>
    <s v="Gestión Pública Local"/>
    <x v="12"/>
    <s v="A definir en PDL"/>
    <n v="40"/>
    <x v="36"/>
    <x v="63"/>
    <x v="63"/>
    <s v="Realizar XXX acciones efectivas para el fortalecimiento de las capacidades locales en torno a la gestión del riesgo"/>
    <x v="63"/>
    <n v="240"/>
    <n v="247"/>
    <n v="254"/>
    <n v="261"/>
    <n v="1001"/>
    <n v="7.6E-3"/>
    <n v="0"/>
    <n v="4"/>
    <s v="Secretaría Distrital de Ambiente"/>
    <n v="33"/>
    <x v="22"/>
    <x v="47"/>
    <m/>
    <x v="3"/>
    <x v="0"/>
    <x v="46"/>
    <m/>
  </r>
  <r>
    <n v="13"/>
    <x v="12"/>
    <x v="3"/>
    <n v="4"/>
    <x v="3"/>
    <n v="30"/>
    <x v="18"/>
    <s v="Presupuestos Participativos"/>
    <x v="11"/>
    <s v="N/A"/>
    <n v="11"/>
    <x v="37"/>
    <x v="67"/>
    <x v="67"/>
    <s v="Dotar y/o acondicionar XXX unidades operativas orientadas a la atención de jóvenes (casas de la juventud, centros forjar)"/>
    <x v="830"/>
    <n v="0"/>
    <n v="306"/>
    <n v="0"/>
    <n v="0"/>
    <n v="306"/>
    <n v="2.3E-3"/>
    <n v="0"/>
    <n v="1"/>
    <s v="Secretaría Distrital de Integración Social"/>
    <n v="24"/>
    <x v="23"/>
    <x v="3"/>
    <m/>
    <x v="3"/>
    <x v="27"/>
    <x v="50"/>
    <m/>
  </r>
  <r>
    <n v="13"/>
    <x v="12"/>
    <x v="3"/>
    <n v="4"/>
    <x v="3"/>
    <n v="30"/>
    <x v="18"/>
    <s v="Presupuestos Participativos"/>
    <x v="11"/>
    <s v="N/A"/>
    <n v="11"/>
    <x v="37"/>
    <x v="107"/>
    <x v="105"/>
    <s v="Dotar y/o acondicionar casas LGBTI para la prestación de servicios sociales y estrategias dirigidas a personas de los sectores sociales LGBTI."/>
    <x v="573"/>
    <n v="611"/>
    <n v="0"/>
    <n v="0"/>
    <n v="0"/>
    <n v="611"/>
    <n v="4.5999999999999999E-3"/>
    <s v="Magnitud"/>
    <n v="1"/>
    <s v="Secretaría Distrital de Integración Social"/>
    <n v="24"/>
    <x v="23"/>
    <x v="3"/>
    <m/>
    <x v="3"/>
    <x v="27"/>
    <x v="78"/>
    <m/>
  </r>
  <r>
    <n v="13"/>
    <x v="12"/>
    <x v="3"/>
    <n v="4"/>
    <x v="3"/>
    <n v="30"/>
    <x v="18"/>
    <s v="Presupuestos Participativos"/>
    <x v="11"/>
    <s v="N/A"/>
    <n v="11"/>
    <x v="37"/>
    <x v="69"/>
    <x v="69"/>
    <s v="Dotar y/o acondicionar unidades operativas orientadas a la prestación de servicios a la persona mayor "/>
    <x v="69"/>
    <n v="0"/>
    <n v="0"/>
    <n v="611"/>
    <n v="0"/>
    <n v="611"/>
    <n v="4.5999999999999999E-3"/>
    <s v="Magnitud"/>
    <n v="1"/>
    <s v="Secretaría Distrital de Integración Social"/>
    <n v="24"/>
    <x v="23"/>
    <x v="3"/>
    <m/>
    <x v="3"/>
    <x v="27"/>
    <x v="52"/>
    <m/>
  </r>
  <r>
    <n v="13"/>
    <x v="12"/>
    <x v="13"/>
    <n v="5"/>
    <x v="4"/>
    <n v="33"/>
    <x v="20"/>
    <s v="Gestión Pública Local"/>
    <x v="14"/>
    <s v="15% (En este caso el porcentaje referido es el máximo posible)"/>
    <n v="43"/>
    <x v="40"/>
    <x v="72"/>
    <x v="72"/>
    <s v="Realizar 4 estrategias de fortalecimiento institucional (una por vigencia)."/>
    <x v="72"/>
    <n v="2365"/>
    <n v="2434"/>
    <n v="2505"/>
    <n v="2578"/>
    <n v="9881"/>
    <n v="7.4999999999999997E-2"/>
    <n v="0"/>
    <n v="4"/>
    <s v="Secretaría Distrital de Gobierno"/>
    <n v="3"/>
    <x v="25"/>
    <x v="50"/>
    <m/>
    <x v="14"/>
    <x v="0"/>
    <x v="55"/>
    <m/>
  </r>
  <r>
    <n v="13"/>
    <x v="12"/>
    <x v="13"/>
    <n v="5"/>
    <x v="4"/>
    <n v="33"/>
    <x v="20"/>
    <s v="Gestión Pública Local"/>
    <x v="14"/>
    <s v="15% (En este caso el porcentaje referido es el máximo posible)"/>
    <n v="45"/>
    <x v="41"/>
    <x v="73"/>
    <x v="73"/>
    <s v="Realizar 4 estrategias de inspección, vigilancia y control (una por vigencia)."/>
    <x v="73"/>
    <n v="2365"/>
    <n v="2434"/>
    <n v="2505"/>
    <n v="2578"/>
    <n v="9881"/>
    <n v="7.4999999999999997E-2"/>
    <n v="0"/>
    <n v="4"/>
    <s v="Secretaría Distrital de Gobierno"/>
    <n v="3"/>
    <x v="25"/>
    <x v="51"/>
    <m/>
    <x v="14"/>
    <x v="0"/>
    <x v="56"/>
    <m/>
  </r>
  <r>
    <n v="13"/>
    <x v="12"/>
    <x v="6"/>
    <n v="5"/>
    <x v="4"/>
    <n v="35"/>
    <x v="21"/>
    <s v="Presupuestos Participativos"/>
    <x v="15"/>
    <s v="N/A"/>
    <n v="12"/>
    <x v="42"/>
    <x v="74"/>
    <x v="74"/>
    <s v="Operativizar XXX Centros de Acceso Comunitario en zonas rurales y/o apartadas y/o urbanas, con énfasis en Servicios TIC´s generados."/>
    <x v="151"/>
    <n v="189"/>
    <n v="194"/>
    <n v="200"/>
    <n v="206"/>
    <n v="789"/>
    <n v="6.0000000000000001E-3"/>
    <n v="0"/>
    <n v="4"/>
    <s v="Secretaría General"/>
    <n v="1"/>
    <x v="26"/>
    <x v="52"/>
    <m/>
    <x v="3"/>
    <x v="0"/>
    <x v="57"/>
    <m/>
  </r>
  <r>
    <n v="13"/>
    <x v="12"/>
    <x v="6"/>
    <n v="5"/>
    <x v="4"/>
    <n v="35"/>
    <x v="21"/>
    <s v="Presupuestos Participativos"/>
    <x v="15"/>
    <s v="N/A"/>
    <n v="12"/>
    <x v="42"/>
    <x v="75"/>
    <x v="75"/>
    <s v="Operativizar XXX Centros de Acceso Comunitario en zonas rurales y/o apartadas y/o urbanas, con énfasis en procesos de formación y desarrollo de competencias digitales."/>
    <x v="433"/>
    <n v="231"/>
    <n v="237"/>
    <n v="244"/>
    <n v="251"/>
    <n v="964"/>
    <n v="7.3000000000000001E-3"/>
    <n v="0"/>
    <n v="4"/>
    <s v="Secretaría General"/>
    <n v="1"/>
    <x v="26"/>
    <x v="0"/>
    <m/>
    <x v="3"/>
    <x v="0"/>
    <x v="58"/>
    <m/>
  </r>
  <r>
    <n v="13"/>
    <x v="12"/>
    <x v="13"/>
    <n v="5"/>
    <x v="4"/>
    <n v="39"/>
    <x v="22"/>
    <s v="Presupuestos Participativos"/>
    <x v="16"/>
    <s v="N/A"/>
    <n v="18"/>
    <x v="43"/>
    <x v="76"/>
    <x v="76"/>
    <s v="Fortalecer XXX Organizaciones sociales e Instancias de participación ciudadana."/>
    <x v="153"/>
    <n v="394"/>
    <n v="406"/>
    <n v="417"/>
    <n v="430"/>
    <n v="1647"/>
    <n v="1.2500000000000001E-2"/>
    <n v="0"/>
    <n v="60"/>
    <s v="Secretaría Distrital de Gobierno"/>
    <n v="3"/>
    <x v="27"/>
    <x v="53"/>
    <m/>
    <x v="3"/>
    <x v="0"/>
    <x v="59"/>
    <m/>
  </r>
  <r>
    <n v="13"/>
    <x v="12"/>
    <x v="13"/>
    <n v="5"/>
    <x v="4"/>
    <n v="39"/>
    <x v="22"/>
    <s v="Presupuestos Participativos"/>
    <x v="16"/>
    <s v="N/A"/>
    <n v="20"/>
    <x v="44"/>
    <x v="77"/>
    <x v="77"/>
    <s v="Capacitar XXX personas a través de procesos de formación para la participación de manera virtual y presencial."/>
    <x v="434"/>
    <n v="394"/>
    <n v="406"/>
    <n v="417"/>
    <n v="430"/>
    <n v="1647"/>
    <n v="1.2500000000000001E-2"/>
    <n v="0"/>
    <n v="1000"/>
    <s v="Secretaría Distrital de Gobierno"/>
    <n v="3"/>
    <x v="27"/>
    <x v="26"/>
    <m/>
    <x v="3"/>
    <x v="29"/>
    <x v="59"/>
    <m/>
  </r>
  <r>
    <n v="13"/>
    <x v="12"/>
    <x v="13"/>
    <n v="5"/>
    <x v="4"/>
    <n v="39"/>
    <x v="22"/>
    <s v="Gestión Pública Local"/>
    <x v="16"/>
    <s v="A definir en PDL"/>
    <n v="41"/>
    <x v="45"/>
    <x v="78"/>
    <x v="78"/>
    <s v="Fortalecer XXX organizaciones comunales."/>
    <x v="831"/>
    <n v="460"/>
    <n v="474"/>
    <n v="488"/>
    <n v="502"/>
    <n v="1924"/>
    <n v="1.46E-2"/>
    <n v="0"/>
    <n v="21"/>
    <s v="Secretaría Distrital de Gobierno"/>
    <n v="3"/>
    <x v="27"/>
    <x v="54"/>
    <m/>
    <x v="3"/>
    <x v="0"/>
    <x v="59"/>
    <m/>
  </r>
  <r>
    <n v="13"/>
    <x v="12"/>
    <x v="13"/>
    <n v="5"/>
    <x v="4"/>
    <n v="39"/>
    <x v="22"/>
    <s v="Gestión Pública Local"/>
    <x v="14"/>
    <s v="A definir en PDL"/>
    <n v="44"/>
    <x v="46"/>
    <x v="79"/>
    <x v="79"/>
    <s v="Desarrollar XXXX acciones orientadas a la ciudadanía, en el marco de la estrategia &quot;Bogotaneidad"/>
    <x v="79"/>
    <n v="252"/>
    <n v="260"/>
    <n v="267"/>
    <n v="275"/>
    <n v="1054"/>
    <n v="8.0000000000000002E-3"/>
    <n v="0"/>
    <n v="4"/>
    <s v="Secretaría Distrital de Gobierno"/>
    <n v="3"/>
    <x v="28"/>
    <x v="55"/>
    <m/>
    <x v="15"/>
    <x v="0"/>
    <x v="60"/>
    <m/>
  </r>
  <r>
    <n v="13"/>
    <x v="12"/>
    <x v="13"/>
    <n v="5"/>
    <x v="4"/>
    <n v="39"/>
    <x v="22"/>
    <s v="Gestión Pública Local"/>
    <x v="14"/>
    <s v="A definir en PDL"/>
    <n v="44"/>
    <x v="46"/>
    <x v="80"/>
    <x v="80"/>
    <s v="Fortalecer XX unidades de innovación publica y  social a nivel local"/>
    <x v="293"/>
    <n v="252"/>
    <n v="260"/>
    <n v="267"/>
    <n v="275"/>
    <n v="1054"/>
    <n v="8.0000000000000002E-3"/>
    <n v="0"/>
    <n v="1"/>
    <s v="Secretaría Distrital de Gobierno"/>
    <n v="3"/>
    <x v="28"/>
    <x v="56"/>
    <m/>
    <x v="16"/>
    <x v="0"/>
    <x v="60"/>
    <m/>
  </r>
  <r>
    <n v="13"/>
    <x v="12"/>
    <x v="13"/>
    <n v="5"/>
    <x v="4"/>
    <n v="39"/>
    <x v="22"/>
    <s v="Gestión Pública Local"/>
    <x v="17"/>
    <s v="A definir en PDL"/>
    <n v="46"/>
    <x v="47"/>
    <x v="81"/>
    <x v="81"/>
    <s v="Concertar e implementar una (1) iniciativa de inversión local con los pueblos indígenas (aplica en todas las localidades con autoridades indígenas)"/>
    <x v="81"/>
    <n v="460"/>
    <n v="474"/>
    <n v="488"/>
    <n v="502"/>
    <n v="1924"/>
    <n v="1.46E-2"/>
    <n v="0"/>
    <n v="1"/>
    <s v="Secretaría Distrital de Gobierno"/>
    <n v="3"/>
    <x v="29"/>
    <x v="57"/>
    <m/>
    <x v="3"/>
    <x v="0"/>
    <x v="61"/>
    <m/>
  </r>
  <r>
    <n v="13"/>
    <x v="12"/>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832"/>
    <n v="460"/>
    <n v="474"/>
    <n v="488"/>
    <n v="502"/>
    <n v="1924"/>
    <n v="1.46E-2"/>
    <n v="0"/>
    <n v="1"/>
    <s v="Secretaría Distrital de Gobierno"/>
    <n v="3"/>
    <x v="29"/>
    <x v="58"/>
    <m/>
    <x v="3"/>
    <x v="0"/>
    <x v="61"/>
    <m/>
  </r>
  <r>
    <n v="13"/>
    <x v="12"/>
    <x v="13"/>
    <n v="5"/>
    <x v="4"/>
    <n v="39"/>
    <x v="22"/>
    <s v="Gestión Pública Local"/>
    <x v="17"/>
    <s v="A definir en PDL"/>
    <n v="46"/>
    <x v="47"/>
    <x v="83"/>
    <x v="83"/>
    <s v="Concertar e implementar una (1) iniciativa de inversión local con las comunidades raizales (aplica en todas las localidades con autoridades raizales)"/>
    <x v="833"/>
    <n v="460"/>
    <n v="474"/>
    <n v="488"/>
    <n v="502"/>
    <n v="1924"/>
    <n v="1.46E-2"/>
    <n v="0"/>
    <n v="1"/>
    <s v="Secretaría Distrital de Gobierno"/>
    <n v="3"/>
    <x v="29"/>
    <x v="59"/>
    <m/>
    <x v="3"/>
    <x v="0"/>
    <x v="61"/>
    <m/>
  </r>
  <r>
    <n v="14"/>
    <x v="13"/>
    <x v="0"/>
    <n v="1"/>
    <x v="0"/>
    <n v="1"/>
    <x v="0"/>
    <s v="Presupuestos Participativos"/>
    <x v="0"/>
    <s v="N/A"/>
    <n v="15"/>
    <x v="0"/>
    <x v="0"/>
    <x v="0"/>
    <s v="Fortalecer XXX organizaciones comunitarias a través de capacidades para promover acciones de corresponsabilidad en la gestión de la seguridad y la convivencia  "/>
    <x v="797"/>
    <n v="227.46146200000001"/>
    <n v="230.83752100000001"/>
    <n v="237.55052699999999"/>
    <n v="244.433109"/>
    <n v="940.28261899999995"/>
    <n v="6.2200150516173638E-3"/>
    <n v="0"/>
    <n v="40"/>
    <s v="Secretaría Distrital de Seguridad, Convivencia y Justicia"/>
    <n v="51"/>
    <x v="0"/>
    <x v="0"/>
    <m/>
    <x v="0"/>
    <x v="0"/>
    <x v="0"/>
    <m/>
  </r>
  <r>
    <n v="14"/>
    <x v="13"/>
    <x v="0"/>
    <n v="1"/>
    <x v="0"/>
    <n v="1"/>
    <x v="0"/>
    <s v="Presupuestos Participativos"/>
    <x v="0"/>
    <s v="N/A"/>
    <n v="15"/>
    <x v="0"/>
    <x v="1"/>
    <x v="1"/>
    <s v="Implementar XXX acciones formativas diferenciales para la promoción de la convivencia ciudadana"/>
    <x v="1"/>
    <n v="73.138733999999999"/>
    <n v="74.224283"/>
    <n v="76.382806000000002"/>
    <n v="78.595855"/>
    <n v="302.341678"/>
    <n v="2.0000048388549977E-3"/>
    <n v="0"/>
    <n v="4"/>
    <s v="Secretaría Distrital de Seguridad, Convivencia y Justicia"/>
    <n v="51"/>
    <x v="0"/>
    <x v="1"/>
    <m/>
    <x v="1"/>
    <x v="0"/>
    <x v="1"/>
    <m/>
  </r>
  <r>
    <n v="14"/>
    <x v="13"/>
    <x v="0"/>
    <n v="1"/>
    <x v="0"/>
    <n v="1"/>
    <x v="0"/>
    <s v="Presupuestos Participativos"/>
    <x v="0"/>
    <s v="N/A"/>
    <n v="15"/>
    <x v="0"/>
    <x v="2"/>
    <x v="2"/>
    <s v="Implementar XXX iniciativas de convivencia con participación de la ciudadanía"/>
    <x v="834"/>
    <n v="73.138733999999999"/>
    <n v="74.224283"/>
    <n v="76.382806000000002"/>
    <n v="78.595855"/>
    <n v="302.341678"/>
    <n v="2.0000048388549977E-3"/>
    <n v="0"/>
    <n v="16"/>
    <s v="Secretaría Distrital de Seguridad, Convivencia y Justicia"/>
    <n v="51"/>
    <x v="0"/>
    <x v="2"/>
    <m/>
    <x v="1"/>
    <x v="0"/>
    <x v="0"/>
    <m/>
  </r>
  <r>
    <n v="14"/>
    <x v="13"/>
    <x v="1"/>
    <n v="1"/>
    <x v="0"/>
    <n v="2"/>
    <x v="1"/>
    <s v="Presupuestos Participativos"/>
    <x v="1"/>
    <s v="N/A"/>
    <n v="22"/>
    <x v="1"/>
    <x v="3"/>
    <x v="3"/>
    <s v="Vincular XXX personas en acciones para la prevención del feminicidio y la violencia contra la mujer."/>
    <x v="302"/>
    <n v="567.55657399999996"/>
    <n v="575.98043700000005"/>
    <n v="592.73057500000004"/>
    <n v="609.90383499999996"/>
    <n v="2346.171421"/>
    <n v="1.552003754766257E-2"/>
    <n v="0"/>
    <n v="2000"/>
    <s v="Secretaría Distrital de la Mujer"/>
    <n v="50"/>
    <x v="1"/>
    <x v="3"/>
    <m/>
    <x v="2"/>
    <x v="0"/>
    <x v="2"/>
    <m/>
  </r>
  <r>
    <n v="14"/>
    <x v="13"/>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303"/>
    <n v="402.263035"/>
    <n v="408.23355700000002"/>
    <n v="420.105433"/>
    <n v="432.27720299999999"/>
    <n v="1662.879228"/>
    <n v="1.1000026607087441E-2"/>
    <n v="0"/>
    <n v="4"/>
    <s v="Secretaría Distrital de Seguridad, Convivencia y Justicia"/>
    <n v="51"/>
    <x v="2"/>
    <x v="3"/>
    <m/>
    <x v="3"/>
    <x v="0"/>
    <x v="3"/>
    <m/>
  </r>
  <r>
    <n v="14"/>
    <x v="13"/>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835"/>
    <n v="365.693669"/>
    <n v="371.12141600000001"/>
    <n v="381.91403000000003"/>
    <n v="392.97927499999997"/>
    <n v="1511.70839"/>
    <n v="1.000002419427499E-2"/>
    <n v="0"/>
    <n v="4"/>
    <s v="Secretaría Distrital de Seguridad, Convivencia y Justicia"/>
    <n v="51"/>
    <x v="2"/>
    <x v="4"/>
    <m/>
    <x v="3"/>
    <x v="0"/>
    <x v="4"/>
    <m/>
  </r>
  <r>
    <n v="14"/>
    <x v="13"/>
    <x v="0"/>
    <n v="1"/>
    <x v="0"/>
    <n v="4"/>
    <x v="3"/>
    <s v="Presupuestos Participativos"/>
    <x v="0"/>
    <s v="N/A"/>
    <n v="14"/>
    <x v="3"/>
    <x v="6"/>
    <x v="6"/>
    <s v="Fortalecer XXX programas de abordaje de conflictividad escolar para la convivencia con enfoque restaurativo"/>
    <x v="163"/>
    <n v="146.29758100000001"/>
    <n v="148.46897799999999"/>
    <n v="152.78661700000001"/>
    <n v="157.213324"/>
    <n v="604.76649999999995"/>
    <n v="4.0005596792956908E-3"/>
    <n v="0"/>
    <n v="8"/>
    <s v="Secretaría Distrital de Seguridad, Convivencia y Justicia"/>
    <n v="51"/>
    <x v="3"/>
    <x v="5"/>
    <m/>
    <x v="3"/>
    <x v="0"/>
    <x v="5"/>
    <m/>
  </r>
  <r>
    <n v="14"/>
    <x v="13"/>
    <x v="0"/>
    <n v="1"/>
    <x v="0"/>
    <n v="4"/>
    <x v="3"/>
    <s v="Presupuestos Participativos"/>
    <x v="0"/>
    <s v="N/A"/>
    <n v="14"/>
    <x v="3"/>
    <x v="87"/>
    <x v="87"/>
    <s v="Implementar XXX proyectos de justicia local para la resolución efectiva de conflictividades de manera integral en el sistema de justicia"/>
    <x v="836"/>
    <n v="146.29758100000001"/>
    <n v="148.46897799999999"/>
    <n v="152.78661700000001"/>
    <n v="157.213324"/>
    <n v="604.76649999999995"/>
    <n v="4.0005596792956908E-3"/>
    <n v="0"/>
    <n v="1"/>
    <s v="Secretaría Distrital de Seguridad, Convivencia y Justicia"/>
    <n v="51"/>
    <x v="3"/>
    <x v="62"/>
    <m/>
    <x v="3"/>
    <x v="0"/>
    <x v="65"/>
    <m/>
  </r>
  <r>
    <n v="14"/>
    <x v="13"/>
    <x v="0"/>
    <n v="1"/>
    <x v="0"/>
    <n v="4"/>
    <x v="3"/>
    <s v="Presupuestos Participativos"/>
    <x v="0"/>
    <s v="N/A"/>
    <n v="14"/>
    <x v="3"/>
    <x v="9"/>
    <x v="9"/>
    <s v="Implementar XXX proyectos comunitarios en la localidad para la apropiación del Código Nacional de Seguridad y Convivencia Ciudadana"/>
    <x v="837"/>
    <n v="58.531100000000002"/>
    <n v="59.399838000000003"/>
    <n v="61.127249999999997"/>
    <n v="62.898297999999997"/>
    <n v="241.95648600000001"/>
    <n v="1.6005538700236742E-3"/>
    <n v="0"/>
    <n v="4"/>
    <s v="Secretaría Distrital de Seguridad, Convivencia y Justicia"/>
    <n v="51"/>
    <x v="3"/>
    <x v="7"/>
    <m/>
    <x v="1"/>
    <x v="0"/>
    <x v="0"/>
    <m/>
  </r>
  <r>
    <n v="14"/>
    <x v="13"/>
    <x v="0"/>
    <n v="1"/>
    <x v="0"/>
    <n v="4"/>
    <x v="3"/>
    <s v="Presupuestos Participativos"/>
    <x v="0"/>
    <s v="N/A"/>
    <n v="14"/>
    <x v="3"/>
    <x v="11"/>
    <x v="11"/>
    <s v="Ejecutar XXX programas comunitarios con enfoque restaurativo para el cuidado del espacio público y del medio ambiente"/>
    <x v="311"/>
    <n v="58.531100000000002"/>
    <n v="59.399838000000003"/>
    <n v="61.127249999999997"/>
    <n v="62.898297999999997"/>
    <n v="241.95648600000001"/>
    <n v="1.6005538700236742E-3"/>
    <n v="0"/>
    <n v="4"/>
    <s v="Secretaría Distrital de Seguridad, Convivencia y Justicia"/>
    <n v="51"/>
    <x v="3"/>
    <x v="9"/>
    <m/>
    <x v="0"/>
    <x v="0"/>
    <x v="0"/>
    <m/>
  </r>
  <r>
    <n v="14"/>
    <x v="13"/>
    <x v="13"/>
    <n v="1"/>
    <x v="0"/>
    <n v="5"/>
    <x v="4"/>
    <s v="Presupuestos Participativos"/>
    <x v="0"/>
    <s v="N/A"/>
    <n v="60"/>
    <x v="50"/>
    <x v="88"/>
    <x v="88"/>
    <s v="Realizar XXX acuerdos para la organización la recuperación el cuidado el embellecimiento la sostenibilidad el mejoramiento y el aprovechamiento económico del espacio público."/>
    <x v="838"/>
    <n v="428.59297900000001"/>
    <n v="434.95429899999999"/>
    <n v="447.60324300000002"/>
    <n v="460.57171"/>
    <n v="1771.722231"/>
    <n v="1.1720028341930987E-2"/>
    <n v="0"/>
    <n v="4"/>
    <s v="Secretaría Distrital de Gobierno"/>
    <n v="3"/>
    <x v="30"/>
    <x v="63"/>
    <m/>
    <x v="5"/>
    <x v="0"/>
    <x v="66"/>
    <m/>
  </r>
  <r>
    <n v="14"/>
    <x v="13"/>
    <x v="2"/>
    <n v="1"/>
    <x v="0"/>
    <n v="5"/>
    <x v="4"/>
    <s v="Presupuestos Participativos"/>
    <x v="3"/>
    <s v="N/A"/>
    <n v="16"/>
    <x v="4"/>
    <x v="12"/>
    <x v="12"/>
    <s v="Intervenir XXX metros cuadrados de elementos del sistema de espacio público peatonal con acciones de construcción y/o conservación."/>
    <x v="839"/>
    <n v="663.00262099999998"/>
    <n v="672.84312699999998"/>
    <n v="692.41013699999996"/>
    <n v="712.47142599999995"/>
    <n v="2740.7273110000001"/>
    <n v="1.8130043863757501E-2"/>
    <n v="0"/>
    <n v="600"/>
    <s v="Secretaría Distrital de Movilidad"/>
    <n v="37"/>
    <x v="4"/>
    <x v="4"/>
    <m/>
    <x v="5"/>
    <x v="1"/>
    <x v="7"/>
    <m/>
  </r>
  <r>
    <n v="14"/>
    <x v="13"/>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66"/>
    <n v="786.24138700000003"/>
    <n v="797.91104399999995"/>
    <n v="821.11516500000005"/>
    <n v="844.905441"/>
    <n v="3250.173037"/>
    <n v="2.1500052007768656E-2"/>
    <n v="0"/>
    <n v="4"/>
    <s v="Secretaría Distrital de Seguridad, Convivencia y Justicia"/>
    <n v="51"/>
    <x v="5"/>
    <x v="10"/>
    <m/>
    <x v="6"/>
    <x v="0"/>
    <x v="8"/>
    <m/>
  </r>
  <r>
    <n v="14"/>
    <x v="13"/>
    <x v="3"/>
    <n v="2"/>
    <x v="1"/>
    <n v="7"/>
    <x v="5"/>
    <s v="Gestión Pública Local"/>
    <x v="4"/>
    <n v="0.12"/>
    <n v="4"/>
    <x v="6"/>
    <x v="14"/>
    <x v="14"/>
    <s v="Beneficiar xxxx jóvenes con transferencias condicionadas y  acompañamiento psicosocial para la promoción al acceso y permanencia a oportunidades de formación y empleabilidad"/>
    <x v="840"/>
    <n v="530.25581899999997"/>
    <n v="538.12605299999996"/>
    <n v="553.77534400000002"/>
    <n v="569.81994899999995"/>
    <n v="2191.9771649999998"/>
    <n v="1.4500035078391208E-2"/>
    <n v="0"/>
    <n v="280"/>
    <s v="Secretaría Distrital de Integración Social"/>
    <n v="24"/>
    <x v="6"/>
    <x v="11"/>
    <m/>
    <x v="7"/>
    <x v="2"/>
    <x v="9"/>
    <m/>
  </r>
  <r>
    <n v="14"/>
    <x v="13"/>
    <x v="3"/>
    <n v="2"/>
    <x v="1"/>
    <n v="7"/>
    <x v="5"/>
    <s v="Gestión Pública Local"/>
    <x v="4"/>
    <n v="0.12"/>
    <n v="5"/>
    <x v="7"/>
    <x v="15"/>
    <x v="15"/>
    <s v="Atender XXX personas con apoyos que contribuyan al ingreso mínimo garantizado. "/>
    <x v="841"/>
    <n v="969.08822199999997"/>
    <n v="983.47175200000004"/>
    <n v="1012.07218"/>
    <n v="1041.3950789999999"/>
    <n v="4006.0272329999998"/>
    <n v="2.6500064111521195E-2"/>
    <n v="0"/>
    <n v="8000"/>
    <s v="Secretaría Distrital de Integración Social"/>
    <n v="24"/>
    <x v="6"/>
    <x v="12"/>
    <m/>
    <x v="7"/>
    <x v="3"/>
    <x v="10"/>
    <m/>
  </r>
  <r>
    <n v="14"/>
    <x v="13"/>
    <x v="3"/>
    <n v="2"/>
    <x v="1"/>
    <n v="7"/>
    <x v="5"/>
    <s v="Gestión Pública Local"/>
    <x v="4"/>
    <n v="0.12"/>
    <n v="6"/>
    <x v="8"/>
    <x v="16"/>
    <x v="16"/>
    <s v="Beneficiar XXX personas mayores con transferencias monetarias"/>
    <x v="842"/>
    <n v="2888.979981"/>
    <n v="2931.8591839999999"/>
    <n v="3017.1208379999998"/>
    <n v="3104.5362730000002"/>
    <n v="11942.496276"/>
    <n v="7.9000191101697176E-2"/>
    <n v="0"/>
    <n v="1509"/>
    <s v="Secretaría Distrital de Integración Social"/>
    <n v="24"/>
    <x v="6"/>
    <x v="13"/>
    <m/>
    <x v="7"/>
    <x v="3"/>
    <x v="11"/>
    <m/>
  </r>
  <r>
    <n v="14"/>
    <x v="13"/>
    <x v="4"/>
    <n v="2"/>
    <x v="1"/>
    <n v="10"/>
    <x v="6"/>
    <s v="Gestión Pública Local"/>
    <x v="5"/>
    <n v="0.03"/>
    <n v="8"/>
    <x v="9"/>
    <x v="17"/>
    <x v="17"/>
    <s v="Vincular XXX personas con discapacidad cuidadores y cuidadoras en actividades complementarias en salud"/>
    <x v="843"/>
    <n v="292.554935"/>
    <n v="296.897133"/>
    <n v="305.53122400000001"/>
    <n v="314.38342"/>
    <n v="1209.366712"/>
    <n v="8.0000193554199909E-3"/>
    <n v="0"/>
    <n v="240"/>
    <s v="Secretaría Distrital de Salud"/>
    <n v="18"/>
    <x v="7"/>
    <x v="14"/>
    <m/>
    <x v="3"/>
    <x v="4"/>
    <x v="12"/>
    <m/>
  </r>
  <r>
    <n v="14"/>
    <x v="13"/>
    <x v="4"/>
    <n v="2"/>
    <x v="1"/>
    <n v="10"/>
    <x v="6"/>
    <s v="Gestión Pública Local"/>
    <x v="5"/>
    <n v="0.03"/>
    <n v="9"/>
    <x v="10"/>
    <x v="18"/>
    <x v="18"/>
    <s v="Vincular XXX personas a las acciones desarrolladas desde los dispositivos de base comunitaria en respuesta al consumo de SPA"/>
    <x v="844"/>
    <n v="73.138733999999999"/>
    <n v="74.224283"/>
    <n v="76.382806000000002"/>
    <n v="78.595855"/>
    <n v="302.341678"/>
    <n v="2.0000048388549977E-3"/>
    <n v="0"/>
    <n v="80"/>
    <s v="Secretaría Distrital de Salud"/>
    <n v="18"/>
    <x v="7"/>
    <x v="15"/>
    <m/>
    <x v="3"/>
    <x v="0"/>
    <x v="13"/>
    <m/>
  </r>
  <r>
    <n v="14"/>
    <x v="13"/>
    <x v="4"/>
    <n v="2"/>
    <x v="1"/>
    <n v="10"/>
    <x v="6"/>
    <s v="Gestión Pública Local"/>
    <x v="5"/>
    <n v="0.03"/>
    <n v="10"/>
    <x v="11"/>
    <x v="19"/>
    <x v="19"/>
    <s v="Beneficiar XXX personas con discapacidad a través de Dispositivos de Asistencia Personal - Ayudas Técnicas (no incluidas en los Planes de Beneficios)"/>
    <x v="845"/>
    <n v="457.11708599999997"/>
    <n v="463.90177"/>
    <n v="477.392538"/>
    <n v="491.22409399999998"/>
    <n v="1889.6354879999999"/>
    <n v="1.250003024615126E-2"/>
    <n v="0"/>
    <n v="320"/>
    <s v="Secretaría Distrital de Salud"/>
    <n v="18"/>
    <x v="7"/>
    <x v="16"/>
    <m/>
    <x v="3"/>
    <x v="4"/>
    <x v="12"/>
    <m/>
  </r>
  <r>
    <n v="14"/>
    <x v="13"/>
    <x v="4"/>
    <n v="2"/>
    <x v="1"/>
    <n v="10"/>
    <x v="6"/>
    <s v="Gestión Pública Local"/>
    <x v="5"/>
    <n v="0.03"/>
    <n v="19"/>
    <x v="12"/>
    <x v="20"/>
    <x v="20"/>
    <s v="Vincular XXX personas a las acciones y estrategias para promover la salud sexual y reproductiva consciente en los diferentes ciclos de vida"/>
    <x v="846"/>
    <n v="182.846834"/>
    <n v="185.56070800000001"/>
    <n v="190.95701500000001"/>
    <n v="196.48963800000001"/>
    <n v="755.854195"/>
    <n v="5.000012097137495E-3"/>
    <n v="0"/>
    <n v="200"/>
    <s v="Secretaría Distrital de Salud"/>
    <n v="18"/>
    <x v="7"/>
    <x v="17"/>
    <m/>
    <x v="3"/>
    <x v="0"/>
    <x v="14"/>
    <m/>
  </r>
  <r>
    <n v="14"/>
    <x v="13"/>
    <x v="4"/>
    <n v="2"/>
    <x v="1"/>
    <n v="10"/>
    <x v="6"/>
    <s v="Presupuestos Participativos"/>
    <x v="5"/>
    <s v="N/A"/>
    <n v="70"/>
    <x v="14"/>
    <x v="22"/>
    <x v="22"/>
    <s v="Beneficiar XXX personas con acciones para la promoción y atención de la salud mental"/>
    <x v="847"/>
    <n v="549.27188999999998"/>
    <n v="557.42436599999996"/>
    <n v="573.63487299999997"/>
    <n v="590.25487099999998"/>
    <n v="2270.5859999999998"/>
    <n v="1.5020036328026246E-2"/>
    <n v="0"/>
    <n v="400"/>
    <s v="Secretaría Distrital de Salud"/>
    <n v="18"/>
    <x v="7"/>
    <x v="19"/>
    <m/>
    <x v="8"/>
    <x v="0"/>
    <x v="15"/>
    <m/>
  </r>
  <r>
    <n v="14"/>
    <x v="13"/>
    <x v="5"/>
    <n v="2"/>
    <x v="1"/>
    <n v="12"/>
    <x v="7"/>
    <s v="Presupuestos Participativos"/>
    <x v="6"/>
    <s v="N/A"/>
    <n v="66"/>
    <x v="15"/>
    <x v="23"/>
    <x v="23"/>
    <s v="Vincular XXX personas en procesos para la prevención de violencias en el contexto familiar y/o violencia sexual   "/>
    <x v="848"/>
    <n v="366.42505599999998"/>
    <n v="371.86365899999998"/>
    <n v="382.67785800000001"/>
    <n v="393.76523400000002"/>
    <n v="1514.7318069999999"/>
    <n v="1.0020024244118849E-2"/>
    <n v="0"/>
    <n v="2000"/>
    <s v="Secretaría Distrital de Integración Social"/>
    <n v="24"/>
    <x v="8"/>
    <x v="20"/>
    <m/>
    <x v="3"/>
    <x v="0"/>
    <x v="2"/>
    <m/>
  </r>
  <r>
    <n v="14"/>
    <x v="13"/>
    <x v="5"/>
    <n v="2"/>
    <x v="1"/>
    <n v="12"/>
    <x v="7"/>
    <s v="Presupuestos Participativos"/>
    <x v="6"/>
    <s v="N/A"/>
    <n v="23"/>
    <x v="16"/>
    <x v="24"/>
    <x v="24"/>
    <s v="Vincular XXX mujeres cuidadoras a estrategias de cuidado."/>
    <x v="849"/>
    <n v="281.94981799999999"/>
    <n v="286.13461100000001"/>
    <n v="294.45571699999999"/>
    <n v="302.98702100000003"/>
    <n v="1165.527167"/>
    <n v="7.710018642606585E-3"/>
    <n v="0"/>
    <n v="800"/>
    <s v="Secretaría Distrital de la Mujer"/>
    <n v="50"/>
    <x v="8"/>
    <x v="21"/>
    <m/>
    <x v="3"/>
    <x v="0"/>
    <x v="2"/>
    <m/>
  </r>
  <r>
    <n v="14"/>
    <x v="13"/>
    <x v="5"/>
    <n v="2"/>
    <x v="1"/>
    <n v="12"/>
    <x v="7"/>
    <s v="Presupuestos Participativos"/>
    <x v="6"/>
    <s v="N/A"/>
    <n v="50"/>
    <x v="17"/>
    <x v="25"/>
    <x v="25"/>
    <s v="Vincular xxx mujeres para el ejercicio de derechos y el fortalecimiento de su autonomía económica"/>
    <x v="850"/>
    <n v="424.93604299999998"/>
    <n v="431.24308500000001"/>
    <n v="443.78410300000002"/>
    <n v="456.64191799999998"/>
    <n v="1756.605149"/>
    <n v="1.1620028112556829E-2"/>
    <n v="0"/>
    <n v="400"/>
    <s v="Secretaría Distrital de la Mujer"/>
    <n v="50"/>
    <x v="8"/>
    <x v="0"/>
    <m/>
    <x v="3"/>
    <x v="5"/>
    <x v="16"/>
    <m/>
  </r>
  <r>
    <n v="14"/>
    <x v="13"/>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851"/>
    <n v="96.299333000000004"/>
    <n v="97.728639000000001"/>
    <n v="100.570695"/>
    <n v="103.484542"/>
    <n v="398.08320900000001"/>
    <n v="2.6333397020668961E-3"/>
    <n v="0"/>
    <n v="40"/>
    <s v="Secretaría General"/>
    <n v="1"/>
    <x v="9"/>
    <x v="2"/>
    <m/>
    <x v="3"/>
    <x v="6"/>
    <x v="17"/>
    <m/>
  </r>
  <r>
    <n v="14"/>
    <x v="13"/>
    <x v="6"/>
    <n v="2"/>
    <x v="1"/>
    <n v="13"/>
    <x v="8"/>
    <s v="Presupuestos Participativos"/>
    <x v="6"/>
    <s v="N/A"/>
    <n v="21"/>
    <x v="18"/>
    <x v="27"/>
    <x v="27"/>
    <s v="Realizar xxx acciones de construcción de paz que contribuyan al tejido social la integración local la sostenibilidad económica y/o desarrollo territorial para la reconciliación."/>
    <x v="852"/>
    <n v="96.299333000000004"/>
    <n v="97.728639000000001"/>
    <n v="100.570695"/>
    <n v="103.484542"/>
    <n v="398.08320900000001"/>
    <n v="2.6333397020668961E-3"/>
    <n v="0"/>
    <n v="4"/>
    <s v="Secretaría General"/>
    <n v="1"/>
    <x v="9"/>
    <x v="22"/>
    <m/>
    <x v="3"/>
    <x v="0"/>
    <x v="18"/>
    <m/>
  </r>
  <r>
    <n v="14"/>
    <x v="13"/>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853"/>
    <n v="96.299333000000004"/>
    <n v="98.099761000000001"/>
    <n v="100.952609"/>
    <n v="103.877522"/>
    <n v="399.22922499999999"/>
    <n v="2.640920653395099E-3"/>
    <n v="0"/>
    <n v="40"/>
    <s v="Secretaría General"/>
    <n v="1"/>
    <x v="9"/>
    <x v="0"/>
    <m/>
    <x v="3"/>
    <x v="0"/>
    <x v="19"/>
    <m/>
  </r>
  <r>
    <n v="14"/>
    <x v="13"/>
    <x v="7"/>
    <n v="2"/>
    <x v="1"/>
    <n v="14"/>
    <x v="9"/>
    <s v="Gestión Pública Local"/>
    <x v="7"/>
    <s v="A definir en PDL"/>
    <n v="3"/>
    <x v="19"/>
    <x v="29"/>
    <x v="29"/>
    <s v="Otorgar XXX estímulos de apoyo al sector artístico y cultural."/>
    <x v="854"/>
    <n v="365.693669"/>
    <n v="371.12141600000001"/>
    <n v="381.91403000000003"/>
    <n v="392.97927499999997"/>
    <n v="1511.70839"/>
    <n v="1.000002419427499E-2"/>
    <n v="0"/>
    <n v="32"/>
    <s v="Secretaría Distrital de Cultura, Recreación y Deporte"/>
    <n v="26"/>
    <x v="10"/>
    <x v="23"/>
    <m/>
    <x v="9"/>
    <x v="7"/>
    <x v="20"/>
    <m/>
  </r>
  <r>
    <n v="14"/>
    <x v="13"/>
    <x v="7"/>
    <n v="2"/>
    <x v="1"/>
    <n v="14"/>
    <x v="9"/>
    <s v="Presupuestos Participativos"/>
    <x v="7"/>
    <s v="N/A"/>
    <n v="24"/>
    <x v="20"/>
    <x v="30"/>
    <x v="30"/>
    <s v="Beneficiar XXX colectivos u organizaciones recreo deportivas  inscritas en el Banco que implementan iniciativas de carácter barrial con apoyos economicos"/>
    <x v="855"/>
    <n v="182.846834"/>
    <n v="185.56070800000001"/>
    <n v="190.95701500000001"/>
    <n v="196.48963800000001"/>
    <n v="755.854195"/>
    <n v="5.000012097137495E-3"/>
    <n v="0"/>
    <n v="40"/>
    <s v="Secretaría Distrital de Cultura, Recreación y Deporte"/>
    <n v="26"/>
    <x v="11"/>
    <x v="24"/>
    <m/>
    <x v="9"/>
    <x v="0"/>
    <x v="21"/>
    <m/>
  </r>
  <r>
    <n v="14"/>
    <x v="13"/>
    <x v="7"/>
    <n v="2"/>
    <x v="1"/>
    <n v="14"/>
    <x v="9"/>
    <s v="Presupuestos Participativos"/>
    <x v="7"/>
    <s v="N/A"/>
    <n v="24"/>
    <x v="20"/>
    <x v="31"/>
    <x v="31"/>
    <s v="Beneficiar  XXX personas en actividades recreo-deportivas comunitarias."/>
    <x v="812"/>
    <n v="365.693669"/>
    <n v="371.12141600000001"/>
    <n v="381.91403000000003"/>
    <n v="392.97927499999997"/>
    <n v="1511.70839"/>
    <n v="1.000002419427499E-2"/>
    <n v="0"/>
    <n v="4000"/>
    <s v="Secretaría Distrital de Cultura, Recreación y Deporte"/>
    <n v="26"/>
    <x v="11"/>
    <x v="25"/>
    <m/>
    <x v="9"/>
    <x v="0"/>
    <x v="22"/>
    <m/>
  </r>
  <r>
    <n v="14"/>
    <x v="13"/>
    <x v="7"/>
    <n v="2"/>
    <x v="1"/>
    <n v="14"/>
    <x v="9"/>
    <s v="Presupuestos Participativos"/>
    <x v="7"/>
    <s v="N/A"/>
    <n v="24"/>
    <x v="20"/>
    <x v="32"/>
    <x v="32"/>
    <s v="Capacitar XXX personas en los campos deportivos o recreativos "/>
    <x v="856"/>
    <n v="731.387337"/>
    <n v="742.24283100000002"/>
    <n v="763.82806000000005"/>
    <n v="785.95854999999995"/>
    <n v="3023.4167779999998"/>
    <n v="2.0000048375319879E-2"/>
    <n v="0"/>
    <n v="400"/>
    <s v="Secretaría Distrital de Cultura, Recreación y Deporte"/>
    <n v="26"/>
    <x v="11"/>
    <x v="26"/>
    <m/>
    <x v="9"/>
    <x v="8"/>
    <x v="23"/>
    <m/>
  </r>
  <r>
    <n v="14"/>
    <x v="13"/>
    <x v="7"/>
    <n v="2"/>
    <x v="1"/>
    <n v="14"/>
    <x v="9"/>
    <s v="Presupuestos Participativos"/>
    <x v="7"/>
    <s v="N/A"/>
    <n v="24"/>
    <x v="20"/>
    <x v="33"/>
    <x v="33"/>
    <s v="Beneficiar XXX Personas con la entrega de dotaciones deportivas."/>
    <x v="857"/>
    <n v="185.04099600000001"/>
    <n v="187.78743600000001"/>
    <n v="193.24849900000001"/>
    <n v="198.84751299999999"/>
    <n v="764.92444399999999"/>
    <n v="5.06001223343898E-3"/>
    <n v="0"/>
    <n v="200"/>
    <s v="Secretaría Distrital de Cultura, Recreación y Deporte"/>
    <n v="26"/>
    <x v="11"/>
    <x v="3"/>
    <m/>
    <x v="3"/>
    <x v="0"/>
    <x v="24"/>
    <m/>
  </r>
  <r>
    <n v="14"/>
    <x v="13"/>
    <x v="7"/>
    <n v="2"/>
    <x v="1"/>
    <n v="14"/>
    <x v="9"/>
    <s v="Presupuestos Participativos"/>
    <x v="7"/>
    <s v="N/A"/>
    <n v="25"/>
    <x v="21"/>
    <x v="34"/>
    <x v="34"/>
    <s v="Realizar XXX eventos de promoción circulción y apropiación de actividades artísticas culturales y patrimoniales."/>
    <x v="858"/>
    <n v="366.34460300000001"/>
    <n v="371.78201200000001"/>
    <n v="382.59383700000001"/>
    <n v="393.67877800000002"/>
    <n v="1514.39923"/>
    <n v="1.0017824231161021E-2"/>
    <n v="0"/>
    <n v="20"/>
    <s v="Secretaría Distrital de Cultura, Recreación y Deporte"/>
    <n v="26"/>
    <x v="10"/>
    <x v="27"/>
    <m/>
    <x v="9"/>
    <x v="9"/>
    <x v="25"/>
    <m/>
  </r>
  <r>
    <n v="14"/>
    <x v="13"/>
    <x v="7"/>
    <n v="2"/>
    <x v="1"/>
    <n v="14"/>
    <x v="9"/>
    <s v="Presupuestos Participativos"/>
    <x v="7"/>
    <s v="N/A"/>
    <n v="25"/>
    <x v="21"/>
    <x v="35"/>
    <x v="35"/>
    <s v="Capacitar XXX personas en los campos artísticos interculturales culturales y/o patrimoniales."/>
    <x v="859"/>
    <n v="365.693669"/>
    <n v="371.12141600000001"/>
    <n v="381.91403000000003"/>
    <n v="392.97927499999997"/>
    <n v="1511.70839"/>
    <n v="1.000002419427499E-2"/>
    <n v="0"/>
    <n v="200"/>
    <s v="Secretaría Distrital de Cultura, Recreación y Deporte"/>
    <n v="26"/>
    <x v="10"/>
    <x v="26"/>
    <m/>
    <x v="9"/>
    <x v="10"/>
    <x v="26"/>
    <m/>
  </r>
  <r>
    <n v="14"/>
    <x v="13"/>
    <x v="7"/>
    <n v="2"/>
    <x v="1"/>
    <n v="14"/>
    <x v="9"/>
    <s v="Presupuestos Participativos"/>
    <x v="7"/>
    <s v="N/A"/>
    <n v="25"/>
    <x v="21"/>
    <x v="36"/>
    <x v="36"/>
    <s v="Beneficiar XXX organizaciones artísticas culturales y patrimoniales con elementos entregados."/>
    <x v="860"/>
    <n v="114.82781199999999"/>
    <n v="116.53212499999999"/>
    <n v="119.92100499999999"/>
    <n v="123.395492"/>
    <n v="474.67643399999997"/>
    <n v="3.1400075939594244E-3"/>
    <n v="0"/>
    <n v="20"/>
    <s v="Secretaría Distrital de Cultura, Recreación y Deporte"/>
    <n v="26"/>
    <x v="10"/>
    <x v="28"/>
    <m/>
    <x v="3"/>
    <x v="0"/>
    <x v="27"/>
    <m/>
  </r>
  <r>
    <n v="14"/>
    <x v="13"/>
    <x v="8"/>
    <n v="2"/>
    <x v="1"/>
    <n v="15"/>
    <x v="10"/>
    <s v="Presupuestos Participativos"/>
    <x v="6"/>
    <s v="N/A"/>
    <n v="33"/>
    <x v="22"/>
    <x v="37"/>
    <x v="37"/>
    <s v="Vincular XXX personas en acciones educativas en temas de protección y bienestar animal"/>
    <x v="861"/>
    <n v="73.870120999999997"/>
    <n v="74.966526000000002"/>
    <n v="77.146634000000006"/>
    <n v="79.381814000000006"/>
    <n v="305.365095"/>
    <n v="2.0200048886988586E-3"/>
    <n v="0"/>
    <n v="800"/>
    <s v="Secretaría Distrital de Ambiente"/>
    <n v="33"/>
    <x v="12"/>
    <x v="8"/>
    <m/>
    <x v="3"/>
    <x v="11"/>
    <x v="28"/>
    <m/>
  </r>
  <r>
    <n v="14"/>
    <x v="13"/>
    <x v="8"/>
    <n v="2"/>
    <x v="1"/>
    <n v="15"/>
    <x v="10"/>
    <s v="Presupuestos Participativos"/>
    <x v="6"/>
    <s v="N/A"/>
    <n v="33"/>
    <x v="22"/>
    <x v="38"/>
    <x v="38"/>
    <s v="Atender XXX animales en los programas de brigadas médicas urgencias veterinarias y adopciones"/>
    <x v="862"/>
    <n v="237.700885"/>
    <n v="241.22891999999999"/>
    <n v="248.24412000000001"/>
    <n v="255.43652900000001"/>
    <n v="982.610454"/>
    <n v="6.5000157295862669E-3"/>
    <n v="0"/>
    <n v="2000"/>
    <s v="Secretaría Distrital de Ambiente"/>
    <n v="33"/>
    <x v="12"/>
    <x v="29"/>
    <m/>
    <x v="3"/>
    <x v="12"/>
    <x v="29"/>
    <m/>
  </r>
  <r>
    <n v="14"/>
    <x v="13"/>
    <x v="8"/>
    <n v="2"/>
    <x v="1"/>
    <n v="15"/>
    <x v="10"/>
    <s v="Presupuestos Participativos"/>
    <x v="6"/>
    <s v="N/A"/>
    <n v="33"/>
    <x v="22"/>
    <x v="39"/>
    <x v="39"/>
    <s v="Esterilizar XXX perros y gatos incluyendo los que está en condición de vulnerabilidad"/>
    <x v="863"/>
    <n v="237.700885"/>
    <n v="241.22891999999999"/>
    <n v="248.24412000000001"/>
    <n v="255.43652900000001"/>
    <n v="982.610454"/>
    <n v="6.5000157295862669E-3"/>
    <n v="0"/>
    <n v="2000"/>
    <s v="Secretaría Distrital de Ambiente"/>
    <n v="33"/>
    <x v="12"/>
    <x v="30"/>
    <m/>
    <x v="3"/>
    <x v="13"/>
    <x v="29"/>
    <m/>
  </r>
  <r>
    <n v="14"/>
    <x v="13"/>
    <x v="9"/>
    <n v="3"/>
    <x v="2"/>
    <n v="16"/>
    <x v="11"/>
    <s v="Gestión Pública Local"/>
    <x v="8"/>
    <n v="0.09"/>
    <n v="28"/>
    <x v="23"/>
    <x v="40"/>
    <x v="40"/>
    <s v="Dotar XXX sedes educativas urbanas y rurales con recursos pedagógicos y/o tecnológicos"/>
    <x v="864"/>
    <n v="731.387337"/>
    <n v="742.24283100000002"/>
    <n v="763.82806000000005"/>
    <n v="785.95854999999995"/>
    <n v="3023.4167779999998"/>
    <n v="2.0000048375319879E-2"/>
    <n v="0"/>
    <n v="56"/>
    <s v="Secretaría de Educación del Distrito"/>
    <n v="15"/>
    <x v="13"/>
    <x v="3"/>
    <m/>
    <x v="3"/>
    <x v="14"/>
    <x v="30"/>
    <m/>
  </r>
  <r>
    <n v="14"/>
    <x v="13"/>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865"/>
    <n v="182.846834"/>
    <n v="185.56070800000001"/>
    <n v="190.95701500000001"/>
    <n v="196.48963800000001"/>
    <n v="755.854195"/>
    <n v="5.000012097137495E-3"/>
    <n v="0"/>
    <n v="200"/>
    <s v="Secretaría de Educación del Distrito"/>
    <n v="15"/>
    <x v="13"/>
    <x v="31"/>
    <m/>
    <x v="10"/>
    <x v="15"/>
    <x v="31"/>
    <m/>
  </r>
  <r>
    <n v="14"/>
    <x v="13"/>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866"/>
    <n v="3016.972765"/>
    <n v="3061.751679"/>
    <n v="3150.7907489999998"/>
    <n v="3242.0790189999998"/>
    <n v="12471.594212"/>
    <n v="8.2500199566385893E-2"/>
    <n v="0"/>
    <n v="80"/>
    <s v="Secretaría de Educación del Distrito"/>
    <n v="15"/>
    <x v="13"/>
    <x v="32"/>
    <m/>
    <x v="10"/>
    <x v="15"/>
    <x v="32"/>
    <m/>
  </r>
  <r>
    <n v="14"/>
    <x v="13"/>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867"/>
    <n v="549.27188999999998"/>
    <n v="557.42436599999996"/>
    <n v="573.63487299999997"/>
    <n v="590.25487099999998"/>
    <n v="2270.5859999999998"/>
    <n v="1.5020036328026246E-2"/>
    <n v="0"/>
    <n v="4"/>
    <s v="Secretaría Distrital de Desarrollo Económico"/>
    <n v="11"/>
    <x v="14"/>
    <x v="0"/>
    <m/>
    <x v="11"/>
    <x v="0"/>
    <x v="33"/>
    <m/>
  </r>
  <r>
    <n v="14"/>
    <x v="13"/>
    <x v="10"/>
    <n v="3"/>
    <x v="2"/>
    <n v="19"/>
    <x v="12"/>
    <s v="Presupuestos Participativos"/>
    <x v="10"/>
    <s v="N/A"/>
    <n v="36"/>
    <x v="26"/>
    <x v="44"/>
    <x v="44"/>
    <s v="Apoyar XXX Mipymes y/o emprendimientos orientados al fortalecimiento de las capacidades locales para la gestión y el desarrollo turístico "/>
    <x v="868"/>
    <n v="413.96523300000001"/>
    <n v="420.109443"/>
    <n v="432.32668200000001"/>
    <n v="444.85253899999998"/>
    <n v="1711.2538970000001"/>
    <n v="1.1320027384744065E-2"/>
    <n v="0"/>
    <n v="20"/>
    <s v="Secretaría Distrital de Desarrollo Económico"/>
    <n v="11"/>
    <x v="14"/>
    <x v="33"/>
    <m/>
    <x v="3"/>
    <x v="0"/>
    <x v="34"/>
    <m/>
  </r>
  <r>
    <n v="14"/>
    <x v="13"/>
    <x v="7"/>
    <n v="3"/>
    <x v="2"/>
    <n v="20"/>
    <x v="13"/>
    <s v="Presupuestos Participativos"/>
    <x v="7"/>
    <s v="N/A"/>
    <n v="30"/>
    <x v="27"/>
    <x v="45"/>
    <x v="45"/>
    <s v="Financiar XXX proyectos del sector cultural y creativo."/>
    <x v="869"/>
    <n v="366.42505599999998"/>
    <n v="371.86365899999998"/>
    <n v="382.67785800000001"/>
    <n v="393.76523400000002"/>
    <n v="1514.7318069999999"/>
    <n v="1.0020024244118849E-2"/>
    <n v="0"/>
    <n v="32"/>
    <s v="Secretaría Distrital de Cultura, Recreación y Deporte"/>
    <n v="26"/>
    <x v="15"/>
    <x v="34"/>
    <m/>
    <x v="9"/>
    <x v="0"/>
    <x v="35"/>
    <m/>
  </r>
  <r>
    <n v="14"/>
    <x v="13"/>
    <x v="10"/>
    <n v="3"/>
    <x v="2"/>
    <n v="20"/>
    <x v="13"/>
    <s v="Presupuestos Participativos"/>
    <x v="10"/>
    <s v="N/A"/>
    <n v="38"/>
    <x v="29"/>
    <x v="47"/>
    <x v="47"/>
    <s v="Apoyar XXX Mipymes emprendimientos y/o actores de la economia informal para el fortalecimiento del tejido empresarial local."/>
    <x v="870"/>
    <n v="348.14037200000001"/>
    <n v="353.30758800000001"/>
    <n v="363.582157"/>
    <n v="374.11626999999999"/>
    <n v="1439.146387"/>
    <n v="9.5200230310975766E-3"/>
    <n v="0"/>
    <n v="160"/>
    <s v="Secretaría Distrital de Desarrollo Económico"/>
    <n v="11"/>
    <x v="16"/>
    <x v="36"/>
    <m/>
    <x v="3"/>
    <x v="17"/>
    <x v="37"/>
    <m/>
  </r>
  <r>
    <n v="14"/>
    <x v="13"/>
    <x v="7"/>
    <n v="4"/>
    <x v="3"/>
    <n v="24"/>
    <x v="14"/>
    <s v="Presupuestos Participativos"/>
    <x v="11"/>
    <s v="N/A"/>
    <n v="26"/>
    <x v="30"/>
    <x v="91"/>
    <x v="91"/>
    <s v="Construir XXX m2 de Parques de la red de proximidad (la construcción incluye su dotación)."/>
    <x v="871"/>
    <n v="282.68120599999997"/>
    <n v="286.87685399999998"/>
    <n v="295.21954499999998"/>
    <n v="303.77298000000002"/>
    <n v="1168.550585"/>
    <n v="7.7300186990654938E-3"/>
    <n v="0"/>
    <n v="400"/>
    <s v="Secretaría Distrital de Cultura, Recreación y Deporte"/>
    <n v="26"/>
    <x v="17"/>
    <x v="66"/>
    <m/>
    <x v="3"/>
    <x v="0"/>
    <x v="68"/>
    <m/>
  </r>
  <r>
    <n v="14"/>
    <x v="13"/>
    <x v="7"/>
    <n v="4"/>
    <x v="3"/>
    <n v="24"/>
    <x v="14"/>
    <s v="Presupuestos Participativos"/>
    <x v="11"/>
    <s v="N/A"/>
    <n v="26"/>
    <x v="30"/>
    <x v="48"/>
    <x v="48"/>
    <s v="Intervenir XXX Parques  de la red de proximidad con acciones de mejoramiento mantenimiento y/o dotación. "/>
    <x v="872"/>
    <n v="365.693669"/>
    <n v="371.12141600000001"/>
    <n v="381.91403000000003"/>
    <n v="392.97927499999997"/>
    <n v="1511.70839"/>
    <n v="1.000002419427499E-2"/>
    <n v="0"/>
    <n v="8"/>
    <s v="Secretaría Distrital de Cultura, Recreación y Deporte"/>
    <n v="26"/>
    <x v="17"/>
    <x v="4"/>
    <m/>
    <x v="3"/>
    <x v="18"/>
    <x v="38"/>
    <m/>
  </r>
  <r>
    <n v="14"/>
    <x v="13"/>
    <x v="7"/>
    <n v="4"/>
    <x v="3"/>
    <n v="24"/>
    <x v="14"/>
    <s v="Presupuestos Participativos"/>
    <x v="11"/>
    <s v="N/A"/>
    <n v="31"/>
    <x v="31"/>
    <x v="49"/>
    <x v="49"/>
    <s v="Intervenir XXX equipamientos culturales con acciones de construcción adecuación y/o dotación"/>
    <x v="873"/>
    <n v="256.35126200000002"/>
    <n v="260.15611200000001"/>
    <n v="267.72173500000002"/>
    <n v="275.47847200000001"/>
    <n v="1059.7075809999999"/>
    <n v="7.0100169576068983E-3"/>
    <n v="0"/>
    <n v="4"/>
    <s v="Secretaría Distrital de Cultura, Recreación y Deporte"/>
    <n v="26"/>
    <x v="18"/>
    <x v="4"/>
    <m/>
    <x v="3"/>
    <x v="19"/>
    <x v="39"/>
    <m/>
  </r>
  <r>
    <n v="14"/>
    <x v="13"/>
    <x v="11"/>
    <n v="4"/>
    <x v="3"/>
    <n v="25"/>
    <x v="15"/>
    <s v="Presupuestos Participativos"/>
    <x v="12"/>
    <s v="N/A"/>
    <n v="32"/>
    <x v="32"/>
    <x v="51"/>
    <x v="51"/>
    <s v="Implementar XXX procesos comunitarios de educación ambiental que promueven la conservación de la biodiversidad y el agua"/>
    <x v="874"/>
    <n v="183.943915"/>
    <n v="186.674072"/>
    <n v="192.102757"/>
    <n v="197.668575"/>
    <n v="760.389319"/>
    <n v="5.0300121619807131E-3"/>
    <n v="0"/>
    <n v="12"/>
    <s v="Secretaría Distrital de Ambiente"/>
    <n v="33"/>
    <x v="20"/>
    <x v="38"/>
    <m/>
    <x v="13"/>
    <x v="0"/>
    <x v="28"/>
    <m/>
  </r>
  <r>
    <n v="14"/>
    <x v="13"/>
    <x v="11"/>
    <n v="4"/>
    <x v="3"/>
    <n v="25"/>
    <x v="15"/>
    <s v="Presupuestos Participativos"/>
    <x v="12"/>
    <s v="N/A"/>
    <n v="32"/>
    <x v="32"/>
    <x v="52"/>
    <x v="52"/>
    <s v="Implementar XXX huertas urbanas "/>
    <x v="425"/>
    <n v="182.846834"/>
    <n v="185.56070800000001"/>
    <n v="190.95701500000001"/>
    <n v="196.48963800000001"/>
    <n v="755.854195"/>
    <n v="5.000012097137495E-3"/>
    <n v="0"/>
    <n v="16"/>
    <s v="Secretaría Distrital de Ambiente"/>
    <n v="33"/>
    <x v="20"/>
    <x v="39"/>
    <m/>
    <x v="3"/>
    <x v="21"/>
    <x v="41"/>
    <m/>
  </r>
  <r>
    <n v="14"/>
    <x v="13"/>
    <x v="11"/>
    <n v="4"/>
    <x v="3"/>
    <n v="25"/>
    <x v="15"/>
    <s v="Presupuestos Participativos"/>
    <x v="12"/>
    <s v="N/A"/>
    <n v="32"/>
    <x v="32"/>
    <x v="104"/>
    <x v="102"/>
    <s v="Construir XXX m2 de muros y techos verdes."/>
    <x v="875"/>
    <n v="91.423417000000001"/>
    <n v="92.780354000000003"/>
    <n v="95.478508000000005"/>
    <n v="98.244819000000007"/>
    <n v="377.927098"/>
    <n v="2.5000060518762714E-3"/>
    <n v="0"/>
    <n v="320"/>
    <s v="Secretaría Distrital de Ambiente"/>
    <n v="33"/>
    <x v="20"/>
    <x v="74"/>
    <m/>
    <x v="3"/>
    <x v="0"/>
    <x v="40"/>
    <m/>
  </r>
  <r>
    <n v="14"/>
    <x v="13"/>
    <x v="11"/>
    <n v="4"/>
    <x v="3"/>
    <n v="25"/>
    <x v="15"/>
    <s v="Presupuestos Participativos"/>
    <x v="12"/>
    <s v="N/A"/>
    <n v="32"/>
    <x v="32"/>
    <x v="53"/>
    <x v="53"/>
    <s v="Mantener XXX m2 de jardinería "/>
    <x v="876"/>
    <n v="91.423417000000001"/>
    <n v="92.780354000000003"/>
    <n v="95.478508000000005"/>
    <n v="98.244819000000007"/>
    <n v="377.927098"/>
    <n v="2.5000060518762714E-3"/>
    <n v="0"/>
    <n v="600"/>
    <s v="Secretaría Distrital de Ambiente"/>
    <n v="33"/>
    <x v="20"/>
    <x v="40"/>
    <m/>
    <x v="3"/>
    <x v="22"/>
    <x v="40"/>
    <m/>
  </r>
  <r>
    <n v="14"/>
    <x v="13"/>
    <x v="11"/>
    <n v="4"/>
    <x v="3"/>
    <n v="25"/>
    <x v="15"/>
    <s v="Presupuestos Participativos"/>
    <x v="12"/>
    <s v="N/A"/>
    <n v="32"/>
    <x v="32"/>
    <x v="54"/>
    <x v="54"/>
    <s v="Mantener XXX árboles en zona urbana"/>
    <x v="877"/>
    <n v="182.846834"/>
    <n v="185.56070800000001"/>
    <n v="190.95701500000001"/>
    <n v="196.48963800000001"/>
    <n v="755.854195"/>
    <n v="5.000012097137495E-3"/>
    <n v="0"/>
    <n v="4000"/>
    <s v="Secretaría Distrital de Ambiente"/>
    <n v="33"/>
    <x v="20"/>
    <x v="41"/>
    <m/>
    <x v="3"/>
    <x v="23"/>
    <x v="42"/>
    <m/>
  </r>
  <r>
    <n v="14"/>
    <x v="13"/>
    <x v="11"/>
    <n v="4"/>
    <x v="3"/>
    <n v="25"/>
    <x v="15"/>
    <s v="Presupuestos Participativos"/>
    <x v="12"/>
    <s v="N/A"/>
    <n v="34"/>
    <x v="34"/>
    <x v="59"/>
    <x v="59"/>
    <s v="Capacitar XXX personas en separación en la fuente y reciclaje."/>
    <x v="878"/>
    <n v="300.23450200000002"/>
    <n v="304.69068199999998"/>
    <n v="313.55141900000001"/>
    <n v="322.63598500000001"/>
    <n v="1241.112588"/>
    <n v="8.2100198622429062E-3"/>
    <n v="0"/>
    <n v="1200"/>
    <s v="Secretaría Distrital del Hábitat"/>
    <n v="43"/>
    <x v="20"/>
    <x v="43"/>
    <m/>
    <x v="3"/>
    <x v="25"/>
    <x v="43"/>
    <m/>
  </r>
  <r>
    <n v="14"/>
    <x v="13"/>
    <x v="2"/>
    <n v="4"/>
    <x v="3"/>
    <n v="26"/>
    <x v="16"/>
    <s v="Presupuestos Participativos"/>
    <x v="3"/>
    <s v="Entre el 14% y 19%"/>
    <n v="17"/>
    <x v="35"/>
    <x v="61"/>
    <x v="61"/>
    <s v="Intervenir XXX Kilómetros-carril de malla vial urbana (local y/o intermedia) con acciones de construcción y/o conservación"/>
    <x v="879"/>
    <n v="5479.5539289999997"/>
    <n v="5560.8832920000004"/>
    <n v="5722.599827"/>
    <n v="5888.4014569999999"/>
    <n v="22651.438504999998"/>
    <n v="0.14984036245583851"/>
    <n v="0"/>
    <n v="8"/>
    <s v="Secretaría Distrital de Movilidad"/>
    <n v="37"/>
    <x v="21"/>
    <x v="45"/>
    <m/>
    <x v="3"/>
    <x v="26"/>
    <x v="45"/>
    <m/>
  </r>
  <r>
    <n v="14"/>
    <x v="13"/>
    <x v="8"/>
    <n v="4"/>
    <x v="3"/>
    <n v="27"/>
    <x v="17"/>
    <s v="Gestión Pública Local"/>
    <x v="12"/>
    <s v="A definir en PDL"/>
    <n v="40"/>
    <x v="36"/>
    <x v="63"/>
    <x v="63"/>
    <s v="Realizar XXX acciones efectivas para el fortalecimiento de las capacidades locales en torno a la gestión del riesgo"/>
    <x v="365"/>
    <n v="182.846834"/>
    <n v="185.56070800000001"/>
    <n v="190.95701500000001"/>
    <n v="196.48963800000001"/>
    <n v="755.854195"/>
    <n v="5.000012097137495E-3"/>
    <n v="0"/>
    <n v="4"/>
    <s v="Secretaría Distrital de Ambiente"/>
    <n v="33"/>
    <x v="22"/>
    <x v="47"/>
    <m/>
    <x v="3"/>
    <x v="0"/>
    <x v="46"/>
    <m/>
  </r>
  <r>
    <n v="14"/>
    <x v="13"/>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880"/>
    <n v="74.235815000000002"/>
    <n v="75.337647000000004"/>
    <n v="77.528548000000001"/>
    <n v="79.774793000000003"/>
    <n v="306.876803"/>
    <n v="2.0300049103132646E-3"/>
    <n v="0"/>
    <n v="7"/>
    <s v="Secretaría Distrital de Integración Social"/>
    <n v="24"/>
    <x v="23"/>
    <x v="3"/>
    <m/>
    <x v="3"/>
    <x v="27"/>
    <x v="48"/>
    <m/>
  </r>
  <r>
    <n v="14"/>
    <x v="13"/>
    <x v="3"/>
    <n v="4"/>
    <x v="3"/>
    <n v="30"/>
    <x v="18"/>
    <s v="Presupuestos Participativos"/>
    <x v="11"/>
    <s v="N/A"/>
    <n v="11"/>
    <x v="37"/>
    <x v="66"/>
    <x v="66"/>
    <s v="Dotar y/o acondicionar XXX unidades operativas de atención especializada (Centros Integrarte Centros Crecer y Cadis) "/>
    <x v="881"/>
    <n v="73.138733999999999"/>
    <n v="74.224283"/>
    <n v="76.382806000000002"/>
    <n v="78.595855"/>
    <n v="302.341678"/>
    <n v="2.0000048388549977E-3"/>
    <n v="0"/>
    <n v="2"/>
    <s v="Secretaría Distrital de Integración Social"/>
    <n v="24"/>
    <x v="23"/>
    <x v="3"/>
    <m/>
    <x v="3"/>
    <x v="27"/>
    <x v="49"/>
    <m/>
  </r>
  <r>
    <n v="14"/>
    <x v="13"/>
    <x v="3"/>
    <n v="4"/>
    <x v="3"/>
    <n v="30"/>
    <x v="18"/>
    <s v="Presupuestos Participativos"/>
    <x v="11"/>
    <s v="N/A"/>
    <n v="11"/>
    <x v="37"/>
    <x v="67"/>
    <x v="67"/>
    <s v="Dotar y/o acondicionar XXX unidades operativas orientadas a la atención de jóvenes (casas de la juventud centros forjar)"/>
    <x v="882"/>
    <n v="109.708101"/>
    <n v="111.33642500000001"/>
    <n v="114.574209"/>
    <n v="117.893783"/>
    <n v="453.512518"/>
    <n v="3.0000072648975452E-3"/>
    <n v="0"/>
    <n v="1"/>
    <s v="Secretaría Distrital de Integración Social"/>
    <n v="24"/>
    <x v="23"/>
    <x v="3"/>
    <m/>
    <x v="3"/>
    <x v="27"/>
    <x v="50"/>
    <m/>
  </r>
  <r>
    <n v="14"/>
    <x v="13"/>
    <x v="3"/>
    <n v="4"/>
    <x v="3"/>
    <n v="30"/>
    <x v="18"/>
    <s v="Presupuestos Participativos"/>
    <x v="11"/>
    <s v="N/A"/>
    <n v="11"/>
    <x v="37"/>
    <x v="68"/>
    <x v="68"/>
    <s v="Dotar y/o acondicionar XXX Centros de Desarrollo Comunitarios  para la prestación de servicios sociales dirigidas al desarrollo de capacidades y generación de oportunidades"/>
    <x v="68"/>
    <n v="219.416201"/>
    <n v="222.67284900000001"/>
    <n v="229.14841799999999"/>
    <n v="235.787565"/>
    <n v="907.02503300000001"/>
    <n v="6.0000145099499448E-3"/>
    <n v="0"/>
    <n v="1"/>
    <s v="Secretaría Distrital de Integración Social"/>
    <n v="24"/>
    <x v="23"/>
    <x v="3"/>
    <m/>
    <x v="3"/>
    <x v="27"/>
    <x v="51"/>
    <m/>
  </r>
  <r>
    <n v="14"/>
    <x v="13"/>
    <x v="3"/>
    <n v="4"/>
    <x v="3"/>
    <n v="30"/>
    <x v="18"/>
    <s v="Presupuestos Participativos"/>
    <x v="11"/>
    <s v="N/A"/>
    <n v="11"/>
    <x v="37"/>
    <x v="107"/>
    <x v="105"/>
    <s v="Dotar y/o acondicionar casas LGBTI para la prestación de servicios sociales y estrategias dirigidas a personas de los sectores sociales LGBTI."/>
    <x v="573"/>
    <n v="36.569367"/>
    <n v="37.112141999999999"/>
    <n v="38.191403000000001"/>
    <n v="39.297927999999999"/>
    <n v="151.17084"/>
    <n v="1.0000024260425474E-3"/>
    <n v="0"/>
    <n v="1"/>
    <s v="Secretaría Distrital de Integración Social"/>
    <n v="24"/>
    <x v="23"/>
    <x v="3"/>
    <m/>
    <x v="3"/>
    <x v="27"/>
    <x v="78"/>
    <m/>
  </r>
  <r>
    <n v="14"/>
    <x v="13"/>
    <x v="3"/>
    <n v="4"/>
    <x v="3"/>
    <n v="30"/>
    <x v="18"/>
    <s v="Presupuestos Participativos"/>
    <x v="11"/>
    <s v="N/A"/>
    <n v="11"/>
    <x v="37"/>
    <x v="101"/>
    <x v="99"/>
    <s v="Dotar y/o acondicionar XXX unidades operativas para la prestación de servicios  y  la generación de estrategias dirigidas a personas habitantes de calle y/o en riesgo de estarlo (Hogares de paso Autocuidado SEDID Atención Socio-saniatria y Comunidad de Vida El Camino) "/>
    <x v="883"/>
    <n v="109.708101"/>
    <n v="111.33642500000001"/>
    <n v="114.574209"/>
    <n v="117.893783"/>
    <n v="453.512518"/>
    <n v="3.0000072648975452E-3"/>
    <n v="0"/>
    <n v="4"/>
    <s v="Secretaría Distrital de Integración Social"/>
    <n v="24"/>
    <x v="23"/>
    <x v="3"/>
    <m/>
    <x v="3"/>
    <x v="27"/>
    <x v="74"/>
    <m/>
  </r>
  <r>
    <n v="14"/>
    <x v="13"/>
    <x v="13"/>
    <n v="5"/>
    <x v="4"/>
    <n v="33"/>
    <x v="20"/>
    <s v="Gestión Pública Local"/>
    <x v="14"/>
    <s v="15% (En este caso el porcentaje referido es el máximo posible)"/>
    <n v="42"/>
    <x v="39"/>
    <x v="71"/>
    <x v="71"/>
    <s v="Intervenir XX sede administrativa local"/>
    <x v="71"/>
    <n v="182.846834"/>
    <n v="185.56070800000001"/>
    <n v="190.95701500000001"/>
    <n v="196.48963800000001"/>
    <n v="755.854195"/>
    <n v="5.000012097137495E-3"/>
    <n v="0"/>
    <n v="1"/>
    <s v="Secretaría Distrital de Gobierno"/>
    <n v="3"/>
    <x v="25"/>
    <x v="4"/>
    <m/>
    <x v="14"/>
    <x v="0"/>
    <x v="54"/>
    <m/>
  </r>
  <r>
    <n v="14"/>
    <x v="13"/>
    <x v="13"/>
    <n v="5"/>
    <x v="4"/>
    <n v="33"/>
    <x v="20"/>
    <s v="Gestión Pública Local"/>
    <x v="14"/>
    <s v="15% (En este caso el porcentaje referido es el máximo posible)"/>
    <n v="43"/>
    <x v="40"/>
    <x v="72"/>
    <x v="72"/>
    <s v="Realizar 4 estrategias de fortalecimiento institucional (una por vigencia)."/>
    <x v="72"/>
    <n v="4022.6303539999999"/>
    <n v="4082.335572"/>
    <n v="4201.0543310000003"/>
    <n v="4322.7720250000002"/>
    <n v="16628.792281999999"/>
    <n v="0.11000026608410449"/>
    <n v="0"/>
    <n v="4"/>
    <s v="Secretaría Distrital de Gobierno"/>
    <n v="3"/>
    <x v="25"/>
    <x v="50"/>
    <m/>
    <x v="14"/>
    <x v="0"/>
    <x v="55"/>
    <m/>
  </r>
  <r>
    <n v="14"/>
    <x v="13"/>
    <x v="13"/>
    <n v="5"/>
    <x v="4"/>
    <n v="33"/>
    <x v="20"/>
    <s v="Gestión Pública Local"/>
    <x v="14"/>
    <s v="15% (En este caso el porcentaje referido es el máximo posible)"/>
    <n v="45"/>
    <x v="41"/>
    <x v="73"/>
    <x v="73"/>
    <s v="Realizar 4 estrategias de inspección vigilancia y control (una por vigencia)."/>
    <x v="884"/>
    <n v="1279.9278400000001"/>
    <n v="1298.924955"/>
    <n v="1336.6991049999999"/>
    <n v="1375.427463"/>
    <n v="5290.9793630000004"/>
    <n v="3.5000084666732371E-2"/>
    <n v="0"/>
    <n v="4"/>
    <s v="Secretaría Distrital de Gobierno"/>
    <n v="3"/>
    <x v="25"/>
    <x v="51"/>
    <m/>
    <x v="14"/>
    <x v="0"/>
    <x v="56"/>
    <m/>
  </r>
  <r>
    <n v="14"/>
    <x v="13"/>
    <x v="6"/>
    <n v="5"/>
    <x v="4"/>
    <n v="35"/>
    <x v="21"/>
    <s v="Presupuestos Participativos"/>
    <x v="15"/>
    <s v="N/A"/>
    <n v="12"/>
    <x v="42"/>
    <x v="74"/>
    <x v="74"/>
    <s v="Operativizar XXX Centros de Acceso Comunitario en zonas rurales y/o apartadas y/o urbanas con énfasis en Servicios TIC´s generados."/>
    <x v="885"/>
    <n v="243.55198300000001"/>
    <n v="247.16686300000001"/>
    <n v="254.35474400000001"/>
    <n v="261.724197"/>
    <n v="1006.797787"/>
    <n v="6.6600161084920066E-3"/>
    <n v="0"/>
    <n v="2"/>
    <s v="Secretaría General"/>
    <n v="1"/>
    <x v="26"/>
    <x v="52"/>
    <m/>
    <x v="3"/>
    <x v="0"/>
    <x v="57"/>
    <m/>
  </r>
  <r>
    <n v="14"/>
    <x v="13"/>
    <x v="6"/>
    <n v="5"/>
    <x v="4"/>
    <n v="35"/>
    <x v="21"/>
    <s v="Presupuestos Participativos"/>
    <x v="15"/>
    <s v="N/A"/>
    <n v="12"/>
    <x v="42"/>
    <x v="75"/>
    <x v="75"/>
    <s v="Operativizar XXX Centros de Acceso Comunitario en zonas rurales y/o apartadas y/o urbanas con énfasis en procesos de formación y desarrollo de competencias digitales."/>
    <x v="886"/>
    <n v="243.55198300000001"/>
    <n v="247.16686300000001"/>
    <n v="254.35474400000001"/>
    <n v="261.724197"/>
    <n v="1006.797787"/>
    <n v="6.6600161084920066E-3"/>
    <n v="0"/>
    <n v="2"/>
    <s v="Secretaría General"/>
    <n v="1"/>
    <x v="26"/>
    <x v="0"/>
    <m/>
    <x v="3"/>
    <x v="0"/>
    <x v="58"/>
    <m/>
  </r>
  <r>
    <n v="14"/>
    <x v="13"/>
    <x v="13"/>
    <n v="5"/>
    <x v="4"/>
    <n v="39"/>
    <x v="22"/>
    <s v="Presupuestos Participativos"/>
    <x v="16"/>
    <s v="N/A"/>
    <n v="18"/>
    <x v="43"/>
    <x v="76"/>
    <x v="76"/>
    <s v="Fortalecer XXX Organizaciones sociales e Instancias de participación ciudadana."/>
    <x v="153"/>
    <n v="457.84847300000001"/>
    <n v="464.64401199999998"/>
    <n v="478.15636599999999"/>
    <n v="492.01005199999997"/>
    <n v="1892.658903"/>
    <n v="1.2520030282765025E-2"/>
    <n v="0"/>
    <n v="60"/>
    <s v="Secretaría Distrital de Gobierno"/>
    <n v="3"/>
    <x v="27"/>
    <x v="53"/>
    <m/>
    <x v="3"/>
    <x v="0"/>
    <x v="59"/>
    <m/>
  </r>
  <r>
    <n v="14"/>
    <x v="13"/>
    <x v="13"/>
    <n v="5"/>
    <x v="4"/>
    <n v="39"/>
    <x v="22"/>
    <s v="Presupuestos Participativos"/>
    <x v="16"/>
    <s v="N/A"/>
    <n v="20"/>
    <x v="44"/>
    <x v="77"/>
    <x v="77"/>
    <s v="Capacitar XXX personas a través de procesos de formación para la participación de manera virtual y presencial."/>
    <x v="222"/>
    <n v="406.65135900000001"/>
    <n v="412.68701399999998"/>
    <n v="424.688402"/>
    <n v="436.992954"/>
    <n v="1681.0197290000001"/>
    <n v="1.1120026899535555E-2"/>
    <n v="0"/>
    <n v="2000"/>
    <s v="Secretaría Distrital de Gobierno"/>
    <n v="3"/>
    <x v="27"/>
    <x v="26"/>
    <m/>
    <x v="3"/>
    <x v="29"/>
    <x v="59"/>
    <m/>
  </r>
  <r>
    <n v="14"/>
    <x v="13"/>
    <x v="13"/>
    <n v="5"/>
    <x v="4"/>
    <n v="39"/>
    <x v="22"/>
    <s v="Gestión Pública Local"/>
    <x v="16"/>
    <s v="A definir en PDL"/>
    <n v="41"/>
    <x v="45"/>
    <x v="78"/>
    <x v="78"/>
    <s v="Fortalecer XXX organizaciones comunales."/>
    <x v="887"/>
    <n v="639.96392000000003"/>
    <n v="649.46247700000004"/>
    <n v="668.34955300000001"/>
    <n v="687.71373100000005"/>
    <n v="2645.489681"/>
    <n v="1.7500042330058658E-2"/>
    <n v="0"/>
    <n v="56"/>
    <s v="Secretaría Distrital de Gobierno"/>
    <n v="3"/>
    <x v="27"/>
    <x v="54"/>
    <m/>
    <x v="3"/>
    <x v="0"/>
    <x v="59"/>
    <m/>
  </r>
  <r>
    <n v="14"/>
    <x v="13"/>
    <x v="13"/>
    <n v="5"/>
    <x v="4"/>
    <n v="39"/>
    <x v="22"/>
    <s v="Gestión Pública Local"/>
    <x v="14"/>
    <s v="A definir en PDL"/>
    <n v="44"/>
    <x v="46"/>
    <x v="79"/>
    <x v="79"/>
    <s v="Desarrollar XXXX acciones orientadas a la ciudadanía en el marco de la estrategia &quot;Bogotaneidad"/>
    <x v="888"/>
    <n v="182.846834"/>
    <n v="185.56070800000001"/>
    <n v="190.95701500000001"/>
    <n v="196.48963800000001"/>
    <n v="755.854195"/>
    <n v="5.000012097137495E-3"/>
    <n v="0"/>
    <n v="4"/>
    <s v="Secretaría Distrital de Gobierno"/>
    <n v="3"/>
    <x v="28"/>
    <x v="55"/>
    <m/>
    <x v="15"/>
    <x v="0"/>
    <x v="60"/>
    <m/>
  </r>
  <r>
    <n v="14"/>
    <x v="13"/>
    <x v="13"/>
    <n v="5"/>
    <x v="4"/>
    <n v="39"/>
    <x v="22"/>
    <s v="Gestión Pública Local"/>
    <x v="14"/>
    <s v="A definir en PDL"/>
    <n v="44"/>
    <x v="46"/>
    <x v="80"/>
    <x v="80"/>
    <s v="Fortalecer XX unidades de innovación publica y  social a nivel local"/>
    <x v="889"/>
    <n v="182.846834"/>
    <n v="185.56070800000001"/>
    <n v="190.95701500000001"/>
    <n v="196.48963800000001"/>
    <n v="755.854195"/>
    <n v="5.000012097137495E-3"/>
    <n v="0"/>
    <n v="1"/>
    <s v="Secretaría Distrital de Gobierno"/>
    <n v="3"/>
    <x v="28"/>
    <x v="56"/>
    <m/>
    <x v="16"/>
    <x v="0"/>
    <x v="60"/>
    <m/>
  </r>
  <r>
    <n v="14"/>
    <x v="13"/>
    <x v="13"/>
    <n v="5"/>
    <x v="4"/>
    <n v="39"/>
    <x v="22"/>
    <s v="Gestión Pública Local"/>
    <x v="17"/>
    <s v="A definir en PDL"/>
    <n v="46"/>
    <x v="47"/>
    <x v="81"/>
    <x v="81"/>
    <s v="Concertar e implementar una (1) iniciativa de inversión local con los pueblos indígenas (aplica en todas las localidades con autoridades indígenas)"/>
    <x v="81"/>
    <n v="182.846834"/>
    <n v="185.56070800000001"/>
    <n v="190.95701500000001"/>
    <n v="196.48963800000001"/>
    <n v="755.854195"/>
    <n v="5.000012097137495E-3"/>
    <n v="0"/>
    <n v="1"/>
    <s v="Secretaría Distrital de Gobierno"/>
    <n v="3"/>
    <x v="29"/>
    <x v="57"/>
    <m/>
    <x v="3"/>
    <x v="0"/>
    <x v="61"/>
    <m/>
  </r>
  <r>
    <n v="14"/>
    <x v="13"/>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890"/>
    <n v="182.846834"/>
    <n v="185.56070800000001"/>
    <n v="190.95701500000001"/>
    <n v="196.48963800000001"/>
    <n v="755.854195"/>
    <n v="5.000012097137495E-3"/>
    <n v="0"/>
    <n v="1"/>
    <s v="Secretaría Distrital de Gobierno"/>
    <n v="3"/>
    <x v="29"/>
    <x v="58"/>
    <m/>
    <x v="3"/>
    <x v="0"/>
    <x v="61"/>
    <m/>
  </r>
  <r>
    <n v="15"/>
    <x v="14"/>
    <x v="0"/>
    <n v="1"/>
    <x v="0"/>
    <n v="1"/>
    <x v="0"/>
    <s v="Presupuestos Participativos"/>
    <x v="0"/>
    <s v="N/A"/>
    <n v="15"/>
    <x v="0"/>
    <x v="0"/>
    <x v="0"/>
    <s v="Fortalecer XXX organizaciones comunitarias a través de capacidades para promover acciones de corresponsabilidad en la gestión de la seguridad y la convivencia  "/>
    <x v="891"/>
    <n v="230"/>
    <n v="237"/>
    <n v="244"/>
    <n v="251"/>
    <n v="962"/>
    <n v="7.0000000000000001E-3"/>
    <n v="0"/>
    <n v="60"/>
    <s v="Secretaría Distrital de Seguridad, Convivencia y Justicia"/>
    <n v="51"/>
    <x v="0"/>
    <x v="0"/>
    <m/>
    <x v="0"/>
    <x v="0"/>
    <x v="0"/>
    <m/>
  </r>
  <r>
    <n v="15"/>
    <x v="14"/>
    <x v="0"/>
    <n v="1"/>
    <x v="0"/>
    <n v="1"/>
    <x v="0"/>
    <s v="Presupuestos Participativos"/>
    <x v="0"/>
    <s v="N/A"/>
    <n v="15"/>
    <x v="0"/>
    <x v="2"/>
    <x v="2"/>
    <s v="Implementar XXX iniciativas de convivencia con participación de la ciudadanía"/>
    <x v="892"/>
    <n v="154"/>
    <n v="159"/>
    <n v="163"/>
    <n v="168"/>
    <n v="644"/>
    <n v="5.0000000000000001E-3"/>
    <n v="0"/>
    <n v="40"/>
    <s v="Secretaría Distrital de Seguridad, Convivencia y Justicia"/>
    <n v="51"/>
    <x v="0"/>
    <x v="2"/>
    <m/>
    <x v="1"/>
    <x v="0"/>
    <x v="0"/>
    <m/>
  </r>
  <r>
    <n v="15"/>
    <x v="14"/>
    <x v="1"/>
    <n v="1"/>
    <x v="0"/>
    <n v="2"/>
    <x v="1"/>
    <s v="Presupuestos Participativos"/>
    <x v="1"/>
    <s v="N/A"/>
    <n v="22"/>
    <x v="1"/>
    <x v="3"/>
    <x v="3"/>
    <s v="Vincular XXX personas en acciones para la prevención del feminicidio y la violencia contra la mujer."/>
    <x v="893"/>
    <n v="514"/>
    <n v="529"/>
    <n v="544"/>
    <n v="560"/>
    <n v="2147"/>
    <n v="1.4999999999999999E-2"/>
    <n v="0"/>
    <n v="1000"/>
    <s v="Secretaría Distrital de la Mujer"/>
    <n v="50"/>
    <x v="1"/>
    <x v="3"/>
    <m/>
    <x v="2"/>
    <x v="0"/>
    <x v="2"/>
    <m/>
  </r>
  <r>
    <n v="15"/>
    <x v="14"/>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209"/>
    <n v="215"/>
    <n v="221"/>
    <n v="227"/>
    <n v="872"/>
    <n v="6.0000000000000001E-3"/>
    <n v="0"/>
    <n v="4"/>
    <s v="Secretaría Distrital de Seguridad, Convivencia y Justicia"/>
    <n v="51"/>
    <x v="2"/>
    <x v="3"/>
    <m/>
    <x v="3"/>
    <x v="0"/>
    <x v="3"/>
    <m/>
  </r>
  <r>
    <n v="15"/>
    <x v="14"/>
    <x v="0"/>
    <n v="1"/>
    <x v="0"/>
    <n v="4"/>
    <x v="3"/>
    <s v="Presupuestos Participativos"/>
    <x v="0"/>
    <s v="N/A"/>
    <n v="14"/>
    <x v="3"/>
    <x v="8"/>
    <x v="8"/>
    <s v="Beneficiar XXX ciudadanos con habilidades y capacidades para gestionar la convivencia constructivamente"/>
    <x v="894"/>
    <n v="448"/>
    <n v="461"/>
    <n v="474"/>
    <n v="488"/>
    <n v="1871"/>
    <n v="1.2999999999999999E-2"/>
    <n v="0"/>
    <n v="500"/>
    <s v="Secretaría Distrital de Seguridad, Convivencia y Justicia"/>
    <n v="51"/>
    <x v="3"/>
    <x v="6"/>
    <m/>
    <x v="3"/>
    <x v="0"/>
    <x v="0"/>
    <m/>
  </r>
  <r>
    <n v="15"/>
    <x v="14"/>
    <x v="2"/>
    <n v="1"/>
    <x v="0"/>
    <n v="5"/>
    <x v="4"/>
    <s v="Presupuestos Participativos"/>
    <x v="3"/>
    <s v="N/A"/>
    <n v="16"/>
    <x v="4"/>
    <x v="12"/>
    <x v="12"/>
    <s v="Intervenir XXX metros cuadrados de elementos del sistema de espacio público peatonal con acciones de construcción y/o conservación."/>
    <x v="895"/>
    <n v="896"/>
    <n v="922"/>
    <n v="949"/>
    <n v="976"/>
    <n v="3743"/>
    <n v="2.7E-2"/>
    <n v="0"/>
    <n v="1000"/>
    <s v="Secretaría Distrital de Movilidad"/>
    <n v="37"/>
    <x v="4"/>
    <x v="4"/>
    <m/>
    <x v="5"/>
    <x v="1"/>
    <x v="7"/>
    <m/>
  </r>
  <r>
    <n v="15"/>
    <x v="14"/>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896"/>
    <n v="205"/>
    <n v="211"/>
    <n v="217"/>
    <n v="224"/>
    <n v="857"/>
    <n v="6.0000000000000001E-3"/>
    <n v="0"/>
    <n v="60"/>
    <s v="Secretaría Distrital de Seguridad, Convivencia y Justicia"/>
    <n v="51"/>
    <x v="5"/>
    <x v="10"/>
    <m/>
    <x v="6"/>
    <x v="0"/>
    <x v="8"/>
    <m/>
  </r>
  <r>
    <n v="15"/>
    <x v="14"/>
    <x v="3"/>
    <n v="2"/>
    <x v="1"/>
    <n v="7"/>
    <x v="5"/>
    <s v="Gestión Pública Local"/>
    <x v="4"/>
    <n v="0.12"/>
    <n v="4"/>
    <x v="6"/>
    <x v="14"/>
    <x v="14"/>
    <s v="Beneficiar xxxx jóvenes con transferencias condicionadas y  acompañamiento psicosocial para la promoción al acceso y permanencia a oportunidades de formación y empleabilidad"/>
    <x v="897"/>
    <n v="120"/>
    <n v="120"/>
    <n v="120"/>
    <n v="120"/>
    <n v="480"/>
    <n v="3.0000000000000001E-3"/>
    <n v="0"/>
    <n v="100"/>
    <s v="Secretaría Distrital de Integración Social"/>
    <n v="24"/>
    <x v="6"/>
    <x v="11"/>
    <m/>
    <x v="7"/>
    <x v="2"/>
    <x v="9"/>
    <m/>
  </r>
  <r>
    <n v="15"/>
    <x v="14"/>
    <x v="3"/>
    <n v="2"/>
    <x v="1"/>
    <n v="7"/>
    <x v="5"/>
    <s v="Gestión Pública Local"/>
    <x v="4"/>
    <n v="0.12"/>
    <n v="5"/>
    <x v="7"/>
    <x v="15"/>
    <x v="15"/>
    <s v="Atender XXX personas con apoyos que contribuyan al ingreso mínimo garantizado. "/>
    <x v="898"/>
    <n v="1639"/>
    <n v="1690"/>
    <n v="1743"/>
    <n v="1797"/>
    <n v="6869"/>
    <n v="0.05"/>
    <n v="0"/>
    <n v="5000"/>
    <s v="Secretaría Distrital de Integración Social"/>
    <n v="24"/>
    <x v="6"/>
    <x v="12"/>
    <m/>
    <x v="7"/>
    <x v="3"/>
    <x v="10"/>
    <m/>
  </r>
  <r>
    <n v="15"/>
    <x v="14"/>
    <x v="3"/>
    <n v="2"/>
    <x v="1"/>
    <n v="7"/>
    <x v="5"/>
    <s v="Gestión Pública Local"/>
    <x v="4"/>
    <n v="0.12"/>
    <n v="6"/>
    <x v="8"/>
    <x v="16"/>
    <x v="16"/>
    <s v="Beneficiar XXX personas mayores con transferencias monetarias"/>
    <x v="899"/>
    <n v="1991"/>
    <n v="2049"/>
    <n v="2109"/>
    <n v="2170"/>
    <n v="8319"/>
    <n v="0.06"/>
    <n v="0"/>
    <n v="949"/>
    <s v="Secretaría Distrital de Integración Social"/>
    <n v="24"/>
    <x v="6"/>
    <x v="13"/>
    <m/>
    <x v="7"/>
    <x v="3"/>
    <x v="11"/>
    <m/>
  </r>
  <r>
    <n v="15"/>
    <x v="14"/>
    <x v="3"/>
    <n v="2"/>
    <x v="1"/>
    <n v="8"/>
    <x v="23"/>
    <s v="Gestión Pública Local"/>
    <x v="4"/>
    <n v="0.12"/>
    <n v="7"/>
    <x v="51"/>
    <x v="89"/>
    <x v="89"/>
    <s v="Habilitar XXX cupos para la atención de población en inseguridad alimentaria y nutricional del Distrito Capital, a través de comedores comunitarios."/>
    <x v="900"/>
    <n v="232"/>
    <n v="239"/>
    <n v="246"/>
    <n v="253"/>
    <n v="970"/>
    <n v="7.0000000000000001E-3"/>
    <n v="0"/>
    <n v="50"/>
    <s v="Secretaría Distrital de Integración Social"/>
    <n v="24"/>
    <x v="31"/>
    <x v="64"/>
    <m/>
    <x v="17"/>
    <x v="0"/>
    <x v="67"/>
    <m/>
  </r>
  <r>
    <n v="15"/>
    <x v="14"/>
    <x v="4"/>
    <n v="2"/>
    <x v="1"/>
    <n v="10"/>
    <x v="6"/>
    <s v="Gestión Pública Local"/>
    <x v="5"/>
    <n v="0.03"/>
    <n v="8"/>
    <x v="9"/>
    <x v="17"/>
    <x v="17"/>
    <s v="Vincular XXX personas con discapacidad, cuidadores y cuidadoras, en actividades complementarias en salud"/>
    <x v="901"/>
    <n v="331"/>
    <n v="341"/>
    <n v="351"/>
    <n v="361"/>
    <n v="1384"/>
    <n v="0.01"/>
    <n v="0"/>
    <n v="300"/>
    <s v="Secretaría Distrital de Salud"/>
    <n v="18"/>
    <x v="7"/>
    <x v="14"/>
    <m/>
    <x v="3"/>
    <x v="4"/>
    <x v="12"/>
    <m/>
  </r>
  <r>
    <n v="15"/>
    <x v="14"/>
    <x v="4"/>
    <n v="2"/>
    <x v="1"/>
    <n v="10"/>
    <x v="6"/>
    <s v="Gestión Pública Local"/>
    <x v="5"/>
    <n v="0.03"/>
    <n v="9"/>
    <x v="10"/>
    <x v="18"/>
    <x v="18"/>
    <s v="Vincular XXX personas a las acciones desarrolladas desde los dispositivos de base comunitaria en respuesta al consumo de SPA"/>
    <x v="902"/>
    <n v="132"/>
    <n v="136"/>
    <n v="140"/>
    <n v="144"/>
    <n v="552"/>
    <n v="4.0000000000000001E-3"/>
    <n v="0"/>
    <n v="160"/>
    <s v="Secretaría Distrital de Salud"/>
    <n v="18"/>
    <x v="7"/>
    <x v="15"/>
    <m/>
    <x v="3"/>
    <x v="0"/>
    <x v="13"/>
    <m/>
  </r>
  <r>
    <n v="15"/>
    <x v="14"/>
    <x v="4"/>
    <n v="2"/>
    <x v="1"/>
    <n v="10"/>
    <x v="6"/>
    <s v="Gestión Pública Local"/>
    <x v="5"/>
    <n v="0.03"/>
    <n v="10"/>
    <x v="11"/>
    <x v="19"/>
    <x v="19"/>
    <s v="Beneficiar XXX personas con discapacidad a través de Dispositivos de Asistencia Personal - Ayudas Técnicas (no incluidas en los Planes de Beneficios)"/>
    <x v="808"/>
    <n v="481"/>
    <n v="495"/>
    <n v="509"/>
    <n v="524"/>
    <n v="2009"/>
    <n v="1.4E-2"/>
    <n v="0"/>
    <n v="300"/>
    <s v="Secretaría Distrital de Salud"/>
    <n v="18"/>
    <x v="7"/>
    <x v="16"/>
    <m/>
    <x v="3"/>
    <x v="4"/>
    <x v="12"/>
    <m/>
  </r>
  <r>
    <n v="15"/>
    <x v="14"/>
    <x v="4"/>
    <n v="2"/>
    <x v="1"/>
    <n v="10"/>
    <x v="6"/>
    <s v="Gestión Pública Local"/>
    <x v="5"/>
    <n v="0.03"/>
    <n v="19"/>
    <x v="12"/>
    <x v="20"/>
    <x v="20"/>
    <s v="Vincular XXX personas a las acciones y estrategias para promover la salud sexual y reproductiva consciente en los diferentes ciclos de vida"/>
    <x v="846"/>
    <n v="132"/>
    <n v="136"/>
    <n v="140"/>
    <n v="144"/>
    <n v="552"/>
    <n v="4.0000000000000001E-3"/>
    <n v="0"/>
    <n v="200"/>
    <s v="Secretaría Distrital de Salud"/>
    <n v="18"/>
    <x v="7"/>
    <x v="17"/>
    <m/>
    <x v="3"/>
    <x v="0"/>
    <x v="14"/>
    <m/>
  </r>
  <r>
    <n v="15"/>
    <x v="14"/>
    <x v="4"/>
    <n v="2"/>
    <x v="1"/>
    <n v="10"/>
    <x v="6"/>
    <s v="Presupuestos Participativos"/>
    <x v="5"/>
    <s v="N/A"/>
    <n v="70"/>
    <x v="14"/>
    <x v="22"/>
    <x v="22"/>
    <s v="Beneficiar XXX personas con acciones para la promoción y atención de la salud mental"/>
    <x v="903"/>
    <n v="497"/>
    <n v="512"/>
    <n v="527"/>
    <n v="542"/>
    <n v="2078"/>
    <n v="1.4999999999999999E-2"/>
    <n v="0"/>
    <n v="300"/>
    <s v="Secretaría Distrital de Salud"/>
    <n v="18"/>
    <x v="7"/>
    <x v="19"/>
    <m/>
    <x v="8"/>
    <x v="0"/>
    <x v="15"/>
    <m/>
  </r>
  <r>
    <n v="15"/>
    <x v="14"/>
    <x v="5"/>
    <n v="2"/>
    <x v="1"/>
    <n v="12"/>
    <x v="7"/>
    <s v="Presupuestos Participativos"/>
    <x v="6"/>
    <s v="N/A"/>
    <n v="66"/>
    <x v="15"/>
    <x v="23"/>
    <x v="23"/>
    <s v="Vincular XXX personas en procesos para la prevención de violencias en el contexto familiar y/o violencia sexual   "/>
    <x v="904"/>
    <n v="331"/>
    <n v="341"/>
    <n v="351"/>
    <n v="361"/>
    <n v="1384"/>
    <n v="0.01"/>
    <n v="0"/>
    <n v="400"/>
    <s v="Secretaría Distrital de Integración Social"/>
    <n v="24"/>
    <x v="8"/>
    <x v="20"/>
    <m/>
    <x v="3"/>
    <x v="0"/>
    <x v="2"/>
    <m/>
  </r>
  <r>
    <n v="15"/>
    <x v="14"/>
    <x v="5"/>
    <n v="2"/>
    <x v="1"/>
    <n v="12"/>
    <x v="7"/>
    <s v="Presupuestos Participativos"/>
    <x v="6"/>
    <s v="N/A"/>
    <n v="23"/>
    <x v="16"/>
    <x v="24"/>
    <x v="24"/>
    <s v="Vincular XXX mujeres cuidadoras a estrategias de cuidado."/>
    <x v="905"/>
    <n v="401"/>
    <n v="413"/>
    <n v="425"/>
    <n v="437"/>
    <n v="1676"/>
    <n v="1.2E-2"/>
    <n v="0"/>
    <n v="400"/>
    <s v="Secretaría Distrital de la Mujer"/>
    <n v="50"/>
    <x v="8"/>
    <x v="21"/>
    <m/>
    <x v="3"/>
    <x v="0"/>
    <x v="2"/>
    <m/>
  </r>
  <r>
    <n v="15"/>
    <x v="14"/>
    <x v="5"/>
    <n v="2"/>
    <x v="1"/>
    <n v="12"/>
    <x v="7"/>
    <s v="Presupuestos Participativos"/>
    <x v="6"/>
    <s v="N/A"/>
    <n v="50"/>
    <x v="17"/>
    <x v="25"/>
    <x v="25"/>
    <s v="Vincular xxx mujeres para el ejercicio de derechos y el fortalecimiento de su autonomía económica"/>
    <x v="906"/>
    <n v="504"/>
    <n v="519"/>
    <n v="534"/>
    <n v="549"/>
    <n v="2106"/>
    <n v="1.4999999999999999E-2"/>
    <n v="0"/>
    <n v="800"/>
    <s v="Secretaría Distrital de la Mujer"/>
    <n v="50"/>
    <x v="8"/>
    <x v="0"/>
    <m/>
    <x v="3"/>
    <x v="5"/>
    <x v="16"/>
    <m/>
  </r>
  <r>
    <n v="15"/>
    <x v="14"/>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907"/>
    <n v="135"/>
    <n v="137"/>
    <n v="139"/>
    <n v="141"/>
    <n v="552"/>
    <n v="4.0000000000000001E-3"/>
    <n v="0"/>
    <n v="160"/>
    <s v="Secretaría General"/>
    <n v="1"/>
    <x v="9"/>
    <x v="2"/>
    <m/>
    <x v="3"/>
    <x v="6"/>
    <x v="17"/>
    <m/>
  </r>
  <r>
    <n v="15"/>
    <x v="14"/>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28"/>
    <n v="100"/>
    <n v="105"/>
    <n v="110"/>
    <n v="115"/>
    <n v="430"/>
    <n v="3.0000000000000001E-3"/>
    <n v="0"/>
    <n v="4"/>
    <s v="Secretaría General"/>
    <n v="1"/>
    <x v="9"/>
    <x v="0"/>
    <m/>
    <x v="3"/>
    <x v="0"/>
    <x v="19"/>
    <m/>
  </r>
  <r>
    <n v="15"/>
    <x v="14"/>
    <x v="7"/>
    <n v="2"/>
    <x v="1"/>
    <n v="14"/>
    <x v="9"/>
    <s v="Gestión Pública Local"/>
    <x v="7"/>
    <s v="A definir en PDL"/>
    <n v="3"/>
    <x v="19"/>
    <x v="29"/>
    <x v="29"/>
    <s v="Otorgar XXX estímulos de apoyo al sector artístico y cultural."/>
    <x v="181"/>
    <n v="1626"/>
    <n v="1673"/>
    <n v="1722"/>
    <n v="1772"/>
    <n v="6793"/>
    <n v="4.9000000000000002E-2"/>
    <n v="0"/>
    <n v="60"/>
    <s v="Secretaría Distrital de Cultura, Recreación y Deporte"/>
    <n v="26"/>
    <x v="10"/>
    <x v="23"/>
    <m/>
    <x v="9"/>
    <x v="7"/>
    <x v="20"/>
    <m/>
  </r>
  <r>
    <n v="15"/>
    <x v="14"/>
    <x v="7"/>
    <n v="2"/>
    <x v="1"/>
    <n v="14"/>
    <x v="9"/>
    <s v="Presupuestos Participativos"/>
    <x v="7"/>
    <s v="N/A"/>
    <n v="24"/>
    <x v="20"/>
    <x v="30"/>
    <x v="30"/>
    <s v="Beneficiar XXX colectivos u organizaciones recreo deportivas  inscritas en el Banco que implementan iniciativas de carácter barrial con apoyos economicos"/>
    <x v="908"/>
    <n v="244"/>
    <n v="251"/>
    <n v="258"/>
    <n v="267"/>
    <n v="1020"/>
    <n v="7.0000000000000001E-3"/>
    <n v="0"/>
    <n v="200"/>
    <s v="Secretaría Distrital de Cultura, Recreación y Deporte"/>
    <n v="26"/>
    <x v="11"/>
    <x v="24"/>
    <m/>
    <x v="9"/>
    <x v="0"/>
    <x v="21"/>
    <m/>
  </r>
  <r>
    <n v="15"/>
    <x v="14"/>
    <x v="7"/>
    <n v="2"/>
    <x v="1"/>
    <n v="14"/>
    <x v="9"/>
    <s v="Presupuestos Participativos"/>
    <x v="7"/>
    <s v="N/A"/>
    <n v="24"/>
    <x v="20"/>
    <x v="31"/>
    <x v="31"/>
    <s v="Beneficiar  XXX personas en actividades recreo-deportivas comunitarias."/>
    <x v="909"/>
    <n v="220"/>
    <n v="226"/>
    <n v="232"/>
    <n v="238"/>
    <n v="916"/>
    <n v="7.0000000000000001E-3"/>
    <n v="0"/>
    <n v="800"/>
    <s v="Secretaría Distrital de Cultura, Recreación y Deporte"/>
    <n v="26"/>
    <x v="11"/>
    <x v="25"/>
    <m/>
    <x v="9"/>
    <x v="0"/>
    <x v="22"/>
    <m/>
  </r>
  <r>
    <n v="15"/>
    <x v="14"/>
    <x v="7"/>
    <n v="2"/>
    <x v="1"/>
    <n v="14"/>
    <x v="9"/>
    <s v="Presupuestos Participativos"/>
    <x v="7"/>
    <s v="N/A"/>
    <n v="24"/>
    <x v="20"/>
    <x v="32"/>
    <x v="32"/>
    <s v="Capacitar XXX personas en los campos deportivos o recreativos "/>
    <x v="910"/>
    <n v="200"/>
    <n v="207"/>
    <n v="214"/>
    <n v="221"/>
    <n v="842"/>
    <n v="6.0000000000000001E-3"/>
    <n v="0"/>
    <n v="600"/>
    <s v="Secretaría Distrital de Cultura, Recreación y Deporte"/>
    <n v="26"/>
    <x v="11"/>
    <x v="26"/>
    <m/>
    <x v="9"/>
    <x v="8"/>
    <x v="23"/>
    <m/>
  </r>
  <r>
    <n v="15"/>
    <x v="14"/>
    <x v="7"/>
    <n v="2"/>
    <x v="1"/>
    <n v="14"/>
    <x v="9"/>
    <s v="Presupuestos Participativos"/>
    <x v="7"/>
    <s v="N/A"/>
    <n v="24"/>
    <x v="20"/>
    <x v="33"/>
    <x v="33"/>
    <s v="Beneficiar XXX Personas con la entrega de dotaciones deportivas."/>
    <x v="911"/>
    <n v="185"/>
    <n v="190"/>
    <n v="195"/>
    <n v="200"/>
    <n v="770"/>
    <n v="6.0000000000000001E-3"/>
    <n v="0"/>
    <n v="600"/>
    <s v="Secretaría Distrital de Cultura, Recreación y Deporte"/>
    <n v="26"/>
    <x v="11"/>
    <x v="3"/>
    <m/>
    <x v="3"/>
    <x v="0"/>
    <x v="24"/>
    <m/>
  </r>
  <r>
    <n v="15"/>
    <x v="14"/>
    <x v="7"/>
    <n v="2"/>
    <x v="1"/>
    <n v="14"/>
    <x v="9"/>
    <s v="Presupuestos Participativos"/>
    <x v="7"/>
    <s v="N/A"/>
    <n v="25"/>
    <x v="21"/>
    <x v="34"/>
    <x v="34"/>
    <s v="Realizar XXX eventos de promoción, circulción y apropiación de actividades artísticas, culturales y patrimoniales."/>
    <x v="912"/>
    <n v="398"/>
    <n v="409"/>
    <n v="421"/>
    <n v="434"/>
    <n v="1662"/>
    <n v="1.2E-2"/>
    <n v="0"/>
    <n v="8"/>
    <s v="Secretaría Distrital de Cultura, Recreación y Deporte"/>
    <n v="26"/>
    <x v="10"/>
    <x v="27"/>
    <m/>
    <x v="9"/>
    <x v="9"/>
    <x v="25"/>
    <m/>
  </r>
  <r>
    <n v="15"/>
    <x v="14"/>
    <x v="7"/>
    <n v="2"/>
    <x v="1"/>
    <n v="14"/>
    <x v="9"/>
    <s v="Presupuestos Participativos"/>
    <x v="7"/>
    <s v="N/A"/>
    <n v="25"/>
    <x v="21"/>
    <x v="35"/>
    <x v="35"/>
    <s v="Capacitar XXX personas en los campos artísticos, interculturales, culturales y/o patrimoniales."/>
    <x v="674"/>
    <n v="398"/>
    <n v="409"/>
    <n v="421"/>
    <n v="434"/>
    <n v="1662"/>
    <n v="1.2E-2"/>
    <n v="0"/>
    <n v="600"/>
    <s v="Secretaría Distrital de Cultura, Recreación y Deporte"/>
    <n v="26"/>
    <x v="10"/>
    <x v="26"/>
    <m/>
    <x v="9"/>
    <x v="10"/>
    <x v="26"/>
    <m/>
  </r>
  <r>
    <n v="15"/>
    <x v="14"/>
    <x v="7"/>
    <n v="2"/>
    <x v="1"/>
    <n v="14"/>
    <x v="9"/>
    <s v="Presupuestos Participativos"/>
    <x v="7"/>
    <s v="N/A"/>
    <n v="25"/>
    <x v="21"/>
    <x v="36"/>
    <x v="36"/>
    <s v="Beneficiar XXX organizaciones artísticas, culturales y patrimoniales con elementos entregados."/>
    <x v="617"/>
    <n v="531"/>
    <n v="548"/>
    <n v="564"/>
    <n v="579"/>
    <n v="2222"/>
    <n v="1.6E-2"/>
    <n v="0"/>
    <n v="40"/>
    <s v="Secretaría Distrital de Cultura, Recreación y Deporte"/>
    <n v="26"/>
    <x v="10"/>
    <x v="28"/>
    <m/>
    <x v="3"/>
    <x v="0"/>
    <x v="27"/>
    <m/>
  </r>
  <r>
    <n v="15"/>
    <x v="14"/>
    <x v="8"/>
    <n v="2"/>
    <x v="1"/>
    <n v="15"/>
    <x v="10"/>
    <s v="Presupuestos Participativos"/>
    <x v="6"/>
    <s v="N/A"/>
    <n v="33"/>
    <x v="22"/>
    <x v="37"/>
    <x v="37"/>
    <s v="Vincular XXX personas en acciones educativas en temas de protección y bienestar animal"/>
    <x v="913"/>
    <n v="187"/>
    <n v="192"/>
    <n v="197"/>
    <n v="204"/>
    <n v="780"/>
    <n v="6.0000000000000001E-3"/>
    <n v="0"/>
    <n v="80"/>
    <s v="Secretaría Distrital de Ambiente"/>
    <n v="33"/>
    <x v="12"/>
    <x v="8"/>
    <m/>
    <x v="3"/>
    <x v="11"/>
    <x v="28"/>
    <m/>
  </r>
  <r>
    <n v="15"/>
    <x v="14"/>
    <x v="8"/>
    <n v="2"/>
    <x v="1"/>
    <n v="15"/>
    <x v="10"/>
    <s v="Presupuestos Participativos"/>
    <x v="6"/>
    <s v="N/A"/>
    <n v="33"/>
    <x v="22"/>
    <x v="38"/>
    <x v="38"/>
    <s v="Atender XXX animales en los programas de brigadas médicas, urgencias veterinarias y adopciones"/>
    <x v="914"/>
    <n v="250"/>
    <n v="255"/>
    <n v="260"/>
    <n v="265"/>
    <n v="1030"/>
    <n v="7.0000000000000001E-3"/>
    <n v="0"/>
    <n v="1000"/>
    <s v="Secretaría Distrital de Ambiente"/>
    <n v="33"/>
    <x v="12"/>
    <x v="29"/>
    <m/>
    <x v="3"/>
    <x v="12"/>
    <x v="29"/>
    <m/>
  </r>
  <r>
    <n v="15"/>
    <x v="14"/>
    <x v="8"/>
    <n v="2"/>
    <x v="1"/>
    <n v="15"/>
    <x v="10"/>
    <s v="Presupuestos Participativos"/>
    <x v="6"/>
    <s v="N/A"/>
    <n v="33"/>
    <x v="22"/>
    <x v="39"/>
    <x v="39"/>
    <s v="Esterilizar XXX perros y gatos incluyendo los que está en condición de vulnerabilidad"/>
    <x v="915"/>
    <n v="60"/>
    <n v="65"/>
    <n v="70"/>
    <n v="75"/>
    <n v="270"/>
    <n v="2E-3"/>
    <n v="0"/>
    <n v="400"/>
    <s v="Secretaría Distrital de Ambiente"/>
    <n v="33"/>
    <x v="12"/>
    <x v="30"/>
    <m/>
    <x v="3"/>
    <x v="13"/>
    <x v="29"/>
    <m/>
  </r>
  <r>
    <n v="15"/>
    <x v="14"/>
    <x v="9"/>
    <n v="3"/>
    <x v="2"/>
    <n v="16"/>
    <x v="11"/>
    <s v="Gestión Pública Local"/>
    <x v="8"/>
    <n v="0.09"/>
    <n v="28"/>
    <x v="23"/>
    <x v="40"/>
    <x v="40"/>
    <s v="Dotar XXX sedes educativas urbanas y rurales con recursos pedagógicos y/o tecnológicos"/>
    <x v="916"/>
    <n v="331"/>
    <n v="341"/>
    <n v="351"/>
    <n v="361"/>
    <n v="1384"/>
    <n v="0.01"/>
    <n v="0"/>
    <n v="5"/>
    <s v="Secretaría de Educación del Distrito"/>
    <n v="15"/>
    <x v="13"/>
    <x v="3"/>
    <m/>
    <x v="3"/>
    <x v="14"/>
    <x v="30"/>
    <m/>
  </r>
  <r>
    <n v="15"/>
    <x v="14"/>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820"/>
    <n v="2655"/>
    <n v="2732"/>
    <n v="2812"/>
    <n v="2894"/>
    <n v="11093"/>
    <n v="0.08"/>
    <n v="0"/>
    <n v="100"/>
    <s v="Secretaría de Educación del Distrito"/>
    <n v="15"/>
    <x v="13"/>
    <x v="32"/>
    <m/>
    <x v="10"/>
    <x v="15"/>
    <x v="32"/>
    <m/>
  </r>
  <r>
    <n v="15"/>
    <x v="14"/>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917"/>
    <n v="497"/>
    <n v="512"/>
    <n v="527"/>
    <n v="542"/>
    <n v="2078"/>
    <n v="1.4999999999999999E-2"/>
    <n v="0"/>
    <n v="720"/>
    <s v="Secretaría Distrital de Desarrollo Económico"/>
    <n v="11"/>
    <x v="14"/>
    <x v="0"/>
    <m/>
    <x v="11"/>
    <x v="0"/>
    <x v="33"/>
    <m/>
  </r>
  <r>
    <n v="15"/>
    <x v="14"/>
    <x v="10"/>
    <n v="3"/>
    <x v="2"/>
    <n v="19"/>
    <x v="12"/>
    <s v="Presupuestos Participativos"/>
    <x v="10"/>
    <s v="N/A"/>
    <n v="36"/>
    <x v="26"/>
    <x v="44"/>
    <x v="44"/>
    <s v="Apoyar XXX Mipymes y/o emprendimientos orientados al fortalecimiento de las capacidades locales para la gestión y el desarrollo turístico "/>
    <x v="918"/>
    <n v="335"/>
    <n v="344"/>
    <n v="355"/>
    <n v="365"/>
    <n v="1399"/>
    <n v="0.01"/>
    <n v="0"/>
    <n v="50"/>
    <s v="Secretaría Distrital de Desarrollo Económico"/>
    <n v="11"/>
    <x v="14"/>
    <x v="33"/>
    <m/>
    <x v="3"/>
    <x v="0"/>
    <x v="34"/>
    <m/>
  </r>
  <r>
    <n v="15"/>
    <x v="14"/>
    <x v="7"/>
    <n v="3"/>
    <x v="2"/>
    <n v="20"/>
    <x v="13"/>
    <s v="Presupuestos Participativos"/>
    <x v="7"/>
    <s v="N/A"/>
    <n v="30"/>
    <x v="27"/>
    <x v="45"/>
    <x v="45"/>
    <s v="Financiar XXX proyectos del sector cultural y creativo."/>
    <x v="919"/>
    <n v="331"/>
    <n v="341"/>
    <n v="351"/>
    <n v="361"/>
    <n v="1384"/>
    <n v="0.01"/>
    <n v="0"/>
    <n v="60"/>
    <s v="Secretaría Distrital de Cultura, Recreación y Deporte"/>
    <n v="26"/>
    <x v="15"/>
    <x v="34"/>
    <m/>
    <x v="9"/>
    <x v="0"/>
    <x v="35"/>
    <m/>
  </r>
  <r>
    <n v="15"/>
    <x v="14"/>
    <x v="10"/>
    <n v="3"/>
    <x v="2"/>
    <n v="20"/>
    <x v="13"/>
    <s v="Presupuestos Participativos"/>
    <x v="10"/>
    <s v="N/A"/>
    <n v="38"/>
    <x v="29"/>
    <x v="47"/>
    <x v="47"/>
    <s v="Apoyar XXX Mipymes, emprendimientos y/o actores de la economia informal para el fortalecimiento del tejido empresarial local."/>
    <x v="920"/>
    <n v="331"/>
    <n v="341"/>
    <n v="351"/>
    <n v="361"/>
    <n v="1384"/>
    <n v="0.01"/>
    <n v="0"/>
    <n v="100"/>
    <s v="Secretaría Distrital de Desarrollo Económico"/>
    <n v="11"/>
    <x v="16"/>
    <x v="36"/>
    <m/>
    <x v="3"/>
    <x v="17"/>
    <x v="37"/>
    <m/>
  </r>
  <r>
    <n v="15"/>
    <x v="14"/>
    <x v="7"/>
    <n v="4"/>
    <x v="3"/>
    <n v="24"/>
    <x v="14"/>
    <s v="Presupuestos Participativos"/>
    <x v="11"/>
    <s v="N/A"/>
    <n v="26"/>
    <x v="30"/>
    <x v="48"/>
    <x v="48"/>
    <s v="Intervenir XXX Parques  de la red de proximidad con acciones de mejoramiento, mantenimiento y/o dotación. "/>
    <x v="921"/>
    <n v="574"/>
    <n v="590"/>
    <n v="608"/>
    <n v="625"/>
    <n v="2397"/>
    <n v="1.7000000000000001E-2"/>
    <n v="0"/>
    <n v="4"/>
    <s v="Secretaría Distrital de Cultura, Recreación y Deporte"/>
    <n v="26"/>
    <x v="17"/>
    <x v="4"/>
    <m/>
    <x v="3"/>
    <x v="18"/>
    <x v="38"/>
    <m/>
  </r>
  <r>
    <n v="15"/>
    <x v="14"/>
    <x v="7"/>
    <n v="4"/>
    <x v="3"/>
    <n v="24"/>
    <x v="14"/>
    <s v="Presupuestos Participativos"/>
    <x v="11"/>
    <s v="N/A"/>
    <n v="31"/>
    <x v="31"/>
    <x v="49"/>
    <x v="49"/>
    <s v="Intervenir XXX equipamientos culturales con acciones de construcción, adecuación y/o dotación"/>
    <x v="684"/>
    <n v="663"/>
    <n v="683"/>
    <n v="703"/>
    <n v="723"/>
    <n v="2772"/>
    <n v="0.02"/>
    <n v="0"/>
    <n v="1"/>
    <s v="Secretaría Distrital de Cultura, Recreación y Deporte"/>
    <n v="26"/>
    <x v="18"/>
    <x v="4"/>
    <m/>
    <x v="3"/>
    <x v="19"/>
    <x v="39"/>
    <m/>
  </r>
  <r>
    <n v="15"/>
    <x v="14"/>
    <x v="11"/>
    <n v="4"/>
    <x v="3"/>
    <n v="25"/>
    <x v="15"/>
    <s v="Presupuestos Participativos"/>
    <x v="12"/>
    <s v="N/A"/>
    <n v="32"/>
    <x v="32"/>
    <x v="51"/>
    <x v="51"/>
    <s v="Implementar XXX procesos comunitarios de educación ambiental que promueven la conservación de la biodiversidad y el agua"/>
    <x v="141"/>
    <n v="150"/>
    <n v="156"/>
    <n v="161"/>
    <n v="167"/>
    <n v="634"/>
    <n v="5.0000000000000001E-3"/>
    <n v="0"/>
    <n v="4"/>
    <s v="Secretaría Distrital de Ambiente"/>
    <n v="33"/>
    <x v="20"/>
    <x v="38"/>
    <m/>
    <x v="13"/>
    <x v="0"/>
    <x v="28"/>
    <m/>
  </r>
  <r>
    <n v="15"/>
    <x v="14"/>
    <x v="11"/>
    <n v="4"/>
    <x v="3"/>
    <n v="25"/>
    <x v="15"/>
    <s v="Presupuestos Participativos"/>
    <x v="12"/>
    <s v="N/A"/>
    <n v="32"/>
    <x v="32"/>
    <x v="52"/>
    <x v="52"/>
    <s v="Implementar XXX huertas urbanas "/>
    <x v="425"/>
    <n v="197"/>
    <n v="202"/>
    <n v="208"/>
    <n v="214"/>
    <n v="821"/>
    <n v="6.0000000000000001E-3"/>
    <n v="0"/>
    <n v="16"/>
    <s v="Secretaría Distrital de Ambiente"/>
    <n v="33"/>
    <x v="20"/>
    <x v="39"/>
    <m/>
    <x v="3"/>
    <x v="21"/>
    <x v="41"/>
    <m/>
  </r>
  <r>
    <n v="15"/>
    <x v="14"/>
    <x v="11"/>
    <n v="4"/>
    <x v="3"/>
    <n v="25"/>
    <x v="15"/>
    <s v="Presupuestos Participativos"/>
    <x v="12"/>
    <s v="N/A"/>
    <n v="32"/>
    <x v="32"/>
    <x v="54"/>
    <x v="54"/>
    <s v="Mantener XXX árboles en zona urbana"/>
    <x v="877"/>
    <n v="200"/>
    <n v="205"/>
    <n v="211"/>
    <n v="216"/>
    <n v="832"/>
    <n v="6.0000000000000001E-3"/>
    <n v="0"/>
    <n v="4000"/>
    <s v="Secretaría Distrital de Ambiente"/>
    <n v="33"/>
    <x v="20"/>
    <x v="41"/>
    <m/>
    <x v="3"/>
    <x v="23"/>
    <x v="42"/>
    <m/>
  </r>
  <r>
    <n v="15"/>
    <x v="14"/>
    <x v="11"/>
    <n v="4"/>
    <x v="3"/>
    <n v="25"/>
    <x v="15"/>
    <s v="Presupuestos Participativos"/>
    <x v="12"/>
    <s v="N/A"/>
    <n v="34"/>
    <x v="34"/>
    <x v="59"/>
    <x v="59"/>
    <s v="Capacitar XXX personas en separación en la fuente y reciclaje."/>
    <x v="922"/>
    <n v="348"/>
    <n v="358"/>
    <n v="369"/>
    <n v="379"/>
    <n v="1454"/>
    <n v="0.01"/>
    <n v="0"/>
    <n v="800"/>
    <s v="Secretaría Distrital del Hábitat"/>
    <n v="43"/>
    <x v="20"/>
    <x v="43"/>
    <m/>
    <x v="3"/>
    <x v="25"/>
    <x v="43"/>
    <m/>
  </r>
  <r>
    <n v="15"/>
    <x v="14"/>
    <x v="2"/>
    <n v="4"/>
    <x v="3"/>
    <n v="26"/>
    <x v="16"/>
    <s v="Presupuestos Participativos"/>
    <x v="3"/>
    <s v="Entre el 14% y 19%"/>
    <n v="17"/>
    <x v="35"/>
    <x v="61"/>
    <x v="61"/>
    <s v="Intervenir XXX Kilómetros-carril de malla vial urbana (local y/o intermedia) con acciones de construcción y/o conservación"/>
    <x v="143"/>
    <n v="4692"/>
    <n v="4829"/>
    <n v="4970"/>
    <n v="5116"/>
    <n v="19607"/>
    <n v="0.14099999999999999"/>
    <n v="0"/>
    <n v="5"/>
    <s v="Secretaría Distrital de Movilidad"/>
    <n v="37"/>
    <x v="21"/>
    <x v="45"/>
    <m/>
    <x v="3"/>
    <x v="26"/>
    <x v="45"/>
    <m/>
  </r>
  <r>
    <n v="15"/>
    <x v="14"/>
    <x v="8"/>
    <n v="4"/>
    <x v="3"/>
    <n v="27"/>
    <x v="17"/>
    <s v="Gestión Pública Local"/>
    <x v="12"/>
    <s v="A definir en PDL"/>
    <n v="40"/>
    <x v="36"/>
    <x v="63"/>
    <x v="63"/>
    <s v="Realizar XXX acciones efectivas para el fortalecimiento de las capacidades locales en torno a la gestión del riesgo"/>
    <x v="63"/>
    <n v="80"/>
    <n v="85"/>
    <n v="85"/>
    <n v="90"/>
    <n v="340"/>
    <n v="2E-3"/>
    <n v="0"/>
    <n v="4"/>
    <s v="Secretaría Distrital de Ambiente"/>
    <n v="33"/>
    <x v="22"/>
    <x v="47"/>
    <m/>
    <x v="3"/>
    <x v="0"/>
    <x v="46"/>
    <m/>
  </r>
  <r>
    <n v="15"/>
    <x v="14"/>
    <x v="8"/>
    <n v="4"/>
    <x v="3"/>
    <n v="27"/>
    <x v="17"/>
    <s v="Gestión Pública Local"/>
    <x v="12"/>
    <s v="A definir en PDL"/>
    <n v="40"/>
    <x v="36"/>
    <x v="64"/>
    <x v="64"/>
    <s v="Realizar XXX obras de mitigación y/u obras de mitigación existentes con mantenimiento"/>
    <x v="923"/>
    <n v="85"/>
    <n v="85"/>
    <n v="90"/>
    <n v="90"/>
    <n v="350"/>
    <n v="3.0000000000000001E-3"/>
    <n v="0"/>
    <n v="1"/>
    <s v="Secretaría Distrital de Ambiente"/>
    <n v="33"/>
    <x v="22"/>
    <x v="48"/>
    <m/>
    <x v="3"/>
    <x v="0"/>
    <x v="47"/>
    <m/>
  </r>
  <r>
    <n v="15"/>
    <x v="14"/>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924"/>
    <n v="50"/>
    <n v="50"/>
    <n v="50"/>
    <n v="50"/>
    <n v="200"/>
    <n v="1E-3"/>
    <n v="0"/>
    <n v="4"/>
    <s v="Secretaría Distrital de Integración Social"/>
    <n v="24"/>
    <x v="23"/>
    <x v="3"/>
    <m/>
    <x v="3"/>
    <x v="27"/>
    <x v="48"/>
    <m/>
  </r>
  <r>
    <n v="15"/>
    <x v="14"/>
    <x v="3"/>
    <n v="4"/>
    <x v="3"/>
    <n v="30"/>
    <x v="18"/>
    <s v="Presupuestos Participativos"/>
    <x v="11"/>
    <s v="N/A"/>
    <n v="11"/>
    <x v="37"/>
    <x v="67"/>
    <x v="67"/>
    <s v="Dotar y/o acondicionar XXX unidades operativas orientadas a la atención de jóvenes (casas de la juventud, centros forjar)"/>
    <x v="288"/>
    <n v="92"/>
    <n v="96"/>
    <n v="101"/>
    <n v="105"/>
    <n v="394"/>
    <n v="3.0000000000000001E-3"/>
    <n v="0"/>
    <n v="1"/>
    <s v="Secretaría Distrital de Integración Social"/>
    <n v="24"/>
    <x v="23"/>
    <x v="3"/>
    <m/>
    <x v="3"/>
    <x v="27"/>
    <x v="50"/>
    <m/>
  </r>
  <r>
    <n v="15"/>
    <x v="14"/>
    <x v="13"/>
    <n v="5"/>
    <x v="4"/>
    <n v="33"/>
    <x v="20"/>
    <s v="Gestión Pública Local"/>
    <x v="14"/>
    <s v="15% (En este caso el porcentaje referido es el máximo posible)"/>
    <n v="42"/>
    <x v="39"/>
    <x v="71"/>
    <x v="71"/>
    <s v="Intervenir XX sede administrativa local"/>
    <x v="71"/>
    <n v="1327"/>
    <n v="1366"/>
    <n v="1406"/>
    <n v="1447"/>
    <n v="5546"/>
    <n v="0.04"/>
    <n v="0"/>
    <n v="1"/>
    <s v="Secretaría Distrital de Gobierno"/>
    <n v="3"/>
    <x v="25"/>
    <x v="4"/>
    <m/>
    <x v="14"/>
    <x v="0"/>
    <x v="54"/>
    <m/>
  </r>
  <r>
    <n v="15"/>
    <x v="14"/>
    <x v="13"/>
    <n v="5"/>
    <x v="4"/>
    <n v="33"/>
    <x v="20"/>
    <s v="Gestión Pública Local"/>
    <x v="14"/>
    <s v="15% (En este caso el porcentaje referido es el máximo posible)"/>
    <n v="43"/>
    <x v="40"/>
    <x v="72"/>
    <x v="72"/>
    <s v="Realizar 4 estrategias de fortalecimiento institucional (una por vigencia)."/>
    <x v="72"/>
    <n v="2821"/>
    <n v="2903"/>
    <n v="2988"/>
    <n v="3075"/>
    <n v="11787"/>
    <n v="8.5000000000000006E-2"/>
    <n v="0"/>
    <n v="4"/>
    <s v="Secretaría Distrital de Gobierno"/>
    <n v="3"/>
    <x v="25"/>
    <x v="50"/>
    <m/>
    <x v="14"/>
    <x v="0"/>
    <x v="55"/>
    <m/>
  </r>
  <r>
    <n v="15"/>
    <x v="14"/>
    <x v="13"/>
    <n v="5"/>
    <x v="4"/>
    <n v="33"/>
    <x v="20"/>
    <s v="Gestión Pública Local"/>
    <x v="14"/>
    <s v="15% (En este caso el porcentaje referido es el máximo posible)"/>
    <n v="45"/>
    <x v="41"/>
    <x v="73"/>
    <x v="73"/>
    <s v="Realizar 4 estrategias de inspección, vigilancia y control (una por vigencia)."/>
    <x v="73"/>
    <n v="829"/>
    <n v="853"/>
    <n v="878"/>
    <n v="904"/>
    <n v="3464"/>
    <n v="2.9000000000000001E-2"/>
    <n v="0"/>
    <n v="4"/>
    <s v="Secretaría Distrital de Gobierno"/>
    <n v="3"/>
    <x v="25"/>
    <x v="51"/>
    <m/>
    <x v="14"/>
    <x v="0"/>
    <x v="56"/>
    <m/>
  </r>
  <r>
    <n v="15"/>
    <x v="14"/>
    <x v="6"/>
    <n v="5"/>
    <x v="4"/>
    <n v="35"/>
    <x v="21"/>
    <s v="Presupuestos Participativos"/>
    <x v="15"/>
    <s v="N/A"/>
    <n v="12"/>
    <x v="42"/>
    <x v="74"/>
    <x v="74"/>
    <s v="Operativizar XXX Centros de Acceso Comunitario en zonas rurales y/o apartadas y/o urbanas, con énfasis en Servicios TIC´s generados."/>
    <x v="925"/>
    <n v="232"/>
    <n v="239"/>
    <n v="246"/>
    <n v="253"/>
    <n v="970"/>
    <n v="7.0000000000000001E-3"/>
    <n v="0"/>
    <n v="8"/>
    <s v="Secretaría General"/>
    <n v="1"/>
    <x v="26"/>
    <x v="52"/>
    <m/>
    <x v="3"/>
    <x v="0"/>
    <x v="57"/>
    <m/>
  </r>
  <r>
    <n v="15"/>
    <x v="14"/>
    <x v="6"/>
    <n v="5"/>
    <x v="4"/>
    <n v="35"/>
    <x v="21"/>
    <s v="Presupuestos Participativos"/>
    <x v="15"/>
    <s v="N/A"/>
    <n v="12"/>
    <x v="42"/>
    <x v="75"/>
    <x v="75"/>
    <s v="Operativizar XXX Centros de Acceso Comunitario en zonas rurales y/o apartadas y/o urbanas, con énfasis en procesos de formación y desarrollo de competencias digitales."/>
    <x v="926"/>
    <n v="232"/>
    <n v="239"/>
    <n v="246"/>
    <n v="253"/>
    <n v="970"/>
    <n v="7.0000000000000001E-3"/>
    <n v="0"/>
    <n v="100"/>
    <s v="Secretaría General"/>
    <n v="1"/>
    <x v="26"/>
    <x v="0"/>
    <m/>
    <x v="3"/>
    <x v="0"/>
    <x v="58"/>
    <m/>
  </r>
  <r>
    <n v="15"/>
    <x v="14"/>
    <x v="13"/>
    <n v="5"/>
    <x v="4"/>
    <n v="39"/>
    <x v="22"/>
    <s v="Presupuestos Participativos"/>
    <x v="16"/>
    <s v="N/A"/>
    <n v="18"/>
    <x v="43"/>
    <x v="76"/>
    <x v="76"/>
    <s v="Fortalecer XXX Organizaciones sociales e Instancias de participación ciudadana."/>
    <x v="153"/>
    <n v="414"/>
    <n v="426"/>
    <n v="439"/>
    <n v="452"/>
    <n v="1731"/>
    <n v="1.2E-2"/>
    <n v="0"/>
    <n v="60"/>
    <s v="Secretaría Distrital de Gobierno"/>
    <n v="3"/>
    <x v="27"/>
    <x v="53"/>
    <m/>
    <x v="3"/>
    <x v="0"/>
    <x v="59"/>
    <m/>
  </r>
  <r>
    <n v="15"/>
    <x v="14"/>
    <x v="13"/>
    <n v="5"/>
    <x v="4"/>
    <n v="39"/>
    <x v="22"/>
    <s v="Presupuestos Participativos"/>
    <x v="16"/>
    <s v="N/A"/>
    <n v="20"/>
    <x v="44"/>
    <x v="77"/>
    <x v="77"/>
    <s v="Capacitar XXX personas a través de procesos de formación para la participación de manera virtual y presencial."/>
    <x v="927"/>
    <n v="358"/>
    <n v="368"/>
    <n v="379"/>
    <n v="390"/>
    <n v="1495"/>
    <n v="1.0999999999999999E-2"/>
    <n v="0"/>
    <n v="200"/>
    <s v="Secretaría Distrital de Gobierno"/>
    <n v="3"/>
    <x v="27"/>
    <x v="26"/>
    <m/>
    <x v="3"/>
    <x v="29"/>
    <x v="59"/>
    <m/>
  </r>
  <r>
    <n v="15"/>
    <x v="14"/>
    <x v="13"/>
    <n v="5"/>
    <x v="4"/>
    <n v="39"/>
    <x v="22"/>
    <s v="Gestión Pública Local"/>
    <x v="16"/>
    <s v="A definir en PDL"/>
    <n v="41"/>
    <x v="45"/>
    <x v="78"/>
    <x v="78"/>
    <s v="Fortalecer XXX organizaciones comunales."/>
    <x v="928"/>
    <n v="995"/>
    <n v="1024"/>
    <n v="1054"/>
    <n v="1085"/>
    <n v="4158"/>
    <n v="0.03"/>
    <n v="0"/>
    <n v="15"/>
    <s v="Secretaría Distrital de Gobierno"/>
    <n v="3"/>
    <x v="27"/>
    <x v="54"/>
    <m/>
    <x v="3"/>
    <x v="0"/>
    <x v="59"/>
    <m/>
  </r>
  <r>
    <n v="15"/>
    <x v="14"/>
    <x v="13"/>
    <n v="5"/>
    <x v="4"/>
    <n v="39"/>
    <x v="22"/>
    <s v="Gestión Pública Local"/>
    <x v="14"/>
    <s v="A definir en PDL"/>
    <n v="44"/>
    <x v="46"/>
    <x v="80"/>
    <x v="80"/>
    <s v="Fortalecer XX unidades de innovación publica y  social a nivel local"/>
    <x v="293"/>
    <n v="165"/>
    <n v="170"/>
    <n v="175"/>
    <n v="180"/>
    <n v="690"/>
    <n v="5.0000000000000001E-3"/>
    <n v="0"/>
    <n v="1"/>
    <s v="Secretaría Distrital de Gobierno"/>
    <n v="3"/>
    <x v="28"/>
    <x v="56"/>
    <m/>
    <x v="16"/>
    <x v="0"/>
    <x v="60"/>
    <m/>
  </r>
  <r>
    <n v="15"/>
    <x v="14"/>
    <x v="13"/>
    <n v="5"/>
    <x v="4"/>
    <n v="39"/>
    <x v="22"/>
    <s v="Gestión Pública Local"/>
    <x v="17"/>
    <s v="A definir en PDL"/>
    <n v="46"/>
    <x v="47"/>
    <x v="81"/>
    <x v="81"/>
    <s v="Concertar e implementar una (1) iniciativa de inversión local con los pueblos indígenas (aplica en todas las localidades con autoridades indígenas)"/>
    <x v="81"/>
    <n v="99"/>
    <n v="102"/>
    <n v="105"/>
    <n v="109"/>
    <n v="415"/>
    <n v="3.0000000000000001E-3"/>
    <n v="0"/>
    <n v="1"/>
    <s v="Secretaría Distrital de Gobierno"/>
    <n v="3"/>
    <x v="29"/>
    <x v="57"/>
    <m/>
    <x v="3"/>
    <x v="0"/>
    <x v="61"/>
    <m/>
  </r>
  <r>
    <n v="15"/>
    <x v="14"/>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82"/>
    <n v="99"/>
    <n v="102"/>
    <n v="105"/>
    <n v="109"/>
    <n v="415"/>
    <n v="3.0000000000000001E-3"/>
    <n v="0"/>
    <n v="1"/>
    <s v="Secretaría Distrital de Gobierno"/>
    <n v="3"/>
    <x v="29"/>
    <x v="58"/>
    <m/>
    <x v="3"/>
    <x v="0"/>
    <x v="61"/>
    <m/>
  </r>
  <r>
    <n v="16"/>
    <x v="15"/>
    <x v="0"/>
    <n v="1"/>
    <x v="0"/>
    <n v="1"/>
    <x v="0"/>
    <s v="Presupuestos Participativos"/>
    <x v="0"/>
    <s v="N/A"/>
    <n v="15"/>
    <x v="0"/>
    <x v="0"/>
    <x v="0"/>
    <s v="Fortalecer XXX organizaciones comunitarias a través de capacidades para promover acciones de corresponsabilidad en la gestión de la seguridad y la convivencia  "/>
    <x v="929"/>
    <n v="352"/>
    <n v="363"/>
    <n v="373"/>
    <n v="384"/>
    <n v="1472"/>
    <n v="6.7999999999999996E-3"/>
    <n v="0"/>
    <n v="300"/>
    <s v="Secretaría Distrital de Seguridad, Convivencia y Justicia"/>
    <n v="51"/>
    <x v="0"/>
    <x v="0"/>
    <m/>
    <x v="0"/>
    <x v="0"/>
    <x v="0"/>
    <m/>
  </r>
  <r>
    <n v="16"/>
    <x v="15"/>
    <x v="0"/>
    <n v="1"/>
    <x v="0"/>
    <n v="1"/>
    <x v="0"/>
    <s v="Presupuestos Participativos"/>
    <x v="0"/>
    <s v="N/A"/>
    <n v="15"/>
    <x v="0"/>
    <x v="2"/>
    <x v="2"/>
    <s v="Implementar XXX iniciativas de convivencia con participación de la ciudadanía"/>
    <x v="930"/>
    <n v="181"/>
    <n v="187"/>
    <n v="192"/>
    <n v="198"/>
    <n v="758"/>
    <n v="3.5000000000000001E-3"/>
    <n v="0"/>
    <n v="8"/>
    <s v="Secretaría Distrital de Seguridad, Convivencia y Justicia"/>
    <n v="51"/>
    <x v="0"/>
    <x v="2"/>
    <m/>
    <x v="1"/>
    <x v="0"/>
    <x v="0"/>
    <m/>
  </r>
  <r>
    <n v="16"/>
    <x v="15"/>
    <x v="1"/>
    <n v="1"/>
    <x v="0"/>
    <n v="2"/>
    <x v="1"/>
    <s v="Presupuestos Participativos"/>
    <x v="1"/>
    <s v="N/A"/>
    <n v="22"/>
    <x v="1"/>
    <x v="3"/>
    <x v="3"/>
    <s v="Vincular XXX personas en acciones para la prevención del feminicidio y la violencia contra la mujer."/>
    <x v="931"/>
    <n v="803"/>
    <n v="827"/>
    <n v="851"/>
    <n v="875"/>
    <n v="3356"/>
    <n v="1.55E-2"/>
    <n v="0"/>
    <n v="4000"/>
    <s v="Secretaría Distrital de la Mujer"/>
    <n v="50"/>
    <x v="1"/>
    <x v="3"/>
    <m/>
    <x v="2"/>
    <x v="0"/>
    <x v="2"/>
    <m/>
  </r>
  <r>
    <n v="16"/>
    <x v="15"/>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303"/>
    <n v="907"/>
    <n v="933"/>
    <n v="961"/>
    <n v="988"/>
    <n v="3789"/>
    <n v="1.7500000000000002E-2"/>
    <n v="0"/>
    <n v="4"/>
    <s v="Secretaría Distrital de Seguridad, Convivencia y Justicia"/>
    <n v="51"/>
    <x v="2"/>
    <x v="3"/>
    <m/>
    <x v="3"/>
    <x v="0"/>
    <x v="3"/>
    <m/>
  </r>
  <r>
    <n v="16"/>
    <x v="15"/>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304"/>
    <n v="311"/>
    <n v="320"/>
    <n v="329"/>
    <n v="339"/>
    <n v="1299"/>
    <n v="6.0000000000000001E-3"/>
    <n v="0"/>
    <n v="4"/>
    <s v="Secretaría Distrital de Seguridad, Convivencia y Justicia"/>
    <n v="51"/>
    <x v="2"/>
    <x v="4"/>
    <m/>
    <x v="3"/>
    <x v="0"/>
    <x v="4"/>
    <m/>
  </r>
  <r>
    <n v="16"/>
    <x v="15"/>
    <x v="0"/>
    <n v="1"/>
    <x v="0"/>
    <n v="4"/>
    <x v="3"/>
    <s v="Presupuestos Participativos"/>
    <x v="0"/>
    <s v="N/A"/>
    <n v="14"/>
    <x v="3"/>
    <x v="6"/>
    <x v="6"/>
    <s v="Fortalecer XXX programas de abordaje de conflictividad escolar para la convivencia con enfoque restaurativo"/>
    <x v="233"/>
    <n v="311"/>
    <n v="320"/>
    <n v="329"/>
    <n v="339"/>
    <n v="1299"/>
    <n v="6.0000000000000001E-3"/>
    <n v="0"/>
    <n v="4"/>
    <s v="Secretaría Distrital de Seguridad, Convivencia y Justicia"/>
    <n v="51"/>
    <x v="3"/>
    <x v="5"/>
    <m/>
    <x v="3"/>
    <x v="0"/>
    <x v="5"/>
    <m/>
  </r>
  <r>
    <n v="16"/>
    <x v="15"/>
    <x v="0"/>
    <n v="1"/>
    <x v="0"/>
    <n v="4"/>
    <x v="3"/>
    <s v="Presupuestos Participativos"/>
    <x v="0"/>
    <s v="N/A"/>
    <n v="14"/>
    <x v="3"/>
    <x v="9"/>
    <x v="9"/>
    <s v="Implementar XXX proyectos comunitarios en la localidad, para la apropiación del Código Nacional de Seguridad y Convivencia Ciudadana"/>
    <x v="709"/>
    <n v="223"/>
    <n v="229"/>
    <n v="236"/>
    <n v="243"/>
    <n v="931"/>
    <n v="4.3E-3"/>
    <n v="0"/>
    <n v="4"/>
    <s v="Secretaría Distrital de Seguridad, Convivencia y Justicia"/>
    <n v="51"/>
    <x v="3"/>
    <x v="7"/>
    <m/>
    <x v="1"/>
    <x v="0"/>
    <x v="0"/>
    <m/>
  </r>
  <r>
    <n v="16"/>
    <x v="15"/>
    <x v="13"/>
    <n v="1"/>
    <x v="0"/>
    <n v="5"/>
    <x v="4"/>
    <s v="Presupuestos Participativos"/>
    <x v="0"/>
    <s v="N/A"/>
    <n v="60"/>
    <x v="50"/>
    <x v="88"/>
    <x v="88"/>
    <s v="Realizar XXX acuerdos para la organización, la recuperación, el cuidado, el embellecimiento, la sostenibilidad, el mejoramiento y el aprovechamiento económico del espacio público."/>
    <x v="654"/>
    <n v="752"/>
    <n v="773"/>
    <n v="796"/>
    <n v="819"/>
    <n v="3140"/>
    <n v="1.4500000000000001E-2"/>
    <n v="0"/>
    <n v="4"/>
    <s v="Secretaría Distrital de Gobierno"/>
    <n v="3"/>
    <x v="30"/>
    <x v="63"/>
    <m/>
    <x v="5"/>
    <x v="0"/>
    <x v="66"/>
    <m/>
  </r>
  <r>
    <n v="16"/>
    <x v="15"/>
    <x v="2"/>
    <n v="1"/>
    <x v="0"/>
    <n v="5"/>
    <x v="4"/>
    <s v="Presupuestos Participativos"/>
    <x v="3"/>
    <s v="N/A"/>
    <n v="16"/>
    <x v="4"/>
    <x v="12"/>
    <x v="12"/>
    <s v="Intervenir XXX metros cuadrados de elementos del sistema de espacio público peatonal con acciones de construcción y/o conservación."/>
    <x v="932"/>
    <n v="1124"/>
    <n v="1157"/>
    <n v="1191"/>
    <n v="1226"/>
    <n v="4698"/>
    <n v="2.1700000000000001E-2"/>
    <n v="0"/>
    <n v="6000"/>
    <s v="Secretaría Distrital de Movilidad"/>
    <n v="37"/>
    <x v="4"/>
    <x v="4"/>
    <m/>
    <x v="5"/>
    <x v="1"/>
    <x v="7"/>
    <m/>
  </r>
  <r>
    <n v="16"/>
    <x v="15"/>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00"/>
    <n v="1555"/>
    <n v="1600"/>
    <n v="1647"/>
    <n v="1694"/>
    <n v="6496"/>
    <n v="0.03"/>
    <n v="0"/>
    <n v="4"/>
    <s v="Secretaría Distrital de Seguridad, Convivencia y Justicia"/>
    <n v="51"/>
    <x v="5"/>
    <x v="10"/>
    <m/>
    <x v="6"/>
    <x v="0"/>
    <x v="8"/>
    <m/>
  </r>
  <r>
    <n v="16"/>
    <x v="15"/>
    <x v="3"/>
    <n v="2"/>
    <x v="1"/>
    <n v="7"/>
    <x v="5"/>
    <s v="Gestión Pública Local"/>
    <x v="4"/>
    <n v="0.12"/>
    <n v="4"/>
    <x v="6"/>
    <x v="14"/>
    <x v="14"/>
    <s v="Beneficiar xxxx jóvenes con transferencias condicionadas y  acompañamiento psicosocial para la promoción al acceso y permanencia a oportunidades de formación y empleabilidad"/>
    <x v="933"/>
    <n v="466"/>
    <n v="480"/>
    <n v="494"/>
    <n v="508"/>
    <n v="1948"/>
    <n v="8.9999999999999993E-3"/>
    <n v="0"/>
    <n v="960"/>
    <s v="Secretaría Distrital de Integración Social"/>
    <n v="24"/>
    <x v="6"/>
    <x v="11"/>
    <m/>
    <x v="7"/>
    <x v="2"/>
    <x v="9"/>
    <m/>
  </r>
  <r>
    <n v="16"/>
    <x v="15"/>
    <x v="3"/>
    <n v="2"/>
    <x v="1"/>
    <n v="7"/>
    <x v="5"/>
    <s v="Gestión Pública Local"/>
    <x v="4"/>
    <n v="0.12"/>
    <n v="5"/>
    <x v="7"/>
    <x v="15"/>
    <x v="15"/>
    <s v="Atender XXX personas con apoyos que contribuyan al ingreso mínimo garantizado. "/>
    <x v="934"/>
    <n v="1296"/>
    <n v="1333"/>
    <n v="1372"/>
    <n v="1412"/>
    <n v="5413"/>
    <n v="2.5000000000000001E-2"/>
    <n v="0"/>
    <n v="4000"/>
    <s v="Secretaría Distrital de Integración Social"/>
    <n v="24"/>
    <x v="6"/>
    <x v="12"/>
    <m/>
    <x v="7"/>
    <x v="3"/>
    <x v="10"/>
    <m/>
  </r>
  <r>
    <n v="16"/>
    <x v="15"/>
    <x v="3"/>
    <n v="2"/>
    <x v="1"/>
    <n v="7"/>
    <x v="5"/>
    <s v="Gestión Pública Local"/>
    <x v="4"/>
    <n v="0.12"/>
    <n v="6"/>
    <x v="8"/>
    <x v="16"/>
    <x v="16"/>
    <s v="Beneficiar XXX personas mayores con transferencias monetarias"/>
    <x v="935"/>
    <n v="4820"/>
    <n v="4960"/>
    <n v="5105"/>
    <n v="5253"/>
    <n v="20138"/>
    <n v="2.5000000000000001E-2"/>
    <n v="0"/>
    <n v="17051"/>
    <s v="Secretaría Distrital de Integración Social"/>
    <n v="24"/>
    <x v="6"/>
    <x v="13"/>
    <m/>
    <x v="7"/>
    <x v="3"/>
    <x v="11"/>
    <m/>
  </r>
  <r>
    <n v="16"/>
    <x v="15"/>
    <x v="3"/>
    <n v="2"/>
    <x v="1"/>
    <n v="8"/>
    <x v="23"/>
    <s v="Gestión Pública Local"/>
    <x v="4"/>
    <n v="0.12"/>
    <n v="7"/>
    <x v="51"/>
    <x v="89"/>
    <x v="89"/>
    <s v=" Habilitar XXX cupos para la atención de población en inseguridad alimentaria y nutricional del Distrito Capital, a través de comedores comunitarios."/>
    <x v="936"/>
    <n v="181"/>
    <n v="187"/>
    <n v="192"/>
    <n v="197"/>
    <n v="758"/>
    <n v="3.5000000000000001E-3"/>
    <n v="0"/>
    <n v="200"/>
    <s v="Secretaría Distrital de Integración Social"/>
    <n v="24"/>
    <x v="31"/>
    <x v="64"/>
    <m/>
    <x v="17"/>
    <x v="0"/>
    <x v="67"/>
    <m/>
  </r>
  <r>
    <n v="16"/>
    <x v="15"/>
    <x v="4"/>
    <n v="2"/>
    <x v="1"/>
    <n v="10"/>
    <x v="6"/>
    <s v="Gestión Pública Local"/>
    <x v="5"/>
    <n v="0.03"/>
    <n v="8"/>
    <x v="9"/>
    <x v="17"/>
    <x v="17"/>
    <s v="Vincular XXX personas con discapacidad, cuidadores y cuidadoras, en actividades complementarias en salud"/>
    <x v="937"/>
    <n v="311"/>
    <n v="320"/>
    <n v="329"/>
    <n v="339"/>
    <n v="1299"/>
    <n v="6.0000000000000001E-3"/>
    <n v="0"/>
    <n v="400"/>
    <s v="Secretaría Distrital de Salud"/>
    <n v="18"/>
    <x v="7"/>
    <x v="14"/>
    <m/>
    <x v="3"/>
    <x v="4"/>
    <x v="12"/>
    <m/>
  </r>
  <r>
    <n v="16"/>
    <x v="15"/>
    <x v="4"/>
    <n v="2"/>
    <x v="1"/>
    <n v="10"/>
    <x v="6"/>
    <s v="Gestión Pública Local"/>
    <x v="5"/>
    <n v="0.03"/>
    <n v="9"/>
    <x v="10"/>
    <x v="18"/>
    <x v="18"/>
    <s v="Vincular XXX personas a las acciones desarrolladas desde los dispositivos de base comunitaria en respuesta al consumo de SPA"/>
    <x v="938"/>
    <n v="311"/>
    <n v="320"/>
    <n v="329"/>
    <n v="339"/>
    <n v="1299"/>
    <n v="6.0000000000000001E-3"/>
    <n v="0"/>
    <n v="4000"/>
    <s v="Secretaría Distrital de Salud"/>
    <n v="18"/>
    <x v="7"/>
    <x v="15"/>
    <m/>
    <x v="3"/>
    <x v="0"/>
    <x v="13"/>
    <m/>
  </r>
  <r>
    <n v="16"/>
    <x v="15"/>
    <x v="4"/>
    <n v="2"/>
    <x v="1"/>
    <n v="10"/>
    <x v="6"/>
    <s v="Gestión Pública Local"/>
    <x v="5"/>
    <n v="0.03"/>
    <n v="10"/>
    <x v="11"/>
    <x v="19"/>
    <x v="19"/>
    <s v="Beneficiar XXX personas con discapacidad a través de Dispositivos de Asistencia Personal - Ayudas Técnicas (no incluidas en los Planes de Beneficios)"/>
    <x v="173"/>
    <n v="1244"/>
    <n v="1280"/>
    <n v="1317"/>
    <n v="1356"/>
    <n v="5197"/>
    <n v="2.4E-2"/>
    <n v="0"/>
    <n v="800"/>
    <s v="Secretaría Distrital de Salud"/>
    <n v="18"/>
    <x v="7"/>
    <x v="16"/>
    <m/>
    <x v="3"/>
    <x v="4"/>
    <x v="12"/>
    <m/>
  </r>
  <r>
    <n v="16"/>
    <x v="15"/>
    <x v="4"/>
    <n v="2"/>
    <x v="1"/>
    <n v="10"/>
    <x v="6"/>
    <s v="Gestión Pública Local"/>
    <x v="5"/>
    <n v="0.03"/>
    <n v="19"/>
    <x v="12"/>
    <x v="20"/>
    <x v="20"/>
    <s v="Vincular XXX personas a las acciones y estrategias para promover la salud sexual y reproductiva consciente en los diferentes ciclos de vida"/>
    <x v="939"/>
    <n v="311"/>
    <n v="320"/>
    <n v="329"/>
    <n v="389"/>
    <n v="1299"/>
    <n v="6.0000000000000001E-3"/>
    <n v="0"/>
    <n v="4000"/>
    <s v="Secretaría Distrital de Salud"/>
    <n v="18"/>
    <x v="7"/>
    <x v="17"/>
    <m/>
    <x v="3"/>
    <x v="0"/>
    <x v="14"/>
    <m/>
  </r>
  <r>
    <n v="16"/>
    <x v="15"/>
    <x v="4"/>
    <n v="2"/>
    <x v="1"/>
    <n v="10"/>
    <x v="6"/>
    <s v="Presupuestos Participativos"/>
    <x v="5"/>
    <s v="N/A"/>
    <n v="70"/>
    <x v="14"/>
    <x v="22"/>
    <x v="22"/>
    <s v="Beneficiar XXX personas con acciones para la promoción y atención de la salud mental"/>
    <x v="940"/>
    <n v="777"/>
    <n v="800"/>
    <n v="823"/>
    <n v="847"/>
    <n v="3247"/>
    <n v="1.4999999999999999E-2"/>
    <n v="0"/>
    <n v="300"/>
    <s v="Secretaría Distrital de Salud"/>
    <n v="18"/>
    <x v="7"/>
    <x v="19"/>
    <m/>
    <x v="8"/>
    <x v="0"/>
    <x v="15"/>
    <m/>
  </r>
  <r>
    <n v="16"/>
    <x v="15"/>
    <x v="5"/>
    <n v="2"/>
    <x v="1"/>
    <n v="12"/>
    <x v="7"/>
    <s v="Presupuestos Participativos"/>
    <x v="6"/>
    <s v="N/A"/>
    <n v="66"/>
    <x v="15"/>
    <x v="23"/>
    <x v="23"/>
    <s v="Vincular XXX personas en procesos para la prevención de violencias en el contexto familiar y/o violencia sexual   "/>
    <x v="941"/>
    <n v="518"/>
    <n v="533"/>
    <n v="549"/>
    <n v="565"/>
    <n v="2165"/>
    <n v="0.01"/>
    <n v="0"/>
    <n v="4000"/>
    <s v="Secretaría Distrital de Integración Social"/>
    <n v="24"/>
    <x v="8"/>
    <x v="20"/>
    <m/>
    <x v="3"/>
    <x v="0"/>
    <x v="2"/>
    <m/>
  </r>
  <r>
    <n v="16"/>
    <x v="15"/>
    <x v="5"/>
    <n v="2"/>
    <x v="1"/>
    <n v="12"/>
    <x v="7"/>
    <s v="Presupuestos Participativos"/>
    <x v="6"/>
    <s v="N/A"/>
    <n v="23"/>
    <x v="16"/>
    <x v="24"/>
    <x v="24"/>
    <s v="Vincular XXX mujeres cuidadoras a estrategias de cuidado."/>
    <x v="942"/>
    <n v="544"/>
    <n v="560"/>
    <n v="576"/>
    <n v="593"/>
    <n v="2273"/>
    <n v="1.0500000000000001E-2"/>
    <n v="0"/>
    <n v="500"/>
    <s v="Secretaría Distrital de la Mujer"/>
    <n v="50"/>
    <x v="8"/>
    <x v="21"/>
    <m/>
    <x v="3"/>
    <x v="0"/>
    <x v="2"/>
    <m/>
  </r>
  <r>
    <n v="16"/>
    <x v="15"/>
    <x v="5"/>
    <n v="2"/>
    <x v="1"/>
    <n v="12"/>
    <x v="7"/>
    <s v="Presupuestos Participativos"/>
    <x v="6"/>
    <s v="N/A"/>
    <n v="50"/>
    <x v="17"/>
    <x v="25"/>
    <x v="25"/>
    <s v="Vincular xxx mujeres para el ejercicio de derechos y el fortalecimiento de su autonomía económica"/>
    <x v="943"/>
    <n v="803"/>
    <n v="827"/>
    <n v="851"/>
    <n v="875"/>
    <n v="3356"/>
    <n v="1.55E-2"/>
    <n v="0"/>
    <n v="800"/>
    <s v="Secretaría Distrital de la Mujer"/>
    <n v="50"/>
    <x v="8"/>
    <x v="0"/>
    <m/>
    <x v="3"/>
    <x v="5"/>
    <x v="16"/>
    <m/>
  </r>
  <r>
    <n v="16"/>
    <x v="15"/>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180"/>
    <n v="544"/>
    <n v="560"/>
    <n v="576"/>
    <n v="593"/>
    <n v="2273"/>
    <n v="1.0500000000000001E-2"/>
    <n v="0"/>
    <n v="4"/>
    <s v="Secretaría General"/>
    <n v="1"/>
    <x v="9"/>
    <x v="2"/>
    <m/>
    <x v="3"/>
    <x v="6"/>
    <x v="17"/>
    <m/>
  </r>
  <r>
    <n v="16"/>
    <x v="15"/>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543"/>
    <n v="280"/>
    <n v="288"/>
    <n v="296"/>
    <n v="305"/>
    <n v="1169"/>
    <n v="5.4000000000000003E-3"/>
    <n v="0"/>
    <n v="4"/>
    <s v="Secretaría General"/>
    <n v="1"/>
    <x v="9"/>
    <x v="0"/>
    <m/>
    <x v="3"/>
    <x v="0"/>
    <x v="19"/>
    <m/>
  </r>
  <r>
    <n v="16"/>
    <x v="15"/>
    <x v="7"/>
    <n v="2"/>
    <x v="1"/>
    <n v="14"/>
    <x v="9"/>
    <s v="Gestión Pública Local"/>
    <x v="7"/>
    <s v="A definir en PDL"/>
    <n v="3"/>
    <x v="19"/>
    <x v="29"/>
    <x v="29"/>
    <s v="Otorgar XXX estímulos de apoyo al sector artístico y cultural."/>
    <x v="181"/>
    <n v="311"/>
    <n v="320"/>
    <n v="329"/>
    <n v="339"/>
    <n v="1299"/>
    <n v="6.0000000000000001E-3"/>
    <n v="0"/>
    <n v="60"/>
    <s v="Secretaría Distrital de Cultura, Recreación y Deporte"/>
    <n v="26"/>
    <x v="10"/>
    <x v="23"/>
    <m/>
    <x v="9"/>
    <x v="7"/>
    <x v="20"/>
    <m/>
  </r>
  <r>
    <n v="16"/>
    <x v="15"/>
    <x v="7"/>
    <n v="2"/>
    <x v="1"/>
    <n v="14"/>
    <x v="9"/>
    <s v="Presupuestos Participativos"/>
    <x v="7"/>
    <s v="N/A"/>
    <n v="24"/>
    <x v="20"/>
    <x v="30"/>
    <x v="30"/>
    <s v="Beneficiar XXX colectivos u organizaciones recreo deportivas  inscritas en el Banco que implementan iniciativas de carácter barrial con apoyos economicos"/>
    <x v="944"/>
    <n v="47"/>
    <n v="48"/>
    <n v="49"/>
    <n v="51"/>
    <n v="195"/>
    <n v="8.9999999999999998E-4"/>
    <n v="0"/>
    <n v="12"/>
    <s v="Secretaría Distrital de Cultura, Recreación y Deporte"/>
    <n v="26"/>
    <x v="11"/>
    <x v="24"/>
    <m/>
    <x v="9"/>
    <x v="0"/>
    <x v="21"/>
    <m/>
  </r>
  <r>
    <n v="16"/>
    <x v="15"/>
    <x v="7"/>
    <n v="2"/>
    <x v="1"/>
    <n v="14"/>
    <x v="9"/>
    <s v="Presupuestos Participativos"/>
    <x v="7"/>
    <s v="N/A"/>
    <n v="24"/>
    <x v="20"/>
    <x v="31"/>
    <x v="31"/>
    <s v="Beneficiar  XXX personas en actividades recreo-deportivas comunitarias."/>
    <x v="945"/>
    <n v="726"/>
    <n v="747"/>
    <n v="768"/>
    <n v="791"/>
    <n v="3032"/>
    <n v="1.4E-2"/>
    <n v="0"/>
    <n v="8000"/>
    <s v="Secretaría Distrital de Cultura, Recreación y Deporte"/>
    <n v="26"/>
    <x v="11"/>
    <x v="25"/>
    <m/>
    <x v="9"/>
    <x v="0"/>
    <x v="22"/>
    <m/>
  </r>
  <r>
    <n v="16"/>
    <x v="15"/>
    <x v="7"/>
    <n v="2"/>
    <x v="1"/>
    <n v="14"/>
    <x v="9"/>
    <s v="Presupuestos Participativos"/>
    <x v="7"/>
    <s v="N/A"/>
    <n v="24"/>
    <x v="20"/>
    <x v="32"/>
    <x v="32"/>
    <s v="Capacitar XXX personas en los campos deportivos o recreativos "/>
    <x v="946"/>
    <n v="726"/>
    <n v="747"/>
    <n v="768"/>
    <n v="791"/>
    <n v="3032"/>
    <n v="1.4E-2"/>
    <n v="0"/>
    <n v="6000"/>
    <s v="Secretaría Distrital de Cultura, Recreación y Deporte"/>
    <n v="26"/>
    <x v="11"/>
    <x v="26"/>
    <m/>
    <x v="9"/>
    <x v="8"/>
    <x v="23"/>
    <m/>
  </r>
  <r>
    <n v="16"/>
    <x v="15"/>
    <x v="7"/>
    <n v="2"/>
    <x v="1"/>
    <n v="14"/>
    <x v="9"/>
    <s v="Presupuestos Participativos"/>
    <x v="7"/>
    <s v="N/A"/>
    <n v="25"/>
    <x v="21"/>
    <x v="34"/>
    <x v="34"/>
    <s v="Realizar XXX eventos de promoción, circulción y apropiación de actividades artísticas, culturales y patrimoniales."/>
    <x v="947"/>
    <n v="435"/>
    <n v="448"/>
    <n v="461"/>
    <n v="474"/>
    <n v="1818"/>
    <n v="8.3999999999999995E-3"/>
    <n v="0"/>
    <n v="24"/>
    <s v="Secretaría Distrital de Cultura, Recreación y Deporte"/>
    <n v="26"/>
    <x v="10"/>
    <x v="27"/>
    <m/>
    <x v="9"/>
    <x v="9"/>
    <x v="25"/>
    <m/>
  </r>
  <r>
    <n v="16"/>
    <x v="15"/>
    <x v="7"/>
    <n v="2"/>
    <x v="1"/>
    <n v="14"/>
    <x v="9"/>
    <s v="Presupuestos Participativos"/>
    <x v="7"/>
    <s v="N/A"/>
    <n v="25"/>
    <x v="21"/>
    <x v="35"/>
    <x v="35"/>
    <s v="Capacitar XXX personas en los campos artísticos, interculturales, culturales y/o patrimoniales."/>
    <x v="948"/>
    <n v="824"/>
    <n v="848"/>
    <n v="873"/>
    <n v="898"/>
    <n v="3443"/>
    <n v="1.5900000000000001E-2"/>
    <n v="0"/>
    <n v="3000"/>
    <s v="Secretaría Distrital de Cultura, Recreación y Deporte"/>
    <n v="26"/>
    <x v="10"/>
    <x v="26"/>
    <m/>
    <x v="9"/>
    <x v="10"/>
    <x v="26"/>
    <m/>
  </r>
  <r>
    <n v="16"/>
    <x v="15"/>
    <x v="7"/>
    <n v="2"/>
    <x v="1"/>
    <n v="14"/>
    <x v="9"/>
    <s v="Presupuestos Participativos"/>
    <x v="7"/>
    <s v="N/A"/>
    <n v="25"/>
    <x v="21"/>
    <x v="36"/>
    <x v="36"/>
    <s v="Beneficiar XXX organizaciones artísticas, culturales y patrimoniales con elementos entregados."/>
    <x v="815"/>
    <n v="41"/>
    <n v="43"/>
    <n v="44"/>
    <n v="45"/>
    <n v="173"/>
    <n v="8.0000000000000004E-4"/>
    <n v="0"/>
    <n v="12"/>
    <s v="Secretaría Distrital de Cultura, Recreación y Deporte"/>
    <n v="26"/>
    <x v="10"/>
    <x v="28"/>
    <m/>
    <x v="3"/>
    <x v="0"/>
    <x v="27"/>
    <m/>
  </r>
  <r>
    <n v="16"/>
    <x v="15"/>
    <x v="8"/>
    <n v="2"/>
    <x v="1"/>
    <n v="15"/>
    <x v="10"/>
    <s v="Presupuestos Participativos"/>
    <x v="6"/>
    <s v="N/A"/>
    <n v="33"/>
    <x v="22"/>
    <x v="38"/>
    <x v="38"/>
    <s v="Atender XXX animales en los programas de brigadas médicas, urgencias veterinarias y adopciones"/>
    <x v="949"/>
    <n v="337"/>
    <n v="347"/>
    <n v="357"/>
    <n v="367"/>
    <n v="1408"/>
    <n v="6.4999999999999997E-3"/>
    <n v="0"/>
    <n v="4000"/>
    <s v="Secretaría Distrital de Ambiente"/>
    <n v="33"/>
    <x v="12"/>
    <x v="29"/>
    <m/>
    <x v="3"/>
    <x v="12"/>
    <x v="29"/>
    <m/>
  </r>
  <r>
    <n v="16"/>
    <x v="15"/>
    <x v="8"/>
    <n v="2"/>
    <x v="1"/>
    <n v="15"/>
    <x v="10"/>
    <s v="Presupuestos Participativos"/>
    <x v="6"/>
    <s v="N/A"/>
    <n v="33"/>
    <x v="22"/>
    <x v="39"/>
    <x v="39"/>
    <s v="Esterilizar XXX perros y gatos incluyendo los que está en condición de vulnerabilidad"/>
    <x v="950"/>
    <n v="440"/>
    <n v="453"/>
    <n v="466"/>
    <n v="480"/>
    <n v="1841"/>
    <n v="8.5000000000000006E-3"/>
    <n v="0"/>
    <n v="4000"/>
    <s v="Secretaría Distrital de Ambiente"/>
    <n v="33"/>
    <x v="12"/>
    <x v="30"/>
    <m/>
    <x v="3"/>
    <x v="13"/>
    <x v="29"/>
    <m/>
  </r>
  <r>
    <n v="16"/>
    <x v="15"/>
    <x v="9"/>
    <n v="3"/>
    <x v="2"/>
    <n v="16"/>
    <x v="11"/>
    <s v="Gestión Pública Local"/>
    <x v="8"/>
    <n v="0.09"/>
    <n v="28"/>
    <x v="23"/>
    <x v="40"/>
    <x v="40"/>
    <s v="Dotar XXX sedes educativas urbanas y rurales con recursos pedagógicos y/o tecnológicos"/>
    <x v="951"/>
    <n v="777"/>
    <n v="800"/>
    <n v="823"/>
    <n v="847"/>
    <n v="3247"/>
    <n v="1.4999999999999999E-2"/>
    <n v="0"/>
    <n v="15"/>
    <s v="Secretaría de Educación del Distrito"/>
    <n v="15"/>
    <x v="13"/>
    <x v="3"/>
    <m/>
    <x v="3"/>
    <x v="14"/>
    <x v="30"/>
    <m/>
  </r>
  <r>
    <n v="16"/>
    <x v="15"/>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952"/>
    <n v="1036"/>
    <n v="1067"/>
    <n v="1098"/>
    <n v="1130"/>
    <n v="4331"/>
    <n v="0.02"/>
    <n v="0"/>
    <n v="1600"/>
    <s v="Secretaría de Educación del Distrito"/>
    <n v="15"/>
    <x v="13"/>
    <x v="31"/>
    <m/>
    <x v="10"/>
    <x v="15"/>
    <x v="31"/>
    <m/>
  </r>
  <r>
    <n v="16"/>
    <x v="15"/>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953"/>
    <n v="3110"/>
    <n v="3200"/>
    <n v="3293"/>
    <n v="3389"/>
    <n v="12992"/>
    <n v="0.06"/>
    <n v="0"/>
    <n v="1040"/>
    <s v="Secretaría de Educación del Distrito"/>
    <n v="15"/>
    <x v="13"/>
    <x v="32"/>
    <m/>
    <x v="10"/>
    <x v="15"/>
    <x v="32"/>
    <m/>
  </r>
  <r>
    <n v="16"/>
    <x v="15"/>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94"/>
    <n v="777"/>
    <n v="800"/>
    <n v="823"/>
    <n v="847"/>
    <n v="3247"/>
    <n v="1.4999999999999999E-2"/>
    <n v="0"/>
    <n v="4"/>
    <s v="Secretaría Distrital de Desarrollo Económico"/>
    <n v="11"/>
    <x v="14"/>
    <x v="0"/>
    <m/>
    <x v="11"/>
    <x v="0"/>
    <x v="33"/>
    <m/>
  </r>
  <r>
    <n v="16"/>
    <x v="15"/>
    <x v="10"/>
    <n v="3"/>
    <x v="2"/>
    <n v="19"/>
    <x v="12"/>
    <s v="Presupuestos Participativos"/>
    <x v="10"/>
    <s v="N/A"/>
    <n v="36"/>
    <x v="26"/>
    <x v="44"/>
    <x v="44"/>
    <s v="Apoyar XXX Mipymes y/o emprendimientos orientados al fortalecimiento de las capacidades locales para la gestión y el desarrollo turístico "/>
    <x v="954"/>
    <n v="622"/>
    <n v="640"/>
    <n v="659"/>
    <n v="678"/>
    <n v="2599"/>
    <n v="1.2E-2"/>
    <n v="0"/>
    <n v="100"/>
    <s v="Secretaría Distrital de Desarrollo Económico"/>
    <n v="11"/>
    <x v="14"/>
    <x v="33"/>
    <m/>
    <x v="3"/>
    <x v="0"/>
    <x v="34"/>
    <m/>
  </r>
  <r>
    <n v="16"/>
    <x v="15"/>
    <x v="7"/>
    <n v="3"/>
    <x v="2"/>
    <n v="20"/>
    <x v="13"/>
    <s v="Presupuestos Participativos"/>
    <x v="7"/>
    <s v="N/A"/>
    <n v="30"/>
    <x v="27"/>
    <x v="45"/>
    <x v="45"/>
    <s v="Financiar XXX proyectos del sector cultural y creativo."/>
    <x v="955"/>
    <n v="518"/>
    <n v="533"/>
    <n v="549"/>
    <n v="565"/>
    <n v="2165"/>
    <n v="0.01"/>
    <n v="0"/>
    <n v="20"/>
    <s v="Secretaría Distrital de Cultura, Recreación y Deporte"/>
    <n v="26"/>
    <x v="15"/>
    <x v="34"/>
    <m/>
    <x v="9"/>
    <x v="0"/>
    <x v="35"/>
    <m/>
  </r>
  <r>
    <n v="16"/>
    <x v="15"/>
    <x v="10"/>
    <n v="3"/>
    <x v="2"/>
    <n v="20"/>
    <x v="13"/>
    <s v="Presupuestos Participativos"/>
    <x v="10"/>
    <s v="N/A"/>
    <n v="38"/>
    <x v="29"/>
    <x v="47"/>
    <x v="47"/>
    <s v="Apoyar XXX Mipymes, emprendimientos y/o actores de la economia informal para el fortalecimiento del tejido empresarial local."/>
    <x v="956"/>
    <n v="518"/>
    <n v="533"/>
    <n v="549"/>
    <n v="565"/>
    <n v="2165"/>
    <n v="0.01"/>
    <n v="0"/>
    <n v="600"/>
    <s v="Secretaría Distrital de Desarrollo Económico"/>
    <n v="11"/>
    <x v="16"/>
    <x v="36"/>
    <m/>
    <x v="3"/>
    <x v="17"/>
    <x v="37"/>
    <m/>
  </r>
  <r>
    <n v="16"/>
    <x v="15"/>
    <x v="7"/>
    <n v="4"/>
    <x v="3"/>
    <n v="24"/>
    <x v="14"/>
    <s v="Presupuestos Participativos"/>
    <x v="11"/>
    <s v="N/A"/>
    <n v="26"/>
    <x v="30"/>
    <x v="48"/>
    <x v="48"/>
    <s v="Intervenir XXX Parques  de la red de proximidad con acciones de mejoramiento, mantenimiento y/o dotación. "/>
    <x v="561"/>
    <n v="1047"/>
    <n v="1077"/>
    <n v="1109"/>
    <n v="1141"/>
    <n v="4374"/>
    <n v="2.0199999999999999E-2"/>
    <n v="0"/>
    <n v="32"/>
    <s v="Secretaría Distrital de Cultura, Recreación y Deporte"/>
    <n v="26"/>
    <x v="17"/>
    <x v="4"/>
    <m/>
    <x v="3"/>
    <x v="18"/>
    <x v="38"/>
    <m/>
  </r>
  <r>
    <n v="16"/>
    <x v="15"/>
    <x v="7"/>
    <n v="4"/>
    <x v="3"/>
    <n v="24"/>
    <x v="14"/>
    <s v="Presupuestos Participativos"/>
    <x v="11"/>
    <s v="N/A"/>
    <n v="31"/>
    <x v="31"/>
    <x v="49"/>
    <x v="49"/>
    <s v="Intervenir XXX equipamientos culturales con acciones de construcción, adecuación y/o dotación"/>
    <x v="350"/>
    <n v="710"/>
    <n v="731"/>
    <n v="752"/>
    <n v="774"/>
    <n v="29167"/>
    <n v="1.37E-2"/>
    <n v="0"/>
    <n v="4"/>
    <s v="Secretaría Distrital de Cultura, Recreación y Deporte"/>
    <n v="26"/>
    <x v="18"/>
    <x v="4"/>
    <m/>
    <x v="3"/>
    <x v="19"/>
    <x v="39"/>
    <m/>
  </r>
  <r>
    <n v="16"/>
    <x v="15"/>
    <x v="11"/>
    <n v="4"/>
    <x v="3"/>
    <n v="25"/>
    <x v="15"/>
    <s v="Presupuestos Participativos"/>
    <x v="12"/>
    <s v="N/A"/>
    <n v="32"/>
    <x v="32"/>
    <x v="52"/>
    <x v="52"/>
    <s v="Implementar XXX huertas urbanas "/>
    <x v="957"/>
    <n v="67"/>
    <n v="69"/>
    <n v="71"/>
    <n v="73"/>
    <n v="280"/>
    <n v="1.2999999999999999E-3"/>
    <n v="0"/>
    <n v="8"/>
    <s v="Secretaría Distrital de Ambiente"/>
    <n v="33"/>
    <x v="20"/>
    <x v="39"/>
    <m/>
    <x v="3"/>
    <x v="21"/>
    <x v="41"/>
    <m/>
  </r>
  <r>
    <n v="16"/>
    <x v="15"/>
    <x v="11"/>
    <n v="4"/>
    <x v="3"/>
    <n v="25"/>
    <x v="15"/>
    <s v="Presupuestos Participativos"/>
    <x v="12"/>
    <s v="N/A"/>
    <n v="32"/>
    <x v="32"/>
    <x v="53"/>
    <x v="53"/>
    <s v="Mantener XXX m2 de jardinería "/>
    <x v="958"/>
    <n v="36"/>
    <n v="37"/>
    <n v="38"/>
    <n v="40"/>
    <n v="151"/>
    <n v="6.9999999999999999E-4"/>
    <n v="0"/>
    <n v="200"/>
    <s v="Secretaría Distrital de Ambiente"/>
    <n v="33"/>
    <x v="20"/>
    <x v="40"/>
    <m/>
    <x v="3"/>
    <x v="22"/>
    <x v="40"/>
    <m/>
  </r>
  <r>
    <n v="16"/>
    <x v="15"/>
    <x v="11"/>
    <n v="4"/>
    <x v="3"/>
    <n v="25"/>
    <x v="15"/>
    <s v="Presupuestos Participativos"/>
    <x v="12"/>
    <s v="N/A"/>
    <n v="32"/>
    <x v="32"/>
    <x v="54"/>
    <x v="54"/>
    <s v="Mantener XXX árboles en zona urbana"/>
    <x v="140"/>
    <n v="259"/>
    <n v="267"/>
    <n v="274"/>
    <n v="282"/>
    <n v="1082"/>
    <n v="5.0000000000000001E-3"/>
    <n v="0"/>
    <n v="600"/>
    <s v="Secretaría Distrital de Ambiente"/>
    <n v="33"/>
    <x v="20"/>
    <x v="41"/>
    <m/>
    <x v="3"/>
    <x v="23"/>
    <x v="42"/>
    <m/>
  </r>
  <r>
    <n v="16"/>
    <x v="15"/>
    <x v="11"/>
    <n v="4"/>
    <x v="3"/>
    <n v="25"/>
    <x v="15"/>
    <s v="Gestión Pública Local"/>
    <x v="11"/>
    <s v="A definir en PDL"/>
    <n v="39"/>
    <x v="33"/>
    <x v="56"/>
    <x v="56"/>
    <s v="Implementar XXX procesos comunitarios de educación ambiental que promueven la conservación de la biodiversidad y el agua"/>
    <x v="141"/>
    <n v="150"/>
    <n v="155"/>
    <n v="159"/>
    <n v="164"/>
    <n v="628"/>
    <n v="2.8999999999999998E-3"/>
    <n v="0"/>
    <n v="4"/>
    <s v="Secretaría Distrital de Ambiente"/>
    <n v="33"/>
    <x v="20"/>
    <x v="38"/>
    <m/>
    <x v="3"/>
    <x v="0"/>
    <x v="28"/>
    <m/>
  </r>
  <r>
    <n v="16"/>
    <x v="15"/>
    <x v="11"/>
    <n v="4"/>
    <x v="3"/>
    <n v="25"/>
    <x v="15"/>
    <s v="Presupuestos Participativos"/>
    <x v="12"/>
    <s v="N/A"/>
    <n v="34"/>
    <x v="34"/>
    <x v="59"/>
    <x v="59"/>
    <s v="Capacitar XXX personas en separación en la fuente y reciclaje."/>
    <x v="959"/>
    <n v="715"/>
    <n v="736"/>
    <n v="758"/>
    <n v="780"/>
    <n v="2989"/>
    <n v="1.38E-2"/>
    <n v="0"/>
    <n v="8000"/>
    <s v="Secretaría Distrital del Hábitat"/>
    <n v="43"/>
    <x v="20"/>
    <x v="43"/>
    <m/>
    <x v="3"/>
    <x v="25"/>
    <x v="43"/>
    <m/>
  </r>
  <r>
    <n v="16"/>
    <x v="15"/>
    <x v="2"/>
    <n v="4"/>
    <x v="3"/>
    <n v="26"/>
    <x v="16"/>
    <s v="Presupuestos Participativos"/>
    <x v="3"/>
    <s v="Entre el 14% y 19%"/>
    <n v="17"/>
    <x v="35"/>
    <x v="61"/>
    <x v="61"/>
    <s v="Intervenir XXX Kilómetros-carril de malla vial urbana (local y/o intermedia) con acciones de construcción y/o conservación"/>
    <x v="960"/>
    <n v="7396"/>
    <n v="7611"/>
    <n v="7833"/>
    <n v="8060"/>
    <n v="30900"/>
    <n v="0.14269999999999999"/>
    <n v="0"/>
    <n v="16"/>
    <s v="Secretaría Distrital de Movilidad"/>
    <n v="37"/>
    <x v="21"/>
    <x v="45"/>
    <m/>
    <x v="3"/>
    <x v="26"/>
    <x v="45"/>
    <m/>
  </r>
  <r>
    <n v="16"/>
    <x v="15"/>
    <x v="8"/>
    <n v="4"/>
    <x v="3"/>
    <n v="27"/>
    <x v="17"/>
    <s v="Gestión Pública Local"/>
    <x v="12"/>
    <s v="A definir en PDL"/>
    <n v="40"/>
    <x v="36"/>
    <x v="63"/>
    <x v="63"/>
    <s v="Realizar XXX acciones efectivas para el fortalecimiento de las capacidades locales en torno a la gestión del riesgo"/>
    <x v="961"/>
    <n v="337"/>
    <n v="347"/>
    <n v="357"/>
    <n v="367"/>
    <n v="1408"/>
    <n v="6.4999999999999997E-3"/>
    <n v="0"/>
    <n v="4"/>
    <s v="Secretaría Distrital de Ambiente"/>
    <n v="33"/>
    <x v="22"/>
    <x v="47"/>
    <m/>
    <x v="3"/>
    <x v="0"/>
    <x v="46"/>
    <m/>
  </r>
  <r>
    <n v="16"/>
    <x v="15"/>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962"/>
    <n v="301"/>
    <n v="309"/>
    <n v="318"/>
    <n v="328"/>
    <n v="1256"/>
    <n v="5.7999999999999996E-3"/>
    <n v="0"/>
    <n v="9"/>
    <s v="Secretaría Distrital de Integración Social"/>
    <n v="24"/>
    <x v="23"/>
    <x v="3"/>
    <m/>
    <x v="3"/>
    <x v="27"/>
    <x v="48"/>
    <m/>
  </r>
  <r>
    <n v="16"/>
    <x v="15"/>
    <x v="3"/>
    <n v="4"/>
    <x v="3"/>
    <n v="30"/>
    <x v="18"/>
    <s v="Presupuestos Participativos"/>
    <x v="11"/>
    <s v="N/A"/>
    <n v="11"/>
    <x v="37"/>
    <x v="66"/>
    <x v="66"/>
    <s v="Dotar y/o acondicionar XXX unidades operativas de atención especializada (Centros Integrarte, Centros Crecer y Cadis) "/>
    <x v="963"/>
    <n v="78"/>
    <n v="80"/>
    <n v="82"/>
    <n v="85"/>
    <n v="325"/>
    <n v="1.5E-3"/>
    <n v="0"/>
    <n v="1"/>
    <s v="Secretaría Distrital de Integración Social"/>
    <n v="24"/>
    <x v="23"/>
    <x v="3"/>
    <m/>
    <x v="3"/>
    <x v="27"/>
    <x v="49"/>
    <m/>
  </r>
  <r>
    <n v="16"/>
    <x v="15"/>
    <x v="3"/>
    <n v="4"/>
    <x v="3"/>
    <n v="30"/>
    <x v="18"/>
    <s v="Presupuestos Participativos"/>
    <x v="11"/>
    <s v="N/A"/>
    <n v="11"/>
    <x v="37"/>
    <x v="68"/>
    <x v="68"/>
    <s v="Dotar y/o acondicionar XXX Centros de Desarrollo Comunitarios  para la prestación de servicios sociales dirigidas al desarrollo de capacidades y generación de oportunidades"/>
    <x v="964"/>
    <n v="129"/>
    <n v="133"/>
    <n v="137"/>
    <n v="141"/>
    <n v="540"/>
    <n v="2.5000000000000001E-3"/>
    <n v="0"/>
    <n v="2"/>
    <s v="Secretaría Distrital de Integración Social"/>
    <n v="24"/>
    <x v="23"/>
    <x v="3"/>
    <m/>
    <x v="3"/>
    <x v="27"/>
    <x v="51"/>
    <m/>
  </r>
  <r>
    <n v="16"/>
    <x v="15"/>
    <x v="13"/>
    <n v="5"/>
    <x v="4"/>
    <n v="33"/>
    <x v="20"/>
    <s v="Gestión Pública Local"/>
    <x v="14"/>
    <s v="15% (En este caso el porcentaje referido es el máximo posible)"/>
    <n v="42"/>
    <x v="39"/>
    <x v="97"/>
    <x v="95"/>
    <s v="Construir XX sede administrativa local"/>
    <x v="965"/>
    <n v="21"/>
    <n v="21"/>
    <n v="22"/>
    <n v="23"/>
    <n v="87"/>
    <n v="4.0000000000000002E-4"/>
    <n v="0"/>
    <n v="1"/>
    <s v="Secretaría Distrital de Gobierno"/>
    <n v="3"/>
    <x v="25"/>
    <x v="66"/>
    <m/>
    <x v="14"/>
    <x v="0"/>
    <x v="72"/>
    <m/>
  </r>
  <r>
    <n v="16"/>
    <x v="15"/>
    <x v="13"/>
    <n v="5"/>
    <x v="4"/>
    <n v="33"/>
    <x v="20"/>
    <s v="Gestión Pública Local"/>
    <x v="14"/>
    <s v="15% (En este caso el porcentaje referido es el máximo posible)"/>
    <n v="42"/>
    <x v="39"/>
    <x v="71"/>
    <x v="71"/>
    <s v="Intervenir XX sede administrativa local"/>
    <x v="374"/>
    <n v="678"/>
    <n v="698"/>
    <n v="719"/>
    <n v="739"/>
    <n v="2836"/>
    <n v="1.3100000000000001E-2"/>
    <n v="0"/>
    <n v="1"/>
    <s v="Secretaría Distrital de Gobierno"/>
    <n v="3"/>
    <x v="25"/>
    <x v="4"/>
    <m/>
    <x v="14"/>
    <x v="0"/>
    <x v="54"/>
    <m/>
  </r>
  <r>
    <n v="16"/>
    <x v="15"/>
    <x v="13"/>
    <n v="5"/>
    <x v="4"/>
    <n v="33"/>
    <x v="20"/>
    <s v="Gestión Pública Local"/>
    <x v="14"/>
    <s v="15% (En este caso el porcentaje referido es el máximo posible)"/>
    <n v="43"/>
    <x v="40"/>
    <x v="72"/>
    <x v="72"/>
    <s v="Realizar 4 estrategias de fortalecimiento institucional (una por vigencia)."/>
    <x v="966"/>
    <n v="5105"/>
    <n v="5253"/>
    <n v="5406"/>
    <n v="5563"/>
    <n v="21329"/>
    <n v="9.8500000000000004E-2"/>
    <n v="0"/>
    <n v="4"/>
    <s v="Secretaría Distrital de Gobierno"/>
    <n v="3"/>
    <x v="25"/>
    <x v="50"/>
    <m/>
    <x v="14"/>
    <x v="0"/>
    <x v="55"/>
    <m/>
  </r>
  <r>
    <n v="16"/>
    <x v="15"/>
    <x v="13"/>
    <n v="5"/>
    <x v="4"/>
    <n v="33"/>
    <x v="20"/>
    <s v="Gestión Pública Local"/>
    <x v="14"/>
    <s v="15% (En este caso el porcentaje referido es el máximo posible)"/>
    <n v="45"/>
    <x v="41"/>
    <x v="73"/>
    <x v="73"/>
    <s v="Realizar 4 estrategias de inspección, vigilancia y control (una por vigencia)."/>
    <x v="967"/>
    <n v="1969"/>
    <n v="2026"/>
    <n v="2085"/>
    <n v="2146"/>
    <n v="8228"/>
    <n v="3.7999999999999999E-2"/>
    <n v="0"/>
    <n v="4"/>
    <s v="Secretaría Distrital de Gobierno"/>
    <n v="3"/>
    <x v="25"/>
    <x v="51"/>
    <m/>
    <x v="14"/>
    <x v="0"/>
    <x v="56"/>
    <m/>
  </r>
  <r>
    <n v="16"/>
    <x v="15"/>
    <x v="13"/>
    <n v="5"/>
    <x v="4"/>
    <n v="33"/>
    <x v="20"/>
    <s v="Gestión Pública Local"/>
    <x v="14"/>
    <s v="A definir en PDL"/>
    <n v="77"/>
    <x v="54"/>
    <x v="93"/>
    <x v="80"/>
    <s v="Fortalecer XX unidades de innovación publica y  social a nivel local"/>
    <x v="968"/>
    <n v="77"/>
    <n v="80"/>
    <n v="82"/>
    <n v="84"/>
    <n v="324"/>
    <n v="1.5E-3"/>
    <n v="0"/>
    <n v="4"/>
    <s v="Secretaría Distrital de Gobierno"/>
    <n v="3"/>
    <x v="25"/>
    <x v="56"/>
    <m/>
    <x v="16"/>
    <x v="0"/>
    <x v="60"/>
    <m/>
  </r>
  <r>
    <n v="16"/>
    <x v="15"/>
    <x v="6"/>
    <n v="5"/>
    <x v="4"/>
    <n v="35"/>
    <x v="21"/>
    <s v="Presupuestos Participativos"/>
    <x v="15"/>
    <s v="N/A"/>
    <n v="12"/>
    <x v="42"/>
    <x v="75"/>
    <x v="75"/>
    <s v="Operativizar XXX Centros de Acceso Comunitario en zonas rurales y/o apartadas y/o urbanas, con énfasis en procesos de formación y desarrollo de competencias digitales."/>
    <x v="969"/>
    <n v="653"/>
    <n v="672"/>
    <n v="691"/>
    <n v="711"/>
    <n v="2728"/>
    <n v="1.26E-2"/>
    <n v="0"/>
    <n v="2"/>
    <s v="Secretaría General"/>
    <n v="1"/>
    <x v="26"/>
    <x v="0"/>
    <m/>
    <x v="3"/>
    <x v="0"/>
    <x v="58"/>
    <m/>
  </r>
  <r>
    <n v="16"/>
    <x v="15"/>
    <x v="13"/>
    <n v="5"/>
    <x v="4"/>
    <n v="39"/>
    <x v="22"/>
    <s v="Presupuestos Participativos"/>
    <x v="16"/>
    <s v="N/A"/>
    <n v="18"/>
    <x v="43"/>
    <x v="76"/>
    <x v="76"/>
    <s v="Fortalecer XXX Organizaciones sociales e Instancias de participación ciudadana."/>
    <x v="153"/>
    <n v="647"/>
    <n v="666"/>
    <n v="686"/>
    <n v="706"/>
    <n v="2706"/>
    <n v="1.2500000000000001E-2"/>
    <n v="0"/>
    <n v="60"/>
    <s v="Secretaría Distrital de Gobierno"/>
    <n v="3"/>
    <x v="27"/>
    <x v="53"/>
    <m/>
    <x v="3"/>
    <x v="0"/>
    <x v="59"/>
    <m/>
  </r>
  <r>
    <n v="16"/>
    <x v="15"/>
    <x v="13"/>
    <n v="5"/>
    <x v="4"/>
    <n v="39"/>
    <x v="22"/>
    <s v="Presupuestos Participativos"/>
    <x v="16"/>
    <s v="N/A"/>
    <n v="20"/>
    <x v="44"/>
    <x v="77"/>
    <x v="77"/>
    <s v="Capacitar XXX personas a través de procesos de formación para la participación de manera virtual y presencial."/>
    <x v="970"/>
    <n v="497"/>
    <n v="512"/>
    <n v="526"/>
    <n v="542"/>
    <n v="2078"/>
    <n v="9.5999999999999992E-3"/>
    <n v="0"/>
    <n v="400"/>
    <s v="Secretaría Distrital de Gobierno"/>
    <n v="3"/>
    <x v="27"/>
    <x v="26"/>
    <m/>
    <x v="3"/>
    <x v="29"/>
    <x v="59"/>
    <m/>
  </r>
  <r>
    <n v="16"/>
    <x v="15"/>
    <x v="13"/>
    <n v="5"/>
    <x v="4"/>
    <n v="39"/>
    <x v="22"/>
    <s v="Gestión Pública Local"/>
    <x v="16"/>
    <s v="A definir en PDL"/>
    <n v="41"/>
    <x v="45"/>
    <x v="78"/>
    <x v="78"/>
    <s v="Fortalecer XXX organizaciones comunales."/>
    <x v="971"/>
    <n v="285"/>
    <n v="293"/>
    <n v="301"/>
    <n v="310"/>
    <n v="1190"/>
    <n v="5.4999999999999997E-3"/>
    <n v="0"/>
    <n v="54"/>
    <s v="Secretaría Distrital de Gobierno"/>
    <n v="3"/>
    <x v="27"/>
    <x v="54"/>
    <m/>
    <x v="3"/>
    <x v="0"/>
    <x v="59"/>
    <m/>
  </r>
  <r>
    <n v="16"/>
    <x v="15"/>
    <x v="13"/>
    <n v="5"/>
    <x v="4"/>
    <n v="39"/>
    <x v="22"/>
    <s v="Gestión Pública Local"/>
    <x v="14"/>
    <s v="A definir en PDL"/>
    <n v="44"/>
    <x v="46"/>
    <x v="79"/>
    <x v="79"/>
    <s v="Desarrollar XXXX acciones orientadas a la ciudadanía, en el marco de la estrategia &quot;Bogotaneidad"/>
    <x v="972"/>
    <n v="171"/>
    <n v="176"/>
    <n v="181"/>
    <n v="186"/>
    <n v="714"/>
    <n v="3.3E-3"/>
    <n v="0"/>
    <n v="4"/>
    <s v="Secretaría Distrital de Gobierno"/>
    <n v="3"/>
    <x v="28"/>
    <x v="55"/>
    <m/>
    <x v="15"/>
    <x v="0"/>
    <x v="60"/>
    <m/>
  </r>
  <r>
    <n v="16"/>
    <x v="15"/>
    <x v="13"/>
    <n v="5"/>
    <x v="4"/>
    <n v="39"/>
    <x v="22"/>
    <s v="Gestión Pública Local"/>
    <x v="17"/>
    <s v="A definir en PDL"/>
    <n v="46"/>
    <x v="47"/>
    <x v="81"/>
    <x v="81"/>
    <s v="Concertar e implementar una (1) iniciativa de inversión local con los pueblos indígenas (aplica en todas las localidades con autoridades indígenas)"/>
    <x v="224"/>
    <n v="93"/>
    <n v="96"/>
    <n v="98"/>
    <n v="101"/>
    <n v="389"/>
    <n v="1.8E-3"/>
    <n v="0"/>
    <n v="4"/>
    <s v="Secretaría Distrital de Gobierno"/>
    <n v="3"/>
    <x v="29"/>
    <x v="57"/>
    <m/>
    <x v="3"/>
    <x v="0"/>
    <x v="61"/>
    <m/>
  </r>
  <r>
    <n v="16"/>
    <x v="15"/>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225"/>
    <n v="155"/>
    <n v="160"/>
    <n v="164"/>
    <n v="169"/>
    <n v="649"/>
    <n v="3.0000000000000001E-3"/>
    <n v="0"/>
    <n v="4"/>
    <s v="Secretaría Distrital de Gobierno"/>
    <n v="3"/>
    <x v="29"/>
    <x v="58"/>
    <m/>
    <x v="3"/>
    <x v="0"/>
    <x v="61"/>
    <m/>
  </r>
  <r>
    <n v="16"/>
    <x v="15"/>
    <x v="13"/>
    <n v="5"/>
    <x v="4"/>
    <n v="39"/>
    <x v="22"/>
    <s v="Gestión Pública Local"/>
    <x v="17"/>
    <s v="A definir en PDL"/>
    <n v="46"/>
    <x v="47"/>
    <x v="108"/>
    <x v="106"/>
    <s v="Concertar e implementar una (1) iniciativa de inversión local con el pueblo Rom gitano (aplica en Puente Aranda y Kennedy)"/>
    <x v="973"/>
    <n v="72"/>
    <n v="74"/>
    <n v="76"/>
    <n v="79"/>
    <n v="303"/>
    <n v="1.4E-3"/>
    <n v="0"/>
    <n v="4"/>
    <s v="Secretaría Distrital de Gobierno"/>
    <n v="3"/>
    <x v="29"/>
    <x v="76"/>
    <m/>
    <x v="3"/>
    <x v="0"/>
    <x v="61"/>
    <m/>
  </r>
  <r>
    <n v="17"/>
    <x v="16"/>
    <x v="0"/>
    <n v="1"/>
    <x v="0"/>
    <n v="1"/>
    <x v="0"/>
    <s v="Presupuestos Participativos"/>
    <x v="0"/>
    <s v="N/A"/>
    <n v="15"/>
    <x v="0"/>
    <x v="0"/>
    <x v="0"/>
    <s v="Fortalecer XXX organizaciones comunitarias a través de capacidades para promover acciones de corresponsabilidad en la gestión de la seguridad y la convivencia  "/>
    <x v="974"/>
    <n v="203"/>
    <n v="209"/>
    <n v="215"/>
    <n v="221"/>
    <n v="848"/>
    <n v="7.7000000000000002E-3"/>
    <n v="0"/>
    <n v="13"/>
    <s v="Secretaría Distrital de Seguridad, Convivencia y Justicia"/>
    <n v="51"/>
    <x v="0"/>
    <x v="0"/>
    <m/>
    <x v="0"/>
    <x v="0"/>
    <x v="0"/>
    <m/>
  </r>
  <r>
    <n v="17"/>
    <x v="16"/>
    <x v="0"/>
    <n v="1"/>
    <x v="0"/>
    <n v="1"/>
    <x v="0"/>
    <s v="Presupuestos Participativos"/>
    <x v="0"/>
    <s v="N/A"/>
    <n v="15"/>
    <x v="0"/>
    <x v="1"/>
    <x v="1"/>
    <s v="Implementar XXX acciones formativas diferenciales para la promoción de la convivencia ciudadana"/>
    <x v="975"/>
    <n v="185"/>
    <n v="190"/>
    <n v="196"/>
    <n v="201"/>
    <n v="772"/>
    <n v="7.0000000000000001E-3"/>
    <n v="0"/>
    <n v="12"/>
    <s v="Secretaría Distrital de Seguridad, Convivencia y Justicia"/>
    <n v="51"/>
    <x v="0"/>
    <x v="1"/>
    <m/>
    <x v="1"/>
    <x v="0"/>
    <x v="1"/>
    <m/>
  </r>
  <r>
    <n v="17"/>
    <x v="16"/>
    <x v="1"/>
    <n v="1"/>
    <x v="0"/>
    <n v="2"/>
    <x v="1"/>
    <s v="Presupuestos Participativos"/>
    <x v="1"/>
    <s v="N/A"/>
    <n v="22"/>
    <x v="1"/>
    <x v="3"/>
    <x v="3"/>
    <s v="Vincular XXX personas en acciones para la prevención del feminicidio y la violencia contra la mujer."/>
    <x v="976"/>
    <n v="404"/>
    <n v="415"/>
    <n v="427"/>
    <n v="440"/>
    <n v="1686"/>
    <n v="1.5299999999999999E-2"/>
    <n v="0"/>
    <n v="1800"/>
    <s v="Secretaría Distrital de la Mujer"/>
    <n v="50"/>
    <x v="1"/>
    <x v="3"/>
    <m/>
    <x v="2"/>
    <x v="0"/>
    <x v="2"/>
    <m/>
  </r>
  <r>
    <n v="17"/>
    <x v="16"/>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977"/>
    <n v="284"/>
    <s v=" -   "/>
    <n v="284"/>
    <n v="284"/>
    <n v="852"/>
    <n v="7.7000000000000002E-3"/>
    <n v="0"/>
    <n v="3"/>
    <s v="Secretaría Distrital de Seguridad, Convivencia y Justicia"/>
    <n v="51"/>
    <x v="2"/>
    <x v="3"/>
    <m/>
    <x v="3"/>
    <x v="0"/>
    <x v="3"/>
    <m/>
  </r>
  <r>
    <n v="17"/>
    <x v="16"/>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978"/>
    <s v="-   "/>
    <s v=" -   "/>
    <s v=" -   "/>
    <n v="314"/>
    <n v="314"/>
    <n v="2.8E-3"/>
    <n v="0"/>
    <n v="1"/>
    <s v="Secretaría Distrital de Seguridad, Convivencia y Justicia"/>
    <n v="51"/>
    <x v="2"/>
    <x v="4"/>
    <m/>
    <x v="3"/>
    <x v="0"/>
    <x v="4"/>
    <m/>
  </r>
  <r>
    <n v="17"/>
    <x v="16"/>
    <x v="0"/>
    <n v="1"/>
    <x v="0"/>
    <n v="4"/>
    <x v="3"/>
    <s v="Presupuestos Participativos"/>
    <x v="0"/>
    <s v="N/A"/>
    <n v="14"/>
    <x v="3"/>
    <x v="6"/>
    <x v="6"/>
    <s v="Fortalecer XXX programas de abordaje de conflictividad escolar para la convivencia con enfoque restaurativo"/>
    <x v="979"/>
    <n v="106"/>
    <n v="109"/>
    <n v="112"/>
    <n v="115"/>
    <n v="442"/>
    <n v="4.0000000000000001E-3"/>
    <n v="0"/>
    <n v="2"/>
    <s v="Secretaría Distrital de Seguridad, Convivencia y Justicia"/>
    <n v="51"/>
    <x v="3"/>
    <x v="5"/>
    <m/>
    <x v="3"/>
    <x v="0"/>
    <x v="5"/>
    <m/>
  </r>
  <r>
    <n v="17"/>
    <x v="16"/>
    <x v="0"/>
    <n v="1"/>
    <x v="0"/>
    <n v="4"/>
    <x v="3"/>
    <s v="Presupuestos Participativos"/>
    <x v="0"/>
    <s v="N/A"/>
    <n v="14"/>
    <x v="3"/>
    <x v="87"/>
    <x v="87"/>
    <s v="Implementar XXX proyectos de justicia local para la resolución efectiva de conflictividades de manera integral en el sistema de justicia"/>
    <x v="95"/>
    <n v="113"/>
    <n v="117"/>
    <n v="120"/>
    <n v="124"/>
    <n v="474"/>
    <n v="4.3E-3"/>
    <n v="0"/>
    <n v="1"/>
    <s v="Secretaría Distrital de Seguridad, Convivencia y Justicia"/>
    <n v="51"/>
    <x v="3"/>
    <x v="62"/>
    <m/>
    <x v="3"/>
    <x v="0"/>
    <x v="65"/>
    <m/>
  </r>
  <r>
    <n v="17"/>
    <x v="16"/>
    <x v="0"/>
    <n v="1"/>
    <x v="0"/>
    <n v="4"/>
    <x v="3"/>
    <s v="Presupuestos Participativos"/>
    <x v="0"/>
    <s v="N/A"/>
    <n v="14"/>
    <x v="3"/>
    <x v="9"/>
    <x v="9"/>
    <s v="Implementar XXX proyectos comunitarios en la localidad, para la apropiación del Código Nacional de Seguridad y Convivencia Ciudadana"/>
    <x v="980"/>
    <n v="132"/>
    <n v="136"/>
    <n v="140"/>
    <n v="144"/>
    <n v="552"/>
    <n v="5.0000000000000001E-3"/>
    <n v="0"/>
    <n v="1"/>
    <s v="Secretaría Distrital de Seguridad, Convivencia y Justicia"/>
    <n v="51"/>
    <x v="3"/>
    <x v="7"/>
    <m/>
    <x v="1"/>
    <x v="0"/>
    <x v="0"/>
    <m/>
  </r>
  <r>
    <n v="17"/>
    <x v="16"/>
    <x v="13"/>
    <n v="1"/>
    <x v="0"/>
    <n v="5"/>
    <x v="4"/>
    <s v="Presupuestos Participativos"/>
    <x v="0"/>
    <s v="N/A"/>
    <n v="60"/>
    <x v="50"/>
    <x v="88"/>
    <x v="88"/>
    <s v="Realizar XXX acuerdos para la organización, la recuperación, el cuidado, el embellecimiento, la sostenibilidad, el mejoramiento y el aprovechamiento económico del espacio público."/>
    <x v="654"/>
    <n v="377"/>
    <n v="388"/>
    <n v="399"/>
    <n v="411"/>
    <n v="1575"/>
    <n v="1.43E-2"/>
    <n v="0"/>
    <n v="4"/>
    <s v="Secretaría Distrital de Gobierno"/>
    <n v="3"/>
    <x v="30"/>
    <x v="63"/>
    <m/>
    <x v="5"/>
    <x v="0"/>
    <x v="66"/>
    <m/>
  </r>
  <r>
    <n v="17"/>
    <x v="16"/>
    <x v="2"/>
    <n v="1"/>
    <x v="0"/>
    <n v="5"/>
    <x v="4"/>
    <s v="Presupuestos Participativos"/>
    <x v="3"/>
    <s v="N/A"/>
    <n v="16"/>
    <x v="4"/>
    <x v="12"/>
    <x v="12"/>
    <s v="Intervenir XXX metros cuadrados de elementos del sistema de espacio público peatonal con acciones de construcción y/o conservación."/>
    <x v="981"/>
    <n v="475"/>
    <n v="489"/>
    <n v="503"/>
    <n v="517"/>
    <n v="1984"/>
    <n v="1.7999999999999999E-2"/>
    <n v="0"/>
    <n v="1000"/>
    <s v="Secretaría Distrital de Movilidad"/>
    <n v="37"/>
    <x v="4"/>
    <x v="4"/>
    <m/>
    <x v="5"/>
    <x v="1"/>
    <x v="7"/>
    <m/>
  </r>
  <r>
    <n v="17"/>
    <x v="16"/>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00"/>
    <n v="397"/>
    <n v="404"/>
    <n v="417"/>
    <n v="435"/>
    <n v="1653"/>
    <n v="1.4999999999999999E-2"/>
    <n v="0"/>
    <n v="4"/>
    <s v="Secretaría Distrital de Seguridad, Convivencia y Justicia"/>
    <n v="51"/>
    <x v="5"/>
    <x v="10"/>
    <m/>
    <x v="6"/>
    <x v="0"/>
    <x v="8"/>
    <m/>
  </r>
  <r>
    <n v="17"/>
    <x v="16"/>
    <x v="3"/>
    <n v="2"/>
    <x v="1"/>
    <n v="7"/>
    <x v="5"/>
    <s v="Gestión Pública Local"/>
    <x v="4"/>
    <n v="0.12"/>
    <n v="4"/>
    <x v="6"/>
    <x v="14"/>
    <x v="14"/>
    <s v="Beneficiar xxxx jóvenes con transferencias condicionadas y  acompañamiento psicosocial para la promoción al acceso y permanencia a oportunidades de formación y empleabilidad"/>
    <x v="982"/>
    <n v="560"/>
    <n v="434"/>
    <n v="560"/>
    <n v="630"/>
    <n v="2184"/>
    <n v="1.9800000000000002E-2"/>
    <n v="0"/>
    <n v="312"/>
    <s v="Secretaría Distrital de Integración Social"/>
    <n v="24"/>
    <x v="6"/>
    <x v="11"/>
    <m/>
    <x v="7"/>
    <x v="2"/>
    <x v="9"/>
    <m/>
  </r>
  <r>
    <n v="17"/>
    <x v="16"/>
    <x v="3"/>
    <n v="2"/>
    <x v="1"/>
    <n v="7"/>
    <x v="5"/>
    <s v="Gestión Pública Local"/>
    <x v="4"/>
    <n v="0.12"/>
    <n v="5"/>
    <x v="7"/>
    <x v="15"/>
    <x v="15"/>
    <s v="Atender XXX personas con apoyos que contribuyan al ingreso mínimo garantizado. "/>
    <x v="983"/>
    <n v="1175"/>
    <n v="1238"/>
    <n v="1190"/>
    <n v="1125"/>
    <n v="4728"/>
    <n v="4.2900000000000001E-2"/>
    <n v="0"/>
    <n v="4728"/>
    <s v="Secretaría Distrital de Integración Social"/>
    <n v="24"/>
    <x v="6"/>
    <x v="12"/>
    <m/>
    <x v="7"/>
    <x v="3"/>
    <x v="10"/>
    <m/>
  </r>
  <r>
    <n v="17"/>
    <x v="16"/>
    <x v="3"/>
    <n v="2"/>
    <x v="1"/>
    <n v="7"/>
    <x v="5"/>
    <s v="Gestión Pública Local"/>
    <x v="4"/>
    <n v="0.12"/>
    <n v="6"/>
    <x v="8"/>
    <x v="16"/>
    <x v="16"/>
    <s v="Beneficiar XXX personas mayores con transferencias monetarias"/>
    <x v="984"/>
    <n v="1596"/>
    <n v="1596"/>
    <n v="1596"/>
    <n v="1596"/>
    <n v="6384"/>
    <n v="5.79E-2"/>
    <n v="0"/>
    <n v="564"/>
    <s v="Secretaría Distrital de Integración Social"/>
    <n v="24"/>
    <x v="6"/>
    <x v="13"/>
    <m/>
    <x v="7"/>
    <x v="3"/>
    <x v="11"/>
    <m/>
  </r>
  <r>
    <n v="17"/>
    <x v="16"/>
    <x v="4"/>
    <n v="2"/>
    <x v="1"/>
    <n v="10"/>
    <x v="6"/>
    <s v="Gestión Pública Local"/>
    <x v="5"/>
    <n v="0.03"/>
    <n v="8"/>
    <x v="9"/>
    <x v="17"/>
    <x v="17"/>
    <s v="Vincular XXX personas con discapacidad, cuidadores y cuidadoras, en actividades complementarias en salud"/>
    <x v="937"/>
    <s v="-   "/>
    <n v="348"/>
    <n v="426"/>
    <n v="348"/>
    <n v="1122"/>
    <n v="1.0200000000000001E-2"/>
    <n v="0"/>
    <n v="400"/>
    <s v="Secretaría Distrital de Salud"/>
    <n v="18"/>
    <x v="7"/>
    <x v="14"/>
    <m/>
    <x v="3"/>
    <x v="4"/>
    <x v="12"/>
    <m/>
  </r>
  <r>
    <n v="17"/>
    <x v="16"/>
    <x v="4"/>
    <n v="2"/>
    <x v="1"/>
    <n v="10"/>
    <x v="6"/>
    <s v="Gestión Pública Local"/>
    <x v="5"/>
    <n v="0.03"/>
    <n v="9"/>
    <x v="10"/>
    <x v="18"/>
    <x v="18"/>
    <s v="Vincular XXX personas a las acciones desarrolladas desde los dispositivos de base comunitaria en respuesta al consumo de SPA"/>
    <x v="844"/>
    <s v="-   "/>
    <n v="127"/>
    <n v="127"/>
    <s v=" -   "/>
    <n v="254"/>
    <n v="2.3E-3"/>
    <n v="0"/>
    <n v="80"/>
    <s v="Secretaría Distrital de Salud"/>
    <n v="18"/>
    <x v="7"/>
    <x v="15"/>
    <m/>
    <x v="3"/>
    <x v="0"/>
    <x v="13"/>
    <m/>
  </r>
  <r>
    <n v="17"/>
    <x v="16"/>
    <x v="4"/>
    <n v="2"/>
    <x v="1"/>
    <n v="10"/>
    <x v="6"/>
    <s v="Gestión Pública Local"/>
    <x v="5"/>
    <n v="0.03"/>
    <n v="10"/>
    <x v="11"/>
    <x v="19"/>
    <x v="19"/>
    <s v="Beneficiar XXX personas con discapacidad a través de Dispositivos de Asistencia Personal - Ayudas Técnicas (no incluidas en los Planes de Beneficios)"/>
    <x v="985"/>
    <n v="347"/>
    <n v="347"/>
    <n v="347"/>
    <n v="347"/>
    <n v="1388"/>
    <n v="1.26E-2"/>
    <n v="0"/>
    <n v="260"/>
    <s v="Secretaría Distrital de Salud"/>
    <n v="18"/>
    <x v="7"/>
    <x v="16"/>
    <m/>
    <x v="3"/>
    <x v="4"/>
    <x v="12"/>
    <m/>
  </r>
  <r>
    <n v="17"/>
    <x v="16"/>
    <x v="4"/>
    <n v="2"/>
    <x v="1"/>
    <n v="10"/>
    <x v="6"/>
    <s v="Gestión Pública Local"/>
    <x v="5"/>
    <n v="0.03"/>
    <n v="19"/>
    <x v="12"/>
    <x v="20"/>
    <x v="20"/>
    <s v="Vincular XXX personas a las acciones y estrategias para promover la salud sexual y reproductiva consciente en los diferentes ciclos de vida"/>
    <x v="986"/>
    <s v="-   "/>
    <n v="302"/>
    <n v="318"/>
    <s v=" -   "/>
    <n v="620"/>
    <n v="5.5999999999999999E-3"/>
    <n v="0"/>
    <n v="195"/>
    <s v="Secretaría Distrital de Salud"/>
    <n v="18"/>
    <x v="7"/>
    <x v="17"/>
    <m/>
    <x v="3"/>
    <x v="0"/>
    <x v="14"/>
    <m/>
  </r>
  <r>
    <n v="17"/>
    <x v="16"/>
    <x v="4"/>
    <n v="2"/>
    <x v="1"/>
    <n v="10"/>
    <x v="6"/>
    <s v="Presupuestos Participativos"/>
    <x v="5"/>
    <s v="N/A"/>
    <n v="70"/>
    <x v="14"/>
    <x v="22"/>
    <x v="22"/>
    <s v="Beneficiar XXX personas con acciones para la promoción y atención de la salud mental"/>
    <x v="987"/>
    <n v="391"/>
    <n v="402"/>
    <n v="413"/>
    <n v="425"/>
    <n v="1631"/>
    <n v="1.4800000000000001E-2"/>
    <n v="0"/>
    <n v="400"/>
    <s v="Secretaría Distrital de Salud"/>
    <n v="18"/>
    <x v="7"/>
    <x v="19"/>
    <m/>
    <x v="8"/>
    <x v="0"/>
    <x v="15"/>
    <m/>
  </r>
  <r>
    <n v="17"/>
    <x v="16"/>
    <x v="5"/>
    <n v="2"/>
    <x v="1"/>
    <n v="12"/>
    <x v="7"/>
    <s v="Presupuestos Participativos"/>
    <x v="6"/>
    <s v="N/A"/>
    <n v="66"/>
    <x v="15"/>
    <x v="23"/>
    <x v="23"/>
    <s v="Vincular XXX personas en procesos para la prevención de violencias en el contexto familiar y/o violencia sexual   "/>
    <x v="988"/>
    <n v="261"/>
    <n v="269"/>
    <n v="277"/>
    <n v="285"/>
    <n v="1092"/>
    <n v="9.9000000000000008E-3"/>
    <n v="0"/>
    <n v="1580"/>
    <s v="Secretaría Distrital de Integración Social"/>
    <n v="24"/>
    <x v="8"/>
    <x v="20"/>
    <m/>
    <x v="3"/>
    <x v="0"/>
    <x v="2"/>
    <m/>
  </r>
  <r>
    <n v="17"/>
    <x v="16"/>
    <x v="5"/>
    <n v="2"/>
    <x v="1"/>
    <n v="12"/>
    <x v="7"/>
    <s v="Presupuestos Participativos"/>
    <x v="6"/>
    <s v="N/A"/>
    <n v="23"/>
    <x v="16"/>
    <x v="24"/>
    <x v="24"/>
    <s v="Vincular XXX mujeres cuidadoras a estrategias de cuidado."/>
    <x v="989"/>
    <n v="351"/>
    <n v="361"/>
    <n v="372"/>
    <n v="382"/>
    <n v="1466"/>
    <n v="1.3299999999999999E-2"/>
    <n v="0"/>
    <n v="1040"/>
    <s v="Secretaría Distrital de la Mujer"/>
    <n v="50"/>
    <x v="8"/>
    <x v="21"/>
    <m/>
    <x v="3"/>
    <x v="0"/>
    <x v="2"/>
    <m/>
  </r>
  <r>
    <n v="17"/>
    <x v="16"/>
    <x v="5"/>
    <n v="2"/>
    <x v="1"/>
    <n v="12"/>
    <x v="7"/>
    <s v="Presupuestos Participativos"/>
    <x v="6"/>
    <s v="N/A"/>
    <n v="50"/>
    <x v="17"/>
    <x v="25"/>
    <x v="25"/>
    <s v="Vincular xxx mujeres para el ejercicio de derechos y el fortalecimiento de su autonomía económica"/>
    <x v="990"/>
    <n v="362"/>
    <n v="372"/>
    <n v="383"/>
    <n v="394"/>
    <n v="1511"/>
    <n v="1.37E-2"/>
    <n v="0"/>
    <n v="1040"/>
    <s v="Secretaría Distrital de la Mujer"/>
    <n v="50"/>
    <x v="8"/>
    <x v="0"/>
    <m/>
    <x v="3"/>
    <x v="5"/>
    <x v="16"/>
    <m/>
  </r>
  <r>
    <n v="17"/>
    <x v="16"/>
    <x v="5"/>
    <n v="2"/>
    <x v="1"/>
    <n v="12"/>
    <x v="7"/>
    <s v="Gestión Pública Local"/>
    <x v="6"/>
    <s v="N/A"/>
    <n v="75"/>
    <x v="61"/>
    <x v="110"/>
    <x v="108"/>
    <s v="Dotar XXX casas de igualdad"/>
    <x v="991"/>
    <s v="-   "/>
    <n v="365"/>
    <s v=" -   "/>
    <s v=" -   "/>
    <n v="365"/>
    <n v="3.3E-3"/>
    <n v="0"/>
    <n v="1"/>
    <s v="Secretaría Distrital de la Mujer"/>
    <n v="50"/>
    <x v="8"/>
    <x v="3"/>
    <m/>
    <x v="3"/>
    <x v="33"/>
    <x v="73"/>
    <m/>
  </r>
  <r>
    <n v="17"/>
    <x v="16"/>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992"/>
    <n v="164"/>
    <n v="168"/>
    <n v="173"/>
    <n v="178"/>
    <n v="683"/>
    <n v="6.1999999999999998E-3"/>
    <n v="0"/>
    <n v="8"/>
    <s v="Secretaría General"/>
    <n v="1"/>
    <x v="9"/>
    <x v="2"/>
    <m/>
    <x v="3"/>
    <x v="6"/>
    <x v="17"/>
    <m/>
  </r>
  <r>
    <n v="17"/>
    <x v="16"/>
    <x v="6"/>
    <n v="2"/>
    <x v="1"/>
    <n v="13"/>
    <x v="8"/>
    <s v="Presupuestos Participativos"/>
    <x v="6"/>
    <s v="N/A"/>
    <n v="21"/>
    <x v="18"/>
    <x v="27"/>
    <x v="27"/>
    <s v="Realizar xxx acciones de construcción de paz que contribuyan al tejido social, la integración local, la sostenibilidad económica y/o desarrollo territorial para la reconciliación."/>
    <x v="27"/>
    <n v="50"/>
    <n v="52"/>
    <n v="53"/>
    <n v="55"/>
    <n v="210"/>
    <n v="1.9E-3"/>
    <n v="0"/>
    <n v="4"/>
    <s v="Secretaría General"/>
    <n v="1"/>
    <x v="9"/>
    <x v="22"/>
    <m/>
    <x v="3"/>
    <x v="0"/>
    <x v="18"/>
    <m/>
  </r>
  <r>
    <n v="17"/>
    <x v="16"/>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543"/>
    <n v="50"/>
    <n v="52"/>
    <n v="53"/>
    <n v="55"/>
    <n v="210"/>
    <n v="1.9E-3"/>
    <n v="0"/>
    <n v="4"/>
    <s v="Secretaría General"/>
    <n v="1"/>
    <x v="9"/>
    <x v="0"/>
    <m/>
    <x v="3"/>
    <x v="0"/>
    <x v="19"/>
    <m/>
  </r>
  <r>
    <n v="17"/>
    <x v="16"/>
    <x v="7"/>
    <n v="2"/>
    <x v="1"/>
    <n v="14"/>
    <x v="9"/>
    <s v="Gestión Pública Local"/>
    <x v="7"/>
    <s v="A definir en PDL"/>
    <n v="3"/>
    <x v="19"/>
    <x v="29"/>
    <x v="29"/>
    <s v="Otorgar XXX estímulos de apoyo al sector artístico y cultural."/>
    <x v="256"/>
    <n v="1106"/>
    <n v="1138"/>
    <n v="1171"/>
    <n v="1204"/>
    <n v="4619"/>
    <n v="4.19E-2"/>
    <n v="0"/>
    <n v="100"/>
    <s v="Secretaría Distrital de Cultura, Recreación y Deporte"/>
    <n v="26"/>
    <x v="10"/>
    <x v="23"/>
    <m/>
    <x v="9"/>
    <x v="7"/>
    <x v="20"/>
    <m/>
  </r>
  <r>
    <n v="17"/>
    <x v="16"/>
    <x v="7"/>
    <n v="2"/>
    <x v="1"/>
    <n v="14"/>
    <x v="9"/>
    <s v="Presupuestos Participativos"/>
    <x v="7"/>
    <s v="N/A"/>
    <n v="24"/>
    <x v="20"/>
    <x v="30"/>
    <x v="30"/>
    <s v="Beneficiar XXX colectivos u organizaciones recreo deportivas  inscritas en el Banco que implementan iniciativas de carácter barrial con apoyos economicos"/>
    <x v="993"/>
    <n v="58"/>
    <n v="60"/>
    <n v="61"/>
    <n v="63"/>
    <n v="242"/>
    <n v="2.2000000000000001E-3"/>
    <n v="0"/>
    <n v="16"/>
    <s v="Secretaría Distrital de Cultura, Recreación y Deporte"/>
    <n v="26"/>
    <x v="11"/>
    <x v="24"/>
    <m/>
    <x v="9"/>
    <x v="0"/>
    <x v="21"/>
    <m/>
  </r>
  <r>
    <n v="17"/>
    <x v="16"/>
    <x v="7"/>
    <n v="2"/>
    <x v="1"/>
    <n v="14"/>
    <x v="9"/>
    <s v="Presupuestos Participativos"/>
    <x v="7"/>
    <s v="N/A"/>
    <n v="24"/>
    <x v="20"/>
    <x v="31"/>
    <x v="31"/>
    <s v="Beneficiar  XXX personas en actividades recreo-deportivas comunitarias."/>
    <x v="118"/>
    <n v="111"/>
    <n v="114"/>
    <n v="17"/>
    <n v="121"/>
    <n v="463"/>
    <n v="4.1999999999999997E-3"/>
    <n v="0"/>
    <n v="4000"/>
    <s v="Secretaría Distrital de Cultura, Recreación y Deporte"/>
    <n v="26"/>
    <x v="11"/>
    <x v="25"/>
    <m/>
    <x v="9"/>
    <x v="0"/>
    <x v="22"/>
    <m/>
  </r>
  <r>
    <n v="17"/>
    <x v="16"/>
    <x v="7"/>
    <n v="2"/>
    <x v="1"/>
    <n v="14"/>
    <x v="9"/>
    <s v="Presupuestos Participativos"/>
    <x v="7"/>
    <s v="N/A"/>
    <n v="24"/>
    <x v="20"/>
    <x v="32"/>
    <x v="32"/>
    <s v="Capacitar XXX personas en los campos deportivos o recreativos "/>
    <x v="994"/>
    <n v="520"/>
    <n v="535"/>
    <n v="550"/>
    <n v="566"/>
    <n v="2171"/>
    <n v="1.9699999999999999E-2"/>
    <n v="0"/>
    <n v="400"/>
    <s v="Secretaría Distrital de Cultura, Recreación y Deporte"/>
    <n v="26"/>
    <x v="11"/>
    <x v="26"/>
    <m/>
    <x v="9"/>
    <x v="8"/>
    <x v="23"/>
    <m/>
  </r>
  <r>
    <n v="17"/>
    <x v="16"/>
    <x v="7"/>
    <n v="2"/>
    <x v="1"/>
    <n v="14"/>
    <x v="9"/>
    <s v="Presupuestos Participativos"/>
    <x v="7"/>
    <s v="N/A"/>
    <n v="25"/>
    <x v="21"/>
    <x v="34"/>
    <x v="34"/>
    <s v="Realizar XXX eventos de promoción, circulción y apropiación de actividades artísticas, culturales y patrimoniales."/>
    <x v="995"/>
    <n v="575"/>
    <n v="592"/>
    <n v="609"/>
    <n v="627"/>
    <n v="2403"/>
    <n v="2.18E-2"/>
    <n v="0"/>
    <n v="12"/>
    <s v="Secretaría Distrital de Cultura, Recreación y Deporte"/>
    <n v="26"/>
    <x v="10"/>
    <x v="27"/>
    <m/>
    <x v="9"/>
    <x v="9"/>
    <x v="25"/>
    <m/>
  </r>
  <r>
    <n v="17"/>
    <x v="16"/>
    <x v="7"/>
    <n v="2"/>
    <x v="1"/>
    <n v="14"/>
    <x v="9"/>
    <s v="Presupuestos Participativos"/>
    <x v="7"/>
    <s v="N/A"/>
    <n v="25"/>
    <x v="21"/>
    <x v="35"/>
    <x v="35"/>
    <s v="Capacitar XXX personas en los campos artísticos, interculturales, culturales y/o patrimoniales."/>
    <x v="996"/>
    <n v="87"/>
    <n v="90"/>
    <n v="92"/>
    <n v="95"/>
    <n v="364"/>
    <n v="3.3E-3"/>
    <n v="0"/>
    <n v="150"/>
    <s v="Secretaría Distrital de Cultura, Recreación y Deporte"/>
    <n v="26"/>
    <x v="10"/>
    <x v="26"/>
    <m/>
    <x v="9"/>
    <x v="10"/>
    <x v="26"/>
    <m/>
  </r>
  <r>
    <n v="17"/>
    <x v="16"/>
    <x v="7"/>
    <n v="2"/>
    <x v="1"/>
    <n v="14"/>
    <x v="9"/>
    <s v="Presupuestos Participativos"/>
    <x v="7"/>
    <s v="N/A"/>
    <n v="25"/>
    <x v="21"/>
    <x v="36"/>
    <x v="36"/>
    <s v="Beneficiar XXX organizaciones artísticas, culturales y patrimoniales con elementos entregados."/>
    <x v="415"/>
    <n v="95"/>
    <n v="98"/>
    <n v="101"/>
    <n v="103"/>
    <n v="397"/>
    <n v="3.5999999999999999E-3"/>
    <n v="0"/>
    <n v="20"/>
    <s v="Secretaría Distrital de Cultura, Recreación y Deporte"/>
    <n v="26"/>
    <x v="10"/>
    <x v="28"/>
    <m/>
    <x v="3"/>
    <x v="0"/>
    <x v="27"/>
    <m/>
  </r>
  <r>
    <n v="17"/>
    <x v="16"/>
    <x v="8"/>
    <n v="2"/>
    <x v="1"/>
    <n v="15"/>
    <x v="10"/>
    <s v="Presupuestos Participativos"/>
    <x v="6"/>
    <s v="N/A"/>
    <n v="33"/>
    <x v="22"/>
    <x v="37"/>
    <x v="37"/>
    <s v="Vincular XXX personas en acciones educativas en temas de protección y bienestar animal"/>
    <x v="997"/>
    <n v="108"/>
    <n v="111"/>
    <n v="115"/>
    <n v="118"/>
    <n v="452"/>
    <n v="4.1000000000000003E-3"/>
    <n v="0"/>
    <n v="550"/>
    <s v="Secretaría Distrital de Ambiente"/>
    <n v="33"/>
    <x v="12"/>
    <x v="8"/>
    <m/>
    <x v="3"/>
    <x v="11"/>
    <x v="28"/>
    <m/>
  </r>
  <r>
    <n v="17"/>
    <x v="16"/>
    <x v="8"/>
    <n v="2"/>
    <x v="1"/>
    <n v="15"/>
    <x v="10"/>
    <s v="Presupuestos Participativos"/>
    <x v="6"/>
    <s v="N/A"/>
    <n v="33"/>
    <x v="22"/>
    <x v="38"/>
    <x v="38"/>
    <s v="Atender XXX animales en los programas de brigadas médicas, urgencias veterinarias y adopciones"/>
    <x v="998"/>
    <n v="190"/>
    <n v="195"/>
    <n v="201"/>
    <n v="207"/>
    <n v="793"/>
    <n v="7.1999999999999998E-3"/>
    <n v="0"/>
    <n v="1600"/>
    <s v="Secretaría Distrital de Ambiente"/>
    <n v="33"/>
    <x v="12"/>
    <x v="29"/>
    <m/>
    <x v="3"/>
    <x v="12"/>
    <x v="29"/>
    <m/>
  </r>
  <r>
    <n v="17"/>
    <x v="16"/>
    <x v="8"/>
    <n v="2"/>
    <x v="1"/>
    <n v="15"/>
    <x v="10"/>
    <s v="Presupuestos Participativos"/>
    <x v="6"/>
    <s v="N/A"/>
    <n v="33"/>
    <x v="22"/>
    <x v="39"/>
    <x v="39"/>
    <s v="Esterilizar XXX perros y gatos incluyendo los que está en condición de vulnerabilidad"/>
    <x v="999"/>
    <n v="92"/>
    <n v="95"/>
    <n v="98"/>
    <n v="101"/>
    <n v="386"/>
    <n v="3.5000000000000001E-3"/>
    <n v="0"/>
    <n v="1600"/>
    <s v="Secretaría Distrital de Ambiente"/>
    <n v="33"/>
    <x v="12"/>
    <x v="30"/>
    <m/>
    <x v="3"/>
    <x v="13"/>
    <x v="29"/>
    <m/>
  </r>
  <r>
    <n v="17"/>
    <x v="16"/>
    <x v="9"/>
    <n v="3"/>
    <x v="2"/>
    <n v="16"/>
    <x v="11"/>
    <s v="Gestión Pública Local"/>
    <x v="8"/>
    <n v="0.09"/>
    <n v="28"/>
    <x v="23"/>
    <x v="40"/>
    <x v="40"/>
    <s v="Dotar XXX sedes educativas urbanas y rurales con recursos pedagógicos y/o tecnológicos"/>
    <x v="1000"/>
    <n v="573"/>
    <n v="573"/>
    <n v="573"/>
    <s v=" -   "/>
    <n v="1719"/>
    <n v="1.5599999999999999E-2"/>
    <n v="0"/>
    <n v="3"/>
    <s v="Secretaría de Educación del Distrito"/>
    <n v="15"/>
    <x v="13"/>
    <x v="3"/>
    <m/>
    <x v="3"/>
    <x v="14"/>
    <x v="30"/>
    <m/>
  </r>
  <r>
    <n v="17"/>
    <x v="16"/>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1001"/>
    <n v="346"/>
    <n v="346"/>
    <n v="346"/>
    <n v="364"/>
    <n v="1402"/>
    <n v="1.2699999999999999E-2"/>
    <n v="0"/>
    <n v="77"/>
    <s v="Secretaría de Educación del Distrito"/>
    <n v="15"/>
    <x v="13"/>
    <x v="31"/>
    <m/>
    <x v="10"/>
    <x v="15"/>
    <x v="31"/>
    <m/>
  </r>
  <r>
    <n v="17"/>
    <x v="16"/>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1002"/>
    <n v="1683"/>
    <n v="1683"/>
    <n v="1683"/>
    <n v="1772"/>
    <n v="6821"/>
    <n v="6.1899999999999997E-2"/>
    <n v="0"/>
    <n v="77"/>
    <s v="Secretaría de Educación del Distrito"/>
    <n v="15"/>
    <x v="13"/>
    <x v="32"/>
    <m/>
    <x v="10"/>
    <x v="15"/>
    <x v="32"/>
    <m/>
  </r>
  <r>
    <n v="17"/>
    <x v="16"/>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003"/>
    <n v="391"/>
    <n v="402"/>
    <n v="413"/>
    <n v="425"/>
    <n v="1631"/>
    <n v="1.4800000000000001E-2"/>
    <n v="0"/>
    <n v="16"/>
    <s v="Secretaría Distrital de Desarrollo Económico"/>
    <n v="11"/>
    <x v="14"/>
    <x v="0"/>
    <m/>
    <x v="11"/>
    <x v="0"/>
    <x v="33"/>
    <m/>
  </r>
  <r>
    <n v="17"/>
    <x v="16"/>
    <x v="10"/>
    <n v="3"/>
    <x v="2"/>
    <n v="19"/>
    <x v="12"/>
    <s v="Presupuestos Participativos"/>
    <x v="10"/>
    <s v="N/A"/>
    <n v="36"/>
    <x v="26"/>
    <x v="44"/>
    <x v="44"/>
    <s v="Apoyar XXX Mipymes y/o emprendimientos orientados al fortalecimiento de las capacidades locales para la gestión y el desarrollo turístico "/>
    <x v="1004"/>
    <n v="314"/>
    <n v="323"/>
    <n v="332"/>
    <n v="342"/>
    <n v="1311"/>
    <n v="1.1900000000000001E-2"/>
    <n v="0"/>
    <n v="25"/>
    <s v="Secretaría Distrital de Desarrollo Económico"/>
    <n v="11"/>
    <x v="14"/>
    <x v="33"/>
    <m/>
    <x v="3"/>
    <x v="0"/>
    <x v="34"/>
    <m/>
  </r>
  <r>
    <n v="17"/>
    <x v="16"/>
    <x v="7"/>
    <n v="3"/>
    <x v="2"/>
    <n v="20"/>
    <x v="13"/>
    <s v="Presupuestos Participativos"/>
    <x v="7"/>
    <s v="N/A"/>
    <n v="30"/>
    <x v="27"/>
    <x v="45"/>
    <x v="45"/>
    <s v="Financiar XXX proyectos del sector cultural y creativo."/>
    <x v="1005"/>
    <n v="261"/>
    <n v="269"/>
    <n v="277"/>
    <n v="285"/>
    <n v="1092"/>
    <n v="9.9000000000000008E-3"/>
    <n v="0"/>
    <n v="28"/>
    <s v="Secretaría Distrital de Cultura, Recreación y Deporte"/>
    <n v="26"/>
    <x v="15"/>
    <x v="34"/>
    <m/>
    <x v="9"/>
    <x v="0"/>
    <x v="35"/>
    <m/>
  </r>
  <r>
    <n v="17"/>
    <x v="16"/>
    <x v="10"/>
    <n v="3"/>
    <x v="2"/>
    <n v="20"/>
    <x v="13"/>
    <s v="Presupuestos Participativos"/>
    <x v="10"/>
    <s v="N/A"/>
    <n v="38"/>
    <x v="29"/>
    <x v="47"/>
    <x v="47"/>
    <s v="Apoyar XXX Mipymes, emprendimientos y/o actores de la economia informal para el fortalecimiento del tejido empresarial local."/>
    <x v="197"/>
    <n v="261"/>
    <n v="269"/>
    <n v="277"/>
    <n v="285"/>
    <n v="1092"/>
    <n v="9.9000000000000008E-3"/>
    <n v="0"/>
    <n v="200"/>
    <s v="Secretaría Distrital de Desarrollo Económico"/>
    <n v="11"/>
    <x v="16"/>
    <x v="36"/>
    <m/>
    <x v="3"/>
    <x v="17"/>
    <x v="37"/>
    <m/>
  </r>
  <r>
    <n v="17"/>
    <x v="16"/>
    <x v="7"/>
    <n v="4"/>
    <x v="3"/>
    <n v="24"/>
    <x v="14"/>
    <s v="Presupuestos Participativos"/>
    <x v="11"/>
    <s v="N/A"/>
    <n v="26"/>
    <x v="30"/>
    <x v="48"/>
    <x v="48"/>
    <s v="Intervenir XXX Parques  de la red de proximidad con acciones de mejoramiento, mantenimiento y/o dotación. "/>
    <x v="1006"/>
    <n v="435"/>
    <n v="448"/>
    <n v="461"/>
    <n v="474"/>
    <n v="1818"/>
    <n v="1.6500000000000001E-2"/>
    <n v="0"/>
    <n v="1"/>
    <s v="Secretaría Distrital de Cultura, Recreación y Deporte"/>
    <n v="26"/>
    <x v="17"/>
    <x v="4"/>
    <m/>
    <x v="3"/>
    <x v="18"/>
    <x v="38"/>
    <m/>
  </r>
  <r>
    <n v="17"/>
    <x v="16"/>
    <x v="7"/>
    <n v="4"/>
    <x v="3"/>
    <n v="24"/>
    <x v="14"/>
    <s v="Presupuestos Participativos"/>
    <x v="11"/>
    <s v="N/A"/>
    <n v="31"/>
    <x v="31"/>
    <x v="49"/>
    <x v="49"/>
    <s v="Intervenir XXX equipamientos culturales con acciones de construcción, adecuación y/o dotación"/>
    <x v="275"/>
    <n v="156"/>
    <n v="160"/>
    <n v="165"/>
    <n v="170"/>
    <n v="651"/>
    <n v="5.8999999999999999E-3"/>
    <n v="0"/>
    <n v="4"/>
    <s v="Secretaría Distrital de Cultura, Recreación y Deporte"/>
    <n v="26"/>
    <x v="18"/>
    <x v="4"/>
    <m/>
    <x v="3"/>
    <x v="19"/>
    <x v="39"/>
    <m/>
  </r>
  <r>
    <n v="17"/>
    <x v="16"/>
    <x v="11"/>
    <n v="4"/>
    <x v="3"/>
    <n v="25"/>
    <x v="15"/>
    <s v="Presupuestos Participativos"/>
    <x v="12"/>
    <s v="N/A"/>
    <n v="32"/>
    <x v="32"/>
    <x v="51"/>
    <x v="51"/>
    <s v="Implementar XXX procesos comunitarios de educación ambiental que promueven la conservación de la biodiversidad y el agua"/>
    <x v="1007"/>
    <n v="132"/>
    <n v="136"/>
    <n v="140"/>
    <n v="144"/>
    <n v="552"/>
    <n v="5.0000000000000001E-3"/>
    <n v="0"/>
    <n v="3100"/>
    <s v="Secretaría Distrital de Ambiente"/>
    <n v="33"/>
    <x v="20"/>
    <x v="38"/>
    <m/>
    <x v="13"/>
    <x v="0"/>
    <x v="28"/>
    <m/>
  </r>
  <r>
    <n v="17"/>
    <x v="16"/>
    <x v="11"/>
    <n v="4"/>
    <x v="3"/>
    <n v="25"/>
    <x v="15"/>
    <s v="Presupuestos Participativos"/>
    <x v="12"/>
    <s v="N/A"/>
    <n v="32"/>
    <x v="32"/>
    <x v="52"/>
    <x v="52"/>
    <s v="Implementar XXX huertas urbanas "/>
    <x v="1008"/>
    <n v="40"/>
    <n v="41"/>
    <n v="42"/>
    <n v="43"/>
    <n v="166"/>
    <n v="1.5E-3"/>
    <n v="0"/>
    <n v="21"/>
    <s v="Secretaría Distrital de Ambiente"/>
    <n v="33"/>
    <x v="20"/>
    <x v="39"/>
    <m/>
    <x v="3"/>
    <x v="21"/>
    <x v="41"/>
    <m/>
  </r>
  <r>
    <n v="17"/>
    <x v="16"/>
    <x v="11"/>
    <n v="4"/>
    <x v="3"/>
    <n v="25"/>
    <x v="15"/>
    <s v="Presupuestos Participativos"/>
    <x v="12"/>
    <s v="N/A"/>
    <n v="32"/>
    <x v="32"/>
    <x v="53"/>
    <x v="53"/>
    <s v="Mantener XXX m2 de jardinería "/>
    <x v="1009"/>
    <n v="100"/>
    <n v="103"/>
    <n v="106"/>
    <n v="109"/>
    <n v="418"/>
    <n v="3.8E-3"/>
    <n v="0"/>
    <n v="100"/>
    <s v="Secretaría Distrital de Ambiente"/>
    <n v="33"/>
    <x v="20"/>
    <x v="40"/>
    <m/>
    <x v="3"/>
    <x v="22"/>
    <x v="40"/>
    <m/>
  </r>
  <r>
    <n v="17"/>
    <x v="16"/>
    <x v="11"/>
    <n v="4"/>
    <x v="3"/>
    <n v="25"/>
    <x v="15"/>
    <s v="Presupuestos Participativos"/>
    <x v="12"/>
    <s v="N/A"/>
    <n v="32"/>
    <x v="32"/>
    <x v="54"/>
    <x v="54"/>
    <s v="Mantener XXX árboles en zona urbana"/>
    <x v="1010"/>
    <n v="63"/>
    <n v="65"/>
    <n v="67"/>
    <n v="69"/>
    <n v="264"/>
    <n v="2.3999999999999998E-3"/>
    <n v="0"/>
    <n v="100"/>
    <s v="Secretaría Distrital de Ambiente"/>
    <n v="33"/>
    <x v="20"/>
    <x v="41"/>
    <m/>
    <x v="3"/>
    <x v="23"/>
    <x v="42"/>
    <m/>
  </r>
  <r>
    <n v="17"/>
    <x v="16"/>
    <x v="11"/>
    <n v="4"/>
    <x v="3"/>
    <n v="25"/>
    <x v="15"/>
    <s v="Presupuestos Participativos"/>
    <x v="12"/>
    <s v="N/A"/>
    <n v="34"/>
    <x v="34"/>
    <x v="59"/>
    <x v="59"/>
    <s v="Capacitar XXX personas en separación en la fuente y reciclaje."/>
    <x v="751"/>
    <n v="325"/>
    <n v="334"/>
    <n v="344"/>
    <n v="354"/>
    <n v="1357"/>
    <n v="1.23E-2"/>
    <n v="0"/>
    <n v="5000"/>
    <s v="Secretaría Distrital del Hábitat"/>
    <n v="43"/>
    <x v="20"/>
    <x v="43"/>
    <m/>
    <x v="3"/>
    <x v="25"/>
    <x v="43"/>
    <m/>
  </r>
  <r>
    <n v="17"/>
    <x v="16"/>
    <x v="2"/>
    <n v="4"/>
    <x v="3"/>
    <n v="26"/>
    <x v="16"/>
    <s v="Presupuestos Participativos"/>
    <x v="3"/>
    <s v="Entre el 14% y 19%"/>
    <n v="17"/>
    <x v="35"/>
    <x v="61"/>
    <x v="61"/>
    <s v="Intervenir XXX Kilómetros-carril de malla vial urbana (local y/o intermedia) con acciones de construcción y/o conservación"/>
    <x v="1011"/>
    <n v="3684"/>
    <n v="3790"/>
    <n v="3900"/>
    <n v="4013"/>
    <n v="15387"/>
    <n v="0.1396"/>
    <n v="0"/>
    <n v="7"/>
    <s v="Secretaría Distrital de Movilidad"/>
    <n v="37"/>
    <x v="21"/>
    <x v="45"/>
    <m/>
    <x v="3"/>
    <x v="26"/>
    <x v="45"/>
    <m/>
  </r>
  <r>
    <n v="17"/>
    <x v="16"/>
    <x v="8"/>
    <n v="4"/>
    <x v="3"/>
    <n v="27"/>
    <x v="17"/>
    <s v="Gestión Pública Local"/>
    <x v="12"/>
    <s v="A definir en PDL"/>
    <n v="40"/>
    <x v="36"/>
    <x v="63"/>
    <x v="63"/>
    <s v="Realizar XXX acciones efectivas para el fortalecimiento de las capacidades locales para la respuesta a emergencias y desastres."/>
    <x v="1012"/>
    <n v="496"/>
    <n v="496"/>
    <n v="620"/>
    <n v="248"/>
    <n v="1860"/>
    <n v="1.6899999999999998E-2"/>
    <n v="0"/>
    <n v="15"/>
    <s v="Secretaría Distrital de Ambiente"/>
    <n v="33"/>
    <x v="22"/>
    <x v="47"/>
    <m/>
    <x v="3"/>
    <x v="0"/>
    <x v="46"/>
    <m/>
  </r>
  <r>
    <n v="17"/>
    <x v="16"/>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1013"/>
    <n v="82"/>
    <n v="84"/>
    <n v="87"/>
    <n v="89"/>
    <n v="342"/>
    <n v="3.0999999999999999E-3"/>
    <n v="0"/>
    <n v="1"/>
    <s v="Secretaría Distrital de Integración Social"/>
    <n v="24"/>
    <x v="23"/>
    <x v="3"/>
    <m/>
    <x v="3"/>
    <x v="27"/>
    <x v="48"/>
    <m/>
  </r>
  <r>
    <n v="17"/>
    <x v="16"/>
    <x v="3"/>
    <n v="4"/>
    <x v="3"/>
    <n v="30"/>
    <x v="18"/>
    <s v="Presupuestos Participativos"/>
    <x v="11"/>
    <s v="N/A"/>
    <n v="11"/>
    <x v="37"/>
    <x v="67"/>
    <x v="67"/>
    <s v="Dotar y/o acondicionar XXX unidades operativas orientadas a la atención de jóvenes (casas de la juventud, centros forjar)"/>
    <x v="67"/>
    <n v="84"/>
    <n v="87"/>
    <n v="89"/>
    <n v="92"/>
    <n v="352"/>
    <n v="3.2000000000000002E-3"/>
    <n v="0"/>
    <n v="1"/>
    <s v="Secretaría Distrital de Integración Social"/>
    <n v="24"/>
    <x v="23"/>
    <x v="3"/>
    <m/>
    <x v="3"/>
    <x v="27"/>
    <x v="50"/>
    <m/>
  </r>
  <r>
    <n v="17"/>
    <x v="16"/>
    <x v="13"/>
    <n v="5"/>
    <x v="4"/>
    <n v="33"/>
    <x v="20"/>
    <s v="Gestión Pública Local"/>
    <x v="14"/>
    <s v="15% (En este caso el porcentaje referido es el máximo posible)"/>
    <n v="42"/>
    <x v="39"/>
    <x v="71"/>
    <x v="71"/>
    <s v="Intervenir XX sede administrativa local"/>
    <x v="1014"/>
    <n v="506"/>
    <s v=" -   "/>
    <s v=" -   "/>
    <s v=" -   "/>
    <n v="506"/>
    <n v="4.5999999999999999E-3"/>
    <n v="0"/>
    <n v="1"/>
    <s v="Secretaría Distrital de Gobierno"/>
    <n v="3"/>
    <x v="25"/>
    <x v="4"/>
    <m/>
    <x v="14"/>
    <x v="0"/>
    <x v="54"/>
    <m/>
  </r>
  <r>
    <n v="17"/>
    <x v="16"/>
    <x v="13"/>
    <n v="5"/>
    <x v="4"/>
    <n v="33"/>
    <x v="20"/>
    <s v="Gestión Pública Local"/>
    <x v="14"/>
    <s v="15% (En este caso el porcentaje referido es el máximo posible)"/>
    <n v="43"/>
    <x v="40"/>
    <x v="72"/>
    <x v="72"/>
    <s v="Realizar 4 estrategias de fortalecimiento institucional (una por vigencia)."/>
    <x v="72"/>
    <n v="2910"/>
    <n v="2910"/>
    <n v="2910"/>
    <n v="2910"/>
    <n v="11640"/>
    <n v="0.1056"/>
    <n v="0"/>
    <n v="4"/>
    <s v="Secretaría Distrital de Gobierno"/>
    <n v="3"/>
    <x v="25"/>
    <x v="50"/>
    <m/>
    <x v="14"/>
    <x v="0"/>
    <x v="55"/>
    <m/>
  </r>
  <r>
    <n v="17"/>
    <x v="16"/>
    <x v="13"/>
    <n v="5"/>
    <x v="4"/>
    <n v="33"/>
    <x v="20"/>
    <s v="Gestión Pública Local"/>
    <x v="14"/>
    <s v="15% (En este caso el porcentaje referido es el máximo posible)"/>
    <n v="45"/>
    <x v="41"/>
    <x v="73"/>
    <x v="73"/>
    <s v="Realizar 4 estrategias de inspección, vigilancia y control (una por vigencia)."/>
    <x v="73"/>
    <n v="1107"/>
    <n v="1107"/>
    <n v="1107"/>
    <n v="1107"/>
    <n v="4428"/>
    <n v="4.02E-2"/>
    <n v="0"/>
    <n v="4"/>
    <s v="Secretaría Distrital de Gobierno"/>
    <n v="3"/>
    <x v="25"/>
    <x v="51"/>
    <m/>
    <x v="14"/>
    <x v="0"/>
    <x v="56"/>
    <m/>
  </r>
  <r>
    <n v="17"/>
    <x v="16"/>
    <x v="6"/>
    <n v="5"/>
    <x v="4"/>
    <n v="35"/>
    <x v="21"/>
    <s v="Presupuestos Participativos"/>
    <x v="15"/>
    <s v="N/A"/>
    <n v="12"/>
    <x v="42"/>
    <x v="74"/>
    <x v="74"/>
    <s v="Operativizar XXX Centros de Acceso Comunitario en zonas rurales y/o apartadas y/o urbanas"/>
    <x v="1015"/>
    <n v="195"/>
    <n v="201"/>
    <n v="207"/>
    <n v="213"/>
    <n v="816"/>
    <n v="7.4000000000000003E-3"/>
    <n v="0"/>
    <n v="3"/>
    <s v="Secretaría General"/>
    <n v="1"/>
    <x v="26"/>
    <x v="52"/>
    <m/>
    <x v="3"/>
    <x v="0"/>
    <x v="57"/>
    <m/>
  </r>
  <r>
    <n v="17"/>
    <x v="16"/>
    <x v="6"/>
    <n v="5"/>
    <x v="4"/>
    <n v="35"/>
    <x v="21"/>
    <s v="Presupuestos Participativos"/>
    <x v="15"/>
    <s v="N/A"/>
    <n v="12"/>
    <x v="42"/>
    <x v="75"/>
    <x v="75"/>
    <s v="Operativizar XXX Centros de Acceso Comunitario en zonas rurales y/o apartadas y/o urbanas, con énfasis en procesos de formación y desarrollo de competencias digitales."/>
    <x v="758"/>
    <n v="195"/>
    <n v="201"/>
    <n v="207"/>
    <n v="213"/>
    <n v="816"/>
    <n v="7.4000000000000003E-3"/>
    <n v="0"/>
    <n v="3"/>
    <s v="Secretaría General"/>
    <n v="1"/>
    <x v="26"/>
    <x v="0"/>
    <m/>
    <x v="3"/>
    <x v="0"/>
    <x v="58"/>
    <m/>
  </r>
  <r>
    <n v="17"/>
    <x v="16"/>
    <x v="13"/>
    <n v="5"/>
    <x v="4"/>
    <n v="39"/>
    <x v="22"/>
    <s v="Presupuestos Participativos"/>
    <x v="16"/>
    <s v="N/A"/>
    <n v="18"/>
    <x v="43"/>
    <x v="76"/>
    <x v="76"/>
    <s v="Fortalecer XXX Organizaciones sociales e Instancias de participación ciudadana."/>
    <x v="1016"/>
    <n v="325"/>
    <n v="334"/>
    <n v="354"/>
    <n v="354"/>
    <n v="1367"/>
    <n v="1.24E-2"/>
    <n v="0"/>
    <n v="40"/>
    <s v="Secretaría Distrital de Gobierno"/>
    <n v="3"/>
    <x v="27"/>
    <x v="53"/>
    <m/>
    <x v="3"/>
    <x v="0"/>
    <x v="59"/>
    <m/>
  </r>
  <r>
    <n v="17"/>
    <x v="16"/>
    <x v="13"/>
    <n v="5"/>
    <x v="4"/>
    <n v="39"/>
    <x v="22"/>
    <s v="Presupuestos Participativos"/>
    <x v="16"/>
    <s v="N/A"/>
    <n v="20"/>
    <x v="44"/>
    <x v="77"/>
    <x v="77"/>
    <s v="Capacitar XXX personas a través de procesos de formación para la participación de manera virtual y presencial."/>
    <x v="970"/>
    <n v="172"/>
    <n v="176"/>
    <n v="182"/>
    <n v="187"/>
    <n v="717"/>
    <n v="6.4999999999999997E-3"/>
    <n v="0"/>
    <n v="400"/>
    <s v="Secretaría Distrital de Gobierno"/>
    <n v="3"/>
    <x v="27"/>
    <x v="26"/>
    <m/>
    <x v="3"/>
    <x v="29"/>
    <x v="59"/>
    <m/>
  </r>
  <r>
    <n v="17"/>
    <x v="16"/>
    <x v="13"/>
    <n v="5"/>
    <x v="4"/>
    <n v="39"/>
    <x v="22"/>
    <s v="Gestión Pública Local"/>
    <x v="16"/>
    <s v="A definir en PDL"/>
    <n v="41"/>
    <x v="45"/>
    <x v="78"/>
    <x v="78"/>
    <s v="Fortalecer XXX organizaciones comunales."/>
    <x v="1017"/>
    <n v="163"/>
    <n v="163"/>
    <n v="163"/>
    <n v="163"/>
    <n v="652"/>
    <n v="5.8999999999999999E-3"/>
    <n v="0"/>
    <n v="25"/>
    <s v="Secretaría Distrital de Gobierno"/>
    <n v="3"/>
    <x v="27"/>
    <x v="54"/>
    <m/>
    <x v="3"/>
    <x v="0"/>
    <x v="59"/>
    <m/>
  </r>
  <r>
    <n v="17"/>
    <x v="16"/>
    <x v="13"/>
    <n v="5"/>
    <x v="4"/>
    <n v="39"/>
    <x v="22"/>
    <s v="Gestión Pública Local"/>
    <x v="14"/>
    <s v="A definir en PDL"/>
    <n v="44"/>
    <x v="46"/>
    <x v="79"/>
    <x v="79"/>
    <s v="Desarrollar XXXX acciones orientadas a la ciudadanía, en el marco de la estrategia &quot;Bogotaneidad"/>
    <x v="1018"/>
    <n v="150"/>
    <n v="150"/>
    <n v="150"/>
    <n v="150"/>
    <n v="600"/>
    <n v="5.4000000000000003E-3"/>
    <n v="0"/>
    <n v="4"/>
    <s v="Secretaría Distrital de Gobierno"/>
    <n v="3"/>
    <x v="28"/>
    <x v="55"/>
    <m/>
    <x v="15"/>
    <x v="0"/>
    <x v="60"/>
    <m/>
  </r>
  <r>
    <n v="17"/>
    <x v="16"/>
    <x v="13"/>
    <n v="5"/>
    <x v="4"/>
    <n v="39"/>
    <x v="22"/>
    <s v="Gestión Pública Local"/>
    <x v="17"/>
    <s v="A definir en PDL"/>
    <n v="46"/>
    <x v="47"/>
    <x v="81"/>
    <x v="81"/>
    <s v="Concertar e implementar una (1) iniciativa de inversión local con los pueblos indígenas (aplica en todas las localidades con autoridades indígenas)"/>
    <x v="1019"/>
    <n v="125"/>
    <n v="125"/>
    <n v="125"/>
    <n v="125"/>
    <n v="500"/>
    <n v="4.4999999999999997E-3"/>
    <n v="0"/>
    <n v="1"/>
    <s v="Secretaría Distrital de Gobierno"/>
    <n v="3"/>
    <x v="29"/>
    <x v="57"/>
    <m/>
    <x v="3"/>
    <x v="0"/>
    <x v="61"/>
    <m/>
  </r>
  <r>
    <n v="17"/>
    <x v="16"/>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82"/>
    <n v="125"/>
    <n v="125"/>
    <n v="125"/>
    <n v="125"/>
    <n v="500"/>
    <n v="4.4999999999999997E-3"/>
    <n v="0"/>
    <n v="1"/>
    <s v="Secretaría Distrital de Gobierno"/>
    <n v="3"/>
    <x v="29"/>
    <x v="58"/>
    <m/>
    <x v="3"/>
    <x v="0"/>
    <x v="61"/>
    <m/>
  </r>
  <r>
    <n v="17"/>
    <x v="16"/>
    <x v="13"/>
    <n v="5"/>
    <x v="4"/>
    <n v="39"/>
    <x v="22"/>
    <s v="Presupuestos Participativos"/>
    <x v="16"/>
    <s v="N/A"/>
    <n v="58"/>
    <x v="48"/>
    <x v="84"/>
    <x v="84"/>
    <s v="Rehabilitar  XXX salones comunales y/o casas de participación."/>
    <x v="1020"/>
    <n v="274"/>
    <n v="282"/>
    <n v="291"/>
    <n v="299"/>
    <n v="1146"/>
    <n v="1.04E-2"/>
    <n v="0"/>
    <n v="4"/>
    <s v="Secretaría Distrital de Gobierno"/>
    <n v="3"/>
    <x v="27"/>
    <x v="60"/>
    <m/>
    <x v="3"/>
    <x v="0"/>
    <x v="62"/>
    <m/>
  </r>
  <r>
    <n v="17"/>
    <x v="16"/>
    <x v="13"/>
    <n v="5"/>
    <x v="4"/>
    <n v="39"/>
    <x v="22"/>
    <s v="Presupuestos Participativos"/>
    <x v="14"/>
    <s v="N/A"/>
    <n v="59"/>
    <x v="49"/>
    <x v="86"/>
    <x v="86"/>
    <s v="Fortalecer XXX medios comunitarios y alternativos."/>
    <x v="1021"/>
    <n v="245"/>
    <n v="253"/>
    <n v="260"/>
    <n v="267"/>
    <n v="1025"/>
    <n v="9.2999999999999992E-3"/>
    <n v="0"/>
    <n v="20"/>
    <s v="Secretaría Distrital de Gobierno"/>
    <n v="3"/>
    <x v="27"/>
    <x v="61"/>
    <m/>
    <x v="3"/>
    <x v="0"/>
    <x v="64"/>
    <m/>
  </r>
  <r>
    <n v="18"/>
    <x v="17"/>
    <x v="0"/>
    <n v="1"/>
    <x v="0"/>
    <n v="1"/>
    <x v="0"/>
    <s v="Presupuestos Participativos"/>
    <x v="0"/>
    <s v="N/A"/>
    <n v="15"/>
    <x v="0"/>
    <x v="0"/>
    <x v="0"/>
    <s v="Fortalecer XXX organizaciones comunitarias a través de capacidades para promover acciones de corresponsabilidad en la gestión de la seguridad y la convivencia  "/>
    <x v="797"/>
    <n v="661.31480699999997"/>
    <n v="686.15077099999996"/>
    <n v="706.12893399999996"/>
    <n v="726.69291099999998"/>
    <n v="2780.2874225400001"/>
    <n v="6.4999999999999997E-3"/>
    <n v="0"/>
    <n v="40"/>
    <s v="Secretaría Distrital de Seguridad, Convivencia y Justicia"/>
    <n v="51"/>
    <x v="0"/>
    <x v="0"/>
    <m/>
    <x v="0"/>
    <x v="0"/>
    <x v="0"/>
    <m/>
  </r>
  <r>
    <n v="18"/>
    <x v="17"/>
    <x v="0"/>
    <n v="1"/>
    <x v="0"/>
    <n v="1"/>
    <x v="0"/>
    <s v="Presupuestos Participativos"/>
    <x v="0"/>
    <s v="N/A"/>
    <n v="15"/>
    <x v="0"/>
    <x v="1"/>
    <x v="1"/>
    <s v="Implementar XXX acciones formativas diferenciales para la promoción de la convivencia ciudadana"/>
    <x v="1"/>
    <n v="220.43826899999999"/>
    <n v="228.71692400000001"/>
    <n v="235.37631099999999"/>
    <n v="242.23097000000001"/>
    <n v="926.76247417999991"/>
    <n v="2.2000000000000001E-3"/>
    <n v="0"/>
    <n v="4"/>
    <s v="Secretaría Distrital de Seguridad, Convivencia y Justicia"/>
    <n v="51"/>
    <x v="0"/>
    <x v="1"/>
    <m/>
    <x v="1"/>
    <x v="0"/>
    <x v="1"/>
    <m/>
  </r>
  <r>
    <n v="18"/>
    <x v="17"/>
    <x v="0"/>
    <n v="1"/>
    <x v="0"/>
    <n v="1"/>
    <x v="0"/>
    <s v="Presupuestos Participativos"/>
    <x v="0"/>
    <s v="N/A"/>
    <n v="15"/>
    <x v="0"/>
    <x v="2"/>
    <x v="2"/>
    <s v="Implementar XXX iniciativas de convivencia con participación de la ciudadanía"/>
    <x v="301"/>
    <n v="220.43826899999999"/>
    <n v="228.71692400000001"/>
    <n v="235.37631099999999"/>
    <n v="242.23097000000001"/>
    <n v="926.76247417999991"/>
    <n v="2.2000000000000001E-3"/>
    <n v="0"/>
    <n v="4"/>
    <s v="Secretaría Distrital de Seguridad, Convivencia y Justicia"/>
    <n v="51"/>
    <x v="0"/>
    <x v="2"/>
    <m/>
    <x v="1"/>
    <x v="0"/>
    <x v="0"/>
    <m/>
  </r>
  <r>
    <n v="18"/>
    <x v="17"/>
    <x v="1"/>
    <n v="1"/>
    <x v="0"/>
    <n v="2"/>
    <x v="1"/>
    <s v="Presupuestos Participativos"/>
    <x v="1"/>
    <s v="N/A"/>
    <n v="22"/>
    <x v="1"/>
    <x v="3"/>
    <x v="3"/>
    <s v="Vincular XXX personas en acciones para la prevención del feminicidio y la violencia contra la mujer."/>
    <x v="1022"/>
    <n v="1567.3363159999999"/>
    <n v="1626.19831"/>
    <n v="1673.5471680000001"/>
    <n v="1722.2844219999999"/>
    <n v="6589.3662155000002"/>
    <n v="1.55E-2"/>
    <n v="0"/>
    <n v="8000"/>
    <s v="Secretaría Distrital de la Mujer"/>
    <n v="50"/>
    <x v="1"/>
    <x v="3"/>
    <m/>
    <x v="2"/>
    <x v="0"/>
    <x v="2"/>
    <m/>
  </r>
  <r>
    <n v="18"/>
    <x v="17"/>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910.06624799999997"/>
    <n v="944.24418000000003"/>
    <n v="971.73706500000003"/>
    <n v="1000.036116"/>
    <n v="3826.0836089999998"/>
    <n v="8.9999999999999993E-3"/>
    <n v="0"/>
    <n v="4"/>
    <s v="Secretaría Distrital de Seguridad, Convivencia y Justicia"/>
    <n v="51"/>
    <x v="2"/>
    <x v="3"/>
    <m/>
    <x v="3"/>
    <x v="0"/>
    <x v="3"/>
    <m/>
  </r>
  <r>
    <n v="18"/>
    <x v="17"/>
    <x v="0"/>
    <n v="1"/>
    <x v="0"/>
    <n v="4"/>
    <x v="3"/>
    <s v="Presupuestos Participativos"/>
    <x v="0"/>
    <s v="N/A"/>
    <n v="14"/>
    <x v="3"/>
    <x v="6"/>
    <x v="6"/>
    <s v="Fortalecer XXX programas de abordaje de conflictividad escolar para la convivencia con enfoque restaurativo"/>
    <x v="233"/>
    <n v="317.48899999999998"/>
    <n v="329.41243700000001"/>
    <n v="339.00370400000003"/>
    <n v="348.87621300000001"/>
    <n v="1334.7813533800002"/>
    <n v="3.0999999999999999E-3"/>
    <n v="0"/>
    <n v="4"/>
    <s v="Secretaría Distrital de Seguridad, Convivencia y Justicia"/>
    <n v="51"/>
    <x v="3"/>
    <x v="5"/>
    <m/>
    <x v="3"/>
    <x v="0"/>
    <x v="5"/>
    <m/>
  </r>
  <r>
    <n v="18"/>
    <x v="17"/>
    <x v="0"/>
    <n v="1"/>
    <x v="0"/>
    <n v="4"/>
    <x v="3"/>
    <s v="Presupuestos Participativos"/>
    <x v="0"/>
    <s v="N/A"/>
    <n v="14"/>
    <x v="3"/>
    <x v="87"/>
    <x v="87"/>
    <s v="Implementar XXX proyectos de justicia local para la resolución efectiva de conflictividades de manera integral en el sistema de justicia"/>
    <x v="709"/>
    <n v="317.48899999999998"/>
    <n v="329.41243700000001"/>
    <n v="339.00370400000003"/>
    <n v="348.87621300000001"/>
    <n v="1334.7813533800002"/>
    <n v="3.0999999999999999E-3"/>
    <n v="0"/>
    <n v="4"/>
    <s v="Secretaría Distrital de Seguridad, Convivencia y Justicia"/>
    <n v="51"/>
    <x v="3"/>
    <x v="62"/>
    <m/>
    <x v="3"/>
    <x v="0"/>
    <x v="65"/>
    <m/>
  </r>
  <r>
    <n v="18"/>
    <x v="17"/>
    <x v="0"/>
    <n v="1"/>
    <x v="0"/>
    <n v="4"/>
    <x v="3"/>
    <s v="Presupuestos Participativos"/>
    <x v="0"/>
    <s v="N/A"/>
    <n v="14"/>
    <x v="3"/>
    <x v="10"/>
    <x v="10"/>
    <s v="Implementar XXX acciones pedagógicas para la gestión de conflictividades y prevención de violencias"/>
    <x v="711"/>
    <n v="317.48899999999998"/>
    <n v="329.41243700000001"/>
    <n v="339.00370400000003"/>
    <n v="348.87621300000001"/>
    <n v="1334.7813533800002"/>
    <n v="3.0999999999999999E-3"/>
    <n v="0"/>
    <n v="4"/>
    <s v="Secretaría Distrital de Seguridad, Convivencia y Justicia"/>
    <n v="51"/>
    <x v="3"/>
    <x v="8"/>
    <m/>
    <x v="4"/>
    <x v="0"/>
    <x v="6"/>
    <m/>
  </r>
  <r>
    <n v="18"/>
    <x v="17"/>
    <x v="0"/>
    <n v="1"/>
    <x v="0"/>
    <n v="4"/>
    <x v="3"/>
    <s v="Presupuestos Participativos"/>
    <x v="0"/>
    <s v="N/A"/>
    <n v="14"/>
    <x v="3"/>
    <x v="11"/>
    <x v="11"/>
    <s v="Ejecutar XXX programas comunitarios con enfoque restaurativo para el cuidado del espacio público y del medio ambiente"/>
    <x v="239"/>
    <n v="412.63237299999997"/>
    <n v="428.12896000000001"/>
    <n v="440.59448600000002"/>
    <n v="453.42553500000002"/>
    <n v="1734.7813533800002"/>
    <n v="4.1000000000000003E-3"/>
    <n v="0"/>
    <n v="4"/>
    <s v="Secretaría Distrital de Seguridad, Convivencia y Justicia"/>
    <n v="51"/>
    <x v="3"/>
    <x v="9"/>
    <m/>
    <x v="0"/>
    <x v="0"/>
    <x v="0"/>
    <m/>
  </r>
  <r>
    <n v="18"/>
    <x v="17"/>
    <x v="2"/>
    <n v="1"/>
    <x v="0"/>
    <n v="5"/>
    <x v="4"/>
    <s v="Presupuestos Participativos"/>
    <x v="3"/>
    <s v="N/A"/>
    <n v="16"/>
    <x v="4"/>
    <x v="12"/>
    <x v="12"/>
    <s v="Intervenir XXX metros cuadrados de elementos del sistema de espacio público peatonal con acciones de construcción y/o conservación."/>
    <x v="1023"/>
    <n v="2194.2708419999999"/>
    <n v="2276.6776340000001"/>
    <n v="2342.9660349999999"/>
    <n v="2411.198191"/>
    <n v="9225.1127016999999"/>
    <n v="2.1700000000000001E-2"/>
    <n v="0"/>
    <n v="10000"/>
    <s v="Secretaría Distrital de Movilidad"/>
    <n v="37"/>
    <x v="4"/>
    <x v="4"/>
    <m/>
    <x v="5"/>
    <x v="1"/>
    <x v="7"/>
    <m/>
  </r>
  <r>
    <n v="18"/>
    <x v="17"/>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00"/>
    <n v="1112.3031920000001"/>
    <n v="1154.0762199999999"/>
    <n v="1187.678635"/>
    <n v="1222.2663640000001"/>
    <n v="4676.3244109999996"/>
    <n v="1.0999999999999999E-2"/>
    <n v="0"/>
    <n v="4"/>
    <s v="Secretaría Distrital de Seguridad, Convivencia y Justicia"/>
    <n v="51"/>
    <x v="5"/>
    <x v="10"/>
    <m/>
    <x v="6"/>
    <x v="0"/>
    <x v="8"/>
    <m/>
  </r>
  <r>
    <n v="18"/>
    <x v="17"/>
    <x v="3"/>
    <n v="2"/>
    <x v="1"/>
    <n v="7"/>
    <x v="5"/>
    <s v="Gestión Pública Local"/>
    <x v="4"/>
    <n v="0.12"/>
    <n v="4"/>
    <x v="6"/>
    <x v="14"/>
    <x v="14"/>
    <s v="Beneficiar xxxx jóvenes con transferencias condicionadas y  acompañamiento psicosocial para la promoción al acceso y permanencia a oportunidades de formación y empleabilidad"/>
    <x v="1024"/>
    <n v="1456.549894"/>
    <n v="1511.251256"/>
    <n v="1555.2532819999999"/>
    <n v="1600.5455669999999"/>
    <n v="6123.6"/>
    <n v="1.44E-2"/>
    <n v="0"/>
    <n v="1486"/>
    <s v="Secretaría Distrital de Integración Social"/>
    <n v="24"/>
    <x v="6"/>
    <x v="11"/>
    <m/>
    <x v="7"/>
    <x v="2"/>
    <x v="9"/>
    <m/>
  </r>
  <r>
    <n v="18"/>
    <x v="17"/>
    <x v="3"/>
    <n v="2"/>
    <x v="1"/>
    <n v="7"/>
    <x v="5"/>
    <s v="Gestión Pública Local"/>
    <x v="4"/>
    <n v="0.12"/>
    <n v="5"/>
    <x v="7"/>
    <x v="15"/>
    <x v="15"/>
    <s v="Atender XXX personas con apoyos que contribuyan al ingreso mínimo garantizado. "/>
    <x v="1025"/>
    <n v="3916.1012249999999"/>
    <n v="4063.172102"/>
    <n v="4181.4765889999999"/>
    <n v="4303.2500849999997"/>
    <n v="16464"/>
    <n v="3.8699999999999998E-2"/>
    <n v="0"/>
    <n v="19275"/>
    <s v="Secretaría Distrital de Integración Social"/>
    <n v="24"/>
    <x v="6"/>
    <x v="12"/>
    <m/>
    <x v="7"/>
    <x v="3"/>
    <x v="10"/>
    <m/>
  </r>
  <r>
    <n v="18"/>
    <x v="17"/>
    <x v="3"/>
    <n v="2"/>
    <x v="1"/>
    <n v="7"/>
    <x v="5"/>
    <s v="Gestión Pública Local"/>
    <x v="4"/>
    <n v="0.12"/>
    <n v="6"/>
    <x v="8"/>
    <x v="16"/>
    <x v="16"/>
    <s v="Beneficiar XXX personas mayores con transferencias monetarias"/>
    <x v="1026"/>
    <n v="11417.204737"/>
    <n v="11845.982803999999"/>
    <n v="12190.893845000001"/>
    <n v="12545.918614"/>
    <n v="48000"/>
    <n v="0.1129"/>
    <n v="0"/>
    <n v="6500"/>
    <s v="Secretaría Distrital de Integración Social"/>
    <n v="24"/>
    <x v="6"/>
    <x v="13"/>
    <m/>
    <x v="7"/>
    <x v="3"/>
    <x v="11"/>
    <m/>
  </r>
  <r>
    <n v="18"/>
    <x v="17"/>
    <x v="4"/>
    <n v="2"/>
    <x v="1"/>
    <n v="10"/>
    <x v="6"/>
    <s v="Gestión Pública Local"/>
    <x v="5"/>
    <n v="0.03"/>
    <n v="8"/>
    <x v="9"/>
    <x v="17"/>
    <x v="17"/>
    <s v="Vincular XXX personas con discapacidad, cuidadores y cuidadoras, en actividades complementarias en salud"/>
    <x v="1027"/>
    <n v="1011.18472"/>
    <n v="1049.1602"/>
    <n v="1079.70785"/>
    <n v="1111.1512399999999"/>
    <n v="4251.2040100000004"/>
    <n v="0.01"/>
    <n v="0"/>
    <n v="2000"/>
    <s v="Secretaría Distrital de Salud"/>
    <n v="18"/>
    <x v="7"/>
    <x v="14"/>
    <m/>
    <x v="3"/>
    <x v="4"/>
    <x v="12"/>
    <m/>
  </r>
  <r>
    <n v="18"/>
    <x v="17"/>
    <x v="4"/>
    <n v="2"/>
    <x v="1"/>
    <n v="10"/>
    <x v="6"/>
    <s v="Gestión Pública Local"/>
    <x v="5"/>
    <n v="0.03"/>
    <n v="9"/>
    <x v="10"/>
    <x v="18"/>
    <x v="18"/>
    <s v="Vincular XXX personas a las acciones desarrolladas desde los dispositivos de base comunitaria en respuesta al consumo de SPA"/>
    <x v="319"/>
    <n v="505.59235999999999"/>
    <n v="524.58010000000002"/>
    <n v="539.853925"/>
    <n v="555.57561999999996"/>
    <n v="2125.6020050000002"/>
    <n v="5.0000000000000001E-3"/>
    <n v="0"/>
    <n v="2000"/>
    <s v="Secretaría Distrital de Salud"/>
    <n v="18"/>
    <x v="7"/>
    <x v="15"/>
    <m/>
    <x v="3"/>
    <x v="0"/>
    <x v="13"/>
    <m/>
  </r>
  <r>
    <n v="18"/>
    <x v="17"/>
    <x v="4"/>
    <n v="2"/>
    <x v="1"/>
    <n v="10"/>
    <x v="6"/>
    <s v="Gestión Pública Local"/>
    <x v="5"/>
    <n v="0.03"/>
    <n v="10"/>
    <x v="11"/>
    <x v="19"/>
    <x v="19"/>
    <s v="Beneficiar XXX personas con discapacidad a través de Dispositivos de Asistencia Personal - Ayudas Técnicas (no incluidas en los Planes de Beneficios)"/>
    <x v="1028"/>
    <n v="1011.18472"/>
    <n v="1049.1602"/>
    <n v="1079.70785"/>
    <n v="1111.1512399999999"/>
    <n v="4251.2040100000004"/>
    <n v="0.01"/>
    <n v="0"/>
    <n v="2000"/>
    <s v="Secretaría Distrital de Salud"/>
    <n v="18"/>
    <x v="7"/>
    <x v="16"/>
    <m/>
    <x v="3"/>
    <x v="4"/>
    <x v="12"/>
    <m/>
  </r>
  <r>
    <n v="18"/>
    <x v="17"/>
    <x v="4"/>
    <n v="2"/>
    <x v="1"/>
    <n v="10"/>
    <x v="6"/>
    <s v="Gestión Pública Local"/>
    <x v="5"/>
    <n v="0.03"/>
    <n v="19"/>
    <x v="12"/>
    <x v="20"/>
    <x v="20"/>
    <s v="Vincular XXX personas a las acciones y estrategias para promover la salud sexual y reproductiva consciente en los diferentes ciclos de vida"/>
    <x v="249"/>
    <n v="505.59235999999999"/>
    <n v="524.58010000000002"/>
    <n v="539.853925"/>
    <n v="555.57561999999996"/>
    <n v="2125.6020050000002"/>
    <n v="5.0000000000000001E-3"/>
    <n v="0"/>
    <n v="2000"/>
    <s v="Secretaría Distrital de Salud"/>
    <n v="18"/>
    <x v="7"/>
    <x v="17"/>
    <m/>
    <x v="3"/>
    <x v="0"/>
    <x v="14"/>
    <m/>
  </r>
  <r>
    <n v="18"/>
    <x v="17"/>
    <x v="4"/>
    <n v="2"/>
    <x v="1"/>
    <n v="10"/>
    <x v="6"/>
    <s v="Presupuestos Participativos"/>
    <x v="5"/>
    <s v="N/A"/>
    <n v="70"/>
    <x v="14"/>
    <x v="22"/>
    <x v="22"/>
    <s v="Beneficiar XXX personas con acciones para la promoción y atención de la salud mental"/>
    <x v="1029"/>
    <n v="1516.7770800000001"/>
    <n v="1573.7402999999999"/>
    <n v="1619.5617749999999"/>
    <n v="1666.72686"/>
    <n v="6376.8060150000001"/>
    <n v="1.4999999999999999E-2"/>
    <n v="0"/>
    <n v="1000"/>
    <s v="Secretaría Distrital de Salud"/>
    <n v="18"/>
    <x v="7"/>
    <x v="19"/>
    <m/>
    <x v="8"/>
    <x v="0"/>
    <x v="15"/>
    <m/>
  </r>
  <r>
    <n v="18"/>
    <x v="17"/>
    <x v="5"/>
    <n v="2"/>
    <x v="1"/>
    <n v="12"/>
    <x v="7"/>
    <s v="Presupuestos Participativos"/>
    <x v="6"/>
    <s v="N/A"/>
    <n v="66"/>
    <x v="15"/>
    <x v="23"/>
    <x v="23"/>
    <s v="Vincular XXX personas en procesos para la prevención de violencias en el contexto familiar y/o violencia sexual   "/>
    <x v="1030"/>
    <n v="1011.18472"/>
    <n v="1049.1602"/>
    <n v="1079.70785"/>
    <n v="1111.1512399999999"/>
    <n v="4251.2040100000004"/>
    <n v="0.01"/>
    <n v="0"/>
    <n v="5000"/>
    <s v="Secretaría Distrital de Integración Social"/>
    <n v="24"/>
    <x v="8"/>
    <x v="20"/>
    <m/>
    <x v="3"/>
    <x v="0"/>
    <x v="2"/>
    <m/>
  </r>
  <r>
    <n v="18"/>
    <x v="17"/>
    <x v="5"/>
    <n v="2"/>
    <x v="1"/>
    <n v="12"/>
    <x v="7"/>
    <s v="Presupuestos Participativos"/>
    <x v="6"/>
    <s v="N/A"/>
    <n v="23"/>
    <x v="16"/>
    <x v="24"/>
    <x v="24"/>
    <s v="Vincular XXX mujeres cuidadoras a estrategias de cuidado."/>
    <x v="1031"/>
    <n v="1011.18472"/>
    <n v="1049.1602"/>
    <n v="1079.70785"/>
    <n v="1111.1512399999999"/>
    <n v="4251.2040100000004"/>
    <n v="0.01"/>
    <n v="0"/>
    <n v="2400"/>
    <s v="Secretaría Distrital de la Mujer"/>
    <n v="50"/>
    <x v="8"/>
    <x v="21"/>
    <m/>
    <x v="3"/>
    <x v="0"/>
    <x v="2"/>
    <m/>
  </r>
  <r>
    <n v="18"/>
    <x v="17"/>
    <x v="5"/>
    <n v="2"/>
    <x v="1"/>
    <n v="12"/>
    <x v="7"/>
    <s v="Presupuestos Participativos"/>
    <x v="6"/>
    <s v="N/A"/>
    <n v="50"/>
    <x v="17"/>
    <x v="25"/>
    <x v="25"/>
    <s v="Vincular xxx mujeres para el ejercicio de derechos y el fortalecimiento de su autonomía económica"/>
    <x v="1032"/>
    <n v="1354.987525"/>
    <n v="1405.8746679999999"/>
    <n v="1446.8085189999999"/>
    <n v="1488.9426619999999"/>
    <n v="5696.6133733999995"/>
    <n v="1.34E-2"/>
    <n v="0"/>
    <n v="2600"/>
    <s v="Secretaría Distrital de la Mujer"/>
    <n v="50"/>
    <x v="8"/>
    <x v="0"/>
    <m/>
    <x v="3"/>
    <x v="5"/>
    <x v="16"/>
    <m/>
  </r>
  <r>
    <n v="18"/>
    <x v="17"/>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26"/>
    <n v="516.10868100000005"/>
    <n v="535.49136599999997"/>
    <n v="551.08288700000003"/>
    <n v="567.13159299999995"/>
    <n v="2169.8145267"/>
    <n v="5.1000000000000004E-3"/>
    <n v="0"/>
    <n v="4"/>
    <s v="Secretaría General"/>
    <n v="1"/>
    <x v="9"/>
    <x v="2"/>
    <m/>
    <x v="3"/>
    <x v="6"/>
    <x v="17"/>
    <m/>
  </r>
  <r>
    <n v="18"/>
    <x v="17"/>
    <x v="6"/>
    <n v="2"/>
    <x v="1"/>
    <n v="13"/>
    <x v="8"/>
    <s v="Presupuestos Participativos"/>
    <x v="6"/>
    <s v="N/A"/>
    <n v="21"/>
    <x v="18"/>
    <x v="27"/>
    <x v="27"/>
    <s v="Realizar xxx acciones de construcción de paz que contribuyan al tejido social, la integración local, la sostenibilidad económica y/o desarrollo territorial para la reconciliación."/>
    <x v="1033"/>
    <n v="373.73387300000002"/>
    <n v="387.76961"/>
    <n v="399.06002100000001"/>
    <n v="410.68149799999998"/>
    <n v="1571.2450021"/>
    <n v="3.7000000000000002E-3"/>
    <n v="0"/>
    <n v="4"/>
    <s v="Secretaría General"/>
    <n v="1"/>
    <x v="9"/>
    <x v="22"/>
    <m/>
    <x v="3"/>
    <x v="0"/>
    <x v="18"/>
    <m/>
  </r>
  <r>
    <n v="18"/>
    <x v="17"/>
    <x v="7"/>
    <n v="2"/>
    <x v="1"/>
    <n v="14"/>
    <x v="9"/>
    <s v="Gestión Pública Local"/>
    <x v="7"/>
    <s v="A definir en PDL"/>
    <n v="3"/>
    <x v="19"/>
    <x v="29"/>
    <x v="29"/>
    <s v="Otorgar XXX estímulos de apoyo al sector artístico y cultural."/>
    <x v="1034"/>
    <n v="505.59235999999999"/>
    <n v="524.58010000000002"/>
    <n v="539.853925"/>
    <n v="555.57561999999996"/>
    <n v="2125.6020050000002"/>
    <n v="5.0000000000000001E-3"/>
    <n v="0"/>
    <n v="80"/>
    <s v="Secretaría Distrital de Cultura, Recreación y Deporte"/>
    <n v="26"/>
    <x v="10"/>
    <x v="23"/>
    <m/>
    <x v="9"/>
    <x v="7"/>
    <x v="20"/>
    <m/>
  </r>
  <r>
    <n v="18"/>
    <x v="17"/>
    <x v="7"/>
    <n v="2"/>
    <x v="1"/>
    <n v="14"/>
    <x v="9"/>
    <s v="Presupuestos Participativos"/>
    <x v="7"/>
    <s v="N/A"/>
    <n v="24"/>
    <x v="20"/>
    <x v="30"/>
    <x v="30"/>
    <s v="Beneficiar XXX colectivos u organizaciones recreo deportivas  inscritas en el Banco que implementan iniciativas de carácter barrial con apoyos economicos"/>
    <x v="1035"/>
    <n v="125.134109"/>
    <n v="129.833575"/>
    <n v="133.613846"/>
    <n v="137.504966"/>
    <n v="526.08649623999997"/>
    <n v="1.1999999999999999E-3"/>
    <n v="0"/>
    <n v="16"/>
    <s v="Secretaría Distrital de Cultura, Recreación y Deporte"/>
    <n v="26"/>
    <x v="11"/>
    <x v="24"/>
    <m/>
    <x v="9"/>
    <x v="0"/>
    <x v="21"/>
    <m/>
  </r>
  <r>
    <n v="18"/>
    <x v="17"/>
    <x v="7"/>
    <n v="2"/>
    <x v="1"/>
    <n v="14"/>
    <x v="9"/>
    <s v="Presupuestos Participativos"/>
    <x v="7"/>
    <s v="N/A"/>
    <n v="24"/>
    <x v="20"/>
    <x v="31"/>
    <x v="31"/>
    <s v="Beneficiar  XXX personas en actividades recreo-deportivas comunitarias."/>
    <x v="1036"/>
    <n v="1327.1799450000001"/>
    <n v="1377.0227629999999"/>
    <n v="1417.1165530000001"/>
    <n v="1458.3860030000001"/>
    <n v="5579.7052631300003"/>
    <n v="1.3100000000000001E-2"/>
    <n v="0"/>
    <n v="4000"/>
    <s v="Secretaría Distrital de Cultura, Recreación y Deporte"/>
    <n v="26"/>
    <x v="11"/>
    <x v="25"/>
    <m/>
    <x v="9"/>
    <x v="0"/>
    <x v="22"/>
    <m/>
  </r>
  <r>
    <n v="18"/>
    <x v="17"/>
    <x v="7"/>
    <n v="2"/>
    <x v="1"/>
    <n v="14"/>
    <x v="9"/>
    <s v="Presupuestos Participativos"/>
    <x v="7"/>
    <s v="N/A"/>
    <n v="24"/>
    <x v="20"/>
    <x v="32"/>
    <x v="32"/>
    <s v="Capacitar XXX personas en los campos deportivos o recreativos "/>
    <x v="1037"/>
    <n v="1327.1799450000001"/>
    <n v="1377.0227629999999"/>
    <n v="1417.1165530000001"/>
    <n v="1458.3860030000001"/>
    <n v="5579.7052631300003"/>
    <n v="1.3100000000000001E-2"/>
    <n v="0"/>
    <n v="4000"/>
    <s v="Secretaría Distrital de Cultura, Recreación y Deporte"/>
    <n v="26"/>
    <x v="11"/>
    <x v="26"/>
    <m/>
    <x v="9"/>
    <x v="8"/>
    <x v="23"/>
    <m/>
  </r>
  <r>
    <n v="18"/>
    <x v="17"/>
    <x v="7"/>
    <n v="2"/>
    <x v="1"/>
    <n v="14"/>
    <x v="9"/>
    <s v="Presupuestos Participativos"/>
    <x v="7"/>
    <s v="N/A"/>
    <n v="24"/>
    <x v="20"/>
    <x v="33"/>
    <x v="33"/>
    <s v="Beneficiar XXX Personas con la entrega de dotaciones deportivas."/>
    <x v="1038"/>
    <n v="1012.448701"/>
    <n v="1050.47165"/>
    <n v="1081.057485"/>
    <n v="1112.5401790000001"/>
    <n v="4256.5180150100005"/>
    <n v="0.01"/>
    <n v="0"/>
    <n v="8000"/>
    <s v="Secretaría Distrital de Cultura, Recreación y Deporte"/>
    <n v="26"/>
    <x v="11"/>
    <x v="3"/>
    <m/>
    <x v="3"/>
    <x v="0"/>
    <x v="24"/>
    <m/>
  </r>
  <r>
    <n v="18"/>
    <x v="17"/>
    <x v="7"/>
    <n v="2"/>
    <x v="1"/>
    <n v="14"/>
    <x v="9"/>
    <s v="Presupuestos Participativos"/>
    <x v="7"/>
    <s v="N/A"/>
    <n v="25"/>
    <x v="21"/>
    <x v="34"/>
    <x v="34"/>
    <s v="Realizar XXX eventos de promoción, circulción y apropiación de actividades artísticas, culturales y patrimoniales."/>
    <x v="413"/>
    <n v="1141.720474"/>
    <n v="1184.5982799999999"/>
    <n v="1219.089385"/>
    <n v="1254.5918610000001"/>
    <n v="4800"/>
    <n v="1.1299999999999999E-2"/>
    <n v="0"/>
    <n v="40"/>
    <s v="Secretaría Distrital de Cultura, Recreación y Deporte"/>
    <n v="26"/>
    <x v="10"/>
    <x v="27"/>
    <m/>
    <x v="9"/>
    <x v="9"/>
    <x v="25"/>
    <m/>
  </r>
  <r>
    <n v="18"/>
    <x v="17"/>
    <x v="7"/>
    <n v="2"/>
    <x v="1"/>
    <n v="14"/>
    <x v="9"/>
    <s v="Presupuestos Participativos"/>
    <x v="7"/>
    <s v="N/A"/>
    <n v="25"/>
    <x v="21"/>
    <x v="35"/>
    <x v="35"/>
    <s v="Capacitar XXX personas en los campos artísticos, interculturales, culturales y/o patrimoniales."/>
    <x v="1039"/>
    <n v="1482.1196729999999"/>
    <n v="1537.7813189999999"/>
    <n v="1582.5558020000001"/>
    <n v="1628.6431950000001"/>
    <n v="6231.0999898999999"/>
    <n v="1.47E-2"/>
    <n v="0"/>
    <n v="5000"/>
    <s v="Secretaría Distrital de Cultura, Recreación y Deporte"/>
    <n v="26"/>
    <x v="10"/>
    <x v="26"/>
    <m/>
    <x v="9"/>
    <x v="10"/>
    <x v="26"/>
    <m/>
  </r>
  <r>
    <n v="18"/>
    <x v="17"/>
    <x v="7"/>
    <n v="2"/>
    <x v="1"/>
    <n v="14"/>
    <x v="9"/>
    <s v="Presupuestos Participativos"/>
    <x v="7"/>
    <s v="N/A"/>
    <n v="25"/>
    <x v="21"/>
    <x v="36"/>
    <x v="36"/>
    <s v="Beneficiar XXX organizaciones artísticas, culturales y patrimoniales con elementos entregados."/>
    <x v="1040"/>
    <n v="399.60216600000001"/>
    <n v="414.609398"/>
    <n v="426.681285"/>
    <n v="439.10715099999999"/>
    <n v="1680"/>
    <n v="4.0000000000000001E-3"/>
    <n v="0"/>
    <n v="48"/>
    <s v="Secretaría Distrital de Cultura, Recreación y Deporte"/>
    <n v="26"/>
    <x v="10"/>
    <x v="28"/>
    <m/>
    <x v="3"/>
    <x v="0"/>
    <x v="27"/>
    <m/>
  </r>
  <r>
    <n v="18"/>
    <x v="17"/>
    <x v="8"/>
    <n v="2"/>
    <x v="1"/>
    <n v="15"/>
    <x v="10"/>
    <s v="Presupuestos Participativos"/>
    <x v="6"/>
    <s v="N/A"/>
    <n v="33"/>
    <x v="22"/>
    <x v="37"/>
    <x v="37"/>
    <s v="Vincular XXX personas en acciones educativas en temas de protección y bienestar animal"/>
    <x v="1041"/>
    <n v="151.677708"/>
    <n v="157.37403"/>
    <n v="161.95617799999999"/>
    <n v="166.672686"/>
    <n v="637.68060149999997"/>
    <n v="1.5E-3"/>
    <n v="0"/>
    <n v="4000"/>
    <s v="Secretaría Distrital de Ambiente"/>
    <n v="33"/>
    <x v="12"/>
    <x v="8"/>
    <m/>
    <x v="3"/>
    <x v="11"/>
    <x v="28"/>
    <m/>
  </r>
  <r>
    <n v="18"/>
    <x v="17"/>
    <x v="8"/>
    <n v="2"/>
    <x v="1"/>
    <n v="15"/>
    <x v="10"/>
    <s v="Presupuestos Participativos"/>
    <x v="6"/>
    <s v="N/A"/>
    <n v="33"/>
    <x v="22"/>
    <x v="38"/>
    <x v="38"/>
    <s v="Atender XXX animales en los programas de brigadas médicas, urgencias veterinarias y adopciones"/>
    <x v="1042"/>
    <n v="409.52981199999999"/>
    <n v="424.90988099999998"/>
    <n v="437.281679"/>
    <n v="450.01625200000001"/>
    <n v="1721.73762405"/>
    <n v="4.1000000000000003E-3"/>
    <n v="0"/>
    <n v="5000"/>
    <s v="Secretaría Distrital de Ambiente"/>
    <n v="33"/>
    <x v="12"/>
    <x v="29"/>
    <m/>
    <x v="3"/>
    <x v="12"/>
    <x v="29"/>
    <m/>
  </r>
  <r>
    <n v="18"/>
    <x v="17"/>
    <x v="8"/>
    <n v="2"/>
    <x v="1"/>
    <n v="15"/>
    <x v="10"/>
    <s v="Presupuestos Participativos"/>
    <x v="6"/>
    <s v="N/A"/>
    <n v="33"/>
    <x v="22"/>
    <x v="39"/>
    <x v="39"/>
    <s v="Esterilizar XXX perros y gatos incluyendo los que está en condición de vulnerabilidad"/>
    <x v="1043"/>
    <n v="955.56956000000002"/>
    <n v="991.45638899999994"/>
    <n v="1020.323918"/>
    <n v="1050.037922"/>
    <n v="4017.3877894499997"/>
    <n v="9.4000000000000004E-3"/>
    <n v="0"/>
    <n v="18000"/>
    <s v="Secretaría Distrital de Ambiente"/>
    <n v="33"/>
    <x v="12"/>
    <x v="30"/>
    <m/>
    <x v="3"/>
    <x v="13"/>
    <x v="29"/>
    <m/>
  </r>
  <r>
    <n v="18"/>
    <x v="17"/>
    <x v="9"/>
    <n v="3"/>
    <x v="2"/>
    <n v="16"/>
    <x v="11"/>
    <s v="Gestión Pública Local"/>
    <x v="8"/>
    <n v="0.09"/>
    <n v="28"/>
    <x v="23"/>
    <x v="40"/>
    <x v="40"/>
    <s v="Dotar XXX sedes educativas urbanas y rurales con recursos pedagógicos y/o tecnológicos"/>
    <x v="1044"/>
    <n v="1011.18472"/>
    <n v="1049.1602"/>
    <n v="1079.70785"/>
    <n v="1111.1512399999999"/>
    <n v="4251.2040100000004"/>
    <n v="0.01"/>
    <n v="0"/>
    <n v="28"/>
    <s v="Secretaría de Educación del Distrito"/>
    <n v="15"/>
    <x v="13"/>
    <x v="3"/>
    <m/>
    <x v="3"/>
    <x v="14"/>
    <x v="30"/>
    <m/>
  </r>
  <r>
    <n v="18"/>
    <x v="17"/>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1045"/>
    <n v="2379.115409"/>
    <n v="2468.4641190000002"/>
    <n v="2540.3366289999999"/>
    <n v="2614.3166369999999"/>
    <n v="10002.23279473"/>
    <n v="2.35E-2"/>
    <n v="0"/>
    <n v="480"/>
    <s v="Secretaría de Educación del Distrito"/>
    <n v="15"/>
    <x v="13"/>
    <x v="31"/>
    <m/>
    <x v="10"/>
    <x v="15"/>
    <x v="31"/>
    <m/>
  </r>
  <r>
    <n v="18"/>
    <x v="17"/>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1046"/>
    <n v="5710.3623509999998"/>
    <n v="5924.817481"/>
    <n v="6097.3261709999997"/>
    <n v="6274.8932830000003"/>
    <n v="24007.399285269999"/>
    <n v="5.6500000000000002E-2"/>
    <n v="0"/>
    <n v="480"/>
    <s v="Secretaría de Educación del Distrito"/>
    <n v="15"/>
    <x v="13"/>
    <x v="32"/>
    <m/>
    <x v="10"/>
    <x v="15"/>
    <x v="32"/>
    <m/>
  </r>
  <r>
    <n v="18"/>
    <x v="17"/>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94"/>
    <n v="1516.7770800000001"/>
    <n v="1573.7402999999999"/>
    <n v="1619.5617749999999"/>
    <n v="1666.72686"/>
    <n v="6376.8060150000001"/>
    <n v="1.4999999999999999E-2"/>
    <n v="0"/>
    <n v="4"/>
    <s v="Secretaría Distrital de Desarrollo Económico"/>
    <n v="11"/>
    <x v="14"/>
    <x v="0"/>
    <m/>
    <x v="11"/>
    <x v="0"/>
    <x v="33"/>
    <m/>
  </r>
  <r>
    <n v="18"/>
    <x v="17"/>
    <x v="10"/>
    <n v="3"/>
    <x v="2"/>
    <n v="19"/>
    <x v="12"/>
    <s v="Presupuestos Participativos"/>
    <x v="10"/>
    <s v="N/A"/>
    <n v="36"/>
    <x v="26"/>
    <x v="44"/>
    <x v="44"/>
    <s v="Apoyar XXX Mipymes y/o emprendimientos orientados al fortalecimiento de las capacidades locales para la gestión y el desarrollo turístico "/>
    <x v="1047"/>
    <n v="1203.3098170000001"/>
    <n v="1248.500638"/>
    <n v="1284.8523419999999"/>
    <n v="1322.269976"/>
    <n v="5058.9327718999994"/>
    <n v="1.1900000000000001E-2"/>
    <n v="0"/>
    <n v="200"/>
    <s v="Secretaría Distrital de Desarrollo Económico"/>
    <n v="11"/>
    <x v="14"/>
    <x v="33"/>
    <m/>
    <x v="3"/>
    <x v="0"/>
    <x v="34"/>
    <m/>
  </r>
  <r>
    <n v="18"/>
    <x v="17"/>
    <x v="7"/>
    <n v="3"/>
    <x v="2"/>
    <n v="20"/>
    <x v="13"/>
    <s v="Presupuestos Participativos"/>
    <x v="7"/>
    <s v="N/A"/>
    <n v="30"/>
    <x v="27"/>
    <x v="45"/>
    <x v="45"/>
    <s v="Financiar XXX proyectos del sector cultural y creativo."/>
    <x v="1048"/>
    <n v="1011.18472"/>
    <n v="1049.1602"/>
    <n v="1079.70785"/>
    <n v="1111.1512399999999"/>
    <n v="4251.2040100000004"/>
    <n v="0.01"/>
    <n v="0"/>
    <n v="80"/>
    <s v="Secretaría Distrital de Cultura, Recreación y Deporte"/>
    <n v="26"/>
    <x v="15"/>
    <x v="34"/>
    <m/>
    <x v="9"/>
    <x v="0"/>
    <x v="35"/>
    <m/>
  </r>
  <r>
    <n v="18"/>
    <x v="17"/>
    <x v="10"/>
    <n v="3"/>
    <x v="2"/>
    <n v="20"/>
    <x v="13"/>
    <s v="Presupuestos Participativos"/>
    <x v="10"/>
    <s v="N/A"/>
    <n v="38"/>
    <x v="29"/>
    <x v="47"/>
    <x v="47"/>
    <s v="Apoyar XXX Mipymes, emprendimientos y/o actores de la economia informal para el fortalecimiento del tejido empresarial local."/>
    <x v="1049"/>
    <n v="1011.18472"/>
    <n v="1049.1602"/>
    <n v="1079.70785"/>
    <n v="1111.1512399999999"/>
    <n v="4251.2040100000004"/>
    <n v="0.01"/>
    <n v="0"/>
    <n v="480"/>
    <s v="Secretaría Distrital de Desarrollo Económico"/>
    <n v="11"/>
    <x v="16"/>
    <x v="36"/>
    <m/>
    <x v="3"/>
    <x v="17"/>
    <x v="37"/>
    <m/>
  </r>
  <r>
    <n v="18"/>
    <x v="17"/>
    <x v="7"/>
    <n v="4"/>
    <x v="3"/>
    <n v="24"/>
    <x v="14"/>
    <s v="Presupuestos Participativos"/>
    <x v="11"/>
    <s v="N/A"/>
    <n v="26"/>
    <x v="30"/>
    <x v="91"/>
    <x v="91"/>
    <s v="Construir XXX m2 de Parques de la red de proximidad (la construcción incluye su dotación)."/>
    <x v="1050"/>
    <n v="1252.8578680000001"/>
    <n v="1299.909488"/>
    <n v="1337.758026"/>
    <n v="1376.7163860000001"/>
    <n v="5267.2417683900003"/>
    <n v="1.24E-2"/>
    <n v="0"/>
    <n v="2400"/>
    <s v="Secretaría Distrital de Cultura, Recreación y Deporte"/>
    <n v="26"/>
    <x v="17"/>
    <x v="66"/>
    <m/>
    <x v="3"/>
    <x v="0"/>
    <x v="68"/>
    <m/>
  </r>
  <r>
    <n v="18"/>
    <x v="17"/>
    <x v="7"/>
    <n v="4"/>
    <x v="3"/>
    <n v="24"/>
    <x v="14"/>
    <s v="Presupuestos Participativos"/>
    <x v="11"/>
    <s v="N/A"/>
    <n v="26"/>
    <x v="30"/>
    <x v="48"/>
    <x v="48"/>
    <s v="Intervenir XXX Parques  de la red de proximidad con acciones de mejoramiento, mantenimiento y/o dotación. "/>
    <x v="1051"/>
    <n v="536.93908599999997"/>
    <n v="557.10406599999999"/>
    <n v="573.32486800000004"/>
    <n v="590.02130799999998"/>
    <n v="2257.38932931"/>
    <n v="5.3E-3"/>
    <n v="0"/>
    <n v="4"/>
    <s v="Secretaría Distrital de Cultura, Recreación y Deporte"/>
    <n v="26"/>
    <x v="17"/>
    <x v="4"/>
    <m/>
    <x v="3"/>
    <x v="18"/>
    <x v="38"/>
    <m/>
  </r>
  <r>
    <n v="18"/>
    <x v="17"/>
    <x v="7"/>
    <n v="4"/>
    <x v="3"/>
    <n v="24"/>
    <x v="14"/>
    <s v="Presupuestos Participativos"/>
    <x v="11"/>
    <s v="N/A"/>
    <n v="31"/>
    <x v="31"/>
    <x v="49"/>
    <x v="49"/>
    <s v="Intervenir XXX equipamientos culturales con acciones de construcción, adecuación y/o dotación"/>
    <x v="275"/>
    <n v="889.84255399999995"/>
    <n v="923.26097600000003"/>
    <n v="950.14290800000003"/>
    <n v="977.81309099999999"/>
    <n v="3741.0595288000004"/>
    <n v="8.8000000000000005E-3"/>
    <n v="0"/>
    <n v="4"/>
    <s v="Secretaría Distrital de Cultura, Recreación y Deporte"/>
    <n v="26"/>
    <x v="18"/>
    <x v="4"/>
    <m/>
    <x v="3"/>
    <x v="19"/>
    <x v="39"/>
    <m/>
  </r>
  <r>
    <n v="18"/>
    <x v="17"/>
    <x v="11"/>
    <n v="4"/>
    <x v="3"/>
    <n v="25"/>
    <x v="15"/>
    <s v="Presupuestos Participativos"/>
    <x v="12"/>
    <s v="N/A"/>
    <n v="32"/>
    <x v="32"/>
    <x v="52"/>
    <x v="52"/>
    <s v="Implementar XXX huertas urbanas "/>
    <x v="1052"/>
    <n v="398.81125400000002"/>
    <n v="413.78878300000002"/>
    <n v="425.83677599999999"/>
    <n v="438.23804899999999"/>
    <n v="1676.6748615399999"/>
    <n v="3.8999999999999998E-3"/>
    <n v="0"/>
    <n v="16"/>
    <s v="Secretaría Distrital de Ambiente"/>
    <n v="33"/>
    <x v="20"/>
    <x v="39"/>
    <m/>
    <x v="3"/>
    <x v="21"/>
    <x v="41"/>
    <m/>
  </r>
  <r>
    <n v="18"/>
    <x v="17"/>
    <x v="11"/>
    <n v="4"/>
    <x v="3"/>
    <n v="25"/>
    <x v="15"/>
    <s v="Presupuestos Participativos"/>
    <x v="12"/>
    <s v="N/A"/>
    <n v="32"/>
    <x v="32"/>
    <x v="53"/>
    <x v="53"/>
    <s v="Mantener XXX m2 de jardinería "/>
    <x v="1053"/>
    <n v="237.911541"/>
    <n v="246.84641199999999"/>
    <n v="254.03366299999999"/>
    <n v="261.43166400000001"/>
    <n v="1000.2232794700001"/>
    <n v="2.3999999999999998E-3"/>
    <n v="0"/>
    <n v="4000"/>
    <s v="Secretaría Distrital de Ambiente"/>
    <n v="33"/>
    <x v="20"/>
    <x v="40"/>
    <m/>
    <x v="3"/>
    <x v="22"/>
    <x v="40"/>
    <m/>
  </r>
  <r>
    <n v="18"/>
    <x v="17"/>
    <x v="11"/>
    <n v="4"/>
    <x v="3"/>
    <n v="25"/>
    <x v="15"/>
    <s v="Presupuestos Participativos"/>
    <x v="12"/>
    <s v="N/A"/>
    <n v="32"/>
    <x v="32"/>
    <x v="54"/>
    <x v="54"/>
    <s v="Mantener XXX árboles en zona urbana"/>
    <x v="1054"/>
    <n v="288.79435599999999"/>
    <n v="299.640153"/>
    <n v="308.36456199999998"/>
    <n v="317.34479399999998"/>
    <n v="1214.14386526"/>
    <n v="2.8999999999999998E-3"/>
    <n v="0"/>
    <n v="4000"/>
    <s v="Secretaría Distrital de Ambiente"/>
    <n v="33"/>
    <x v="20"/>
    <x v="41"/>
    <m/>
    <x v="3"/>
    <x v="23"/>
    <x v="42"/>
    <m/>
  </r>
  <r>
    <n v="18"/>
    <x v="17"/>
    <x v="8"/>
    <n v="4"/>
    <x v="3"/>
    <n v="25"/>
    <x v="15"/>
    <s v="Gestión Pública Local"/>
    <x v="11"/>
    <s v="A definir en PDL"/>
    <n v="39"/>
    <x v="33"/>
    <x v="55"/>
    <x v="55"/>
    <s v="Lograr XXX hectáreas en proceso de restauración ecológica"/>
    <x v="55"/>
    <n v="0"/>
    <n v="502.620789"/>
    <n v="390.17829899999998"/>
    <n v="277.98249600000003"/>
    <n v="1170.78158435"/>
    <n v="2.8E-3"/>
    <n v="0"/>
    <n v="3"/>
    <s v="Secretaría Distrital de Ambiente"/>
    <n v="33"/>
    <x v="19"/>
    <x v="42"/>
    <m/>
    <x v="12"/>
    <x v="24"/>
    <x v="40"/>
    <m/>
  </r>
  <r>
    <n v="18"/>
    <x v="17"/>
    <x v="11"/>
    <n v="4"/>
    <x v="3"/>
    <n v="25"/>
    <x v="15"/>
    <s v="Gestión Pública Local"/>
    <x v="11"/>
    <s v="A definir en PDL"/>
    <n v="39"/>
    <x v="33"/>
    <x v="56"/>
    <x v="56"/>
    <s v="Implementar XXX procesos comunitarios de educación ambiental que promueven la conservación de la biodiversidad y el agua"/>
    <x v="1055"/>
    <n v="171.213797"/>
    <n v="177.64380499999999"/>
    <n v="182.81613300000001"/>
    <n v="188.140128"/>
    <n v="719.81386297000006"/>
    <n v="1.6999999999999999E-3"/>
    <n v="0"/>
    <n v="40"/>
    <s v="Secretaría Distrital de Ambiente"/>
    <n v="33"/>
    <x v="20"/>
    <x v="38"/>
    <m/>
    <x v="3"/>
    <x v="0"/>
    <x v="28"/>
    <m/>
  </r>
  <r>
    <n v="18"/>
    <x v="17"/>
    <x v="11"/>
    <n v="4"/>
    <x v="3"/>
    <n v="25"/>
    <x v="15"/>
    <s v="Presupuestos Participativos"/>
    <x v="12"/>
    <s v="N/A"/>
    <n v="34"/>
    <x v="34"/>
    <x v="59"/>
    <x v="59"/>
    <s v="Capacitar XXX personas en separación en la fuente y reciclaje."/>
    <x v="1056"/>
    <n v="1415.658608"/>
    <n v="1468.82428"/>
    <n v="1511.5909899999999"/>
    <n v="1555.6117360000001"/>
    <n v="5951.685614"/>
    <n v="1.4E-2"/>
    <n v="0"/>
    <n v="25000"/>
    <s v="Secretaría Distrital del Hábitat"/>
    <n v="43"/>
    <x v="20"/>
    <x v="43"/>
    <m/>
    <x v="3"/>
    <x v="25"/>
    <x v="43"/>
    <m/>
  </r>
  <r>
    <n v="18"/>
    <x v="17"/>
    <x v="2"/>
    <n v="4"/>
    <x v="3"/>
    <n v="26"/>
    <x v="16"/>
    <s v="Presupuestos Participativos"/>
    <x v="3"/>
    <s v="Entre el 14% y 19%"/>
    <n v="17"/>
    <x v="35"/>
    <x v="61"/>
    <x v="61"/>
    <s v="Intervenir XXX Kilómetros-carril de malla vial urbana (local y/o intermedia) con acciones de construcción y/o conservación"/>
    <x v="1057"/>
    <n v="14389.158566"/>
    <n v="14929.549645999999"/>
    <n v="15364.242706000001"/>
    <n v="15811.682145000001"/>
    <n v="60494.633062300003"/>
    <n v="0.14230000000000001"/>
    <n v="0"/>
    <n v="10"/>
    <s v="Secretaría Distrital de Movilidad"/>
    <n v="37"/>
    <x v="21"/>
    <x v="45"/>
    <m/>
    <x v="3"/>
    <x v="26"/>
    <x v="45"/>
    <m/>
  </r>
  <r>
    <n v="18"/>
    <x v="17"/>
    <x v="8"/>
    <n v="4"/>
    <x v="3"/>
    <n v="27"/>
    <x v="17"/>
    <s v="Gestión Pública Local"/>
    <x v="12"/>
    <s v="A definir en PDL"/>
    <n v="40"/>
    <x v="36"/>
    <x v="63"/>
    <x v="63"/>
    <s v="Realizar XXX acciones efectivas para el fortalecimiento de las capacidades locales en torno a la gestión del riesgo"/>
    <x v="1058"/>
    <n v="892.82827199999997"/>
    <n v="926.35882400000003"/>
    <n v="953.33095400000002"/>
    <n v="981.09397999999999"/>
    <n v="3753.6120299999998"/>
    <n v="8.8000000000000005E-3"/>
    <n v="0"/>
    <n v="8"/>
    <s v="Secretaría Distrital de Ambiente"/>
    <n v="33"/>
    <x v="22"/>
    <x v="47"/>
    <m/>
    <x v="3"/>
    <x v="0"/>
    <x v="46"/>
    <m/>
  </r>
  <r>
    <n v="18"/>
    <x v="17"/>
    <x v="8"/>
    <n v="4"/>
    <x v="3"/>
    <n v="27"/>
    <x v="17"/>
    <s v="Gestión Pública Local"/>
    <x v="12"/>
    <s v="A definir en PDL"/>
    <n v="40"/>
    <x v="36"/>
    <x v="64"/>
    <x v="64"/>
    <s v="Realizar XXX obras de mitigación y/u obras de mitigación existentes con mantenimiento"/>
    <x v="285"/>
    <n v="2140.7258879999999"/>
    <n v="2221.121776"/>
    <n v="2285.7925959999998"/>
    <n v="2352.3597399999999"/>
    <n v="9000"/>
    <n v="2.12E-2"/>
    <n v="0"/>
    <n v="4"/>
    <s v="Secretaría Distrital de Ambiente"/>
    <n v="33"/>
    <x v="22"/>
    <x v="48"/>
    <m/>
    <x v="3"/>
    <x v="0"/>
    <x v="47"/>
    <m/>
  </r>
  <r>
    <n v="18"/>
    <x v="17"/>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1059"/>
    <n v="1059.0049320000001"/>
    <n v="1098.7763210000001"/>
    <n v="1130.7686080000001"/>
    <n v="1163.6989960000001"/>
    <n v="4452.2488581099997"/>
    <n v="1.0500000000000001E-2"/>
    <n v="0"/>
    <n v="24"/>
    <s v="Secretaría Distrital de Integración Social"/>
    <n v="24"/>
    <x v="23"/>
    <x v="3"/>
    <m/>
    <x v="3"/>
    <x v="27"/>
    <x v="48"/>
    <m/>
  </r>
  <r>
    <n v="18"/>
    <x v="17"/>
    <x v="3"/>
    <n v="4"/>
    <x v="3"/>
    <n v="30"/>
    <x v="18"/>
    <s v="Presupuestos Participativos"/>
    <x v="11"/>
    <s v="N/A"/>
    <n v="11"/>
    <x v="37"/>
    <x v="66"/>
    <x v="66"/>
    <s v="Dotar y/o acondicionar XXX unidades operativas de atención especializada (Centros Integrarte, Centros Crecer y Cadis) "/>
    <x v="755"/>
    <n v="0"/>
    <n v="471.11394899999999"/>
    <n v="0"/>
    <n v="251.590733"/>
    <n v="722.70468170000004"/>
    <n v="1.6999999999999999E-3"/>
    <n v="0"/>
    <n v="2"/>
    <s v="Secretaría Distrital de Integración Social"/>
    <n v="24"/>
    <x v="23"/>
    <x v="3"/>
    <m/>
    <x v="3"/>
    <x v="27"/>
    <x v="49"/>
    <m/>
  </r>
  <r>
    <n v="18"/>
    <x v="17"/>
    <x v="3"/>
    <n v="4"/>
    <x v="3"/>
    <n v="30"/>
    <x v="18"/>
    <s v="Presupuestos Participativos"/>
    <x v="11"/>
    <s v="N/A"/>
    <n v="11"/>
    <x v="37"/>
    <x v="67"/>
    <x v="67"/>
    <s v="Dotar y/o acondicionar XXX unidades operativas orientadas a la atención de jóvenes (casas de la juventud, centros forjar)"/>
    <x v="1060"/>
    <n v="432.59608600000001"/>
    <n v="0"/>
    <n v="611.90797899999995"/>
    <n v="501.69593400000002"/>
    <n v="1546.2"/>
    <n v="3.5999999999999999E-3"/>
    <n v="0"/>
    <n v="3"/>
    <s v="Secretaría Distrital de Integración Social"/>
    <n v="24"/>
    <x v="23"/>
    <x v="3"/>
    <m/>
    <x v="3"/>
    <x v="27"/>
    <x v="50"/>
    <m/>
  </r>
  <r>
    <n v="18"/>
    <x v="17"/>
    <x v="3"/>
    <n v="4"/>
    <x v="3"/>
    <n v="30"/>
    <x v="18"/>
    <s v="Presupuestos Participativos"/>
    <x v="11"/>
    <s v="N/A"/>
    <n v="11"/>
    <x v="37"/>
    <x v="107"/>
    <x v="105"/>
    <s v="Dotar y/o acondicionar casas LGBTI para la prestación de servicios sociales y estrategias dirigidas a personas de los sectores sociales LGBTI."/>
    <x v="573"/>
    <n v="505.89327700000001"/>
    <n v="0"/>
    <n v="0"/>
    <n v="0"/>
    <n v="505.89327718999999"/>
    <n v="1.1999999999999999E-3"/>
    <n v="0"/>
    <n v="1"/>
    <s v="Secretaría Distrital de Integración Social"/>
    <n v="24"/>
    <x v="23"/>
    <x v="3"/>
    <m/>
    <x v="3"/>
    <x v="27"/>
    <x v="78"/>
    <m/>
  </r>
  <r>
    <n v="18"/>
    <x v="17"/>
    <x v="13"/>
    <n v="5"/>
    <x v="4"/>
    <n v="33"/>
    <x v="20"/>
    <s v="Gestión Pública Local"/>
    <x v="14"/>
    <s v="15% (En este caso el porcentaje referido es el máximo posible)"/>
    <n v="42"/>
    <x v="39"/>
    <x v="71"/>
    <x v="71"/>
    <s v="Intervenir XX sede administrativa local"/>
    <x v="1061"/>
    <n v="470.69795499999998"/>
    <n v="488.37522000000001"/>
    <n v="502.59489400000001"/>
    <n v="517.23152600000003"/>
    <n v="1978.8995946800001"/>
    <n v="4.7000000000000002E-3"/>
    <n v="0"/>
    <n v="4"/>
    <s v="Secretaría Distrital de Gobierno"/>
    <n v="3"/>
    <x v="25"/>
    <x v="4"/>
    <m/>
    <x v="14"/>
    <x v="0"/>
    <x v="54"/>
    <m/>
  </r>
  <r>
    <n v="18"/>
    <x v="17"/>
    <x v="13"/>
    <n v="5"/>
    <x v="4"/>
    <n v="33"/>
    <x v="20"/>
    <s v="Gestión Pública Local"/>
    <x v="14"/>
    <s v="15% (En este caso el porcentaje referido es el máximo posible)"/>
    <n v="43"/>
    <x v="40"/>
    <x v="72"/>
    <x v="72"/>
    <s v="Realizar 4 estrategias de fortalecimiento institucional (una por vigencia)."/>
    <x v="1062"/>
    <n v="8639.5850399999999"/>
    <n v="8964.0483970000005"/>
    <n v="9225.0482069999998"/>
    <n v="9493.7012400000003"/>
    <n v="36322.382883040002"/>
    <n v="8.5400000000000004E-2"/>
    <n v="0"/>
    <n v="4"/>
    <s v="Secretaría Distrital de Gobierno"/>
    <n v="3"/>
    <x v="25"/>
    <x v="50"/>
    <m/>
    <x v="14"/>
    <x v="0"/>
    <x v="55"/>
    <m/>
  </r>
  <r>
    <n v="18"/>
    <x v="17"/>
    <x v="13"/>
    <n v="5"/>
    <x v="4"/>
    <n v="33"/>
    <x v="20"/>
    <s v="Gestión Pública Local"/>
    <x v="14"/>
    <s v="15% (En este caso el porcentaje referido es el máximo posible)"/>
    <n v="45"/>
    <x v="41"/>
    <x v="73"/>
    <x v="73"/>
    <s v="Realizar 4 estrategias de inspección, vigilancia y control (una por vigencia)."/>
    <x v="73"/>
    <n v="6073.5219960000004"/>
    <n v="6301.6157450000001"/>
    <n v="6485.0954000000002"/>
    <n v="6673.9551769999998"/>
    <n v="25534.188318479999"/>
    <n v="6.0100000000000001E-2"/>
    <n v="0"/>
    <n v="4"/>
    <s v="Secretaría Distrital de Gobierno"/>
    <n v="3"/>
    <x v="25"/>
    <x v="51"/>
    <m/>
    <x v="14"/>
    <x v="0"/>
    <x v="56"/>
    <m/>
  </r>
  <r>
    <n v="18"/>
    <x v="17"/>
    <x v="6"/>
    <n v="5"/>
    <x v="4"/>
    <n v="35"/>
    <x v="21"/>
    <s v="Presupuestos Participativos"/>
    <x v="15"/>
    <s v="N/A"/>
    <n v="12"/>
    <x v="42"/>
    <x v="74"/>
    <x v="74"/>
    <s v="Operativizar XXX Centros de Acceso Comunitario en zonas rurales y/o apartadas y/o urbanas, con énfasis en Servicios TIC´s generados."/>
    <x v="1063"/>
    <n v="1076.9117269999999"/>
    <n v="1117.3556129999999"/>
    <n v="1149.88886"/>
    <n v="1183.3760709999999"/>
    <n v="4527.5322706499992"/>
    <n v="1.0699999999999999E-2"/>
    <n v="0"/>
    <n v="25"/>
    <s v="Secretaría General"/>
    <n v="1"/>
    <x v="26"/>
    <x v="52"/>
    <m/>
    <x v="3"/>
    <x v="0"/>
    <x v="57"/>
    <m/>
  </r>
  <r>
    <n v="18"/>
    <x v="17"/>
    <x v="6"/>
    <n v="5"/>
    <x v="4"/>
    <n v="35"/>
    <x v="21"/>
    <s v="Presupuestos Participativos"/>
    <x v="15"/>
    <s v="N/A"/>
    <n v="12"/>
    <x v="42"/>
    <x v="75"/>
    <x v="75"/>
    <s v="Operativizar XXX Centros de Acceso Comunitario en zonas rurales y/o apartadas y/o urbanas, con énfasis en procesos de formación y desarrollo de competencias digitales."/>
    <x v="1064"/>
    <n v="358.97057599999999"/>
    <n v="372.45187099999998"/>
    <n v="383.29628700000001"/>
    <n v="394.45868999999999"/>
    <n v="1509.17742355"/>
    <n v="3.5999999999999999E-3"/>
    <n v="0"/>
    <n v="25"/>
    <s v="Secretaría General"/>
    <n v="1"/>
    <x v="26"/>
    <x v="0"/>
    <m/>
    <x v="3"/>
    <x v="0"/>
    <x v="58"/>
    <m/>
  </r>
  <r>
    <n v="18"/>
    <x v="17"/>
    <x v="13"/>
    <n v="5"/>
    <x v="4"/>
    <n v="39"/>
    <x v="22"/>
    <s v="Presupuestos Participativos"/>
    <x v="16"/>
    <s v="N/A"/>
    <n v="18"/>
    <x v="43"/>
    <x v="76"/>
    <x v="76"/>
    <s v="Fortalecer XXX Organizaciones sociales e Instancias de participación ciudadana."/>
    <x v="296"/>
    <n v="1263.9809"/>
    <n v="1311.4502500000001"/>
    <n v="1349.6348129999999"/>
    <n v="1388.93905"/>
    <n v="5314.0050124999998"/>
    <n v="1.2500000000000001E-2"/>
    <n v="0"/>
    <n v="200"/>
    <s v="Secretaría Distrital de Gobierno"/>
    <n v="3"/>
    <x v="27"/>
    <x v="53"/>
    <m/>
    <x v="3"/>
    <x v="0"/>
    <x v="59"/>
    <m/>
  </r>
  <r>
    <n v="18"/>
    <x v="17"/>
    <x v="13"/>
    <n v="5"/>
    <x v="4"/>
    <n v="39"/>
    <x v="22"/>
    <s v="Presupuestos Participativos"/>
    <x v="16"/>
    <s v="N/A"/>
    <n v="20"/>
    <x v="44"/>
    <x v="77"/>
    <x v="77"/>
    <s v="Capacitar XXX personas a través de procesos de formación para la participación de manera virtual y presencial."/>
    <x v="1065"/>
    <n v="1193.1979699999999"/>
    <n v="1238.0090359999999"/>
    <n v="1274.055263"/>
    <n v="1311.158463"/>
    <n v="5016.4207317999999"/>
    <n v="1.18E-2"/>
    <n v="0"/>
    <n v="3000"/>
    <s v="Secretaría Distrital de Gobierno"/>
    <n v="3"/>
    <x v="27"/>
    <x v="26"/>
    <m/>
    <x v="3"/>
    <x v="29"/>
    <x v="59"/>
    <m/>
  </r>
  <r>
    <n v="18"/>
    <x v="17"/>
    <x v="13"/>
    <n v="5"/>
    <x v="4"/>
    <n v="39"/>
    <x v="22"/>
    <s v="Gestión Pública Local"/>
    <x v="16"/>
    <s v="A definir en PDL"/>
    <n v="41"/>
    <x v="45"/>
    <x v="78"/>
    <x v="78"/>
    <s v="Fortalecer XXX organizaciones comunales."/>
    <x v="1066"/>
    <n v="505.59235999999999"/>
    <n v="524.58010000000002"/>
    <n v="539.853925"/>
    <n v="555.57561999999996"/>
    <n v="2125.6020050000002"/>
    <n v="5.0000000000000001E-3"/>
    <n v="0"/>
    <n v="107"/>
    <s v="Secretaría Distrital de Gobierno"/>
    <n v="3"/>
    <x v="27"/>
    <x v="54"/>
    <m/>
    <x v="3"/>
    <x v="0"/>
    <x v="59"/>
    <m/>
  </r>
  <r>
    <n v="18"/>
    <x v="17"/>
    <x v="13"/>
    <n v="5"/>
    <x v="4"/>
    <n v="39"/>
    <x v="22"/>
    <s v="Gestión Pública Local"/>
    <x v="14"/>
    <s v="A definir en PDL"/>
    <n v="44"/>
    <x v="46"/>
    <x v="79"/>
    <x v="79"/>
    <s v="Desarrollar XXXX acciones orientadas a la ciudadanía, en el marco de la estrategia &quot;Bogotaneidad"/>
    <x v="156"/>
    <n v="44.032448000000002"/>
    <n v="45.686106000000002"/>
    <n v="47.016316000000003"/>
    <n v="48.385531"/>
    <n v="185.12040099999999"/>
    <n v="4.0000000000000002E-4"/>
    <n v="0"/>
    <n v="4"/>
    <s v="Secretaría Distrital de Gobierno"/>
    <n v="3"/>
    <x v="28"/>
    <x v="55"/>
    <m/>
    <x v="15"/>
    <x v="0"/>
    <x v="60"/>
    <m/>
  </r>
  <r>
    <n v="18"/>
    <x v="17"/>
    <x v="13"/>
    <n v="5"/>
    <x v="4"/>
    <n v="39"/>
    <x v="22"/>
    <s v="Gestión Pública Local"/>
    <x v="14"/>
    <s v="A definir en PDL"/>
    <n v="44"/>
    <x v="46"/>
    <x v="80"/>
    <x v="80"/>
    <s v="Fortalecer XX unidades de innovación publica y  social a nivel local"/>
    <x v="646"/>
    <n v="57.086024000000002"/>
    <n v="59.229914000000001"/>
    <n v="60.954469000000003"/>
    <n v="62.729593000000001"/>
    <n v="240"/>
    <n v="5.9999999999999995E-4"/>
    <n v="0"/>
    <n v="1"/>
    <s v="Secretaría Distrital de Gobierno"/>
    <n v="3"/>
    <x v="28"/>
    <x v="56"/>
    <m/>
    <x v="16"/>
    <x v="0"/>
    <x v="60"/>
    <m/>
  </r>
  <r>
    <n v="18"/>
    <x v="17"/>
    <x v="13"/>
    <n v="5"/>
    <x v="4"/>
    <n v="39"/>
    <x v="22"/>
    <s v="Gestión Pública Local"/>
    <x v="17"/>
    <s v="A definir en PDL"/>
    <n v="46"/>
    <x v="47"/>
    <x v="81"/>
    <x v="81"/>
    <s v="Concertar e implementar una (1) iniciativa de inversión local con los pueblos indígenas (aplica en todas las localidades con autoridades indígenas)"/>
    <x v="81"/>
    <n v="141.56586100000001"/>
    <n v="146.882428"/>
    <n v="151.159099"/>
    <n v="155.56117399999999"/>
    <n v="595.16856139999993"/>
    <n v="1.4E-3"/>
    <n v="0"/>
    <n v="1"/>
    <s v="Secretaría Distrital de Gobierno"/>
    <n v="3"/>
    <x v="29"/>
    <x v="57"/>
    <m/>
    <x v="3"/>
    <x v="0"/>
    <x v="61"/>
    <m/>
  </r>
  <r>
    <n v="18"/>
    <x v="17"/>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82"/>
    <n v="141.56586100000001"/>
    <n v="146.882428"/>
    <n v="151.159099"/>
    <n v="155.56117399999999"/>
    <n v="595.16856139999993"/>
    <n v="1.4E-3"/>
    <n v="0"/>
    <n v="1"/>
    <s v="Secretaría Distrital de Gobierno"/>
    <n v="3"/>
    <x v="29"/>
    <x v="58"/>
    <m/>
    <x v="3"/>
    <x v="0"/>
    <x v="61"/>
    <m/>
  </r>
  <r>
    <n v="19"/>
    <x v="18"/>
    <x v="0"/>
    <n v="1"/>
    <x v="0"/>
    <n v="1"/>
    <x v="0"/>
    <s v="Presupuestos Participativos"/>
    <x v="0"/>
    <s v="N/A"/>
    <n v="15"/>
    <x v="0"/>
    <x v="0"/>
    <x v="0"/>
    <s v="Fortalecer XXX organizaciones comunitarias a través de capacidades para promover acciones de corresponsabilidad en la gestión de la seguridad y la convivencia  "/>
    <x v="1067"/>
    <n v="1892"/>
    <n v="1947"/>
    <n v="2004"/>
    <n v="2062"/>
    <n v="7905"/>
    <n v="0.01"/>
    <n v="0"/>
    <n v="260"/>
    <s v="Secretaría Distrital de Seguridad, Convivencia y Justicia"/>
    <n v="51"/>
    <x v="0"/>
    <x v="0"/>
    <m/>
    <x v="0"/>
    <x v="0"/>
    <x v="0"/>
    <m/>
  </r>
  <r>
    <n v="19"/>
    <x v="18"/>
    <x v="0"/>
    <n v="1"/>
    <x v="0"/>
    <n v="1"/>
    <x v="0"/>
    <s v="Presupuestos Participativos"/>
    <x v="0"/>
    <s v="N/A"/>
    <n v="15"/>
    <x v="0"/>
    <x v="1"/>
    <x v="1"/>
    <s v="Implementar XXX acciones formativas diferenciales para la promoción de la convivencia ciudadana"/>
    <x v="1068"/>
    <n v="1239"/>
    <n v="1275"/>
    <n v="1313"/>
    <n v="1351"/>
    <n v="5178"/>
    <n v="6.6E-3"/>
    <n v="0"/>
    <n v="1200"/>
    <s v="Secretaría Distrital de Seguridad, Convivencia y Justicia"/>
    <n v="51"/>
    <x v="0"/>
    <x v="1"/>
    <m/>
    <x v="1"/>
    <x v="0"/>
    <x v="1"/>
    <m/>
  </r>
  <r>
    <n v="19"/>
    <x v="18"/>
    <x v="1"/>
    <n v="1"/>
    <x v="0"/>
    <n v="2"/>
    <x v="1"/>
    <s v="Presupuestos Participativos"/>
    <x v="1"/>
    <s v="N/A"/>
    <n v="22"/>
    <x v="1"/>
    <x v="3"/>
    <x v="3"/>
    <s v="Vincular XXX personas en acciones para la prevención del feminicidio y la violencia contra la mujer."/>
    <x v="1069"/>
    <n v="2743"/>
    <n v="2823"/>
    <n v="2906"/>
    <n v="2990"/>
    <n v="11462"/>
    <n v="1.4500000000000001E-2"/>
    <n v="0"/>
    <n v="8000"/>
    <s v="Secretaría Distrital de la Mujer"/>
    <n v="50"/>
    <x v="1"/>
    <x v="3"/>
    <m/>
    <x v="2"/>
    <x v="0"/>
    <x v="2"/>
    <m/>
  </r>
  <r>
    <n v="19"/>
    <x v="18"/>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1135"/>
    <n v="1168"/>
    <n v="1202"/>
    <n v="1237"/>
    <n v="4743"/>
    <n v="6.0000000000000001E-3"/>
    <n v="0"/>
    <n v="4"/>
    <s v="Secretaría Distrital de Seguridad, Convivencia y Justicia"/>
    <n v="51"/>
    <x v="2"/>
    <x v="3"/>
    <m/>
    <x v="3"/>
    <x v="0"/>
    <x v="3"/>
    <m/>
  </r>
  <r>
    <n v="19"/>
    <x v="18"/>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1070"/>
    <n v="378"/>
    <n v="389"/>
    <n v="401"/>
    <n v="412"/>
    <n v="1581"/>
    <n v="2E-3"/>
    <n v="0"/>
    <n v="6"/>
    <s v="Secretaría Distrital de Seguridad, Convivencia y Justicia"/>
    <n v="51"/>
    <x v="2"/>
    <x v="4"/>
    <m/>
    <x v="3"/>
    <x v="0"/>
    <x v="4"/>
    <m/>
  </r>
  <r>
    <n v="19"/>
    <x v="18"/>
    <x v="0"/>
    <n v="1"/>
    <x v="0"/>
    <n v="4"/>
    <x v="3"/>
    <s v="Presupuestos Participativos"/>
    <x v="0"/>
    <s v="N/A"/>
    <n v="14"/>
    <x v="3"/>
    <x v="6"/>
    <x v="6"/>
    <s v="Fortalecer XXX programas de abordaje de conflictividad escolar para la convivencia con enfoque restaurativo"/>
    <x v="392"/>
    <n v="662"/>
    <n v="681"/>
    <n v="701"/>
    <n v="722"/>
    <n v="2767"/>
    <n v="3.5000000000000001E-3"/>
    <n v="0"/>
    <n v="8"/>
    <s v="Secretaría Distrital de Seguridad, Convivencia y Justicia"/>
    <n v="51"/>
    <x v="3"/>
    <x v="5"/>
    <m/>
    <x v="3"/>
    <x v="0"/>
    <x v="5"/>
    <m/>
  </r>
  <r>
    <n v="19"/>
    <x v="18"/>
    <x v="0"/>
    <n v="1"/>
    <x v="0"/>
    <n v="4"/>
    <x v="3"/>
    <s v="Presupuestos Participativos"/>
    <x v="0"/>
    <s v="N/A"/>
    <n v="14"/>
    <x v="3"/>
    <x v="7"/>
    <x v="7"/>
    <s v="Fortalecer XXX actores comunitarios con herramientas y capacidades para la implementación de un enfoque restaurativo para la justicia y la convivencia"/>
    <x v="1071"/>
    <n v="284"/>
    <n v="292"/>
    <n v="301"/>
    <n v="309"/>
    <n v="1186"/>
    <n v="1.5E-3"/>
    <n v="0"/>
    <n v="800"/>
    <s v="Secretaría Distrital de Seguridad, Convivencia y Justicia"/>
    <n v="51"/>
    <x v="3"/>
    <x v="0"/>
    <m/>
    <x v="3"/>
    <x v="0"/>
    <x v="5"/>
    <m/>
  </r>
  <r>
    <n v="19"/>
    <x v="18"/>
    <x v="0"/>
    <n v="1"/>
    <x v="0"/>
    <n v="4"/>
    <x v="3"/>
    <s v="Presupuestos Participativos"/>
    <x v="0"/>
    <s v="N/A"/>
    <n v="14"/>
    <x v="3"/>
    <x v="87"/>
    <x v="87"/>
    <s v="Implementar XXX proyectos de justicia local para la resolución efectiva de conflictividades de manera integral en el sistema de justicia"/>
    <x v="709"/>
    <n v="284"/>
    <n v="292"/>
    <n v="301"/>
    <n v="309"/>
    <n v="1186"/>
    <n v="1.5E-3"/>
    <n v="0"/>
    <n v="4"/>
    <s v="Secretaría Distrital de Seguridad, Convivencia y Justicia"/>
    <n v="51"/>
    <x v="3"/>
    <x v="62"/>
    <m/>
    <x v="3"/>
    <x v="0"/>
    <x v="65"/>
    <m/>
  </r>
  <r>
    <n v="19"/>
    <x v="18"/>
    <x v="0"/>
    <n v="1"/>
    <x v="0"/>
    <n v="4"/>
    <x v="3"/>
    <s v="Presupuestos Participativos"/>
    <x v="0"/>
    <s v="N/A"/>
    <n v="14"/>
    <x v="3"/>
    <x v="8"/>
    <x v="8"/>
    <s v="Beneficiar XXX ciudadanos con habilidades y capacidades para gestionar la convivencia constructivamente"/>
    <x v="710"/>
    <n v="284"/>
    <n v="292"/>
    <n v="301"/>
    <n v="309"/>
    <n v="1186"/>
    <n v="1.5E-3"/>
    <n v="0"/>
    <n v="600"/>
    <s v="Secretaría Distrital de Seguridad, Convivencia y Justicia"/>
    <n v="51"/>
    <x v="3"/>
    <x v="6"/>
    <m/>
    <x v="3"/>
    <x v="0"/>
    <x v="0"/>
    <m/>
  </r>
  <r>
    <n v="19"/>
    <x v="18"/>
    <x v="0"/>
    <n v="1"/>
    <x v="0"/>
    <n v="4"/>
    <x v="3"/>
    <s v="Presupuestos Participativos"/>
    <x v="0"/>
    <s v="N/A"/>
    <n v="14"/>
    <x v="3"/>
    <x v="10"/>
    <x v="10"/>
    <s v="Implementar XXX acciones pedagógicas para la gestión de conflictividades y prevención de violencias"/>
    <x v="711"/>
    <n v="303"/>
    <n v="312"/>
    <n v="321"/>
    <n v="330"/>
    <n v="1265"/>
    <n v="1.6000000000000001E-3"/>
    <n v="0"/>
    <n v="4"/>
    <s v="Secretaría Distrital de Seguridad, Convivencia y Justicia"/>
    <n v="51"/>
    <x v="3"/>
    <x v="8"/>
    <m/>
    <x v="4"/>
    <x v="0"/>
    <x v="6"/>
    <m/>
  </r>
  <r>
    <n v="19"/>
    <x v="18"/>
    <x v="0"/>
    <n v="1"/>
    <x v="0"/>
    <n v="4"/>
    <x v="3"/>
    <s v="Presupuestos Participativos"/>
    <x v="0"/>
    <s v="N/A"/>
    <n v="14"/>
    <x v="3"/>
    <x v="11"/>
    <x v="11"/>
    <s v="Ejecutar XXX programas comunitarios con enfoque restaurativo para el cuidado del espacio público y del medio ambiente"/>
    <x v="239"/>
    <n v="371"/>
    <n v="382"/>
    <n v="393"/>
    <n v="404"/>
    <n v="1549"/>
    <n v="2E-3"/>
    <n v="0"/>
    <n v="4"/>
    <s v="Secretaría Distrital de Seguridad, Convivencia y Justicia"/>
    <n v="51"/>
    <x v="3"/>
    <x v="9"/>
    <m/>
    <x v="0"/>
    <x v="0"/>
    <x v="0"/>
    <m/>
  </r>
  <r>
    <n v="19"/>
    <x v="18"/>
    <x v="2"/>
    <n v="1"/>
    <x v="0"/>
    <n v="5"/>
    <x v="4"/>
    <s v="Presupuestos Participativos"/>
    <x v="3"/>
    <s v="N/A"/>
    <n v="16"/>
    <x v="4"/>
    <x v="12"/>
    <x v="12"/>
    <s v="Intervenir XXX metros cuadrados de elementos del sistema de espacio público peatonal con acciones de construcción y/o conservación."/>
    <x v="1072"/>
    <n v="4285"/>
    <n v="4410"/>
    <n v="4539"/>
    <n v="4671"/>
    <n v="17905"/>
    <n v="2.2700000000000001E-2"/>
    <n v="0"/>
    <n v="12000"/>
    <s v="Secretaría Distrital de Movilidad"/>
    <n v="37"/>
    <x v="4"/>
    <x v="4"/>
    <m/>
    <x v="5"/>
    <x v="1"/>
    <x v="7"/>
    <m/>
  </r>
  <r>
    <n v="19"/>
    <x v="18"/>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3"/>
    <n v="2270"/>
    <n v="2336"/>
    <n v="2405"/>
    <n v="2475"/>
    <n v="9486"/>
    <n v="1.2E-2"/>
    <n v="0"/>
    <n v="4"/>
    <s v="Secretaría Distrital de Seguridad, Convivencia y Justicia"/>
    <n v="51"/>
    <x v="5"/>
    <x v="10"/>
    <m/>
    <x v="6"/>
    <x v="0"/>
    <x v="8"/>
    <m/>
  </r>
  <r>
    <n v="19"/>
    <x v="18"/>
    <x v="3"/>
    <n v="2"/>
    <x v="1"/>
    <n v="7"/>
    <x v="5"/>
    <s v="Gestión Pública Local"/>
    <x v="4"/>
    <n v="0.12"/>
    <n v="4"/>
    <x v="6"/>
    <x v="14"/>
    <x v="14"/>
    <s v="Beneficiar xxxx jóvenes con transferencias condicionadas y  acompañamiento psicosocial para la promoción al acceso y permanencia a oportunidades de formación y empleabilidad"/>
    <x v="1073"/>
    <n v="4219"/>
    <n v="4342"/>
    <n v="4469"/>
    <n v="4599"/>
    <n v="17628"/>
    <n v="2.23E-2"/>
    <n v="0"/>
    <n v="4460"/>
    <s v="Secretaría Distrital de Integración Social"/>
    <n v="24"/>
    <x v="6"/>
    <x v="11"/>
    <m/>
    <x v="7"/>
    <x v="2"/>
    <x v="9"/>
    <m/>
  </r>
  <r>
    <n v="19"/>
    <x v="18"/>
    <x v="3"/>
    <n v="2"/>
    <x v="1"/>
    <n v="7"/>
    <x v="5"/>
    <s v="Gestión Pública Local"/>
    <x v="4"/>
    <n v="0.12"/>
    <n v="5"/>
    <x v="7"/>
    <x v="15"/>
    <x v="15"/>
    <s v="Atender XXX personas con apoyos que contribuyan al ingreso mínimo garantizado. "/>
    <x v="898"/>
    <n v="5429"/>
    <n v="5588"/>
    <n v="5751"/>
    <n v="5919"/>
    <n v="22687"/>
    <n v="2.87E-2"/>
    <n v="0"/>
    <n v="5000"/>
    <s v="Secretaría Distrital de Integración Social"/>
    <n v="24"/>
    <x v="6"/>
    <x v="12"/>
    <m/>
    <x v="7"/>
    <x v="3"/>
    <x v="10"/>
    <m/>
  </r>
  <r>
    <n v="19"/>
    <x v="18"/>
    <x v="3"/>
    <n v="2"/>
    <x v="1"/>
    <n v="7"/>
    <x v="5"/>
    <s v="Gestión Pública Local"/>
    <x v="4"/>
    <n v="0.12"/>
    <n v="6"/>
    <x v="8"/>
    <x v="16"/>
    <x v="16"/>
    <s v="Beneficiar XXX personas mayores con transferencias monetarias"/>
    <x v="1074"/>
    <n v="13053"/>
    <n v="13434"/>
    <n v="13827"/>
    <n v="14230"/>
    <n v="54545"/>
    <n v="6.9000000000000006E-2"/>
    <n v="0"/>
    <n v="6750"/>
    <s v="Secretaría Distrital de Integración Social"/>
    <n v="24"/>
    <x v="6"/>
    <x v="13"/>
    <m/>
    <x v="7"/>
    <x v="3"/>
    <x v="11"/>
    <m/>
  </r>
  <r>
    <n v="19"/>
    <x v="18"/>
    <x v="4"/>
    <n v="2"/>
    <x v="1"/>
    <n v="10"/>
    <x v="6"/>
    <s v="Gestión Pública Local"/>
    <x v="5"/>
    <n v="0.03"/>
    <n v="8"/>
    <x v="9"/>
    <x v="17"/>
    <x v="17"/>
    <s v="Vincular XXX personas con discapacidad, cuidadores y cuidadoras, en actividades complementarias en salud"/>
    <x v="1075"/>
    <n v="1135"/>
    <n v="1168"/>
    <n v="1202"/>
    <n v="1237"/>
    <n v="4743"/>
    <n v="6.0000000000000001E-3"/>
    <n v="0"/>
    <n v="2000"/>
    <s v="Secretaría Distrital de Salud"/>
    <n v="18"/>
    <x v="7"/>
    <x v="14"/>
    <m/>
    <x v="3"/>
    <x v="4"/>
    <x v="12"/>
    <m/>
  </r>
  <r>
    <n v="19"/>
    <x v="18"/>
    <x v="4"/>
    <n v="2"/>
    <x v="1"/>
    <n v="10"/>
    <x v="6"/>
    <s v="Gestión Pública Local"/>
    <x v="5"/>
    <n v="0.03"/>
    <n v="9"/>
    <x v="10"/>
    <x v="18"/>
    <x v="18"/>
    <s v="Vincular XXX personas a las acciones desarrolladas desde los dispositivos de base comunitaria en respuesta al consumo de SPA"/>
    <x v="1076"/>
    <n v="946"/>
    <n v="974"/>
    <n v="1002"/>
    <n v="1031"/>
    <n v="3953"/>
    <n v="5.0000000000000001E-3"/>
    <n v="0"/>
    <n v="3000"/>
    <s v="Secretaría Distrital de Salud"/>
    <n v="18"/>
    <x v="7"/>
    <x v="15"/>
    <m/>
    <x v="3"/>
    <x v="0"/>
    <x v="13"/>
    <m/>
  </r>
  <r>
    <n v="19"/>
    <x v="18"/>
    <x v="4"/>
    <n v="2"/>
    <x v="1"/>
    <n v="10"/>
    <x v="6"/>
    <s v="Gestión Pública Local"/>
    <x v="5"/>
    <n v="0.03"/>
    <n v="10"/>
    <x v="11"/>
    <x v="19"/>
    <x v="19"/>
    <s v="Beneficiar XXX personas con discapacidad a través de Dispositivos de Asistencia Personal - Ayudas Técnicas (no incluidas en los Planes de Beneficios)"/>
    <x v="1077"/>
    <n v="2838"/>
    <n v="2921"/>
    <n v="3006"/>
    <n v="3094"/>
    <n v="11858"/>
    <n v="1.4999999999999999E-2"/>
    <n v="0"/>
    <n v="3200"/>
    <s v="Secretaría Distrital de Salud"/>
    <n v="18"/>
    <x v="7"/>
    <x v="16"/>
    <m/>
    <x v="3"/>
    <x v="4"/>
    <x v="12"/>
    <m/>
  </r>
  <r>
    <n v="19"/>
    <x v="18"/>
    <x v="4"/>
    <n v="2"/>
    <x v="1"/>
    <n v="10"/>
    <x v="6"/>
    <s v="Gestión Pública Local"/>
    <x v="5"/>
    <n v="0.03"/>
    <n v="19"/>
    <x v="12"/>
    <x v="20"/>
    <x v="20"/>
    <s v="Vincular XXX personas a las acciones y estrategias para promover la salud sexual y reproductiva consciente en los diferentes ciclos de vida"/>
    <x v="1078"/>
    <n v="757"/>
    <n v="779"/>
    <n v="802"/>
    <n v="825"/>
    <n v="3162"/>
    <n v="4.0000000000000001E-3"/>
    <n v="0"/>
    <n v="3000"/>
    <s v="Secretaría Distrital de Salud"/>
    <n v="18"/>
    <x v="7"/>
    <x v="17"/>
    <m/>
    <x v="3"/>
    <x v="0"/>
    <x v="14"/>
    <m/>
  </r>
  <r>
    <n v="19"/>
    <x v="18"/>
    <x v="4"/>
    <n v="2"/>
    <x v="1"/>
    <n v="10"/>
    <x v="6"/>
    <s v="Presupuestos Participativos"/>
    <x v="5"/>
    <s v="N/A"/>
    <n v="70"/>
    <x v="14"/>
    <x v="22"/>
    <x v="22"/>
    <s v="Beneficiar XXX personas con acciones para la promoción y atención de la salud mental"/>
    <x v="1079"/>
    <n v="2639"/>
    <n v="2716"/>
    <n v="2795"/>
    <n v="2877"/>
    <n v="11028"/>
    <n v="1.4E-2"/>
    <n v="0"/>
    <n v="3000"/>
    <s v="Secretaría Distrital de Salud"/>
    <n v="18"/>
    <x v="7"/>
    <x v="19"/>
    <m/>
    <x v="8"/>
    <x v="0"/>
    <x v="15"/>
    <m/>
  </r>
  <r>
    <n v="19"/>
    <x v="18"/>
    <x v="5"/>
    <n v="2"/>
    <x v="1"/>
    <n v="12"/>
    <x v="7"/>
    <s v="Presupuestos Participativos"/>
    <x v="6"/>
    <s v="N/A"/>
    <n v="66"/>
    <x v="15"/>
    <x v="23"/>
    <x v="23"/>
    <s v="Vincular XXX personas en procesos para la prevención de violencias en el contexto familiar y/o violencia sexual   "/>
    <x v="1080"/>
    <n v="1826"/>
    <n v="1879"/>
    <n v="1934"/>
    <n v="1990"/>
    <n v="7628"/>
    <n v="9.7000000000000003E-3"/>
    <n v="0"/>
    <n v="1200"/>
    <s v="Secretaría Distrital de Integración Social"/>
    <n v="24"/>
    <x v="8"/>
    <x v="20"/>
    <m/>
    <x v="3"/>
    <x v="0"/>
    <x v="2"/>
    <m/>
  </r>
  <r>
    <n v="19"/>
    <x v="18"/>
    <x v="5"/>
    <n v="2"/>
    <x v="1"/>
    <n v="12"/>
    <x v="7"/>
    <s v="Presupuestos Participativos"/>
    <x v="6"/>
    <s v="N/A"/>
    <n v="23"/>
    <x v="16"/>
    <x v="24"/>
    <x v="24"/>
    <s v="Vincular XXX mujeres cuidadoras a estrategias de cuidado."/>
    <x v="1081"/>
    <n v="2469"/>
    <n v="2541"/>
    <n v="2615"/>
    <n v="2691"/>
    <n v="10316"/>
    <n v="1.3100000000000001E-2"/>
    <n v="0"/>
    <n v="8000"/>
    <s v="Secretaría Distrital de la Mujer"/>
    <n v="50"/>
    <x v="8"/>
    <x v="21"/>
    <m/>
    <x v="3"/>
    <x v="0"/>
    <x v="2"/>
    <m/>
  </r>
  <r>
    <n v="19"/>
    <x v="18"/>
    <x v="5"/>
    <n v="2"/>
    <x v="1"/>
    <n v="12"/>
    <x v="7"/>
    <s v="Presupuestos Participativos"/>
    <x v="6"/>
    <s v="N/A"/>
    <n v="50"/>
    <x v="17"/>
    <x v="25"/>
    <x v="25"/>
    <s v="Vincular xxx mujeres para el ejercicio de derechos y el fortalecimiento de su autonomía económica"/>
    <x v="1082"/>
    <n v="2932"/>
    <n v="3018"/>
    <n v="3106"/>
    <n v="3197"/>
    <n v="12253"/>
    <n v="1.55E-2"/>
    <n v="0"/>
    <n v="4000"/>
    <s v="Secretaría Distrital de la Mujer"/>
    <n v="50"/>
    <x v="8"/>
    <x v="0"/>
    <m/>
    <x v="3"/>
    <x v="5"/>
    <x v="16"/>
    <m/>
  </r>
  <r>
    <n v="19"/>
    <x v="18"/>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26"/>
    <n v="1513"/>
    <n v="1558"/>
    <n v="1603"/>
    <n v="1650"/>
    <n v="6324"/>
    <n v="8.0000000000000002E-3"/>
    <n v="0"/>
    <n v="4"/>
    <s v="Secretaría General"/>
    <n v="1"/>
    <x v="9"/>
    <x v="2"/>
    <m/>
    <x v="3"/>
    <x v="6"/>
    <x v="17"/>
    <m/>
  </r>
  <r>
    <n v="19"/>
    <x v="18"/>
    <x v="6"/>
    <n v="2"/>
    <x v="1"/>
    <n v="13"/>
    <x v="8"/>
    <s v="Presupuestos Participativos"/>
    <x v="6"/>
    <s v="N/A"/>
    <n v="21"/>
    <x v="18"/>
    <x v="27"/>
    <x v="27"/>
    <s v="Realizar xxx acciones de construcción de paz que contribuyan al tejido social, la integración local, la sostenibilidad económica y/o desarrollo territorial para la reconciliación."/>
    <x v="27"/>
    <n v="1097"/>
    <n v="1129"/>
    <n v="1162"/>
    <n v="1196"/>
    <n v="4585"/>
    <n v="5.7999999999999996E-3"/>
    <n v="0"/>
    <n v="4"/>
    <s v="Secretaría General"/>
    <n v="1"/>
    <x v="9"/>
    <x v="22"/>
    <m/>
    <x v="3"/>
    <x v="0"/>
    <x v="18"/>
    <m/>
  </r>
  <r>
    <n v="19"/>
    <x v="18"/>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28"/>
    <n v="255"/>
    <n v="263"/>
    <n v="271"/>
    <n v="278"/>
    <n v="1067"/>
    <n v="1.4E-3"/>
    <n v="0"/>
    <n v="4"/>
    <s v="Secretaría General"/>
    <n v="1"/>
    <x v="9"/>
    <x v="0"/>
    <m/>
    <x v="3"/>
    <x v="0"/>
    <x v="19"/>
    <m/>
  </r>
  <r>
    <n v="19"/>
    <x v="18"/>
    <x v="7"/>
    <n v="2"/>
    <x v="1"/>
    <n v="14"/>
    <x v="9"/>
    <s v="Gestión Pública Local"/>
    <x v="7"/>
    <s v="A definir en PDL"/>
    <n v="3"/>
    <x v="19"/>
    <x v="29"/>
    <x v="29"/>
    <s v="Otorgar XXX estímulos de apoyo al sector artístico y cultural."/>
    <x v="1083"/>
    <n v="1324"/>
    <n v="1363"/>
    <n v="1403"/>
    <n v="1444"/>
    <n v="5534"/>
    <n v="7.0000000000000001E-3"/>
    <n v="0"/>
    <n v="200"/>
    <s v="Secretaría Distrital de Cultura, Recreación y Deporte"/>
    <n v="26"/>
    <x v="10"/>
    <x v="23"/>
    <m/>
    <x v="9"/>
    <x v="7"/>
    <x v="20"/>
    <m/>
  </r>
  <r>
    <n v="19"/>
    <x v="18"/>
    <x v="7"/>
    <n v="2"/>
    <x v="1"/>
    <n v="14"/>
    <x v="9"/>
    <s v="Presupuestos Participativos"/>
    <x v="7"/>
    <s v="N/A"/>
    <n v="24"/>
    <x v="20"/>
    <x v="30"/>
    <x v="30"/>
    <s v="Beneficiar XXX colectivos u organizaciones recreo deportivas  inscritas en el Banco que implementan iniciativas de carácter barrial con apoyos economicos"/>
    <x v="1084"/>
    <n v="1268"/>
    <n v="1304"/>
    <n v="1343"/>
    <n v="1382"/>
    <n v="5296"/>
    <n v="6.7000000000000002E-3"/>
    <n v="0"/>
    <n v="320"/>
    <s v="Secretaría Distrital de Cultura, Recreación y Deporte"/>
    <n v="26"/>
    <x v="11"/>
    <x v="24"/>
    <m/>
    <x v="9"/>
    <x v="0"/>
    <x v="21"/>
    <m/>
  </r>
  <r>
    <n v="19"/>
    <x v="18"/>
    <x v="7"/>
    <n v="2"/>
    <x v="1"/>
    <n v="14"/>
    <x v="9"/>
    <s v="Presupuestos Participativos"/>
    <x v="7"/>
    <s v="N/A"/>
    <n v="24"/>
    <x v="20"/>
    <x v="31"/>
    <x v="31"/>
    <s v="Beneficiar  XXX personas en actividades recreo-deportivas comunitarias."/>
    <x v="118"/>
    <n v="1211"/>
    <n v="1246"/>
    <n v="1282"/>
    <n v="1320"/>
    <n v="5059"/>
    <n v="6.4000000000000003E-3"/>
    <n v="0"/>
    <n v="4000"/>
    <s v="Secretaría Distrital de Cultura, Recreación y Deporte"/>
    <n v="26"/>
    <x v="11"/>
    <x v="25"/>
    <m/>
    <x v="9"/>
    <x v="0"/>
    <x v="22"/>
    <m/>
  </r>
  <r>
    <n v="19"/>
    <x v="18"/>
    <x v="7"/>
    <n v="2"/>
    <x v="1"/>
    <n v="14"/>
    <x v="9"/>
    <s v="Presupuestos Participativos"/>
    <x v="7"/>
    <s v="N/A"/>
    <n v="24"/>
    <x v="20"/>
    <x v="32"/>
    <x v="32"/>
    <s v="Capacitar XXX personas en los campos deportivos o recreativos "/>
    <x v="1085"/>
    <n v="1135"/>
    <n v="1168"/>
    <n v="1202"/>
    <n v="1237"/>
    <n v="4743"/>
    <n v="6.0000000000000001E-3"/>
    <n v="0"/>
    <n v="1250"/>
    <s v="Secretaría Distrital de Cultura, Recreación y Deporte"/>
    <n v="26"/>
    <x v="11"/>
    <x v="26"/>
    <m/>
    <x v="9"/>
    <x v="8"/>
    <x v="23"/>
    <m/>
  </r>
  <r>
    <n v="19"/>
    <x v="18"/>
    <x v="7"/>
    <n v="2"/>
    <x v="1"/>
    <n v="14"/>
    <x v="9"/>
    <s v="Presupuestos Participativos"/>
    <x v="7"/>
    <s v="N/A"/>
    <n v="24"/>
    <x v="20"/>
    <x v="33"/>
    <x v="33"/>
    <s v="Beneficiar XXX Personas con la entrega de dotaciones deportivas."/>
    <x v="1086"/>
    <n v="1050"/>
    <n v="1081"/>
    <n v="1112"/>
    <n v="1145"/>
    <n v="4387"/>
    <n v="5.5999999999999999E-3"/>
    <n v="0"/>
    <n v="1600"/>
    <s v="Secretaría Distrital de Cultura, Recreación y Deporte"/>
    <n v="26"/>
    <x v="11"/>
    <x v="3"/>
    <m/>
    <x v="3"/>
    <x v="0"/>
    <x v="24"/>
    <m/>
  </r>
  <r>
    <n v="19"/>
    <x v="18"/>
    <x v="7"/>
    <n v="2"/>
    <x v="1"/>
    <n v="14"/>
    <x v="9"/>
    <s v="Presupuestos Participativos"/>
    <x v="7"/>
    <s v="N/A"/>
    <n v="25"/>
    <x v="21"/>
    <x v="34"/>
    <x v="34"/>
    <s v="Realizar XXX eventos de promoción, circulción y apropiación de actividades artísticas, culturales y patrimoniales."/>
    <x v="1087"/>
    <n v="1532"/>
    <n v="1577"/>
    <n v="1623"/>
    <n v="1671"/>
    <n v="6403"/>
    <n v="8.0999999999999996E-3"/>
    <n v="0"/>
    <n v="60"/>
    <s v="Secretaría Distrital de Cultura, Recreación y Deporte"/>
    <n v="26"/>
    <x v="10"/>
    <x v="27"/>
    <m/>
    <x v="9"/>
    <x v="9"/>
    <x v="25"/>
    <m/>
  </r>
  <r>
    <n v="19"/>
    <x v="18"/>
    <x v="7"/>
    <n v="2"/>
    <x v="1"/>
    <n v="14"/>
    <x v="9"/>
    <s v="Presupuestos Participativos"/>
    <x v="7"/>
    <s v="N/A"/>
    <n v="25"/>
    <x v="21"/>
    <x v="35"/>
    <x v="35"/>
    <s v="Capacitar XXX personas en los campos artísticos, interculturales, culturales y/o patrimoniales."/>
    <x v="1088"/>
    <n v="1513"/>
    <n v="1558"/>
    <n v="1603"/>
    <n v="1650"/>
    <n v="6324"/>
    <n v="8.0000000000000002E-3"/>
    <n v="0"/>
    <n v="4000"/>
    <s v="Secretaría Distrital de Cultura, Recreación y Deporte"/>
    <n v="26"/>
    <x v="10"/>
    <x v="26"/>
    <m/>
    <x v="9"/>
    <x v="10"/>
    <x v="26"/>
    <m/>
  </r>
  <r>
    <n v="19"/>
    <x v="18"/>
    <x v="7"/>
    <n v="2"/>
    <x v="1"/>
    <n v="14"/>
    <x v="9"/>
    <s v="Presupuestos Participativos"/>
    <x v="7"/>
    <s v="N/A"/>
    <n v="25"/>
    <x v="21"/>
    <x v="36"/>
    <x v="36"/>
    <s v="Beneficiar XXX organizaciones artísticas, culturales y patrimoniales con elementos entregados."/>
    <x v="1089"/>
    <n v="1504"/>
    <n v="1548"/>
    <n v="1593"/>
    <n v="1640"/>
    <n v="6285"/>
    <n v="8.0000000000000002E-3"/>
    <n v="0"/>
    <n v="300"/>
    <s v="Secretaría Distrital de Cultura, Recreación y Deporte"/>
    <n v="26"/>
    <x v="10"/>
    <x v="28"/>
    <m/>
    <x v="3"/>
    <x v="0"/>
    <x v="27"/>
    <m/>
  </r>
  <r>
    <n v="19"/>
    <x v="18"/>
    <x v="8"/>
    <n v="2"/>
    <x v="1"/>
    <n v="15"/>
    <x v="10"/>
    <s v="Presupuestos Participativos"/>
    <x v="6"/>
    <s v="N/A"/>
    <n v="33"/>
    <x v="22"/>
    <x v="37"/>
    <x v="37"/>
    <s v="Vincular XXX personas en acciones educativas en temas de protección y bienestar animal"/>
    <x v="1090"/>
    <n v="180"/>
    <n v="185"/>
    <n v="190"/>
    <n v="196"/>
    <n v="751"/>
    <n v="1E-3"/>
    <n v="0"/>
    <n v="11000"/>
    <s v="Secretaría Distrital de Ambiente"/>
    <n v="33"/>
    <x v="12"/>
    <x v="8"/>
    <m/>
    <x v="3"/>
    <x v="11"/>
    <x v="28"/>
    <m/>
  </r>
  <r>
    <n v="19"/>
    <x v="18"/>
    <x v="8"/>
    <n v="2"/>
    <x v="1"/>
    <n v="15"/>
    <x v="10"/>
    <s v="Presupuestos Participativos"/>
    <x v="6"/>
    <s v="N/A"/>
    <n v="33"/>
    <x v="22"/>
    <x v="38"/>
    <x v="38"/>
    <s v="Atender XXX animales en los programas de brigadas médicas, urgencias veterinarias y adopciones"/>
    <x v="1091"/>
    <n v="1040"/>
    <n v="1071"/>
    <n v="1102"/>
    <n v="1134"/>
    <n v="4348"/>
    <n v="5.4999999999999997E-3"/>
    <n v="0"/>
    <n v="22000"/>
    <s v="Secretaría Distrital de Ambiente"/>
    <n v="33"/>
    <x v="12"/>
    <x v="29"/>
    <m/>
    <x v="3"/>
    <x v="12"/>
    <x v="29"/>
    <m/>
  </r>
  <r>
    <n v="19"/>
    <x v="18"/>
    <x v="8"/>
    <n v="2"/>
    <x v="1"/>
    <n v="15"/>
    <x v="10"/>
    <s v="Presupuestos Participativos"/>
    <x v="6"/>
    <s v="N/A"/>
    <n v="33"/>
    <x v="22"/>
    <x v="39"/>
    <x v="39"/>
    <s v="Esterilizar XXX perros y gatos incluyendo los que está en condición de vulnerabilidad"/>
    <x v="1092"/>
    <n v="1504"/>
    <n v="1548"/>
    <n v="1593"/>
    <n v="1640"/>
    <n v="6285"/>
    <n v="8.0000000000000002E-3"/>
    <n v="0"/>
    <n v="21000"/>
    <s v="Secretaría Distrital de Ambiente"/>
    <n v="33"/>
    <x v="12"/>
    <x v="30"/>
    <m/>
    <x v="3"/>
    <x v="13"/>
    <x v="29"/>
    <m/>
  </r>
  <r>
    <n v="19"/>
    <x v="18"/>
    <x v="9"/>
    <n v="3"/>
    <x v="2"/>
    <n v="16"/>
    <x v="11"/>
    <s v="Gestión Pública Local"/>
    <x v="8"/>
    <n v="0.09"/>
    <n v="28"/>
    <x v="23"/>
    <x v="40"/>
    <x v="40"/>
    <s v="Dotar XXX sedes educativas urbanas y rurales con recursos pedagógicos y/o tecnológicos"/>
    <x v="1093"/>
    <n v="1324"/>
    <n v="1363"/>
    <n v="1403"/>
    <n v="1444"/>
    <n v="5534"/>
    <n v="7.0000000000000001E-3"/>
    <n v="0"/>
    <n v="48"/>
    <s v="Secretaría de Educación del Distrito"/>
    <n v="15"/>
    <x v="13"/>
    <x v="3"/>
    <m/>
    <x v="3"/>
    <x v="14"/>
    <x v="30"/>
    <m/>
  </r>
  <r>
    <n v="19"/>
    <x v="18"/>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1094"/>
    <n v="2649"/>
    <n v="2726"/>
    <n v="2805"/>
    <n v="2887"/>
    <n v="11067"/>
    <n v="1.4E-2"/>
    <n v="0"/>
    <n v="1050"/>
    <s v="Secretaría de Educación del Distrito"/>
    <n v="15"/>
    <x v="13"/>
    <x v="31"/>
    <m/>
    <x v="10"/>
    <x v="15"/>
    <x v="31"/>
    <m/>
  </r>
  <r>
    <n v="19"/>
    <x v="18"/>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1095"/>
    <n v="13053"/>
    <n v="13434"/>
    <n v="13827"/>
    <n v="14230"/>
    <n v="54545"/>
    <n v="6.9000000000000006E-2"/>
    <n v="0"/>
    <n v="1050"/>
    <s v="Secretaría de Educación del Distrito"/>
    <n v="15"/>
    <x v="13"/>
    <x v="32"/>
    <m/>
    <x v="10"/>
    <x v="15"/>
    <x v="32"/>
    <m/>
  </r>
  <r>
    <n v="19"/>
    <x v="18"/>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096"/>
    <n v="2734"/>
    <n v="2813"/>
    <n v="2896"/>
    <n v="2980"/>
    <n v="11423"/>
    <n v="1.4500000000000001E-2"/>
    <n v="0"/>
    <n v="2200"/>
    <s v="Secretaría Distrital de Desarrollo Económico"/>
    <n v="11"/>
    <x v="14"/>
    <x v="0"/>
    <m/>
    <x v="11"/>
    <x v="0"/>
    <x v="33"/>
    <m/>
  </r>
  <r>
    <n v="19"/>
    <x v="18"/>
    <x v="10"/>
    <n v="3"/>
    <x v="2"/>
    <n v="19"/>
    <x v="12"/>
    <s v="Presupuestos Participativos"/>
    <x v="10"/>
    <s v="N/A"/>
    <n v="36"/>
    <x v="26"/>
    <x v="44"/>
    <x v="44"/>
    <s v="Apoyar XXX Mipymes y/o emprendimientos orientados al fortalecimiento de las capacidades locales para la gestión y el desarrollo turístico "/>
    <x v="1097"/>
    <n v="2015"/>
    <n v="2074"/>
    <n v="2134"/>
    <n v="2196"/>
    <n v="8419"/>
    <n v="1.0699999999999999E-2"/>
    <n v="0"/>
    <n v="500"/>
    <s v="Secretaría Distrital de Desarrollo Económico"/>
    <n v="11"/>
    <x v="14"/>
    <x v="33"/>
    <m/>
    <x v="3"/>
    <x v="0"/>
    <x v="34"/>
    <m/>
  </r>
  <r>
    <n v="19"/>
    <x v="18"/>
    <x v="7"/>
    <n v="3"/>
    <x v="2"/>
    <n v="20"/>
    <x v="13"/>
    <s v="Presupuestos Participativos"/>
    <x v="7"/>
    <s v="N/A"/>
    <n v="30"/>
    <x v="27"/>
    <x v="45"/>
    <x v="45"/>
    <s v="Financiar XXX proyectos del sector cultural y creativo."/>
    <x v="1098"/>
    <n v="1826"/>
    <n v="1879"/>
    <n v="1934"/>
    <n v="1990"/>
    <n v="7628"/>
    <n v="9.7000000000000003E-3"/>
    <n v="0"/>
    <n v="180"/>
    <s v="Secretaría Distrital de Cultura, Recreación y Deporte"/>
    <n v="26"/>
    <x v="15"/>
    <x v="34"/>
    <m/>
    <x v="9"/>
    <x v="0"/>
    <x v="35"/>
    <m/>
  </r>
  <r>
    <n v="19"/>
    <x v="18"/>
    <x v="10"/>
    <n v="3"/>
    <x v="2"/>
    <n v="20"/>
    <x v="13"/>
    <s v="Presupuestos Participativos"/>
    <x v="10"/>
    <s v="N/A"/>
    <n v="37"/>
    <x v="28"/>
    <x v="46"/>
    <x v="46"/>
    <s v="Vincular XXX hogares y/o unidades productivas a procesos productivos y de comercialización en el sector rural."/>
    <x v="1099"/>
    <n v="1150"/>
    <n v="1184"/>
    <n v="1218"/>
    <n v="1254"/>
    <n v="4806"/>
    <n v="6.1000000000000004E-3"/>
    <n v="0"/>
    <n v="180"/>
    <s v="Secretaría Distrital de Desarrollo Económico"/>
    <n v="11"/>
    <x v="16"/>
    <x v="35"/>
    <m/>
    <x v="3"/>
    <x v="16"/>
    <x v="36"/>
    <m/>
  </r>
  <r>
    <n v="19"/>
    <x v="18"/>
    <x v="10"/>
    <n v="3"/>
    <x v="2"/>
    <n v="20"/>
    <x v="13"/>
    <s v="Presupuestos Participativos"/>
    <x v="10"/>
    <s v="N/A"/>
    <n v="38"/>
    <x v="29"/>
    <x v="47"/>
    <x v="47"/>
    <s v="Apoyar XXX Mipymes, emprendimientos y/o actores de la economia informal para el fortalecimiento del tejido empresarial local."/>
    <x v="272"/>
    <n v="1892"/>
    <n v="1947"/>
    <n v="2004"/>
    <n v="2062"/>
    <n v="7905"/>
    <n v="0.01"/>
    <n v="0"/>
    <n v="800"/>
    <s v="Secretaría Distrital de Desarrollo Económico"/>
    <n v="11"/>
    <x v="16"/>
    <x v="36"/>
    <m/>
    <x v="3"/>
    <x v="17"/>
    <x v="37"/>
    <m/>
  </r>
  <r>
    <n v="19"/>
    <x v="18"/>
    <x v="7"/>
    <n v="4"/>
    <x v="3"/>
    <n v="24"/>
    <x v="14"/>
    <s v="Presupuestos Participativos"/>
    <x v="11"/>
    <s v="N/A"/>
    <n v="26"/>
    <x v="30"/>
    <x v="91"/>
    <x v="91"/>
    <s v="Construir XXX m2 de Parques de la red de proximidad (la construcción incluye su dotación)."/>
    <x v="1100"/>
    <n v="1892"/>
    <n v="1947"/>
    <n v="2004"/>
    <n v="2062"/>
    <n v="7905"/>
    <n v="0.01"/>
    <n v="0"/>
    <n v="4000"/>
    <s v="Secretaría Distrital de Cultura, Recreación y Deporte"/>
    <n v="26"/>
    <x v="17"/>
    <x v="66"/>
    <m/>
    <x v="3"/>
    <x v="0"/>
    <x v="68"/>
    <m/>
  </r>
  <r>
    <n v="19"/>
    <x v="18"/>
    <x v="7"/>
    <n v="4"/>
    <x v="3"/>
    <n v="24"/>
    <x v="14"/>
    <s v="Presupuestos Participativos"/>
    <x v="11"/>
    <s v="N/A"/>
    <n v="26"/>
    <x v="30"/>
    <x v="48"/>
    <x v="48"/>
    <s v="Intervenir XXX Parques  de la red de proximidad con acciones de mejoramiento, mantenimiento y/o dotación. "/>
    <x v="1101"/>
    <n v="1220"/>
    <n v="1256"/>
    <n v="1292"/>
    <n v="1330"/>
    <n v="5099"/>
    <n v="6.4999999999999997E-3"/>
    <n v="0"/>
    <n v="9"/>
    <s v="Secretaría Distrital de Cultura, Recreación y Deporte"/>
    <n v="26"/>
    <x v="17"/>
    <x v="4"/>
    <m/>
    <x v="3"/>
    <x v="18"/>
    <x v="38"/>
    <m/>
  </r>
  <r>
    <n v="19"/>
    <x v="18"/>
    <x v="7"/>
    <n v="4"/>
    <x v="3"/>
    <n v="24"/>
    <x v="14"/>
    <s v="Presupuestos Participativos"/>
    <x v="11"/>
    <s v="N/A"/>
    <n v="31"/>
    <x v="31"/>
    <x v="49"/>
    <x v="49"/>
    <s v="Intervenir XXX equipamientos culturales con acciones de construcción, adecuación y/o dotación"/>
    <x v="1102"/>
    <n v="946"/>
    <n v="974"/>
    <n v="1002"/>
    <n v="1031"/>
    <n v="3953"/>
    <n v="5.0000000000000001E-3"/>
    <n v="0"/>
    <n v="8"/>
    <s v="Secretaría Distrital de Cultura, Recreación y Deporte"/>
    <n v="26"/>
    <x v="18"/>
    <x v="4"/>
    <m/>
    <x v="3"/>
    <x v="19"/>
    <x v="39"/>
    <m/>
  </r>
  <r>
    <n v="19"/>
    <x v="18"/>
    <x v="8"/>
    <n v="4"/>
    <x v="3"/>
    <n v="25"/>
    <x v="15"/>
    <s v="Presupuestos Participativos"/>
    <x v="12"/>
    <s v="N/A"/>
    <n v="32"/>
    <x v="32"/>
    <x v="96"/>
    <x v="55"/>
    <s v="Lograr XXX hectáreas en proceso de restauración ecológica"/>
    <x v="1103"/>
    <n v="549"/>
    <n v="565"/>
    <n v="581"/>
    <n v="598"/>
    <n v="2292"/>
    <n v="2.8999999999999998E-3"/>
    <n v="0"/>
    <n v="6"/>
    <s v="Secretaría Distrital de Ambiente"/>
    <n v="33"/>
    <x v="19"/>
    <x v="42"/>
    <m/>
    <x v="12"/>
    <x v="24"/>
    <x v="40"/>
    <m/>
  </r>
  <r>
    <n v="19"/>
    <x v="18"/>
    <x v="8"/>
    <n v="4"/>
    <x v="3"/>
    <n v="25"/>
    <x v="15"/>
    <s v="Presupuestos Participativos"/>
    <x v="12"/>
    <s v="N/A"/>
    <n v="32"/>
    <x v="32"/>
    <x v="100"/>
    <x v="98"/>
    <s v="Realizar acciones de conservación en XXX hectáreas de la  Estructura Ecológica Principal"/>
    <x v="1104"/>
    <n v="549"/>
    <n v="565"/>
    <n v="581"/>
    <n v="598"/>
    <n v="2292"/>
    <n v="2.8999999999999998E-3"/>
    <n v="0"/>
    <n v="4"/>
    <s v="Secretaría Distrital de Ambiente"/>
    <n v="33"/>
    <x v="19"/>
    <x v="71"/>
    <m/>
    <x v="12"/>
    <x v="31"/>
    <x v="40"/>
    <m/>
  </r>
  <r>
    <n v="19"/>
    <x v="18"/>
    <x v="8"/>
    <n v="4"/>
    <x v="3"/>
    <n v="25"/>
    <x v="15"/>
    <s v="Presupuestos Participativos"/>
    <x v="12"/>
    <s v="N/A"/>
    <n v="32"/>
    <x v="32"/>
    <x v="50"/>
    <x v="50"/>
    <s v="Intervenir XXX hectáreas de conectores ecosistémicos"/>
    <x v="1105"/>
    <n v="549"/>
    <n v="565"/>
    <n v="581"/>
    <n v="598"/>
    <n v="2292"/>
    <n v="2.8999999999999998E-3"/>
    <n v="0"/>
    <n v="6"/>
    <s v="Secretaría Distrital de Ambiente"/>
    <n v="33"/>
    <x v="19"/>
    <x v="37"/>
    <m/>
    <x v="12"/>
    <x v="20"/>
    <x v="40"/>
    <m/>
  </r>
  <r>
    <n v="19"/>
    <x v="18"/>
    <x v="11"/>
    <n v="4"/>
    <x v="3"/>
    <n v="25"/>
    <x v="15"/>
    <s v="Presupuestos Participativos"/>
    <x v="12"/>
    <s v="N/A"/>
    <n v="32"/>
    <x v="32"/>
    <x v="51"/>
    <x v="51"/>
    <s v="Implementar XXX procesos comunitarios de educación ambiental que promueven la conservación de la biodiversidad y el agua"/>
    <x v="1106"/>
    <n v="341"/>
    <n v="350"/>
    <n v="361"/>
    <n v="371"/>
    <n v="1423"/>
    <n v="1.8E-3"/>
    <n v="0"/>
    <n v="80"/>
    <s v="Secretaría Distrital de Ambiente"/>
    <n v="33"/>
    <x v="20"/>
    <x v="38"/>
    <m/>
    <x v="13"/>
    <x v="0"/>
    <x v="28"/>
    <m/>
  </r>
  <r>
    <n v="19"/>
    <x v="18"/>
    <x v="11"/>
    <n v="4"/>
    <x v="3"/>
    <n v="25"/>
    <x v="15"/>
    <s v="Presupuestos Participativos"/>
    <x v="12"/>
    <s v="N/A"/>
    <n v="32"/>
    <x v="32"/>
    <x v="52"/>
    <x v="52"/>
    <s v="Implementar XXX huertas urbanas "/>
    <x v="1107"/>
    <n v="359"/>
    <n v="370"/>
    <n v="381"/>
    <n v="392"/>
    <n v="1502"/>
    <n v="1.9E-3"/>
    <n v="0"/>
    <n v="60"/>
    <s v="Secretaría Distrital de Ambiente"/>
    <n v="33"/>
    <x v="20"/>
    <x v="39"/>
    <m/>
    <x v="3"/>
    <x v="21"/>
    <x v="41"/>
    <m/>
  </r>
  <r>
    <n v="19"/>
    <x v="18"/>
    <x v="11"/>
    <n v="4"/>
    <x v="3"/>
    <n v="25"/>
    <x v="15"/>
    <s v="Presupuestos Participativos"/>
    <x v="12"/>
    <s v="N/A"/>
    <n v="32"/>
    <x v="32"/>
    <x v="54"/>
    <x v="54"/>
    <s v="Mantener XXX árboles en zona urbana"/>
    <x v="1108"/>
    <n v="227"/>
    <n v="234"/>
    <n v="240"/>
    <n v="247"/>
    <n v="949"/>
    <n v="1.1999999999999999E-3"/>
    <n v="0"/>
    <n v="800"/>
    <s v="Secretaría Distrital de Ambiente"/>
    <n v="33"/>
    <x v="20"/>
    <x v="41"/>
    <m/>
    <x v="3"/>
    <x v="23"/>
    <x v="42"/>
    <m/>
  </r>
  <r>
    <n v="19"/>
    <x v="18"/>
    <x v="8"/>
    <n v="4"/>
    <x v="3"/>
    <n v="25"/>
    <x v="15"/>
    <s v="Gestión Pública Local"/>
    <x v="11"/>
    <s v="A definir en PDL"/>
    <n v="39"/>
    <x v="33"/>
    <x v="55"/>
    <x v="55"/>
    <s v="Lograr XXX hectáreas en proceso de restauración ecológica"/>
    <x v="1109"/>
    <n v="946"/>
    <n v="974"/>
    <n v="1002"/>
    <n v="1031"/>
    <n v="3953"/>
    <n v="5.0000000000000001E-3"/>
    <n v="0"/>
    <n v="8"/>
    <s v="Secretaría Distrital de Ambiente"/>
    <n v="33"/>
    <x v="19"/>
    <x v="42"/>
    <m/>
    <x v="12"/>
    <x v="24"/>
    <x v="40"/>
    <m/>
  </r>
  <r>
    <n v="19"/>
    <x v="18"/>
    <x v="11"/>
    <n v="4"/>
    <x v="3"/>
    <n v="25"/>
    <x v="15"/>
    <s v="Gestión Pública Local"/>
    <x v="11"/>
    <s v="A definir en PDL"/>
    <n v="39"/>
    <x v="33"/>
    <x v="56"/>
    <x v="56"/>
    <s v="Implementar XXX procesos comunitarios de educación ambiental que promueven la conservación de la biodiversidad y el agua"/>
    <x v="1110"/>
    <n v="946"/>
    <n v="974"/>
    <n v="1002"/>
    <n v="1031"/>
    <n v="3953"/>
    <n v="5.0000000000000001E-3"/>
    <n v="0"/>
    <n v="120"/>
    <s v="Secretaría Distrital de Ambiente"/>
    <n v="33"/>
    <x v="20"/>
    <x v="38"/>
    <m/>
    <x v="3"/>
    <x v="0"/>
    <x v="28"/>
    <m/>
  </r>
  <r>
    <n v="19"/>
    <x v="18"/>
    <x v="11"/>
    <n v="4"/>
    <x v="3"/>
    <n v="25"/>
    <x v="15"/>
    <s v="Gestión Pública Local"/>
    <x v="11"/>
    <s v="A definir en PDL"/>
    <n v="39"/>
    <x v="33"/>
    <x v="57"/>
    <x v="57"/>
    <s v="Mantener XXX árboles en zona rural"/>
    <x v="1111"/>
    <n v="378"/>
    <n v="389"/>
    <n v="401"/>
    <n v="412"/>
    <n v="1581"/>
    <n v="2E-3"/>
    <n v="0"/>
    <n v="1300"/>
    <s v="Secretaría Distrital de Ambiente"/>
    <n v="33"/>
    <x v="20"/>
    <x v="41"/>
    <m/>
    <x v="3"/>
    <x v="23"/>
    <x v="42"/>
    <m/>
  </r>
  <r>
    <n v="19"/>
    <x v="18"/>
    <x v="11"/>
    <n v="4"/>
    <x v="3"/>
    <n v="25"/>
    <x v="15"/>
    <s v="Presupuestos Participativos"/>
    <x v="12"/>
    <s v="N/A"/>
    <n v="34"/>
    <x v="34"/>
    <x v="59"/>
    <x v="59"/>
    <s v="Capacitar XXX personas en separación en la fuente y reciclaje."/>
    <x v="1112"/>
    <n v="1623"/>
    <n v="1671"/>
    <n v="1719"/>
    <n v="1770"/>
    <n v="6783"/>
    <n v="8.6E-3"/>
    <n v="0"/>
    <n v="8"/>
    <s v="Secretaría Distrital del Hábitat"/>
    <n v="43"/>
    <x v="20"/>
    <x v="43"/>
    <m/>
    <x v="3"/>
    <x v="25"/>
    <x v="43"/>
    <m/>
  </r>
  <r>
    <n v="19"/>
    <x v="18"/>
    <x v="11"/>
    <n v="4"/>
    <x v="3"/>
    <n v="25"/>
    <x v="15"/>
    <s v="Gestión Pública Local"/>
    <x v="11"/>
    <s v="A definir en PDL"/>
    <n v="39"/>
    <x v="33"/>
    <x v="60"/>
    <x v="60"/>
    <s v="Apoyar XXXX predios rurales con buenas prácticas agropecuarias y ambientales que fortalezcan la protección a coberturas vegetales y recurso hídrico"/>
    <x v="1113"/>
    <n v="2270"/>
    <n v="2336"/>
    <n v="2405"/>
    <n v="2475"/>
    <n v="9486"/>
    <n v="1.2E-2"/>
    <n v="0"/>
    <n v="848"/>
    <s v="Secretaría Distrital de Ambiente"/>
    <n v="33"/>
    <x v="20"/>
    <x v="44"/>
    <m/>
    <x v="3"/>
    <x v="0"/>
    <x v="44"/>
    <m/>
  </r>
  <r>
    <n v="19"/>
    <x v="18"/>
    <x v="2"/>
    <n v="4"/>
    <x v="3"/>
    <n v="26"/>
    <x v="16"/>
    <s v="Presupuestos Participativos"/>
    <x v="3"/>
    <s v="Entre el 14% y 19%"/>
    <n v="17"/>
    <x v="35"/>
    <x v="61"/>
    <x v="61"/>
    <s v="Intervenir XXX Kilómetros-carril de malla vial urbana (local y/o intermedia) con acciones de construcción y/o conservación"/>
    <x v="1114"/>
    <n v="21529"/>
    <n v="22157"/>
    <n v="22804"/>
    <n v="23470"/>
    <n v="89959"/>
    <n v="0.1138"/>
    <n v="0"/>
    <n v="6.4"/>
    <s v="Secretaría Distrital de Movilidad"/>
    <n v="37"/>
    <x v="21"/>
    <x v="45"/>
    <m/>
    <x v="3"/>
    <x v="26"/>
    <x v="45"/>
    <m/>
  </r>
  <r>
    <n v="19"/>
    <x v="18"/>
    <x v="2"/>
    <n v="4"/>
    <x v="3"/>
    <n v="26"/>
    <x v="16"/>
    <s v="Presupuestos Participativos"/>
    <x v="3"/>
    <s v="Entre el 14% y 19%"/>
    <n v="17"/>
    <x v="35"/>
    <x v="62"/>
    <x v="62"/>
    <s v="Intervenir XXX Kilómetros-carril de malla vial rural con acciones de construcción y/o conservación"/>
    <x v="1115"/>
    <n v="7565"/>
    <n v="7786"/>
    <n v="8013"/>
    <n v="8247"/>
    <n v="31612"/>
    <n v="0.04"/>
    <n v="0"/>
    <n v="20"/>
    <s v="Secretaría Distrital de Movilidad"/>
    <n v="37"/>
    <x v="21"/>
    <x v="46"/>
    <m/>
    <x v="3"/>
    <x v="26"/>
    <x v="45"/>
    <m/>
  </r>
  <r>
    <n v="19"/>
    <x v="18"/>
    <x v="8"/>
    <n v="4"/>
    <x v="3"/>
    <n v="27"/>
    <x v="17"/>
    <s v="Gestión Pública Local"/>
    <x v="12"/>
    <s v="A definir en PDL"/>
    <n v="40"/>
    <x v="36"/>
    <x v="63"/>
    <x v="63"/>
    <s v="Realizar XXX acciones efectivas para el fortalecimiento de las capacidades locales en torno a la gestión del riesgo"/>
    <x v="1116"/>
    <n v="605"/>
    <n v="623"/>
    <n v="641"/>
    <n v="660"/>
    <n v="2530"/>
    <n v="3.2000000000000002E-3"/>
    <n v="0"/>
    <n v="100"/>
    <s v="Secretaría Distrital de Ambiente"/>
    <n v="33"/>
    <x v="22"/>
    <x v="47"/>
    <m/>
    <x v="3"/>
    <x v="0"/>
    <x v="46"/>
    <m/>
  </r>
  <r>
    <n v="19"/>
    <x v="18"/>
    <x v="8"/>
    <n v="4"/>
    <x v="3"/>
    <n v="27"/>
    <x v="17"/>
    <s v="Gestión Pública Local"/>
    <x v="12"/>
    <s v="A definir en PDL"/>
    <n v="40"/>
    <x v="36"/>
    <x v="64"/>
    <x v="64"/>
    <s v="Realizar XXX obras de mitigación y/u obras de mitigación existentes con mantenimiento"/>
    <x v="1117"/>
    <n v="7473"/>
    <n v="7691"/>
    <n v="7915"/>
    <n v="8146"/>
    <n v="31225"/>
    <n v="3.95E-2"/>
    <n v="0"/>
    <n v="8"/>
    <s v="Secretaría Distrital de Ambiente"/>
    <n v="33"/>
    <x v="22"/>
    <x v="48"/>
    <m/>
    <x v="3"/>
    <x v="0"/>
    <x v="47"/>
    <m/>
  </r>
  <r>
    <n v="19"/>
    <x v="18"/>
    <x v="12"/>
    <n v="4"/>
    <x v="3"/>
    <n v="29"/>
    <x v="24"/>
    <s v="Presupuestos Participativos"/>
    <x v="13"/>
    <s v="N/A"/>
    <n v="13"/>
    <x v="53"/>
    <x v="92"/>
    <x v="92"/>
    <s v="Fortalecer XXX acueductos veredales con asistencia, intervenir técnica u organizativa"/>
    <x v="1118"/>
    <n v="1245"/>
    <n v="1281"/>
    <n v="1319"/>
    <n v="1357"/>
    <n v="5202"/>
    <n v="6.6E-3"/>
    <n v="0"/>
    <n v="6"/>
    <s v="Secretaría Distrital del Hábitat"/>
    <n v="43"/>
    <x v="32"/>
    <x v="67"/>
    <m/>
    <x v="18"/>
    <x v="0"/>
    <x v="69"/>
    <m/>
  </r>
  <r>
    <n v="19"/>
    <x v="18"/>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430"/>
    <n v="341"/>
    <n v="350"/>
    <n v="361"/>
    <n v="371"/>
    <n v="1423"/>
    <n v="1.8E-3"/>
    <n v="0"/>
    <n v="10"/>
    <s v="Secretaría Distrital de Integración Social"/>
    <n v="24"/>
    <x v="23"/>
    <x v="3"/>
    <m/>
    <x v="3"/>
    <x v="27"/>
    <x v="48"/>
    <m/>
  </r>
  <r>
    <n v="19"/>
    <x v="18"/>
    <x v="3"/>
    <n v="4"/>
    <x v="3"/>
    <n v="30"/>
    <x v="18"/>
    <s v="Presupuestos Participativos"/>
    <x v="11"/>
    <s v="N/A"/>
    <n v="11"/>
    <x v="37"/>
    <x v="66"/>
    <x v="66"/>
    <s v="Dotar y/o acondicionar XXX unidades operativas de atención especializada (Centros Integrarte, Centros Crecer y Cadis) "/>
    <x v="287"/>
    <n v="568"/>
    <n v="584"/>
    <n v="601"/>
    <n v="619"/>
    <n v="2372"/>
    <n v="3.0000000000000001E-3"/>
    <n v="0"/>
    <n v="2"/>
    <s v="Secretaría Distrital de Integración Social"/>
    <n v="24"/>
    <x v="23"/>
    <x v="3"/>
    <m/>
    <x v="3"/>
    <x v="27"/>
    <x v="49"/>
    <m/>
  </r>
  <r>
    <n v="19"/>
    <x v="18"/>
    <x v="3"/>
    <n v="4"/>
    <x v="3"/>
    <n v="30"/>
    <x v="18"/>
    <s v="Presupuestos Participativos"/>
    <x v="11"/>
    <s v="N/A"/>
    <n v="11"/>
    <x v="37"/>
    <x v="67"/>
    <x v="67"/>
    <s v="Dotar y/o acondicionar XXX unidades operativas orientadas a la atención de jóvenes (casas de la juventud, centros forjar)"/>
    <x v="288"/>
    <n v="189"/>
    <n v="195"/>
    <n v="200"/>
    <n v="206"/>
    <n v="791"/>
    <n v="1E-3"/>
    <n v="0"/>
    <n v="1"/>
    <s v="Secretaría Distrital de Integración Social"/>
    <n v="24"/>
    <x v="23"/>
    <x v="3"/>
    <m/>
    <x v="3"/>
    <x v="27"/>
    <x v="50"/>
    <m/>
  </r>
  <r>
    <n v="19"/>
    <x v="18"/>
    <x v="3"/>
    <n v="4"/>
    <x v="3"/>
    <n v="30"/>
    <x v="18"/>
    <s v="Presupuestos Participativos"/>
    <x v="11"/>
    <s v="N/A"/>
    <n v="11"/>
    <x v="37"/>
    <x v="68"/>
    <x v="68"/>
    <s v="Dotar y/o acondicionar XXX Centros de Desarrollo Comunitarios  para la prestación de servicios sociales dirigidas al desarrollo de capacidades y generación de oportunidades"/>
    <x v="289"/>
    <n v="473"/>
    <n v="487"/>
    <n v="501"/>
    <n v="516"/>
    <n v="1976"/>
    <n v="2.5000000000000001E-3"/>
    <n v="0"/>
    <n v="2"/>
    <s v="Secretaría Distrital de Integración Social"/>
    <n v="24"/>
    <x v="23"/>
    <x v="3"/>
    <m/>
    <x v="3"/>
    <x v="27"/>
    <x v="51"/>
    <m/>
  </r>
  <r>
    <n v="19"/>
    <x v="18"/>
    <x v="12"/>
    <n v="4"/>
    <x v="3"/>
    <n v="31"/>
    <x v="19"/>
    <s v="Gestión Pública Local"/>
    <x v="13"/>
    <s v="A definir en PDL"/>
    <n v="73"/>
    <x v="38"/>
    <x v="70"/>
    <x v="70"/>
    <s v="Mejorar XXX viviendas de interés social rurales."/>
    <x v="1119"/>
    <n v="757"/>
    <n v="779"/>
    <n v="802"/>
    <n v="825"/>
    <n v="3162"/>
    <n v="4.0000000000000001E-3"/>
    <n v="0"/>
    <n v="48"/>
    <s v="Secretaría Distrital del Hábitat"/>
    <n v="43"/>
    <x v="24"/>
    <x v="49"/>
    <m/>
    <x v="3"/>
    <x v="28"/>
    <x v="53"/>
    <m/>
  </r>
  <r>
    <n v="19"/>
    <x v="18"/>
    <x v="13"/>
    <n v="5"/>
    <x v="4"/>
    <n v="33"/>
    <x v="20"/>
    <s v="Gestión Pública Local"/>
    <x v="14"/>
    <s v="15% (En este caso el porcentaje referido es el máximo posible)"/>
    <n v="42"/>
    <x v="39"/>
    <x v="71"/>
    <x v="71"/>
    <s v="Intervenir XX sede administrativa local"/>
    <x v="71"/>
    <n v="946"/>
    <n v="974"/>
    <n v="1002"/>
    <n v="1031"/>
    <n v="3953"/>
    <n v="5.0000000000000001E-3"/>
    <n v="0"/>
    <n v="1"/>
    <s v="Secretaría Distrital de Gobierno"/>
    <n v="3"/>
    <x v="25"/>
    <x v="4"/>
    <m/>
    <x v="14"/>
    <x v="0"/>
    <x v="54"/>
    <m/>
  </r>
  <r>
    <n v="19"/>
    <x v="18"/>
    <x v="13"/>
    <n v="5"/>
    <x v="4"/>
    <n v="33"/>
    <x v="20"/>
    <s v="Gestión Pública Local"/>
    <x v="14"/>
    <s v="15% (En este caso el porcentaje referido es el máximo posible)"/>
    <n v="43"/>
    <x v="40"/>
    <x v="72"/>
    <x v="72"/>
    <s v="Realizar 4 estrategias de fortalecimiento institucional (una por vigencia)."/>
    <x v="72"/>
    <n v="17972"/>
    <n v="18497"/>
    <n v="19037"/>
    <n v="19593"/>
    <n v="75098"/>
    <n v="9.5000000000000001E-2"/>
    <n v="0"/>
    <n v="4"/>
    <s v="Secretaría Distrital de Gobierno"/>
    <n v="3"/>
    <x v="25"/>
    <x v="50"/>
    <m/>
    <x v="14"/>
    <x v="0"/>
    <x v="55"/>
    <m/>
  </r>
  <r>
    <n v="19"/>
    <x v="18"/>
    <x v="13"/>
    <n v="5"/>
    <x v="4"/>
    <n v="33"/>
    <x v="20"/>
    <s v="Gestión Pública Local"/>
    <x v="14"/>
    <s v="15% (En este caso el porcentaje referido es el máximo posible)"/>
    <n v="45"/>
    <x v="41"/>
    <x v="73"/>
    <x v="73"/>
    <s v="Realizar 4 estrategias de inspección, vigilancia y control (una por vigencia)."/>
    <x v="73"/>
    <n v="9459"/>
    <n v="9735"/>
    <n v="10019"/>
    <n v="10312"/>
    <n v="39525"/>
    <n v="0.05"/>
    <n v="0"/>
    <n v="4"/>
    <s v="Secretaría Distrital de Gobierno"/>
    <n v="3"/>
    <x v="25"/>
    <x v="51"/>
    <m/>
    <x v="14"/>
    <x v="0"/>
    <x v="56"/>
    <m/>
  </r>
  <r>
    <n v="19"/>
    <x v="18"/>
    <x v="6"/>
    <n v="5"/>
    <x v="4"/>
    <n v="35"/>
    <x v="21"/>
    <s v="Presupuestos Participativos"/>
    <x v="15"/>
    <s v="N/A"/>
    <n v="12"/>
    <x v="42"/>
    <x v="74"/>
    <x v="74"/>
    <s v="Operativizar XXX Centros de Acceso Comunitario en zonas rurales y/o apartadas y/o urbanas, con énfasis en Servicios TIC´s generados."/>
    <x v="1120"/>
    <n v="1703"/>
    <n v="1752"/>
    <n v="1803"/>
    <n v="1856"/>
    <n v="7115"/>
    <n v="8.9999999999999993E-3"/>
    <n v="0"/>
    <n v="13"/>
    <s v="Secretaría General"/>
    <n v="1"/>
    <x v="26"/>
    <x v="52"/>
    <m/>
    <x v="3"/>
    <x v="0"/>
    <x v="57"/>
    <m/>
  </r>
  <r>
    <n v="19"/>
    <x v="18"/>
    <x v="6"/>
    <n v="5"/>
    <x v="4"/>
    <n v="35"/>
    <x v="21"/>
    <s v="Presupuestos Participativos"/>
    <x v="15"/>
    <s v="N/A"/>
    <n v="12"/>
    <x v="42"/>
    <x v="75"/>
    <x v="75"/>
    <s v="Operativizar XXX Centros de Acceso Comunitario en zonas rurales y/o apartadas y/o urbanas, con énfasis en procesos de formación y desarrollo de competencias digitales."/>
    <x v="1121"/>
    <n v="303"/>
    <n v="312"/>
    <n v="321"/>
    <n v="330"/>
    <n v="1265"/>
    <n v="1.6000000000000001E-3"/>
    <n v="0"/>
    <n v="13"/>
    <s v="Secretaría General"/>
    <n v="1"/>
    <x v="26"/>
    <x v="0"/>
    <m/>
    <x v="3"/>
    <x v="0"/>
    <x v="58"/>
    <m/>
  </r>
  <r>
    <n v="19"/>
    <x v="18"/>
    <x v="13"/>
    <n v="5"/>
    <x v="4"/>
    <n v="39"/>
    <x v="22"/>
    <s v="Presupuestos Participativos"/>
    <x v="16"/>
    <s v="N/A"/>
    <n v="18"/>
    <x v="43"/>
    <x v="76"/>
    <x v="76"/>
    <s v="Fortalecer XXX Organizaciones sociales e Instancias de participación ciudadana."/>
    <x v="1122"/>
    <n v="2283"/>
    <n v="2350"/>
    <n v="2419"/>
    <n v="2489"/>
    <n v="9541"/>
    <n v="1.21E-2"/>
    <n v="0"/>
    <n v="380"/>
    <s v="Secretaría Distrital de Gobierno"/>
    <n v="3"/>
    <x v="27"/>
    <x v="53"/>
    <m/>
    <x v="3"/>
    <x v="0"/>
    <x v="59"/>
    <m/>
  </r>
  <r>
    <n v="19"/>
    <x v="18"/>
    <x v="13"/>
    <n v="5"/>
    <x v="4"/>
    <n v="39"/>
    <x v="22"/>
    <s v="Presupuestos Participativos"/>
    <x v="16"/>
    <s v="N/A"/>
    <n v="20"/>
    <x v="44"/>
    <x v="77"/>
    <x v="77"/>
    <s v="Capacitar XXX personas a través de procesos de formación para la participación de manera virtual y presencial."/>
    <x v="1123"/>
    <n v="2283"/>
    <n v="2350"/>
    <n v="2419"/>
    <n v="2489"/>
    <n v="9541"/>
    <n v="1.21E-2"/>
    <n v="0"/>
    <n v="4000"/>
    <s v="Secretaría Distrital de Gobierno"/>
    <n v="3"/>
    <x v="27"/>
    <x v="26"/>
    <m/>
    <x v="3"/>
    <x v="29"/>
    <x v="59"/>
    <m/>
  </r>
  <r>
    <n v="19"/>
    <x v="18"/>
    <x v="13"/>
    <n v="5"/>
    <x v="4"/>
    <n v="39"/>
    <x v="22"/>
    <s v="Gestión Pública Local"/>
    <x v="14"/>
    <s v="A definir en PDL"/>
    <n v="44"/>
    <x v="46"/>
    <x v="79"/>
    <x v="79"/>
    <s v="Desarrollar XXXX acciones orientadas a la ciudadanía, en el marco de la estrategia &quot;Bogotaneidad"/>
    <x v="79"/>
    <n v="416"/>
    <n v="428"/>
    <n v="441"/>
    <n v="454"/>
    <n v="1739"/>
    <n v="2.2000000000000001E-3"/>
    <n v="0"/>
    <n v="4"/>
    <s v="Secretaría Distrital de Gobierno"/>
    <n v="3"/>
    <x v="28"/>
    <x v="55"/>
    <m/>
    <x v="15"/>
    <x v="0"/>
    <x v="60"/>
    <m/>
  </r>
  <r>
    <n v="19"/>
    <x v="18"/>
    <x v="13"/>
    <n v="5"/>
    <x v="4"/>
    <n v="39"/>
    <x v="22"/>
    <s v="Gestión Pública Local"/>
    <x v="14"/>
    <s v="A definir en PDL"/>
    <n v="44"/>
    <x v="46"/>
    <x v="80"/>
    <x v="80"/>
    <s v="Fortalecer XX unidades de innovación publica y  social a nivel local"/>
    <x v="80"/>
    <n v="208"/>
    <n v="214"/>
    <n v="220"/>
    <n v="227"/>
    <n v="870"/>
    <n v="1.1000000000000001E-3"/>
    <n v="0"/>
    <n v="4"/>
    <s v="Secretaría Distrital de Gobierno"/>
    <n v="3"/>
    <x v="28"/>
    <x v="56"/>
    <m/>
    <x v="16"/>
    <x v="0"/>
    <x v="60"/>
    <m/>
  </r>
  <r>
    <n v="19"/>
    <x v="18"/>
    <x v="13"/>
    <n v="5"/>
    <x v="4"/>
    <n v="39"/>
    <x v="22"/>
    <s v="Gestión Pública Local"/>
    <x v="17"/>
    <s v="A definir en PDL"/>
    <n v="46"/>
    <x v="47"/>
    <x v="81"/>
    <x v="81"/>
    <s v="Concertar e implementar una (1) iniciativa de inversión local con los pueblos indígenas (aplica en todas las localidades con autoridades indígenas)"/>
    <x v="157"/>
    <n v="568"/>
    <n v="584"/>
    <n v="601"/>
    <n v="619"/>
    <n v="2372"/>
    <n v="3.0000000000000001E-3"/>
    <n v="0"/>
    <n v="4"/>
    <s v="Secretaría Distrital de Gobierno"/>
    <n v="3"/>
    <x v="29"/>
    <x v="57"/>
    <m/>
    <x v="3"/>
    <x v="0"/>
    <x v="61"/>
    <m/>
  </r>
  <r>
    <n v="19"/>
    <x v="18"/>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158"/>
    <n v="1135"/>
    <n v="1168"/>
    <n v="1202"/>
    <n v="1237"/>
    <n v="4743"/>
    <n v="6.0000000000000001E-3"/>
    <n v="0"/>
    <n v="4"/>
    <s v="Secretaría Distrital de Gobierno"/>
    <n v="3"/>
    <x v="29"/>
    <x v="58"/>
    <m/>
    <x v="3"/>
    <x v="0"/>
    <x v="61"/>
    <m/>
  </r>
  <r>
    <n v="19"/>
    <x v="18"/>
    <x v="13"/>
    <n v="5"/>
    <x v="4"/>
    <n v="39"/>
    <x v="22"/>
    <s v="Presupuestos Participativos"/>
    <x v="16"/>
    <s v="N/A"/>
    <n v="58"/>
    <x v="48"/>
    <x v="84"/>
    <x v="84"/>
    <s v="Rehabilitar  XXX salones comunales y/o casas de participación."/>
    <x v="384"/>
    <n v="473"/>
    <n v="487"/>
    <n v="501"/>
    <n v="516"/>
    <n v="1976"/>
    <n v="2.5000000000000001E-3"/>
    <n v="0"/>
    <n v="20"/>
    <s v="Secretaría Distrital de Gobierno"/>
    <n v="3"/>
    <x v="27"/>
    <x v="60"/>
    <m/>
    <x v="3"/>
    <x v="0"/>
    <x v="62"/>
    <m/>
  </r>
  <r>
    <n v="19"/>
    <x v="18"/>
    <x v="13"/>
    <n v="5"/>
    <x v="4"/>
    <n v="39"/>
    <x v="22"/>
    <s v="Presupuestos Participativos"/>
    <x v="16"/>
    <s v="N/A"/>
    <n v="58"/>
    <x v="48"/>
    <x v="85"/>
    <x v="85"/>
    <s v="Dotar XXX organizaciones comunales"/>
    <x v="1124"/>
    <n v="373"/>
    <n v="384"/>
    <n v="395"/>
    <n v="406"/>
    <n v="1557"/>
    <n v="2E-3"/>
    <n v="0"/>
    <n v="130"/>
    <s v="Secretaría Distrital de Gobierno"/>
    <n v="3"/>
    <x v="27"/>
    <x v="3"/>
    <m/>
    <x v="3"/>
    <x v="0"/>
    <x v="63"/>
    <m/>
  </r>
  <r>
    <n v="19"/>
    <x v="18"/>
    <x v="13"/>
    <n v="5"/>
    <x v="4"/>
    <n v="39"/>
    <x v="22"/>
    <s v="Presupuestos Participativos"/>
    <x v="16"/>
    <s v="N/A"/>
    <n v="58"/>
    <x v="48"/>
    <x v="105"/>
    <x v="103"/>
    <s v="Construir XXX sedes de salones comunales y/o casas de participación."/>
    <x v="1125"/>
    <n v="378"/>
    <n v="389"/>
    <n v="401"/>
    <n v="412"/>
    <n v="1581"/>
    <n v="2E-3"/>
    <n v="0"/>
    <n v="1"/>
    <s v="Secretaría Distrital de Gobierno"/>
    <n v="3"/>
    <x v="27"/>
    <x v="66"/>
    <m/>
    <x v="3"/>
    <x v="0"/>
    <x v="77"/>
    <m/>
  </r>
  <r>
    <n v="20"/>
    <x v="19"/>
    <x v="0"/>
    <n v="1"/>
    <x v="0"/>
    <n v="1"/>
    <x v="0"/>
    <s v="Presupuestos Participativos"/>
    <x v="0"/>
    <s v="N/A"/>
    <n v="15"/>
    <x v="0"/>
    <x v="1"/>
    <x v="1"/>
    <s v="Implementar XXX acciones formativas diferenciales para la promoción de la convivencia ciudadana"/>
    <x v="1126"/>
    <n v="162.44999999999999"/>
    <n v="167.18"/>
    <n v="172.04"/>
    <n v="177.05"/>
    <n v="678.72"/>
    <n v="2.7000000000000001E-3"/>
    <n v="0"/>
    <n v="16"/>
    <s v="Secretaría Distrital de Seguridad, Convivencia y Justicia"/>
    <n v="51"/>
    <x v="0"/>
    <x v="1"/>
    <m/>
    <x v="1"/>
    <x v="0"/>
    <x v="1"/>
    <m/>
  </r>
  <r>
    <n v="20"/>
    <x v="19"/>
    <x v="0"/>
    <n v="1"/>
    <x v="0"/>
    <n v="1"/>
    <x v="0"/>
    <s v="Presupuestos Participativos"/>
    <x v="0"/>
    <s v="N/A"/>
    <n v="15"/>
    <x v="0"/>
    <x v="2"/>
    <x v="2"/>
    <s v="Implementar XXX iniciativas de convivencia con participación de la ciudadanía"/>
    <x v="1127"/>
    <n v="162.44999999999999"/>
    <n v="167.18"/>
    <n v="172.04"/>
    <n v="177.05"/>
    <n v="678.72"/>
    <n v="2.7000000000000001E-3"/>
    <n v="0"/>
    <n v="16"/>
    <s v="Secretaría Distrital de Seguridad, Convivencia y Justicia"/>
    <n v="51"/>
    <x v="0"/>
    <x v="2"/>
    <m/>
    <x v="1"/>
    <x v="0"/>
    <x v="0"/>
    <m/>
  </r>
  <r>
    <n v="20"/>
    <x v="19"/>
    <x v="1"/>
    <n v="1"/>
    <x v="0"/>
    <n v="2"/>
    <x v="1"/>
    <s v="Presupuestos Participativos"/>
    <x v="1"/>
    <s v="N/A"/>
    <n v="22"/>
    <x v="1"/>
    <x v="3"/>
    <x v="3"/>
    <s v="Vincular XXX personas en acciones para la prevención del feminicidio y la violencia contra la mujer."/>
    <x v="1128"/>
    <n v="408.97"/>
    <n v="420.88"/>
    <n v="433.13"/>
    <n v="445.74"/>
    <n v="1708.71"/>
    <n v="6.7999999999999996E-3"/>
    <n v="0"/>
    <n v="1200"/>
    <s v="Secretaría Distrital de la Mujer"/>
    <n v="50"/>
    <x v="1"/>
    <x v="3"/>
    <m/>
    <x v="2"/>
    <x v="0"/>
    <x v="2"/>
    <m/>
  </r>
  <r>
    <n v="20"/>
    <x v="19"/>
    <x v="0"/>
    <n v="1"/>
    <x v="0"/>
    <n v="4"/>
    <x v="3"/>
    <s v="Presupuestos Participativos"/>
    <x v="0"/>
    <s v="N/A"/>
    <n v="14"/>
    <x v="3"/>
    <x v="6"/>
    <x v="6"/>
    <s v="Fortalecer XXX programas de abordaje de conflictividad escolar para la convivencia con enfoque restaurativo"/>
    <x v="392"/>
    <n v="58.25"/>
    <n v="59.95"/>
    <n v="61.69"/>
    <n v="63.49"/>
    <n v="243.39"/>
    <n v="9.7000000000000005E-4"/>
    <n v="0"/>
    <n v="8"/>
    <s v="Secretaría Distrital de Seguridad, Convivencia y Justicia"/>
    <n v="51"/>
    <x v="3"/>
    <x v="5"/>
    <m/>
    <x v="3"/>
    <x v="0"/>
    <x v="5"/>
    <m/>
  </r>
  <r>
    <n v="20"/>
    <x v="19"/>
    <x v="0"/>
    <n v="1"/>
    <x v="0"/>
    <n v="4"/>
    <x v="3"/>
    <s v="Presupuestos Participativos"/>
    <x v="0"/>
    <s v="N/A"/>
    <n v="14"/>
    <x v="3"/>
    <x v="7"/>
    <x v="7"/>
    <s v="Fortalecer XXX actores comunitarios con herramientas y capacidades para la implementación de un enfoque restaurativo para la justicia y la convivencia"/>
    <x v="1129"/>
    <n v="134.52000000000001"/>
    <n v="138.44"/>
    <n v="142.47"/>
    <n v="146.62"/>
    <n v="562.04"/>
    <n v="2.2399999999999998E-3"/>
    <n v="0"/>
    <n v="80"/>
    <s v="Secretaría Distrital de Seguridad, Convivencia y Justicia"/>
    <n v="51"/>
    <x v="3"/>
    <x v="0"/>
    <m/>
    <x v="3"/>
    <x v="0"/>
    <x v="5"/>
    <m/>
  </r>
  <r>
    <n v="20"/>
    <x v="19"/>
    <x v="0"/>
    <n v="1"/>
    <x v="0"/>
    <n v="4"/>
    <x v="3"/>
    <s v="Presupuestos Participativos"/>
    <x v="0"/>
    <s v="N/A"/>
    <n v="14"/>
    <x v="3"/>
    <x v="8"/>
    <x v="8"/>
    <s v="Beneficiar XXX ciudadanos con habilidades y capacidades para gestionar la convivencia constructivamente"/>
    <x v="1130"/>
    <n v="134.52000000000001"/>
    <n v="138.44"/>
    <n v="142.47"/>
    <n v="146.62"/>
    <n v="562.04"/>
    <n v="2.2399999999999998E-3"/>
    <n v="0"/>
    <n v="100"/>
    <s v="Secretaría Distrital de Seguridad, Convivencia y Justicia"/>
    <n v="51"/>
    <x v="3"/>
    <x v="6"/>
    <m/>
    <x v="3"/>
    <x v="0"/>
    <x v="0"/>
    <m/>
  </r>
  <r>
    <n v="20"/>
    <x v="19"/>
    <x v="0"/>
    <n v="1"/>
    <x v="0"/>
    <n v="4"/>
    <x v="3"/>
    <s v="Presupuestos Participativos"/>
    <x v="0"/>
    <s v="N/A"/>
    <n v="14"/>
    <x v="3"/>
    <x v="11"/>
    <x v="11"/>
    <s v="Ejecutar XXX programas comunitarios con enfoque restaurativo para el cuidado del espacio público y del medio ambiente"/>
    <x v="711"/>
    <n v="57.65"/>
    <n v="59.33"/>
    <n v="61.06"/>
    <n v="62.84"/>
    <n v="240.88"/>
    <n v="9.6000000000000002E-4"/>
    <n v="0"/>
    <n v="4"/>
    <s v="Secretaría Distrital de Seguridad, Convivencia y Justicia"/>
    <n v="51"/>
    <x v="3"/>
    <x v="9"/>
    <m/>
    <x v="0"/>
    <x v="0"/>
    <x v="0"/>
    <m/>
  </r>
  <r>
    <n v="20"/>
    <x v="19"/>
    <x v="2"/>
    <n v="1"/>
    <x v="0"/>
    <n v="5"/>
    <x v="4"/>
    <s v="Presupuestos Participativos"/>
    <x v="3"/>
    <s v="N/A"/>
    <n v="16"/>
    <x v="4"/>
    <x v="12"/>
    <x v="12"/>
    <s v="Intervenir XXX metros cuadrados de elementos del sistema de espacio público peatonal con acciones de construcción y/o conservación."/>
    <x v="1131"/>
    <n v="1064.17"/>
    <n v="1095.1400000000001"/>
    <n v="1127.02"/>
    <n v="1159.83"/>
    <n v="4446.17"/>
    <n v="1.77E-2"/>
    <n v="0"/>
    <n v="13250"/>
    <s v="Secretaría Distrital de Movilidad"/>
    <n v="37"/>
    <x v="4"/>
    <x v="4"/>
    <m/>
    <x v="5"/>
    <x v="1"/>
    <x v="7"/>
    <m/>
  </r>
  <r>
    <n v="20"/>
    <x v="19"/>
    <x v="3"/>
    <n v="2"/>
    <x v="1"/>
    <n v="7"/>
    <x v="5"/>
    <s v="Gestión Pública Local"/>
    <x v="4"/>
    <n v="0.12"/>
    <n v="5"/>
    <x v="7"/>
    <x v="15"/>
    <x v="15"/>
    <s v="Atender XXX personas con apoyos que contribuyan al ingreso mínimo garantizado. "/>
    <x v="1132"/>
    <n v="550"/>
    <n v="550"/>
    <n v="550"/>
    <n v="650"/>
    <n v="2300"/>
    <n v="9.1999999999999998E-3"/>
    <n v="0"/>
    <n v="800"/>
    <s v="Secretaría Distrital de Integración Social"/>
    <n v="24"/>
    <x v="6"/>
    <x v="12"/>
    <m/>
    <x v="7"/>
    <x v="3"/>
    <x v="10"/>
    <m/>
  </r>
  <r>
    <n v="20"/>
    <x v="19"/>
    <x v="3"/>
    <n v="2"/>
    <x v="1"/>
    <n v="7"/>
    <x v="5"/>
    <s v="Gestión Pública Local"/>
    <x v="4"/>
    <n v="0.12"/>
    <n v="6"/>
    <x v="8"/>
    <x v="16"/>
    <x v="16"/>
    <s v="Beneficiar XXX personas mayores con transferencias monetarias"/>
    <x v="1133"/>
    <n v="950"/>
    <n v="950"/>
    <n v="950"/>
    <n v="950"/>
    <n v="3800"/>
    <n v="1.5100000000000001E-2"/>
    <n v="0"/>
    <n v="305"/>
    <s v="Secretaría Distrital de Integración Social"/>
    <n v="24"/>
    <x v="6"/>
    <x v="13"/>
    <m/>
    <x v="7"/>
    <x v="3"/>
    <x v="11"/>
    <m/>
  </r>
  <r>
    <n v="20"/>
    <x v="19"/>
    <x v="4"/>
    <n v="2"/>
    <x v="1"/>
    <n v="10"/>
    <x v="6"/>
    <s v="Gestión Pública Local"/>
    <x v="5"/>
    <n v="0.03"/>
    <n v="8"/>
    <x v="9"/>
    <x v="17"/>
    <x v="17"/>
    <s v="Vincular XXX personas con discapacidad, cuidadores y cuidadoras, en actividades complementarias en salud"/>
    <x v="1134"/>
    <n v="260"/>
    <n v="260"/>
    <n v="260"/>
    <n v="260"/>
    <n v="1040"/>
    <n v="4.1000000000000003E-3"/>
    <n v="0"/>
    <n v="200"/>
    <s v="Secretaría Distrital de Salud"/>
    <n v="18"/>
    <x v="7"/>
    <x v="14"/>
    <m/>
    <x v="3"/>
    <x v="4"/>
    <x v="12"/>
    <m/>
  </r>
  <r>
    <n v="20"/>
    <x v="19"/>
    <x v="4"/>
    <n v="2"/>
    <x v="1"/>
    <n v="10"/>
    <x v="6"/>
    <s v="Gestión Pública Local"/>
    <x v="5"/>
    <n v="0.03"/>
    <n v="9"/>
    <x v="10"/>
    <x v="18"/>
    <x v="18"/>
    <s v="Vincular XXX personas a las acciones desarrolladas desde los dispositivos de base comunitaria en respuesta al consumo de SPA"/>
    <x v="18"/>
    <n v="380"/>
    <n v="380"/>
    <n v="380"/>
    <n v="380"/>
    <n v="1520"/>
    <n v="6.1000000000000004E-3"/>
    <n v="0"/>
    <n v="300"/>
    <s v="Secretaría Distrital de Salud"/>
    <n v="18"/>
    <x v="7"/>
    <x v="15"/>
    <m/>
    <x v="3"/>
    <x v="0"/>
    <x v="13"/>
    <m/>
  </r>
  <r>
    <n v="20"/>
    <x v="19"/>
    <x v="4"/>
    <n v="2"/>
    <x v="1"/>
    <n v="10"/>
    <x v="6"/>
    <s v="Gestión Pública Local"/>
    <x v="5"/>
    <n v="0.03"/>
    <n v="10"/>
    <x v="11"/>
    <x v="19"/>
    <x v="19"/>
    <s v="Beneficiar XXX personas con discapacidad a través de Dispositivos de Asistencia Personal - Ayudas Técnicas (no incluidas en los Planes de Beneficios)"/>
    <x v="1135"/>
    <n v="190"/>
    <n v="190"/>
    <n v="190"/>
    <n v="190"/>
    <n v="760"/>
    <n v="3.0000000000000001E-3"/>
    <n v="0"/>
    <n v="180"/>
    <s v="Secretaría Distrital de Salud"/>
    <n v="18"/>
    <x v="7"/>
    <x v="16"/>
    <m/>
    <x v="3"/>
    <x v="4"/>
    <x v="12"/>
    <m/>
  </r>
  <r>
    <n v="20"/>
    <x v="19"/>
    <x v="4"/>
    <n v="2"/>
    <x v="1"/>
    <n v="10"/>
    <x v="6"/>
    <s v="Gestión Pública Local"/>
    <x v="5"/>
    <n v="0.03"/>
    <n v="19"/>
    <x v="12"/>
    <x v="20"/>
    <x v="20"/>
    <s v="Vincular XXX personas a las acciones y estrategias para promover la salud sexual y reproductiva consciente en los diferentes ciclos de vida"/>
    <x v="108"/>
    <n v="370"/>
    <n v="370"/>
    <n v="370"/>
    <n v="370"/>
    <n v="1480"/>
    <n v="5.8999999999999999E-3"/>
    <n v="0"/>
    <n v="400"/>
    <s v="Secretaría Distrital de Salud"/>
    <n v="18"/>
    <x v="7"/>
    <x v="17"/>
    <m/>
    <x v="3"/>
    <x v="0"/>
    <x v="14"/>
    <m/>
  </r>
  <r>
    <n v="20"/>
    <x v="19"/>
    <x v="4"/>
    <n v="2"/>
    <x v="1"/>
    <n v="10"/>
    <x v="6"/>
    <s v="Gestión Pública Local"/>
    <x v="5"/>
    <s v="N/A"/>
    <n v="49"/>
    <x v="52"/>
    <x v="90"/>
    <x v="90"/>
    <s v="Vincular XXX personas en acciones complementarias en salud física, nutricional y oral, a través del Circuito del Cuidado"/>
    <x v="1136"/>
    <n v="745"/>
    <n v="745"/>
    <n v="745"/>
    <n v="845"/>
    <n v="3080"/>
    <n v="1.23E-2"/>
    <n v="0"/>
    <n v="1000"/>
    <s v="Secretaría Distrital de Salud"/>
    <n v="18"/>
    <x v="7"/>
    <x v="65"/>
    <m/>
    <x v="3"/>
    <x v="0"/>
    <x v="15"/>
    <m/>
  </r>
  <r>
    <n v="20"/>
    <x v="19"/>
    <x v="4"/>
    <n v="2"/>
    <x v="1"/>
    <n v="10"/>
    <x v="6"/>
    <s v="Presupuestos Participativos"/>
    <x v="5"/>
    <s v="N/A"/>
    <n v="70"/>
    <x v="14"/>
    <x v="22"/>
    <x v="22"/>
    <s v="Beneficiar XXX personas con acciones para la promoción y atención de la salud mental"/>
    <x v="773"/>
    <n v="210.19"/>
    <n v="216.31"/>
    <n v="222.61"/>
    <n v="229.09"/>
    <n v="878.19"/>
    <n v="3.5000000000000001E-3"/>
    <n v="0"/>
    <n v="600"/>
    <s v="Secretaría Distrital de Salud"/>
    <n v="18"/>
    <x v="7"/>
    <x v="19"/>
    <m/>
    <x v="8"/>
    <x v="0"/>
    <x v="15"/>
    <m/>
  </r>
  <r>
    <n v="20"/>
    <x v="19"/>
    <x v="5"/>
    <n v="2"/>
    <x v="1"/>
    <n v="12"/>
    <x v="7"/>
    <s v="Presupuestos Participativos"/>
    <x v="6"/>
    <s v="N/A"/>
    <n v="66"/>
    <x v="15"/>
    <x v="23"/>
    <x v="23"/>
    <s v="Vincular XXX personas en procesos para la prevención de violencias en el contexto familiar y/o violencia sexual   "/>
    <x v="666"/>
    <n v="408.97"/>
    <n v="420.88"/>
    <n v="433.13"/>
    <n v="445.74"/>
    <n v="1708.71"/>
    <n v="6.7999999999999996E-3"/>
    <n v="0"/>
    <n v="600"/>
    <s v="Secretaría Distrital de Integración Social"/>
    <n v="24"/>
    <x v="8"/>
    <x v="20"/>
    <m/>
    <x v="3"/>
    <x v="0"/>
    <x v="2"/>
    <m/>
  </r>
  <r>
    <n v="20"/>
    <x v="19"/>
    <x v="5"/>
    <n v="2"/>
    <x v="1"/>
    <n v="12"/>
    <x v="7"/>
    <s v="Presupuestos Participativos"/>
    <x v="6"/>
    <s v="N/A"/>
    <n v="23"/>
    <x v="16"/>
    <x v="24"/>
    <x v="24"/>
    <s v="Vincular XXX mujeres cuidadoras a estrategias de cuidado."/>
    <x v="1137"/>
    <n v="324.89999999999998"/>
    <n v="334.35"/>
    <n v="344.08"/>
    <n v="354.1"/>
    <n v="1357.44"/>
    <n v="5.4000000000000003E-3"/>
    <n v="0"/>
    <n v="600"/>
    <s v="Secretaría Distrital de la Mujer"/>
    <n v="50"/>
    <x v="8"/>
    <x v="21"/>
    <m/>
    <x v="3"/>
    <x v="0"/>
    <x v="2"/>
    <m/>
  </r>
  <r>
    <n v="20"/>
    <x v="19"/>
    <x v="5"/>
    <n v="2"/>
    <x v="1"/>
    <n v="12"/>
    <x v="7"/>
    <s v="Presupuestos Participativos"/>
    <x v="6"/>
    <s v="N/A"/>
    <n v="50"/>
    <x v="17"/>
    <x v="25"/>
    <x v="25"/>
    <s v="Vincular xxx mujeres para el ejercicio de derechos y el fortalecimiento de su autonomía económica"/>
    <x v="1138"/>
    <n v="932.05"/>
    <n v="959.18"/>
    <n v="987.1"/>
    <n v="1015.84"/>
    <n v="3894.16"/>
    <n v="1.55E-2"/>
    <n v="0"/>
    <n v="2800"/>
    <s v="Secretaría Distrital de la Mujer"/>
    <n v="50"/>
    <x v="8"/>
    <x v="0"/>
    <m/>
    <x v="3"/>
    <x v="5"/>
    <x v="16"/>
    <m/>
  </r>
  <r>
    <n v="20"/>
    <x v="19"/>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26"/>
    <n v="201.78"/>
    <n v="207.66"/>
    <n v="213.7"/>
    <n v="219.92"/>
    <n v="843.07"/>
    <n v="3.3600000000000001E-3"/>
    <n v="0"/>
    <n v="4"/>
    <s v="Secretaría General"/>
    <n v="1"/>
    <x v="9"/>
    <x v="2"/>
    <m/>
    <x v="3"/>
    <x v="6"/>
    <x v="17"/>
    <m/>
  </r>
  <r>
    <n v="20"/>
    <x v="19"/>
    <x v="6"/>
    <n v="2"/>
    <x v="1"/>
    <n v="13"/>
    <x v="8"/>
    <s v="Presupuestos Participativos"/>
    <x v="6"/>
    <s v="N/A"/>
    <n v="21"/>
    <x v="18"/>
    <x v="27"/>
    <x v="27"/>
    <s v="Realizar xxx acciones de construcción de paz que contribuyan al tejido social, la integración local, la sostenibilidad económica y/o desarrollo territorial para la reconciliación."/>
    <x v="27"/>
    <n v="402.37"/>
    <n v="414.08"/>
    <n v="426.13"/>
    <n v="438.54"/>
    <n v="1681.11"/>
    <n v="6.7000000000000002E-3"/>
    <n v="0"/>
    <n v="4"/>
    <s v="Secretaría General"/>
    <n v="1"/>
    <x v="9"/>
    <x v="22"/>
    <m/>
    <x v="3"/>
    <x v="0"/>
    <x v="18"/>
    <m/>
  </r>
  <r>
    <n v="20"/>
    <x v="19"/>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328"/>
    <n v="201.18"/>
    <n v="207.04"/>
    <n v="213.07"/>
    <n v="219.27"/>
    <n v="840.56"/>
    <n v="3.3500000000000001E-3"/>
    <n v="0"/>
    <n v="8"/>
    <s v="Secretaría General"/>
    <n v="1"/>
    <x v="9"/>
    <x v="0"/>
    <m/>
    <x v="3"/>
    <x v="0"/>
    <x v="19"/>
    <m/>
  </r>
  <r>
    <n v="20"/>
    <x v="19"/>
    <x v="7"/>
    <n v="2"/>
    <x v="1"/>
    <n v="14"/>
    <x v="9"/>
    <s v="Gestión Pública Local"/>
    <x v="7"/>
    <s v="A definir en PDL"/>
    <n v="3"/>
    <x v="19"/>
    <x v="29"/>
    <x v="29"/>
    <s v="Otorgar XXX estímulos de apoyo al sector artístico y cultural."/>
    <x v="329"/>
    <n v="280"/>
    <n v="280"/>
    <n v="280"/>
    <n v="280"/>
    <n v="1120"/>
    <n v="4.4999999999999997E-3"/>
    <n v="0"/>
    <n v="50"/>
    <s v="Secretaría Distrital de Cultura, Recreación y Deporte"/>
    <n v="26"/>
    <x v="10"/>
    <x v="23"/>
    <m/>
    <x v="9"/>
    <x v="7"/>
    <x v="20"/>
    <m/>
  </r>
  <r>
    <n v="20"/>
    <x v="19"/>
    <x v="7"/>
    <n v="2"/>
    <x v="1"/>
    <n v="14"/>
    <x v="9"/>
    <s v="Presupuestos Participativos"/>
    <x v="7"/>
    <s v="N/A"/>
    <n v="24"/>
    <x v="20"/>
    <x v="30"/>
    <x v="30"/>
    <s v="Beneficiar XXX colectivos u organizaciones recreo deportivas  inscritas en el Banco que implementan iniciativas de carácter barrial con apoyos economicos"/>
    <x v="611"/>
    <n v="131.22"/>
    <n v="135.04"/>
    <n v="138.97"/>
    <n v="143.02000000000001"/>
    <n v="548.24"/>
    <n v="2.1849999999999999E-3"/>
    <n v="0"/>
    <n v="40"/>
    <s v="Secretaría Distrital de Cultura, Recreación y Deporte"/>
    <n v="26"/>
    <x v="11"/>
    <x v="24"/>
    <m/>
    <x v="9"/>
    <x v="0"/>
    <x v="21"/>
    <m/>
  </r>
  <r>
    <n v="20"/>
    <x v="19"/>
    <x v="7"/>
    <n v="2"/>
    <x v="1"/>
    <n v="14"/>
    <x v="9"/>
    <s v="Presupuestos Participativos"/>
    <x v="7"/>
    <s v="N/A"/>
    <n v="24"/>
    <x v="20"/>
    <x v="31"/>
    <x v="31"/>
    <s v="Beneficiar  XXX personas en actividades recreo-deportivas comunitarias."/>
    <x v="1139"/>
    <n v="670.21"/>
    <n v="689.72"/>
    <n v="709.79"/>
    <n v="730.46"/>
    <n v="2800.18"/>
    <n v="1.116E-2"/>
    <n v="0"/>
    <n v="1200"/>
    <s v="Secretaría Distrital de Cultura, Recreación y Deporte"/>
    <n v="26"/>
    <x v="11"/>
    <x v="25"/>
    <m/>
    <x v="9"/>
    <x v="0"/>
    <x v="22"/>
    <m/>
  </r>
  <r>
    <n v="20"/>
    <x v="19"/>
    <x v="7"/>
    <n v="2"/>
    <x v="1"/>
    <n v="14"/>
    <x v="9"/>
    <s v="Presupuestos Participativos"/>
    <x v="7"/>
    <s v="N/A"/>
    <n v="24"/>
    <x v="20"/>
    <x v="32"/>
    <x v="32"/>
    <s v="Capacitar XXX personas en los campos deportivos o recreativos "/>
    <x v="1140"/>
    <n v="586.42999999999995"/>
    <n v="603.5"/>
    <n v="621.07000000000005"/>
    <n v="639.15"/>
    <n v="2450.16"/>
    <n v="9.7649999999999994E-3"/>
    <n v="0"/>
    <n v="1000"/>
    <s v="Secretaría Distrital de Cultura, Recreación y Deporte"/>
    <n v="26"/>
    <x v="11"/>
    <x v="26"/>
    <m/>
    <x v="9"/>
    <x v="8"/>
    <x v="23"/>
    <m/>
  </r>
  <r>
    <n v="20"/>
    <x v="19"/>
    <x v="7"/>
    <n v="2"/>
    <x v="1"/>
    <n v="14"/>
    <x v="9"/>
    <s v="Presupuestos Participativos"/>
    <x v="7"/>
    <s v="N/A"/>
    <n v="24"/>
    <x v="20"/>
    <x v="33"/>
    <x v="33"/>
    <s v="Beneficiar XXX Personas con la entrega de dotaciones deportivas."/>
    <x v="1141"/>
    <n v="289.45999999999998"/>
    <n v="297.89"/>
    <n v="306.56"/>
    <n v="315.49"/>
    <n v="1209.4000000000001"/>
    <n v="4.8199999999999996E-3"/>
    <n v="0"/>
    <n v="1000"/>
    <s v="Secretaría Distrital de Cultura, Recreación y Deporte"/>
    <n v="26"/>
    <x v="11"/>
    <x v="3"/>
    <m/>
    <x v="3"/>
    <x v="0"/>
    <x v="24"/>
    <m/>
  </r>
  <r>
    <n v="20"/>
    <x v="19"/>
    <x v="7"/>
    <n v="2"/>
    <x v="1"/>
    <n v="14"/>
    <x v="9"/>
    <s v="Presupuestos Participativos"/>
    <x v="7"/>
    <s v="N/A"/>
    <n v="25"/>
    <x v="21"/>
    <x v="34"/>
    <x v="34"/>
    <s v="Realizar XXX eventos de promoción, circulción y apropiación de actividades artísticas, culturales y patrimoniales."/>
    <x v="995"/>
    <n v="1801.64"/>
    <n v="1854.08"/>
    <n v="1908.05"/>
    <n v="1963.6"/>
    <n v="7527.37"/>
    <n v="0.03"/>
    <n v="0"/>
    <n v="12"/>
    <s v="Secretaría Distrital de Cultura, Recreación y Deporte"/>
    <n v="26"/>
    <x v="10"/>
    <x v="27"/>
    <m/>
    <x v="9"/>
    <x v="9"/>
    <x v="25"/>
    <m/>
  </r>
  <r>
    <n v="20"/>
    <x v="19"/>
    <x v="7"/>
    <n v="2"/>
    <x v="1"/>
    <n v="14"/>
    <x v="9"/>
    <s v="Presupuestos Participativos"/>
    <x v="7"/>
    <s v="N/A"/>
    <n v="25"/>
    <x v="21"/>
    <x v="35"/>
    <x v="35"/>
    <s v="Capacitar XXX personas en los campos artísticos, interculturales, culturales y/o patrimoniales."/>
    <x v="674"/>
    <n v="422.79"/>
    <n v="435.09"/>
    <n v="447.76"/>
    <n v="460.79"/>
    <n v="1766.42"/>
    <n v="7.0000000000000001E-3"/>
    <n v="0"/>
    <n v="600"/>
    <s v="Secretaría Distrital de Cultura, Recreación y Deporte"/>
    <n v="26"/>
    <x v="10"/>
    <x v="26"/>
    <m/>
    <x v="9"/>
    <x v="10"/>
    <x v="26"/>
    <m/>
  </r>
  <r>
    <n v="20"/>
    <x v="19"/>
    <x v="7"/>
    <n v="2"/>
    <x v="1"/>
    <n v="14"/>
    <x v="9"/>
    <s v="Presupuestos Participativos"/>
    <x v="7"/>
    <s v="N/A"/>
    <n v="25"/>
    <x v="21"/>
    <x v="36"/>
    <x v="36"/>
    <s v="Beneficiar XXX organizaciones artísticas, culturales y patrimoniales con elementos entregados."/>
    <x v="122"/>
    <n v="180.16"/>
    <n v="185.41"/>
    <n v="190.8"/>
    <n v="196.36"/>
    <n v="752.74"/>
    <n v="3.0000000000000001E-3"/>
    <n v="0"/>
    <n v="32"/>
    <s v="Secretaría Distrital de Cultura, Recreación y Deporte"/>
    <n v="26"/>
    <x v="10"/>
    <x v="28"/>
    <m/>
    <x v="3"/>
    <x v="0"/>
    <x v="27"/>
    <m/>
  </r>
  <r>
    <n v="20"/>
    <x v="19"/>
    <x v="8"/>
    <n v="2"/>
    <x v="1"/>
    <n v="15"/>
    <x v="10"/>
    <s v="Presupuestos Participativos"/>
    <x v="6"/>
    <s v="N/A"/>
    <n v="33"/>
    <x v="22"/>
    <x v="37"/>
    <x v="37"/>
    <s v="Vincular XXX personas en acciones educativas en temas de protección y bienestar animal"/>
    <x v="1142"/>
    <n v="171.16"/>
    <n v="176.14"/>
    <n v="181.26"/>
    <n v="186.54"/>
    <n v="715.1"/>
    <n v="2.8500000000000001E-3"/>
    <n v="0"/>
    <n v="600"/>
    <s v="Secretaría Distrital de Ambiente"/>
    <n v="33"/>
    <x v="12"/>
    <x v="8"/>
    <m/>
    <x v="3"/>
    <x v="11"/>
    <x v="28"/>
    <m/>
  </r>
  <r>
    <n v="20"/>
    <x v="19"/>
    <x v="8"/>
    <n v="2"/>
    <x v="1"/>
    <n v="15"/>
    <x v="10"/>
    <s v="Presupuestos Participativos"/>
    <x v="6"/>
    <s v="N/A"/>
    <n v="33"/>
    <x v="22"/>
    <x v="38"/>
    <x v="38"/>
    <s v="Atender XXX animales en los programas de brigadas médicas, urgencias veterinarias y adopciones"/>
    <x v="914"/>
    <n v="682.22"/>
    <n v="702.08"/>
    <n v="722.51"/>
    <n v="743.55"/>
    <n v="2850.37"/>
    <n v="1.136E-2"/>
    <n v="0"/>
    <n v="1000"/>
    <s v="Secretaría Distrital de Ambiente"/>
    <n v="33"/>
    <x v="12"/>
    <x v="29"/>
    <m/>
    <x v="3"/>
    <x v="12"/>
    <x v="29"/>
    <m/>
  </r>
  <r>
    <n v="20"/>
    <x v="19"/>
    <x v="9"/>
    <n v="3"/>
    <x v="2"/>
    <n v="16"/>
    <x v="11"/>
    <s v="Gestión Pública Local"/>
    <x v="8"/>
    <n v="0.09"/>
    <n v="28"/>
    <x v="23"/>
    <x v="40"/>
    <x v="40"/>
    <s v="Dotar XXX sedes educativas urbanas y rurales con recursos pedagógicos y/o tecnológicos"/>
    <x v="1143"/>
    <n v="830"/>
    <n v="830"/>
    <n v="830"/>
    <n v="830"/>
    <n v="3320"/>
    <n v="1.32E-2"/>
    <n v="0"/>
    <n v="18"/>
    <s v="Secretaría de Educación del Distrito"/>
    <n v="15"/>
    <x v="13"/>
    <x v="3"/>
    <m/>
    <x v="3"/>
    <x v="14"/>
    <x v="30"/>
    <m/>
  </r>
  <r>
    <n v="20"/>
    <x v="19"/>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1144"/>
    <n v="2000"/>
    <n v="2000"/>
    <n v="2000"/>
    <n v="2000"/>
    <n v="8000"/>
    <n v="3.1899999999999998E-2"/>
    <n v="0"/>
    <n v="160"/>
    <s v="Secretaría de Educación del Distrito"/>
    <n v="15"/>
    <x v="13"/>
    <x v="31"/>
    <m/>
    <x v="10"/>
    <x v="15"/>
    <x v="31"/>
    <m/>
  </r>
  <r>
    <n v="20"/>
    <x v="19"/>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1145"/>
    <n v="1000"/>
    <n v="1000"/>
    <n v="1000"/>
    <n v="1000"/>
    <n v="4000"/>
    <n v="1.5900000000000001E-2"/>
    <n v="0"/>
    <n v="160"/>
    <s v="Secretaría de Educación del Distrito"/>
    <n v="15"/>
    <x v="13"/>
    <x v="32"/>
    <m/>
    <x v="10"/>
    <x v="15"/>
    <x v="32"/>
    <m/>
  </r>
  <r>
    <n v="20"/>
    <x v="19"/>
    <x v="9"/>
    <n v="3"/>
    <x v="2"/>
    <n v="16"/>
    <x v="11"/>
    <s v="Presupuestos Participativos"/>
    <x v="8"/>
    <s v="N/A"/>
    <n v="57"/>
    <x v="62"/>
    <x v="111"/>
    <x v="109"/>
    <s v="Implementar XXX Proyectos para el desarrollo integral de la primera infancia y la relación escuela, familia y comunidad."/>
    <x v="1146"/>
    <n v="300.87"/>
    <n v="309.63"/>
    <n v="318.64"/>
    <n v="327.92"/>
    <n v="1257.07"/>
    <n v="5.0000000000000001E-3"/>
    <n v="0"/>
    <n v="8"/>
    <s v="Secretaría de Educación del Distrito"/>
    <n v="15"/>
    <x v="13"/>
    <x v="78"/>
    <m/>
    <x v="3"/>
    <x v="0"/>
    <x v="80"/>
    <m/>
  </r>
  <r>
    <n v="20"/>
    <x v="19"/>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94"/>
    <n v="228.21"/>
    <n v="234.85"/>
    <n v="241.69"/>
    <n v="248.72"/>
    <n v="953.47"/>
    <n v="3.8E-3"/>
    <n v="0"/>
    <n v="4"/>
    <s v="Secretaría Distrital de Desarrollo Económico"/>
    <n v="11"/>
    <x v="14"/>
    <x v="0"/>
    <m/>
    <x v="11"/>
    <x v="0"/>
    <x v="33"/>
    <m/>
  </r>
  <r>
    <n v="20"/>
    <x v="19"/>
    <x v="7"/>
    <n v="3"/>
    <x v="2"/>
    <n v="20"/>
    <x v="13"/>
    <s v="Presupuestos Participativos"/>
    <x v="7"/>
    <s v="N/A"/>
    <n v="30"/>
    <x v="27"/>
    <x v="45"/>
    <x v="45"/>
    <s v="Financiar XXX proyectos del sector cultural y creativo."/>
    <x v="955"/>
    <n v="210.19"/>
    <n v="216.31"/>
    <n v="222.61"/>
    <n v="229.09"/>
    <n v="878.19"/>
    <n v="3.5000000000000001E-3"/>
    <n v="0"/>
    <n v="20"/>
    <s v="Secretaría Distrital de Cultura, Recreación y Deporte"/>
    <n v="26"/>
    <x v="15"/>
    <x v="34"/>
    <m/>
    <x v="9"/>
    <x v="0"/>
    <x v="35"/>
    <m/>
  </r>
  <r>
    <n v="20"/>
    <x v="19"/>
    <x v="10"/>
    <n v="3"/>
    <x v="2"/>
    <n v="20"/>
    <x v="13"/>
    <s v="Presupuestos Participativos"/>
    <x v="10"/>
    <s v="N/A"/>
    <n v="37"/>
    <x v="28"/>
    <x v="46"/>
    <x v="46"/>
    <s v="Vincular XXX hogares y/o unidades productivas a procesos productivos y de comercialización en el sector rural."/>
    <x v="1147"/>
    <n v="1082.19"/>
    <n v="1113.68"/>
    <n v="1146.0999999999999"/>
    <n v="1179.47"/>
    <n v="4521.4399999999996"/>
    <n v="1.7999999999999999E-2"/>
    <n v="0"/>
    <n v="600"/>
    <s v="Secretaría Distrital de Desarrollo Económico"/>
    <n v="11"/>
    <x v="16"/>
    <x v="35"/>
    <m/>
    <x v="3"/>
    <x v="16"/>
    <x v="36"/>
    <m/>
  </r>
  <r>
    <n v="20"/>
    <x v="19"/>
    <x v="10"/>
    <n v="3"/>
    <x v="2"/>
    <n v="20"/>
    <x v="13"/>
    <s v="Presupuestos Participativos"/>
    <x v="10"/>
    <s v="N/A"/>
    <n v="38"/>
    <x v="29"/>
    <x v="47"/>
    <x v="47"/>
    <s v="Apoyar XXX Mipymes, emprendimientos y/o actores de la economia informal para el fortalecimiento del tejido empresarial local."/>
    <x v="1148"/>
    <n v="601.15"/>
    <n v="618.64"/>
    <n v="636.65"/>
    <n v="655.19000000000005"/>
    <n v="2511.63"/>
    <n v="0.01"/>
    <n v="0"/>
    <n v="120"/>
    <s v="Secretaría Distrital de Desarrollo Económico"/>
    <n v="11"/>
    <x v="16"/>
    <x v="36"/>
    <m/>
    <x v="3"/>
    <x v="17"/>
    <x v="37"/>
    <m/>
  </r>
  <r>
    <n v="20"/>
    <x v="19"/>
    <x v="12"/>
    <n v="4"/>
    <x v="3"/>
    <n v="23"/>
    <x v="25"/>
    <s v="Gestión Pública Local"/>
    <x v="13"/>
    <s v="N/A"/>
    <n v="72"/>
    <x v="56"/>
    <x v="95"/>
    <x v="94"/>
    <s v="Gestionar la titulación o legalización de XXX predios."/>
    <x v="1149"/>
    <n v="580"/>
    <n v="570"/>
    <n v="570"/>
    <n v="580"/>
    <n v="2300"/>
    <n v="9.1999999999999998E-3"/>
    <n v="0"/>
    <n v="150"/>
    <s v="Secretaría Distrital del Hábitat"/>
    <n v="43"/>
    <x v="33"/>
    <x v="69"/>
    <m/>
    <x v="3"/>
    <x v="0"/>
    <x v="71"/>
    <m/>
  </r>
  <r>
    <n v="20"/>
    <x v="19"/>
    <x v="7"/>
    <n v="4"/>
    <x v="3"/>
    <n v="24"/>
    <x v="14"/>
    <s v="Presupuestos Participativos"/>
    <x v="11"/>
    <s v="N/A"/>
    <n v="26"/>
    <x v="30"/>
    <x v="91"/>
    <x v="91"/>
    <s v="Construir XXX m2 de Parques de la red de proximidad (la construcción incluye su dotación)."/>
    <x v="1150"/>
    <n v="660.6"/>
    <n v="679.83"/>
    <n v="699.62"/>
    <n v="719.99"/>
    <n v="2760.04"/>
    <n v="1.0999999999999999E-2"/>
    <n v="0"/>
    <n v="4000"/>
    <s v="Secretaría Distrital de Cultura, Recreación y Deporte"/>
    <n v="26"/>
    <x v="17"/>
    <x v="66"/>
    <m/>
    <x v="3"/>
    <x v="0"/>
    <x v="68"/>
    <m/>
  </r>
  <r>
    <n v="20"/>
    <x v="19"/>
    <x v="7"/>
    <n v="4"/>
    <x v="3"/>
    <n v="24"/>
    <x v="14"/>
    <s v="Presupuestos Participativos"/>
    <x v="11"/>
    <s v="N/A"/>
    <n v="26"/>
    <x v="30"/>
    <x v="48"/>
    <x v="48"/>
    <s v="Intervenir XXX Parques  de la red de proximidad con acciones de mejoramiento, mantenimiento y/o dotación. "/>
    <x v="423"/>
    <n v="337.51"/>
    <n v="347.33"/>
    <n v="357.44"/>
    <n v="367.85"/>
    <n v="1410.13"/>
    <n v="5.5999999999999999E-3"/>
    <n v="0"/>
    <n v="1"/>
    <s v="Secretaría Distrital de Cultura, Recreación y Deporte"/>
    <n v="26"/>
    <x v="17"/>
    <x v="4"/>
    <m/>
    <x v="3"/>
    <x v="18"/>
    <x v="38"/>
    <m/>
  </r>
  <r>
    <n v="20"/>
    <x v="19"/>
    <x v="7"/>
    <n v="4"/>
    <x v="3"/>
    <n v="24"/>
    <x v="14"/>
    <s v="Presupuestos Participativos"/>
    <x v="11"/>
    <s v="N/A"/>
    <n v="31"/>
    <x v="31"/>
    <x v="49"/>
    <x v="49"/>
    <s v="Intervenir XXX equipamientos culturales con acciones de construcción, adecuación y/o dotación"/>
    <x v="49"/>
    <n v="625.16999999999996"/>
    <n v="643.37"/>
    <n v="662.09"/>
    <n v="681.37"/>
    <n v="2612"/>
    <n v="1.04E-2"/>
    <n v="0"/>
    <n v="3"/>
    <s v="Secretaría Distrital de Cultura, Recreación y Deporte"/>
    <n v="26"/>
    <x v="18"/>
    <x v="4"/>
    <m/>
    <x v="3"/>
    <x v="19"/>
    <x v="39"/>
    <m/>
  </r>
  <r>
    <n v="20"/>
    <x v="19"/>
    <x v="8"/>
    <n v="4"/>
    <x v="3"/>
    <n v="25"/>
    <x v="15"/>
    <s v="Presupuestos Participativos"/>
    <x v="12"/>
    <s v="N/A"/>
    <n v="32"/>
    <x v="32"/>
    <x v="96"/>
    <x v="55"/>
    <s v="Lograr XXX hectáreas en proceso de restauración ecológica"/>
    <x v="1151"/>
    <n v="600.54999999999995"/>
    <n v="618.03"/>
    <n v="636.02"/>
    <n v="654.53"/>
    <n v="2509.12"/>
    <n v="0.01"/>
    <n v="0"/>
    <n v="16"/>
    <s v="Secretaría Distrital de Ambiente"/>
    <n v="33"/>
    <x v="19"/>
    <x v="42"/>
    <m/>
    <x v="12"/>
    <x v="24"/>
    <x v="40"/>
    <m/>
  </r>
  <r>
    <n v="20"/>
    <x v="19"/>
    <x v="8"/>
    <n v="4"/>
    <x v="3"/>
    <n v="25"/>
    <x v="15"/>
    <s v="Presupuestos Participativos"/>
    <x v="12"/>
    <s v="N/A"/>
    <n v="32"/>
    <x v="32"/>
    <x v="100"/>
    <x v="98"/>
    <s v="Realizar acciones de conservación en XXX hectáreas de la  Estructura Ecológica Principal"/>
    <x v="1152"/>
    <n v="294.87"/>
    <n v="303.45"/>
    <n v="312.27999999999997"/>
    <n v="321.38"/>
    <n v="1231.98"/>
    <n v="4.8999999999999998E-3"/>
    <n v="0"/>
    <n v="8"/>
    <s v="Secretaría Distrital de Ambiente"/>
    <n v="33"/>
    <x v="19"/>
    <x v="71"/>
    <m/>
    <x v="12"/>
    <x v="31"/>
    <x v="40"/>
    <m/>
  </r>
  <r>
    <n v="20"/>
    <x v="19"/>
    <x v="11"/>
    <n v="4"/>
    <x v="3"/>
    <n v="25"/>
    <x v="15"/>
    <s v="Presupuestos Participativos"/>
    <x v="12"/>
    <s v="N/A"/>
    <n v="32"/>
    <x v="32"/>
    <x v="51"/>
    <x v="51"/>
    <s v="Implementar XXX procesos comunitarios de educación ambiental que promueven la conservación de la biodiversidad y el agua"/>
    <x v="141"/>
    <n v="450"/>
    <n v="450"/>
    <n v="450"/>
    <n v="550"/>
    <n v="1900"/>
    <n v="7.6E-3"/>
    <n v="0"/>
    <n v="4"/>
    <s v="Secretaría Distrital de Ambiente"/>
    <n v="33"/>
    <x v="20"/>
    <x v="38"/>
    <m/>
    <x v="13"/>
    <x v="0"/>
    <x v="28"/>
    <m/>
  </r>
  <r>
    <n v="20"/>
    <x v="19"/>
    <x v="11"/>
    <n v="4"/>
    <x v="3"/>
    <n v="25"/>
    <x v="15"/>
    <s v="Presupuestos Participativos"/>
    <x v="12"/>
    <s v="N/A"/>
    <n v="32"/>
    <x v="32"/>
    <x v="52"/>
    <x v="52"/>
    <s v="Implementar XXX huertas urbanas "/>
    <x v="1153"/>
    <n v="420"/>
    <n v="420"/>
    <n v="420"/>
    <n v="520"/>
    <n v="1780"/>
    <n v="7.1000000000000004E-3"/>
    <n v="0"/>
    <n v="100"/>
    <s v="Secretaría Distrital de Ambiente"/>
    <n v="33"/>
    <x v="20"/>
    <x v="39"/>
    <m/>
    <x v="3"/>
    <x v="21"/>
    <x v="41"/>
    <m/>
  </r>
  <r>
    <n v="20"/>
    <x v="19"/>
    <x v="11"/>
    <n v="4"/>
    <x v="3"/>
    <n v="25"/>
    <x v="15"/>
    <s v="Presupuestos Participativos"/>
    <x v="12"/>
    <s v="N/A"/>
    <n v="34"/>
    <x v="34"/>
    <x v="59"/>
    <x v="59"/>
    <s v="Capacitar XXX personas en separación en la fuente y reciclaje."/>
    <x v="1154"/>
    <n v="408.97"/>
    <n v="420.88"/>
    <n v="433.13"/>
    <n v="445.74"/>
    <n v="1708.71"/>
    <n v="6.7999999999999996E-3"/>
    <n v="0"/>
    <n v="500"/>
    <s v="Secretaría Distrital del Hábitat"/>
    <n v="43"/>
    <x v="20"/>
    <x v="43"/>
    <m/>
    <x v="3"/>
    <x v="25"/>
    <x v="43"/>
    <m/>
  </r>
  <r>
    <n v="20"/>
    <x v="19"/>
    <x v="11"/>
    <n v="4"/>
    <x v="3"/>
    <n v="25"/>
    <x v="15"/>
    <s v="Gestión Pública Local"/>
    <x v="11"/>
    <s v="A definir en PDL"/>
    <n v="39"/>
    <x v="33"/>
    <x v="60"/>
    <x v="60"/>
    <s v="Apoyar XXXX predios rurales con buenas prácticas agropecuarias y ambientales que fortalezcan la protección a coberturas vegetales y recurso hídrico"/>
    <x v="1155"/>
    <n v="1500"/>
    <n v="1500"/>
    <n v="1600"/>
    <n v="2000"/>
    <n v="6600"/>
    <n v="2.63E-2"/>
    <n v="0"/>
    <n v="500"/>
    <s v="Secretaría Distrital de Ambiente"/>
    <n v="33"/>
    <x v="20"/>
    <x v="44"/>
    <m/>
    <x v="3"/>
    <x v="0"/>
    <x v="44"/>
    <m/>
  </r>
  <r>
    <n v="20"/>
    <x v="19"/>
    <x v="2"/>
    <n v="4"/>
    <x v="3"/>
    <n v="26"/>
    <x v="16"/>
    <s v="Presupuestos Participativos"/>
    <x v="3"/>
    <s v="Entre el 14% y 19%"/>
    <n v="17"/>
    <x v="35"/>
    <x v="62"/>
    <x v="62"/>
    <s v="Intervenir XXX Kilómetros-carril de malla vial rural con acciones de construcción y/o conservación"/>
    <x v="1156"/>
    <n v="11199.61"/>
    <n v="11525.57"/>
    <n v="11861.07"/>
    <n v="12206.41"/>
    <n v="46792.66"/>
    <n v="0.1865"/>
    <n v="0"/>
    <n v="40"/>
    <s v="Secretaría Distrital de Movilidad"/>
    <n v="37"/>
    <x v="21"/>
    <x v="46"/>
    <m/>
    <x v="3"/>
    <x v="26"/>
    <x v="45"/>
    <m/>
  </r>
  <r>
    <n v="20"/>
    <x v="19"/>
    <x v="8"/>
    <n v="4"/>
    <x v="3"/>
    <n v="27"/>
    <x v="17"/>
    <s v="Gestión Pública Local"/>
    <x v="12"/>
    <s v="A definir en PDL"/>
    <n v="40"/>
    <x v="36"/>
    <x v="63"/>
    <x v="63"/>
    <s v="Realizar XXX acciones efectivas para el fortalecimiento de las capacidades locales en torno a la gestión del riesgo"/>
    <x v="1157"/>
    <n v="400"/>
    <n v="400"/>
    <n v="400"/>
    <n v="400"/>
    <n v="1600"/>
    <n v="6.4000000000000003E-3"/>
    <n v="0"/>
    <n v="12"/>
    <s v="Secretaría Distrital de Ambiente"/>
    <n v="33"/>
    <x v="22"/>
    <x v="47"/>
    <m/>
    <x v="3"/>
    <x v="0"/>
    <x v="46"/>
    <m/>
  </r>
  <r>
    <n v="20"/>
    <x v="19"/>
    <x v="8"/>
    <n v="4"/>
    <x v="3"/>
    <n v="27"/>
    <x v="17"/>
    <s v="Gestión Pública Local"/>
    <x v="12"/>
    <s v="A definir en PDL"/>
    <n v="40"/>
    <x v="36"/>
    <x v="64"/>
    <x v="64"/>
    <s v="Realizar XXX obras de mitigación y/u obras de mitigación existentes con mantenimiento"/>
    <x v="1158"/>
    <n v="4600"/>
    <n v="4200"/>
    <n v="4700"/>
    <n v="8500"/>
    <n v="22000"/>
    <n v="8.77E-2"/>
    <n v="0"/>
    <n v="40"/>
    <s v="Secretaría Distrital de Ambiente"/>
    <n v="33"/>
    <x v="22"/>
    <x v="48"/>
    <m/>
    <x v="3"/>
    <x v="0"/>
    <x v="47"/>
    <m/>
  </r>
  <r>
    <n v="20"/>
    <x v="19"/>
    <x v="12"/>
    <n v="4"/>
    <x v="3"/>
    <n v="29"/>
    <x v="24"/>
    <s v="Presupuestos Participativos"/>
    <x v="13"/>
    <s v="N/A"/>
    <n v="13"/>
    <x v="53"/>
    <x v="92"/>
    <x v="92"/>
    <s v="Fortalecer XXX acueductos veredales con asistencia, intervenir técnica u organizativa"/>
    <x v="1159"/>
    <n v="1533.2"/>
    <n v="1577.82"/>
    <n v="1623.75"/>
    <n v="1671.03"/>
    <n v="6405.79"/>
    <n v="2.5499999999999998E-2"/>
    <n v="0"/>
    <n v="4"/>
    <s v="Secretaría Distrital del Hábitat"/>
    <n v="43"/>
    <x v="32"/>
    <x v="67"/>
    <m/>
    <x v="18"/>
    <x v="0"/>
    <x v="69"/>
    <m/>
  </r>
  <r>
    <n v="20"/>
    <x v="19"/>
    <x v="12"/>
    <n v="4"/>
    <x v="3"/>
    <n v="29"/>
    <x v="24"/>
    <s v="Gestión Pública Local"/>
    <x v="13"/>
    <s v="N/A"/>
    <n v="74"/>
    <x v="63"/>
    <x v="112"/>
    <x v="110"/>
    <s v="Realizar XXX acciones  con energías alternativas para el área rural."/>
    <x v="1160"/>
    <n v="1500"/>
    <n v="1500"/>
    <n v="1600"/>
    <n v="1700"/>
    <n v="6300"/>
    <n v="2.5100000000000001E-2"/>
    <n v="0"/>
    <n v="160"/>
    <s v="Secretaría Distrital del Hábitat"/>
    <n v="43"/>
    <x v="32"/>
    <x v="79"/>
    <m/>
    <x v="18"/>
    <x v="0"/>
    <x v="81"/>
    <m/>
  </r>
  <r>
    <n v="20"/>
    <x v="19"/>
    <x v="3"/>
    <n v="4"/>
    <x v="3"/>
    <n v="30"/>
    <x v="18"/>
    <s v="Presupuestos Participativos"/>
    <x v="11"/>
    <s v="N/A"/>
    <n v="11"/>
    <x v="37"/>
    <x v="101"/>
    <x v="99"/>
    <s v="Dotar y/o acondicionar XXX unidades operativas para la prestación de servicios  y  la generación de estrategias dirigidas a personas habitantes de calle y/o en riesgo de estarlo (Hogares de paso, Autocuidado, SEDID, Atención Socio-saniatria y Comunidad de Vida El Camino) "/>
    <x v="792"/>
    <n v="120.11"/>
    <n v="123.61"/>
    <n v="127.2"/>
    <n v="130.91"/>
    <n v="501.82"/>
    <n v="2E-3"/>
    <n v="0"/>
    <n v="3"/>
    <s v="Secretaría Distrital de Integración Social"/>
    <n v="24"/>
    <x v="23"/>
    <x v="3"/>
    <m/>
    <x v="3"/>
    <x v="27"/>
    <x v="74"/>
    <m/>
  </r>
  <r>
    <n v="20"/>
    <x v="19"/>
    <x v="3"/>
    <n v="4"/>
    <x v="3"/>
    <n v="30"/>
    <x v="18"/>
    <s v="Presupuestos Participativos"/>
    <x v="11"/>
    <s v="N/A"/>
    <n v="11"/>
    <x v="37"/>
    <x v="69"/>
    <x v="69"/>
    <s v="Dotar y/o acondicionar unidades operativas orientadas a la prestación de servicios a la persona mayor "/>
    <x v="1161"/>
    <n v="90.08"/>
    <n v="92.7"/>
    <n v="95.4"/>
    <n v="98.18"/>
    <n v="376.37"/>
    <n v="1.5E-3"/>
    <n v="0"/>
    <n v="1"/>
    <s v="Secretaría Distrital de Integración Social"/>
    <n v="24"/>
    <x v="23"/>
    <x v="3"/>
    <m/>
    <x v="3"/>
    <x v="27"/>
    <x v="52"/>
    <m/>
  </r>
  <r>
    <n v="20"/>
    <x v="19"/>
    <x v="12"/>
    <n v="4"/>
    <x v="3"/>
    <n v="31"/>
    <x v="19"/>
    <s v="Gestión Pública Local"/>
    <x v="13"/>
    <s v="A definir en PDL"/>
    <n v="73"/>
    <x v="38"/>
    <x v="70"/>
    <x v="70"/>
    <s v="Mejorar XXX viviendas de interés social rurales."/>
    <x v="373"/>
    <n v="2300"/>
    <n v="2300"/>
    <n v="2500"/>
    <n v="2800"/>
    <n v="9900"/>
    <n v="3.95E-2"/>
    <n v="0"/>
    <n v="200"/>
    <s v="Secretaría Distrital del Hábitat"/>
    <n v="43"/>
    <x v="24"/>
    <x v="49"/>
    <m/>
    <x v="3"/>
    <x v="28"/>
    <x v="53"/>
    <m/>
  </r>
  <r>
    <n v="20"/>
    <x v="19"/>
    <x v="13"/>
    <n v="5"/>
    <x v="4"/>
    <n v="33"/>
    <x v="20"/>
    <s v="Gestión Pública Local"/>
    <x v="14"/>
    <s v="15% (En este caso el porcentaje referido es el máximo posible)"/>
    <n v="42"/>
    <x v="39"/>
    <x v="113"/>
    <x v="111"/>
    <s v="Terminar XX sede administrativa local"/>
    <x v="1162"/>
    <n v="2000"/>
    <n v="0"/>
    <n v="0"/>
    <n v="0"/>
    <n v="2000"/>
    <n v="8.0000000000000002E-3"/>
    <n v="0"/>
    <n v="1"/>
    <s v="Secretaría Distrital de Gobierno"/>
    <n v="3"/>
    <x v="25"/>
    <x v="80"/>
    <m/>
    <x v="14"/>
    <x v="0"/>
    <x v="72"/>
    <m/>
  </r>
  <r>
    <n v="20"/>
    <x v="19"/>
    <x v="13"/>
    <n v="5"/>
    <x v="4"/>
    <n v="33"/>
    <x v="20"/>
    <s v="Gestión Pública Local"/>
    <x v="14"/>
    <s v="15% (En este caso el porcentaje referido es el máximo posible)"/>
    <n v="42"/>
    <x v="39"/>
    <x v="97"/>
    <x v="95"/>
    <s v="Construir XX sede administrativa local"/>
    <x v="218"/>
    <n v="800"/>
    <n v="4100"/>
    <n v="4100"/>
    <n v="0"/>
    <n v="9000"/>
    <n v="3.5900000000000001E-2"/>
    <n v="0"/>
    <n v="1"/>
    <s v="Secretaría Distrital de Gobierno"/>
    <n v="3"/>
    <x v="25"/>
    <x v="66"/>
    <m/>
    <x v="14"/>
    <x v="0"/>
    <x v="72"/>
    <m/>
  </r>
  <r>
    <n v="20"/>
    <x v="19"/>
    <x v="13"/>
    <n v="5"/>
    <x v="4"/>
    <n v="33"/>
    <x v="20"/>
    <s v="Gestión Pública Local"/>
    <x v="14"/>
    <s v="15% (En este caso el porcentaje referido es el máximo posible)"/>
    <n v="42"/>
    <x v="39"/>
    <x v="71"/>
    <x v="71"/>
    <s v="Intervenir XX sede administrativa local"/>
    <x v="71"/>
    <n v="410"/>
    <n v="410"/>
    <n v="410"/>
    <n v="410"/>
    <n v="1640"/>
    <n v="6.4999999999999997E-3"/>
    <n v="0"/>
    <n v="1"/>
    <s v="Secretaría Distrital de Gobierno"/>
    <n v="3"/>
    <x v="25"/>
    <x v="4"/>
    <m/>
    <x v="14"/>
    <x v="0"/>
    <x v="54"/>
    <m/>
  </r>
  <r>
    <n v="20"/>
    <x v="19"/>
    <x v="13"/>
    <n v="5"/>
    <x v="4"/>
    <n v="33"/>
    <x v="20"/>
    <s v="Gestión Pública Local"/>
    <x v="14"/>
    <s v="15% (En este caso el porcentaje referido es el máximo posible)"/>
    <n v="43"/>
    <x v="40"/>
    <x v="72"/>
    <x v="72"/>
    <s v="Realizar 4 estrategias de fortalecimiento institucional (una por vigencia)."/>
    <x v="72"/>
    <n v="6250"/>
    <n v="6250"/>
    <n v="6250"/>
    <n v="6250"/>
    <n v="25000"/>
    <n v="9.9599999999999994E-2"/>
    <n v="0"/>
    <n v="4"/>
    <s v="Secretaría Distrital de Gobierno"/>
    <n v="3"/>
    <x v="25"/>
    <x v="50"/>
    <m/>
    <x v="14"/>
    <x v="0"/>
    <x v="55"/>
    <m/>
  </r>
  <r>
    <n v="20"/>
    <x v="19"/>
    <x v="6"/>
    <n v="5"/>
    <x v="4"/>
    <n v="35"/>
    <x v="21"/>
    <s v="Presupuestos Participativos"/>
    <x v="15"/>
    <s v="N/A"/>
    <n v="12"/>
    <x v="42"/>
    <x v="74"/>
    <x v="74"/>
    <s v="Operativizar XXX Centros de Acceso Comunitario en zonas rurales y/o apartadas y/o urbanas, con énfasis en Servicios TIC´s generados."/>
    <x v="1163"/>
    <n v="505.06"/>
    <n v="519.76"/>
    <n v="534.89"/>
    <n v="550.46"/>
    <n v="2110.17"/>
    <n v="8.3999999999999995E-3"/>
    <n v="0"/>
    <n v="17"/>
    <s v="Secretaría General"/>
    <n v="1"/>
    <x v="26"/>
    <x v="52"/>
    <m/>
    <x v="3"/>
    <x v="0"/>
    <x v="57"/>
    <m/>
  </r>
  <r>
    <n v="20"/>
    <x v="19"/>
    <x v="13"/>
    <n v="5"/>
    <x v="4"/>
    <n v="39"/>
    <x v="22"/>
    <s v="Presupuestos Participativos"/>
    <x v="16"/>
    <s v="N/A"/>
    <n v="18"/>
    <x v="43"/>
    <x v="76"/>
    <x v="76"/>
    <s v="Fortalecer XXX Organizaciones sociales e Instancias de participación ciudadana."/>
    <x v="1016"/>
    <n v="475.03"/>
    <n v="488.86"/>
    <n v="503.09"/>
    <n v="517.74"/>
    <n v="1984.72"/>
    <n v="7.9000000000000008E-3"/>
    <n v="0"/>
    <n v="40"/>
    <s v="Secretaría Distrital de Gobierno"/>
    <n v="3"/>
    <x v="27"/>
    <x v="53"/>
    <m/>
    <x v="3"/>
    <x v="0"/>
    <x v="59"/>
    <m/>
  </r>
  <r>
    <n v="20"/>
    <x v="19"/>
    <x v="13"/>
    <n v="5"/>
    <x v="4"/>
    <n v="39"/>
    <x v="22"/>
    <s v="Presupuestos Participativos"/>
    <x v="16"/>
    <s v="N/A"/>
    <n v="20"/>
    <x v="44"/>
    <x v="77"/>
    <x v="77"/>
    <s v="Capacitar XXX personas a través de procesos de formación para la participación de manera virtual y presencial."/>
    <x v="1164"/>
    <n v="324.89999999999998"/>
    <n v="334.35"/>
    <n v="344.08"/>
    <n v="354.1"/>
    <n v="1357.44"/>
    <n v="5.4000000000000003E-3"/>
    <n v="0"/>
    <n v="240"/>
    <s v="Secretaría Distrital de Gobierno"/>
    <n v="3"/>
    <x v="27"/>
    <x v="26"/>
    <m/>
    <x v="3"/>
    <x v="29"/>
    <x v="59"/>
    <m/>
  </r>
  <r>
    <n v="20"/>
    <x v="19"/>
    <x v="13"/>
    <n v="5"/>
    <x v="4"/>
    <n v="39"/>
    <x v="22"/>
    <s v="Gestión Pública Local"/>
    <x v="16"/>
    <s v="A definir en PDL"/>
    <n v="41"/>
    <x v="45"/>
    <x v="78"/>
    <x v="78"/>
    <s v="Fortalecer XXX organizaciones comunales."/>
    <x v="1165"/>
    <n v="640"/>
    <n v="640"/>
    <n v="640"/>
    <n v="640"/>
    <n v="2560"/>
    <n v="1.0200000000000001E-2"/>
    <n v="0"/>
    <n v="27"/>
    <s v="Secretaría Distrital de Gobierno"/>
    <n v="3"/>
    <x v="27"/>
    <x v="54"/>
    <m/>
    <x v="3"/>
    <x v="0"/>
    <x v="59"/>
    <m/>
  </r>
  <r>
    <n v="20"/>
    <x v="19"/>
    <x v="13"/>
    <n v="5"/>
    <x v="4"/>
    <n v="39"/>
    <x v="22"/>
    <s v="Gestión Pública Local"/>
    <x v="14"/>
    <s v="A definir en PDL"/>
    <n v="44"/>
    <x v="46"/>
    <x v="79"/>
    <x v="79"/>
    <s v="Desarrollar XXXX acciones orientadas a la ciudadanía, en el marco de la estrategia &quot;Bogotaneidad"/>
    <x v="79"/>
    <n v="400"/>
    <n v="400"/>
    <n v="400"/>
    <n v="400"/>
    <n v="1600"/>
    <n v="6.4000000000000003E-3"/>
    <n v="0"/>
    <n v="4"/>
    <s v="Secretaría Distrital de Gobierno"/>
    <n v="3"/>
    <x v="28"/>
    <x v="55"/>
    <m/>
    <x v="15"/>
    <x v="0"/>
    <x v="60"/>
    <m/>
  </r>
  <r>
    <n v="20"/>
    <x v="19"/>
    <x v="13"/>
    <n v="5"/>
    <x v="4"/>
    <n v="39"/>
    <x v="22"/>
    <s v="Gestión Pública Local"/>
    <x v="14"/>
    <s v="A definir en PDL"/>
    <n v="44"/>
    <x v="46"/>
    <x v="80"/>
    <x v="80"/>
    <s v="Fortalecer XX unidades de innovación publica y  social a nivel local"/>
    <x v="1166"/>
    <n v="220.584"/>
    <n v="204.44800000000001"/>
    <n v="203.90899999999999"/>
    <n v="219.739"/>
    <n v="848.68100000000004"/>
    <n v="3.3999999999999998E-3"/>
    <n v="0"/>
    <n v="4"/>
    <s v="Secretaría Distrital de Gobierno"/>
    <n v="3"/>
    <x v="28"/>
    <x v="56"/>
    <m/>
    <x v="16"/>
    <x v="0"/>
    <x v="60"/>
    <m/>
  </r>
  <r>
    <n v="20"/>
    <x v="19"/>
    <x v="13"/>
    <n v="5"/>
    <x v="4"/>
    <n v="39"/>
    <x v="22"/>
    <s v="Presupuestos Participativos"/>
    <x v="16"/>
    <s v="N/A"/>
    <n v="58"/>
    <x v="48"/>
    <x v="84"/>
    <x v="84"/>
    <s v="Rehabilitar  XXX salones comunales y/o casas de participación."/>
    <x v="1020"/>
    <n v="168.15"/>
    <n v="173.05"/>
    <n v="178.08"/>
    <n v="183.27"/>
    <n v="702.55"/>
    <n v="2.8E-3"/>
    <n v="0"/>
    <n v="4"/>
    <s v="Secretaría Distrital de Gobierno"/>
    <n v="3"/>
    <x v="27"/>
    <x v="60"/>
    <m/>
    <x v="3"/>
    <x v="0"/>
    <x v="62"/>
    <m/>
  </r>
  <r>
    <n v="20"/>
    <x v="19"/>
    <x v="13"/>
    <n v="5"/>
    <x v="4"/>
    <n v="39"/>
    <x v="22"/>
    <s v="Presupuestos Participativos"/>
    <x v="16"/>
    <s v="N/A"/>
    <n v="58"/>
    <x v="48"/>
    <x v="85"/>
    <x v="85"/>
    <s v="Dotar XXX organizaciones comunales"/>
    <x v="1167"/>
    <n v="102.69"/>
    <n v="105.68"/>
    <n v="108.76"/>
    <n v="111.93"/>
    <n v="429.06"/>
    <n v="1.6999999999999999E-3"/>
    <n v="0"/>
    <n v="20"/>
    <s v="Secretaría Distrital de Gobierno"/>
    <n v="3"/>
    <x v="27"/>
    <x v="3"/>
    <m/>
    <x v="3"/>
    <x v="0"/>
    <x v="63"/>
    <m/>
  </r>
  <r>
    <n v="20"/>
    <x v="19"/>
    <x v="13"/>
    <n v="5"/>
    <x v="4"/>
    <n v="39"/>
    <x v="22"/>
    <s v="Presupuestos Participativos"/>
    <x v="16"/>
    <s v="N/A"/>
    <n v="58"/>
    <x v="48"/>
    <x v="105"/>
    <x v="103"/>
    <s v="Construir XXX sedes de salones comunales y/o casas de participación."/>
    <x v="1168"/>
    <n v="360.33"/>
    <n v="370.82"/>
    <n v="381.61"/>
    <n v="392.72"/>
    <n v="1505.47"/>
    <n v="6.0000000000000001E-3"/>
    <n v="0"/>
    <n v="4"/>
    <s v="Secretaría Distrital de Gobierno"/>
    <n v="3"/>
    <x v="27"/>
    <x v="66"/>
    <m/>
    <x v="3"/>
    <x v="0"/>
    <x v="77"/>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4.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5.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6.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7.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0000000-0007-0000-0500-000002000000}" name="TablaDinámica27" cacheId="16" applyNumberFormats="0" applyBorderFormats="0" applyFontFormats="0" applyPatternFormats="0" applyAlignmentFormats="0" applyWidthHeightFormats="1" dataCaption="Valores" updatedVersion="7" minRefreshableVersion="3" showDrill="0" rowGrandTotals="0" colGrandTotals="0" itemPrintTitles="1" createdVersion="8" indent="0" compact="0" compactData="0" multipleFieldFilters="0">
  <location ref="H32:K33" firstHeaderRow="1" firstDataRow="1" firstDataCol="4"/>
  <pivotFields count="33">
    <pivotField compact="0" outline="0" showAll="0"/>
    <pivotField compact="0" outline="0" showAll="0">
      <items count="21">
        <item h="1" x="14"/>
        <item h="1" x="11"/>
        <item h="1" x="6"/>
        <item h="1" x="1"/>
        <item h="1" x="18"/>
        <item h="1" x="9"/>
        <item h="1" x="8"/>
        <item h="1" x="7"/>
        <item h="1" x="16"/>
        <item h="1" x="13"/>
        <item x="15"/>
        <item h="1" x="17"/>
        <item h="1" x="3"/>
        <item h="1" x="2"/>
        <item h="1" x="10"/>
        <item h="1" x="19"/>
        <item h="1" x="12"/>
        <item h="1" x="5"/>
        <item h="1" x="0"/>
        <item h="1" x="4"/>
        <item t="default"/>
      </items>
    </pivotField>
    <pivotField axis="axisRow" compact="0" outline="0" showAll="0">
      <items count="19">
        <item h="1" x="8"/>
        <item h="1" m="1" x="17"/>
        <item h="1" x="7"/>
        <item h="1" m="1" x="16"/>
        <item h="1" x="10"/>
        <item h="1" x="9"/>
        <item h="1" x="6"/>
        <item h="1" x="13"/>
        <item h="1" x="12"/>
        <item x="3"/>
        <item h="1" x="2"/>
        <item h="1" x="1"/>
        <item h="1" x="4"/>
        <item h="1" m="1" x="14"/>
        <item h="1" x="0"/>
        <item h="1" m="1" x="15"/>
        <item h="1" x="5"/>
        <item h="1" x="11"/>
        <item t="default"/>
      </items>
    </pivotField>
    <pivotField compact="0" outline="0" showAll="0"/>
    <pivotField axis="axisRow" compact="0" outline="0" showAll="0" defaultSubtotal="0">
      <items count="5">
        <item x="0"/>
        <item x="1"/>
        <item x="2"/>
        <item x="3"/>
        <item x="4"/>
      </items>
    </pivotField>
    <pivotField compact="0" outline="0" showAll="0"/>
    <pivotField axis="axisRow" compact="0" outline="0" showAll="0" defaultSubtotal="0">
      <items count="33">
        <item x="0"/>
        <item x="6"/>
        <item x="7"/>
        <item m="1" x="32"/>
        <item x="8"/>
        <item m="1" x="31"/>
        <item x="9"/>
        <item x="10"/>
        <item x="11"/>
        <item m="1" x="27"/>
        <item x="12"/>
        <item x="1"/>
        <item m="1" x="30"/>
        <item x="13"/>
        <item x="25"/>
        <item x="14"/>
        <item x="15"/>
        <item x="16"/>
        <item x="17"/>
        <item x="24"/>
        <item x="2"/>
        <item x="18"/>
        <item x="19"/>
        <item x="20"/>
        <item x="21"/>
        <item x="22"/>
        <item x="3"/>
        <item x="4"/>
        <item m="1" x="29"/>
        <item x="5"/>
        <item x="23"/>
        <item m="1" x="28"/>
        <item x="26"/>
      </items>
    </pivotField>
    <pivotField compact="0" outline="0" showAll="0"/>
    <pivotField compact="0" outline="0" showAll="0"/>
    <pivotField compact="0" outline="0" showAll="0"/>
    <pivotField compact="0" outline="0" showAll="0"/>
    <pivotField compact="0" outline="0" showAll="0"/>
    <pivotField compact="0" outline="0" showAll="0" defaultSubtota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numFmtId="44" outline="0" showAll="0"/>
    <pivotField compact="0" numFmtId="10" outline="0" showAll="0"/>
    <pivotField compact="0" outline="0" showAll="0"/>
    <pivotField compact="0" outline="0" showAll="0"/>
    <pivotField compact="0" outline="0" showAll="0"/>
    <pivotField compact="0" outline="0" showAll="0"/>
    <pivotField axis="axisRow" compact="0" outline="0" showAll="0" defaultSubtotal="0">
      <items count="35">
        <item h="1" x="0"/>
        <item h="1" x="1"/>
        <item h="1" x="2"/>
        <item h="1" x="3"/>
        <item h="1" x="30"/>
        <item h="1" x="4"/>
        <item h="1" x="5"/>
        <item h="1" x="6"/>
        <item h="1" x="31"/>
        <item h="1" x="7"/>
        <item h="1" x="28"/>
        <item h="1" x="8"/>
        <item h="1" x="9"/>
        <item h="1" x="10"/>
        <item h="1" x="11"/>
        <item h="1" x="12"/>
        <item h="1" x="13"/>
        <item h="1" x="14"/>
        <item h="1" x="15"/>
        <item h="1" x="16"/>
        <item h="1" x="33"/>
        <item h="1" x="17"/>
        <item h="1" x="20"/>
        <item h="1" x="19"/>
        <item h="1" x="21"/>
        <item h="1" x="22"/>
        <item h="1" x="32"/>
        <item x="23"/>
        <item h="1" x="24"/>
        <item h="1" x="25"/>
        <item h="1" x="26"/>
        <item h="1" x="27"/>
        <item h="1" x="18"/>
        <item h="1" x="29"/>
        <item h="1" x="34"/>
      </items>
    </pivotField>
    <pivotField compact="0" outline="0" showAll="0"/>
    <pivotField compact="0" outline="0" showAll="0"/>
    <pivotField compact="0" outline="0" showAll="0"/>
    <pivotField compact="0" outline="0" showAll="0"/>
    <pivotField compact="0" outline="0" showAll="0"/>
    <pivotField compact="0" outline="0" showAll="0"/>
  </pivotFields>
  <rowFields count="4">
    <field x="26"/>
    <field x="4"/>
    <field x="6"/>
    <field x="2"/>
  </rowFields>
  <rowItems count="1">
    <i>
      <x v="27"/>
      <x v="3"/>
      <x v="21"/>
      <x v="9"/>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00000000-0007-0000-0500-000006000000}" name="TablaDinámica25" cacheId="16" applyNumberFormats="0" applyBorderFormats="0" applyFontFormats="0" applyPatternFormats="0" applyAlignmentFormats="0" applyWidthHeightFormats="1" dataCaption="Valores" updatedVersion="7" minRefreshableVersion="3" showDrill="0" rowGrandTotals="0" colGrandTotals="0" itemPrintTitles="1" createdVersion="8" indent="0" compact="0" compactData="0" multipleFieldFilters="0">
  <location ref="E13:G16" firstHeaderRow="1" firstDataRow="1" firstDataCol="3"/>
  <pivotFields count="33">
    <pivotField compact="0" outline="0" showAll="0"/>
    <pivotField compact="0" outline="0" showAll="0">
      <items count="21">
        <item h="1" x="14"/>
        <item h="1" x="11"/>
        <item h="1" x="6"/>
        <item h="1" x="1"/>
        <item h="1" x="18"/>
        <item h="1" x="9"/>
        <item h="1" x="8"/>
        <item h="1" x="7"/>
        <item h="1" x="16"/>
        <item h="1" x="13"/>
        <item x="15"/>
        <item h="1" x="17"/>
        <item h="1" x="3"/>
        <item h="1" x="2"/>
        <item h="1" x="10"/>
        <item h="1" x="19"/>
        <item h="1" x="12"/>
        <item h="1" x="5"/>
        <item h="1" x="0"/>
        <item h="1" x="4"/>
        <item t="default"/>
      </items>
    </pivotField>
    <pivotField compact="0" outline="0" showAll="0">
      <items count="19">
        <item h="1" x="8"/>
        <item h="1" x="11"/>
        <item h="1" m="1" x="17"/>
        <item h="1" x="7"/>
        <item h="1" m="1" x="16"/>
        <item h="1" x="10"/>
        <item h="1" x="9"/>
        <item h="1" x="6"/>
        <item h="1" x="13"/>
        <item h="1" x="12"/>
        <item x="3"/>
        <item h="1" x="2"/>
        <item h="1" x="1"/>
        <item h="1" x="5"/>
        <item h="1" x="4"/>
        <item h="1" m="1" x="14"/>
        <item h="1" x="0"/>
        <item h="1" m="1" x="15"/>
        <item t="default"/>
      </items>
    </pivotField>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name="Cod." axis="axisRow" compact="0" outline="0" showAll="0" defaultSubtotal="0">
      <items count="114">
        <item x="0"/>
        <item x="1"/>
        <item x="2"/>
        <item x="3"/>
        <item x="4"/>
        <item x="5"/>
        <item x="6"/>
        <item x="7"/>
        <item x="87"/>
        <item x="8"/>
        <item x="9"/>
        <item x="10"/>
        <item x="11"/>
        <item x="88"/>
        <item x="12"/>
        <item x="13"/>
        <item x="17"/>
        <item x="18"/>
        <item x="19"/>
        <item x="20"/>
        <item x="21"/>
        <item x="90"/>
        <item x="22"/>
        <item x="94"/>
        <item x="23"/>
        <item x="24"/>
        <item x="25"/>
        <item x="98"/>
        <item x="110"/>
        <item x="26"/>
        <item x="27"/>
        <item x="28"/>
        <item x="29"/>
        <item x="30"/>
        <item x="31"/>
        <item x="32"/>
        <item x="33"/>
        <item x="34"/>
        <item x="35"/>
        <item x="36"/>
        <item x="102"/>
        <item x="103"/>
        <item x="37"/>
        <item x="38"/>
        <item x="39"/>
        <item x="14"/>
        <item x="15"/>
        <item x="16"/>
        <item x="89"/>
        <item x="40"/>
        <item x="41"/>
        <item x="42"/>
        <item x="111"/>
        <item x="43"/>
        <item x="44"/>
        <item x="45"/>
        <item x="46"/>
        <item x="47"/>
        <item x="95"/>
        <item x="91"/>
        <item x="48"/>
        <item x="49"/>
        <item x="99"/>
        <item x="96"/>
        <item x="100"/>
        <item x="50"/>
        <item x="51"/>
        <item x="52"/>
        <item x="104"/>
        <item x="53"/>
        <item x="54"/>
        <item x="55"/>
        <item x="56"/>
        <item x="57"/>
        <item x="58"/>
        <item x="59"/>
        <item x="61"/>
        <item x="62"/>
        <item x="63"/>
        <item x="92"/>
        <item x="112"/>
        <item x="65"/>
        <item x="66"/>
        <item x="67"/>
        <item x="68"/>
        <item x="107"/>
        <item x="101"/>
        <item x="69"/>
        <item x="70"/>
        <item x="113"/>
        <item x="97"/>
        <item x="71"/>
        <item x="72"/>
        <item x="73"/>
        <item x="74"/>
        <item x="75"/>
        <item x="76"/>
        <item x="77"/>
        <item x="78"/>
        <item x="79"/>
        <item x="80"/>
        <item x="106"/>
        <item x="81"/>
        <item x="82"/>
        <item x="83"/>
        <item x="108"/>
        <item x="84"/>
        <item x="85"/>
        <item x="86"/>
        <item x="60"/>
        <item x="105"/>
        <item x="64"/>
        <item x="93"/>
        <item x="109"/>
      </items>
    </pivotField>
    <pivotField axis="axisRow" compact="0" outline="0" showAll="0">
      <items count="114">
        <item m="1" x="112"/>
        <item x="110"/>
        <item x="27"/>
        <item x="79"/>
        <item x="1"/>
        <item x="10"/>
        <item x="7"/>
        <item x="88"/>
        <item x="8"/>
        <item x="30"/>
        <item x="4"/>
        <item x="5"/>
        <item x="29"/>
        <item x="72"/>
        <item x="73"/>
        <item x="13"/>
        <item x="34"/>
        <item x="104"/>
        <item x="106"/>
        <item x="82"/>
        <item x="83"/>
        <item x="81"/>
        <item x="2"/>
        <item x="14"/>
        <item x="62"/>
        <item x="61"/>
        <item x="91"/>
        <item x="86"/>
        <item x="12"/>
        <item x="24"/>
        <item x="25"/>
        <item x="49"/>
        <item x="36"/>
        <item x="46"/>
        <item x="63"/>
        <item x="43"/>
        <item x="92"/>
        <item x="38"/>
        <item x="39"/>
        <item x="57"/>
        <item x="54"/>
        <item x="108"/>
        <item x="89"/>
        <item x="100"/>
        <item x="96"/>
        <item x="41"/>
        <item x="42"/>
        <item x="93"/>
        <item x="50"/>
        <item x="98"/>
        <item x="55"/>
        <item x="58"/>
        <item x="52"/>
        <item x="97"/>
        <item x="53"/>
        <item x="102"/>
        <item x="44"/>
        <item x="47"/>
        <item x="64"/>
        <item x="48"/>
        <item x="22"/>
        <item x="21"/>
        <item x="19"/>
        <item x="17"/>
        <item x="16"/>
        <item x="23"/>
        <item x="20"/>
        <item x="37"/>
        <item x="3"/>
        <item x="90"/>
        <item x="60"/>
        <item x="51"/>
        <item x="56"/>
        <item x="45"/>
        <item x="18"/>
        <item x="85"/>
        <item x="78"/>
        <item x="0"/>
        <item x="76"/>
        <item x="15"/>
        <item x="31"/>
        <item x="33"/>
        <item x="35"/>
        <item x="77"/>
        <item x="32"/>
        <item x="59"/>
        <item x="101"/>
        <item x="94"/>
        <item x="75"/>
        <item x="26"/>
        <item x="28"/>
        <item x="11"/>
        <item x="6"/>
        <item x="9"/>
        <item x="87"/>
        <item x="109"/>
        <item x="103"/>
        <item x="84"/>
        <item x="95"/>
        <item x="71"/>
        <item x="111"/>
        <item x="68"/>
        <item x="40"/>
        <item x="74"/>
        <item x="80"/>
        <item x="66"/>
        <item x="67"/>
        <item x="65"/>
        <item x="69"/>
        <item x="99"/>
        <item x="105"/>
        <item x="70"/>
        <item x="107"/>
        <item t="default"/>
      </items>
    </pivotField>
    <pivotField compact="0" outline="0" showAll="0"/>
    <pivotField compact="0" outline="0" showAll="0"/>
    <pivotField compact="0" outline="0" showAll="0"/>
    <pivotField compact="0" outline="0" showAll="0"/>
    <pivotField compact="0" outline="0" showAll="0"/>
    <pivotField compact="0" outline="0" showAll="0"/>
    <pivotField compact="0" numFmtId="44" outline="0" showAll="0"/>
    <pivotField compact="0" numFmtId="10" outline="0" showAll="0"/>
    <pivotField compact="0" outline="0" showAll="0"/>
    <pivotField compact="0" outline="0" showAll="0"/>
    <pivotField compact="0" outline="0" showAll="0"/>
    <pivotField compact="0" outline="0" showAll="0"/>
    <pivotField compact="0" outline="0" showAll="0">
      <items count="36">
        <item h="1" x="0"/>
        <item h="1" x="1"/>
        <item h="1" x="2"/>
        <item h="1" x="3"/>
        <item h="1" x="30"/>
        <item h="1" x="4"/>
        <item h="1" x="5"/>
        <item h="1" x="6"/>
        <item h="1" x="31"/>
        <item h="1" x="7"/>
        <item h="1" x="28"/>
        <item h="1" x="8"/>
        <item h="1" x="9"/>
        <item h="1" x="10"/>
        <item h="1" x="11"/>
        <item h="1" x="12"/>
        <item h="1" x="13"/>
        <item h="1" x="14"/>
        <item h="1" x="15"/>
        <item h="1" x="16"/>
        <item h="1" x="33"/>
        <item h="1" x="17"/>
        <item h="1" x="20"/>
        <item h="1" x="19"/>
        <item h="1" x="21"/>
        <item h="1" x="22"/>
        <item h="1" x="32"/>
        <item x="23"/>
        <item h="1" x="24"/>
        <item h="1" x="25"/>
        <item h="1" x="26"/>
        <item h="1" x="27"/>
        <item h="1" x="18"/>
        <item h="1" x="29"/>
        <item h="1" x="34"/>
        <item t="default"/>
      </items>
    </pivotField>
    <pivotField axis="axisRow" compact="0" outline="0" showAll="0" defaultSubtotal="0">
      <items count="111">
        <item x="14"/>
        <item x="22"/>
        <item x="9"/>
        <item m="1" x="86"/>
        <item x="8"/>
        <item m="1" x="105"/>
        <item x="25"/>
        <item x="67"/>
        <item x="63"/>
        <item m="1" x="81"/>
        <item x="72"/>
        <item x="13"/>
        <item x="32"/>
        <item x="41"/>
        <item x="24"/>
        <item x="29"/>
        <item m="1" x="100"/>
        <item x="44"/>
        <item x="26"/>
        <item x="7"/>
        <item m="1" x="102"/>
        <item x="52"/>
        <item x="37"/>
        <item x="5"/>
        <item x="71"/>
        <item x="66"/>
        <item x="68"/>
        <item m="1" x="92"/>
        <item m="1" x="98"/>
        <item x="78"/>
        <item x="33"/>
        <item x="15"/>
        <item x="16"/>
        <item x="3"/>
        <item m="1" x="94"/>
        <item m="1" x="85"/>
        <item m="1" x="82"/>
        <item m="1" x="83"/>
        <item m="1" x="91"/>
        <item m="1" x="87"/>
        <item m="1" x="93"/>
        <item m="1" x="96"/>
        <item x="38"/>
        <item m="1" x="89"/>
        <item x="79"/>
        <item x="28"/>
        <item m="1" x="99"/>
        <item x="30"/>
        <item x="23"/>
        <item x="55"/>
        <item x="21"/>
        <item x="10"/>
        <item x="27"/>
        <item x="1"/>
        <item m="1" x="106"/>
        <item x="54"/>
        <item x="0"/>
        <item m="1" x="90"/>
        <item x="53"/>
        <item m="1" x="95"/>
        <item x="50"/>
        <item x="6"/>
        <item x="47"/>
        <item m="1" x="97"/>
        <item x="39"/>
        <item x="12"/>
        <item x="2"/>
        <item m="1" x="110"/>
        <item x="58"/>
        <item x="57"/>
        <item x="75"/>
        <item x="59"/>
        <item x="76"/>
        <item x="56"/>
        <item x="4"/>
        <item x="45"/>
        <item x="46"/>
        <item x="51"/>
        <item x="40"/>
        <item m="1" x="101"/>
        <item m="1" x="109"/>
        <item x="61"/>
        <item x="49"/>
        <item x="74"/>
        <item m="1" x="103"/>
        <item x="48"/>
        <item x="73"/>
        <item x="20"/>
        <item m="1" x="104"/>
        <item m="1" x="108"/>
        <item x="35"/>
        <item m="1" x="107"/>
        <item x="60"/>
        <item x="70"/>
        <item x="62"/>
        <item x="42"/>
        <item x="65"/>
        <item x="19"/>
        <item x="17"/>
        <item x="64"/>
        <item x="43"/>
        <item x="18"/>
        <item m="1" x="88"/>
        <item x="34"/>
        <item x="31"/>
        <item x="36"/>
        <item x="80"/>
        <item x="69"/>
        <item x="11"/>
        <item m="1" x="84"/>
        <item x="77"/>
      </items>
    </pivotField>
    <pivotField compact="0" outline="0" showAll="0"/>
    <pivotField compact="0" outline="0" showAll="0"/>
    <pivotField compact="0" outline="0" showAll="0"/>
    <pivotField compact="0" outline="0" showAll="0"/>
    <pivotField compact="0" outline="0" showAll="0"/>
  </pivotFields>
  <rowFields count="3">
    <field x="27"/>
    <field x="12"/>
    <field x="13"/>
  </rowFields>
  <rowItems count="3">
    <i>
      <x v="33"/>
      <x v="81"/>
      <x v="107"/>
    </i>
    <i r="1">
      <x v="82"/>
      <x v="105"/>
    </i>
    <i r="1">
      <x v="84"/>
      <x v="101"/>
    </i>
  </rowItems>
  <colItems count="1">
    <i/>
  </colItems>
  <formats count="6">
    <format dxfId="11">
      <pivotArea dataOnly="0" labelOnly="1" outline="0" fieldPosition="0">
        <references count="1">
          <reference field="12" count="2">
            <x v="4"/>
            <x v="5"/>
          </reference>
        </references>
      </pivotArea>
    </format>
    <format dxfId="10">
      <pivotArea dataOnly="0" labelOnly="1" outline="0" fieldPosition="0">
        <references count="2">
          <reference field="12" count="1" selected="0">
            <x v="4"/>
          </reference>
          <reference field="13" count="1">
            <x v="10"/>
          </reference>
        </references>
      </pivotArea>
    </format>
    <format dxfId="9">
      <pivotArea dataOnly="0" labelOnly="1" outline="0" fieldPosition="0">
        <references count="1">
          <reference field="12" count="1">
            <x v="15"/>
          </reference>
        </references>
      </pivotArea>
    </format>
    <format dxfId="8">
      <pivotArea field="27" type="button" dataOnly="0" labelOnly="1" outline="0" axis="axisRow" fieldPosition="0"/>
    </format>
    <format dxfId="7">
      <pivotArea field="12" type="button" dataOnly="0" labelOnly="1" outline="0" axis="axisRow" fieldPosition="1"/>
    </format>
    <format dxfId="6">
      <pivotArea field="13" type="button" dataOnly="0" labelOnly="1" outline="0" axis="axisRow" fieldPosition="2"/>
    </format>
  </formats>
  <pivotTableStyleInfo name="PivotStyleMedium10"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00000000-0007-0000-0500-000000000000}" name="TablaDinámica28" cacheId="16" applyNumberFormats="0" applyBorderFormats="0" applyFontFormats="0" applyPatternFormats="0" applyAlignmentFormats="0" applyWidthHeightFormats="1" dataCaption="Valores" updatedVersion="7" minRefreshableVersion="3" showDrill="0" rowGrandTotals="0" colGrandTotals="0" itemPrintTitles="1" createdVersion="8" indent="0" compact="0" compactData="0" multipleFieldFilters="0">
  <location ref="M42:U45" firstHeaderRow="1" firstDataRow="1" firstDataCol="9"/>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h="1" x="1"/>
        <item h="1" x="18"/>
        <item h="1" x="9"/>
        <item h="1" x="8"/>
        <item h="1" x="7"/>
        <item h="1" x="16"/>
        <item h="1" x="13"/>
        <item x="15"/>
        <item h="1" x="17"/>
        <item h="1" x="3"/>
        <item h="1" x="2"/>
        <item h="1" x="10"/>
        <item h="1" x="19"/>
        <item h="1" x="12"/>
        <item h="1" x="5"/>
        <item h="1" x="0"/>
        <item h="1" x="4"/>
        <item t="default"/>
      </items>
      <extLst>
        <ext xmlns:x14="http://schemas.microsoft.com/office/spreadsheetml/2009/9/main" uri="{2946ED86-A175-432a-8AC1-64E0C546D7DE}">
          <x14:pivotField fillDownLabels="1"/>
        </ext>
      </extLst>
    </pivotField>
    <pivotField compact="0" outline="0" showAll="0">
      <items count="19">
        <item h="1" x="8"/>
        <item h="1" x="11"/>
        <item h="1" m="1" x="17"/>
        <item h="1" x="7"/>
        <item h="1" m="1" x="16"/>
        <item h="1" x="10"/>
        <item h="1" x="9"/>
        <item h="1" x="6"/>
        <item h="1" x="13"/>
        <item h="1" x="12"/>
        <item x="3"/>
        <item h="1" x="2"/>
        <item h="1" x="1"/>
        <item h="1" x="5"/>
        <item h="1" x="4"/>
        <item h="1" m="1" x="14"/>
        <item h="1" x="0"/>
        <item h="1" m="1" x="15"/>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20">
        <item x="7"/>
        <item x="1"/>
        <item x="15"/>
        <item x="5"/>
        <item x="6"/>
        <item x="0"/>
        <item x="16"/>
        <item m="1" x="19"/>
        <item x="9"/>
        <item x="11"/>
        <item x="8"/>
        <item x="10"/>
        <item x="14"/>
        <item x="13"/>
        <item x="3"/>
        <item x="17"/>
        <item x="2"/>
        <item x="4"/>
        <item x="12"/>
        <item x="18"/>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75">
        <item x="3"/>
        <item x="52"/>
        <item x="9"/>
        <item x="10"/>
        <item x="14"/>
        <item x="53"/>
        <item x="50"/>
        <item x="57"/>
        <item x="8"/>
        <item x="24"/>
        <item x="58"/>
        <item m="1" x="73"/>
        <item x="21"/>
        <item x="38"/>
        <item x="33"/>
        <item x="46"/>
        <item m="1" x="74"/>
        <item x="34"/>
        <item x="51"/>
        <item x="42"/>
        <item m="1" x="67"/>
        <item x="18"/>
        <item m="1" x="72"/>
        <item x="4"/>
        <item x="30"/>
        <item x="55"/>
        <item x="54"/>
        <item x="5"/>
        <item x="26"/>
        <item m="1" x="70"/>
        <item x="35"/>
        <item m="1" x="65"/>
        <item x="61"/>
        <item x="31"/>
        <item x="23"/>
        <item m="1" x="64"/>
        <item x="37"/>
        <item x="2"/>
        <item x="63"/>
        <item x="16"/>
        <item x="28"/>
        <item x="49"/>
        <item x="45"/>
        <item x="43"/>
        <item x="17"/>
        <item x="25"/>
        <item x="29"/>
        <item x="40"/>
        <item x="48"/>
        <item x="39"/>
        <item m="1" x="69"/>
        <item x="19"/>
        <item m="1" x="68"/>
        <item x="47"/>
        <item m="1" x="71"/>
        <item x="41"/>
        <item x="56"/>
        <item x="36"/>
        <item x="11"/>
        <item x="7"/>
        <item x="59"/>
        <item x="1"/>
        <item x="15"/>
        <item x="62"/>
        <item x="44"/>
        <item x="0"/>
        <item x="22"/>
        <item x="20"/>
        <item x="32"/>
        <item x="12"/>
        <item x="13"/>
        <item x="27"/>
        <item x="6"/>
        <item m="1" x="66"/>
        <item x="60"/>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113">
        <item m="1" x="112"/>
        <item x="110"/>
        <item x="27"/>
        <item x="79"/>
        <item x="1"/>
        <item x="10"/>
        <item x="7"/>
        <item x="88"/>
        <item x="8"/>
        <item x="30"/>
        <item x="4"/>
        <item x="5"/>
        <item x="29"/>
        <item x="72"/>
        <item x="73"/>
        <item x="13"/>
        <item x="34"/>
        <item x="104"/>
        <item x="106"/>
        <item x="82"/>
        <item x="83"/>
        <item x="81"/>
        <item x="2"/>
        <item x="14"/>
        <item x="62"/>
        <item x="61"/>
        <item x="91"/>
        <item x="86"/>
        <item x="12"/>
        <item x="24"/>
        <item x="25"/>
        <item x="49"/>
        <item x="36"/>
        <item x="46"/>
        <item x="63"/>
        <item x="43"/>
        <item x="92"/>
        <item x="38"/>
        <item x="39"/>
        <item x="57"/>
        <item x="54"/>
        <item x="108"/>
        <item x="89"/>
        <item x="100"/>
        <item x="96"/>
        <item x="41"/>
        <item x="42"/>
        <item x="93"/>
        <item x="50"/>
        <item x="98"/>
        <item x="55"/>
        <item x="58"/>
        <item x="52"/>
        <item x="97"/>
        <item x="53"/>
        <item x="102"/>
        <item x="44"/>
        <item x="47"/>
        <item x="64"/>
        <item x="48"/>
        <item x="22"/>
        <item x="21"/>
        <item x="19"/>
        <item x="17"/>
        <item x="16"/>
        <item x="23"/>
        <item x="20"/>
        <item x="37"/>
        <item x="3"/>
        <item x="90"/>
        <item x="60"/>
        <item x="51"/>
        <item x="56"/>
        <item x="45"/>
        <item x="18"/>
        <item x="85"/>
        <item x="78"/>
        <item x="0"/>
        <item x="76"/>
        <item x="15"/>
        <item x="31"/>
        <item x="33"/>
        <item x="35"/>
        <item x="77"/>
        <item x="32"/>
        <item x="59"/>
        <item x="101"/>
        <item x="94"/>
        <item x="75"/>
        <item x="26"/>
        <item x="28"/>
        <item x="11"/>
        <item x="6"/>
        <item x="9"/>
        <item x="87"/>
        <item x="109"/>
        <item x="103"/>
        <item x="84"/>
        <item x="95"/>
        <item x="71"/>
        <item x="111"/>
        <item x="68"/>
        <item x="40"/>
        <item x="74"/>
        <item x="80"/>
        <item x="66"/>
        <item x="67"/>
        <item x="65"/>
        <item x="69"/>
        <item x="99"/>
        <item x="105"/>
        <item x="70"/>
        <item x="107"/>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1170">
        <item m="1" x="1169"/>
        <item x="669"/>
        <item x="255"/>
        <item x="347"/>
        <item x="195"/>
        <item x="954"/>
        <item x="920"/>
        <item x="559"/>
        <item x="270"/>
        <item x="1148"/>
        <item x="129"/>
        <item x="870"/>
        <item x="132"/>
        <item x="626"/>
        <item x="868"/>
        <item x="483"/>
        <item x="739"/>
        <item x="1047"/>
        <item x="624"/>
        <item x="557"/>
        <item x="785"/>
        <item x="821"/>
        <item x="197"/>
        <item x="47"/>
        <item x="421"/>
        <item x="44"/>
        <item x="419"/>
        <item x="344"/>
        <item x="209"/>
        <item x="682"/>
        <item x="1049"/>
        <item x="918"/>
        <item x="60"/>
        <item x="1097"/>
        <item x="742"/>
        <item x="1155"/>
        <item x="956"/>
        <item x="784"/>
        <item x="272"/>
        <item x="1113"/>
        <item x="485"/>
        <item x="265"/>
        <item x="914"/>
        <item x="657"/>
        <item x="768"/>
        <item x="477"/>
        <item x="733"/>
        <item x="189"/>
        <item x="998"/>
        <item x="1025"/>
        <item x="339"/>
        <item x="862"/>
        <item x="619"/>
        <item x="1091"/>
        <item x="532"/>
        <item x="102"/>
        <item x="597"/>
        <item x="398"/>
        <item x="805"/>
        <item x="949"/>
        <item x="315"/>
        <item x="934"/>
        <item x="416"/>
        <item x="123"/>
        <item x="983"/>
        <item x="1042"/>
        <item x="898"/>
        <item x="454"/>
        <item x="551"/>
        <item x="816"/>
        <item x="38"/>
        <item x="168"/>
        <item x="243"/>
        <item x="1132"/>
        <item x="841"/>
        <item x="677"/>
        <item x="714"/>
        <item x="15"/>
        <item x="31"/>
        <item x="1139"/>
        <item x="258"/>
        <item x="410"/>
        <item x="1079"/>
        <item x="1077"/>
        <item x="118"/>
        <item x="909"/>
        <item x="183"/>
        <item x="314"/>
        <item x="1029"/>
        <item x="536"/>
        <item x="953"/>
        <item x="242"/>
        <item x="322"/>
        <item x="1024"/>
        <item x="538"/>
        <item x="320"/>
        <item x="952"/>
        <item x="935"/>
        <item x="671"/>
        <item x="1130"/>
        <item x="819"/>
        <item x="820"/>
        <item x="897"/>
        <item x="604"/>
        <item x="402"/>
        <item x="1141"/>
        <item x="107"/>
        <item x="1094"/>
        <item x="1095"/>
        <item x="769"/>
        <item x="672"/>
        <item x="944"/>
        <item x="815"/>
        <item x="257"/>
        <item x="343"/>
        <item x="596"/>
        <item x="779"/>
        <item x="21"/>
        <item x="598"/>
        <item x="783"/>
        <item x="14"/>
        <item x="722"/>
        <item x="842"/>
        <item x="16"/>
        <item x="765"/>
        <item x="993"/>
        <item x="1035"/>
        <item x="393"/>
        <item x="1145"/>
        <item x="1144"/>
        <item x="101"/>
        <item x="662"/>
        <item x="1086"/>
        <item x="1135"/>
        <item x="192"/>
        <item x="461"/>
        <item x="248"/>
        <item x="1028"/>
        <item x="531"/>
        <item x="182"/>
        <item x="860"/>
        <item x="675"/>
        <item x="415"/>
        <item x="446"/>
        <item x="546"/>
        <item x="589"/>
        <item x="908"/>
        <item x="865"/>
        <item x="417"/>
        <item x="418"/>
        <item x="193"/>
        <item x="475"/>
        <item x="857"/>
        <item x="801"/>
        <item x="185"/>
        <item x="399"/>
        <item x="126"/>
        <item x="127"/>
        <item x="30"/>
        <item x="96"/>
        <item x="41"/>
        <item x="680"/>
        <item x="622"/>
        <item x="42"/>
        <item x="713"/>
        <item x="719"/>
        <item x="169"/>
        <item x="985"/>
        <item x="545"/>
        <item x="840"/>
        <item x="727"/>
        <item x="459"/>
        <item x="333"/>
        <item x="331"/>
        <item x="1089"/>
        <item x="903"/>
        <item x="940"/>
        <item x="808"/>
        <item x="728"/>
        <item x="612"/>
        <item x="1133"/>
        <item x="982"/>
        <item x="811"/>
        <item x="122"/>
        <item x="1084"/>
        <item x="845"/>
        <item x="656"/>
        <item x="665"/>
        <item x="8"/>
        <item x="806"/>
        <item x="658"/>
        <item x="260"/>
        <item x="1036"/>
        <item x="316"/>
        <item x="409"/>
        <item x="611"/>
        <item x="855"/>
        <item x="617"/>
        <item x="308"/>
        <item x="167"/>
        <item x="987"/>
        <item x="847"/>
        <item x="771"/>
        <item x="614"/>
        <item x="812"/>
        <item x="110"/>
        <item x="1073"/>
        <item x="1040"/>
        <item x="1045"/>
        <item x="1046"/>
        <item x="397"/>
        <item x="453"/>
        <item x="472"/>
        <item x="533"/>
        <item x="36"/>
        <item x="894"/>
        <item x="342"/>
        <item x="804"/>
        <item x="984"/>
        <item x="22"/>
        <item x="251"/>
        <item x="244"/>
        <item x="1026"/>
        <item x="1074"/>
        <item x="263"/>
        <item x="710"/>
        <item x="528"/>
        <item x="737"/>
        <item x="773"/>
        <item x="736"/>
        <item x="911"/>
        <item x="455"/>
        <item x="19"/>
        <item x="715"/>
        <item x="103"/>
        <item x="236"/>
        <item x="404"/>
        <item x="117"/>
        <item x="554"/>
        <item x="555"/>
        <item x="33"/>
        <item x="730"/>
        <item x="164"/>
        <item x="1001"/>
        <item x="1002"/>
        <item x="1038"/>
        <item x="945"/>
        <item x="330"/>
        <item x="866"/>
        <item x="480"/>
        <item x="481"/>
        <item x="767"/>
        <item x="175"/>
        <item x="173"/>
        <item x="412"/>
        <item x="268"/>
        <item x="269"/>
        <item x="603"/>
        <item x="548"/>
        <item x="899"/>
        <item x="933"/>
        <item x="336"/>
        <item x="470"/>
        <item x="262"/>
        <item x="547"/>
        <item x="434"/>
        <item x="1140"/>
        <item x="778"/>
        <item x="878"/>
        <item x="1085"/>
        <item x="996"/>
        <item x="35"/>
        <item x="790"/>
        <item x="121"/>
        <item x="378"/>
        <item x="362"/>
        <item x="474"/>
        <item x="297"/>
        <item x="927"/>
        <item x="859"/>
        <item x="222"/>
        <item x="187"/>
        <item x="411"/>
        <item x="184"/>
        <item x="513"/>
        <item x="1164"/>
        <item x="1056"/>
        <item x="616"/>
        <item x="59"/>
        <item x="635"/>
        <item x="1065"/>
        <item x="948"/>
        <item x="332"/>
        <item x="759"/>
        <item x="208"/>
        <item x="575"/>
        <item x="119"/>
        <item x="1123"/>
        <item x="335"/>
        <item x="1037"/>
        <item x="970"/>
        <item x="994"/>
        <item x="856"/>
        <item x="1088"/>
        <item x="828"/>
        <item x="142"/>
        <item x="1039"/>
        <item x="1154"/>
        <item x="751"/>
        <item x="732"/>
        <item x="154"/>
        <item x="946"/>
        <item x="283"/>
        <item x="259"/>
        <item x="674"/>
        <item x="910"/>
        <item x="673"/>
        <item x="567"/>
        <item x="32"/>
        <item x="471"/>
        <item x="959"/>
        <item x="77"/>
        <item x="414"/>
        <item x="813"/>
        <item x="922"/>
        <item x="729"/>
        <item x="689"/>
        <item x="497"/>
        <item x="1112"/>
        <item x="613"/>
        <item x="703"/>
        <item x="704"/>
        <item x="702"/>
        <item x="648"/>
        <item x="647"/>
        <item x="517"/>
        <item x="973"/>
        <item x="519"/>
        <item x="225"/>
        <item x="518"/>
        <item x="224"/>
        <item x="158"/>
        <item x="159"/>
        <item x="157"/>
        <item x="1019"/>
        <item x="832"/>
        <item x="580"/>
        <item x="890"/>
        <item x="82"/>
        <item x="383"/>
        <item x="83"/>
        <item x="579"/>
        <item x="81"/>
        <item x="382"/>
        <item x="833"/>
        <item x="760"/>
        <item x="761"/>
        <item x="218"/>
        <item x="965"/>
        <item x="387"/>
        <item x="1125"/>
        <item x="560"/>
        <item x="506"/>
        <item x="1050"/>
        <item x="356"/>
        <item x="348"/>
        <item x="486"/>
        <item x="875"/>
        <item x="1168"/>
        <item x="1100"/>
        <item x="871"/>
        <item x="1150"/>
        <item x="422"/>
        <item x="494"/>
        <item x="199"/>
        <item x="273"/>
        <item x="743"/>
        <item x="133"/>
        <item x="632"/>
        <item x="436"/>
        <item x="796"/>
        <item x="223"/>
        <item x="888"/>
        <item x="79"/>
        <item x="515"/>
        <item x="156"/>
        <item x="577"/>
        <item x="380"/>
        <item x="700"/>
        <item x="972"/>
        <item x="991"/>
        <item x="641"/>
        <item x="642"/>
        <item x="679"/>
        <item x="40"/>
        <item x="1124"/>
        <item x="951"/>
        <item x="1143"/>
        <item x="818"/>
        <item x="640"/>
        <item x="1167"/>
        <item x="650"/>
        <item x="621"/>
        <item x="1044"/>
        <item x="1000"/>
        <item x="735"/>
        <item x="479"/>
        <item x="85"/>
        <item x="385"/>
        <item x="341"/>
        <item x="1093"/>
        <item x="916"/>
        <item x="520"/>
        <item x="864"/>
        <item x="267"/>
        <item x="125"/>
        <item x="639"/>
        <item x="762"/>
        <item x="553"/>
        <item x="191"/>
        <item x="782"/>
        <item x="149"/>
        <item x="573"/>
        <item x="756"/>
        <item x="68"/>
        <item x="504"/>
        <item x="371"/>
        <item x="431"/>
        <item x="217"/>
        <item x="694"/>
        <item x="66"/>
        <item x="502"/>
        <item x="369"/>
        <item x="67"/>
        <item x="503"/>
        <item x="370"/>
        <item x="1013"/>
        <item x="69"/>
        <item x="372"/>
        <item x="882"/>
        <item x="793"/>
        <item x="432"/>
        <item x="963"/>
        <item x="693"/>
        <item x="754"/>
        <item x="215"/>
        <item x="288"/>
        <item x="216"/>
        <item x="830"/>
        <item x="1161"/>
        <item x="290"/>
        <item x="430"/>
        <item x="214"/>
        <item x="65"/>
        <item x="286"/>
        <item x="289"/>
        <item x="964"/>
        <item x="881"/>
        <item x="287"/>
        <item x="571"/>
        <item x="755"/>
        <item x="148"/>
        <item x="291"/>
        <item x="501"/>
        <item x="1059"/>
        <item x="753"/>
        <item x="1060"/>
        <item x="792"/>
        <item x="505"/>
        <item x="695"/>
        <item x="570"/>
        <item x="924"/>
        <item x="883"/>
        <item x="572"/>
        <item x="880"/>
        <item x="692"/>
        <item x="368"/>
        <item x="962"/>
        <item x="395"/>
        <item x="11"/>
        <item x="592"/>
        <item x="239"/>
        <item x="449"/>
        <item x="311"/>
        <item x="781"/>
        <item x="266"/>
        <item x="999"/>
        <item x="734"/>
        <item x="1043"/>
        <item x="340"/>
        <item x="863"/>
        <item x="1092"/>
        <item x="478"/>
        <item x="124"/>
        <item x="817"/>
        <item x="552"/>
        <item x="950"/>
        <item x="915"/>
        <item x="190"/>
        <item x="39"/>
        <item x="620"/>
        <item x="678"/>
        <item x="740"/>
        <item x="484"/>
        <item x="271"/>
        <item x="558"/>
        <item x="1098"/>
        <item x="955"/>
        <item x="345"/>
        <item x="1005"/>
        <item x="130"/>
        <item x="869"/>
        <item x="681"/>
        <item x="420"/>
        <item x="196"/>
        <item x="919"/>
        <item x="45"/>
        <item x="625"/>
        <item x="1048"/>
        <item x="1071"/>
        <item x="94"/>
        <item x="213"/>
        <item x="6"/>
        <item x="93"/>
        <item x="646"/>
        <item x="889"/>
        <item x="381"/>
        <item x="293"/>
        <item x="701"/>
        <item x="578"/>
        <item x="234"/>
        <item x="367"/>
        <item x="708"/>
        <item x="298"/>
        <item x="514"/>
        <item x="228"/>
        <item x="522"/>
        <item x="1066"/>
        <item x="386"/>
        <item x="974"/>
        <item x="928"/>
        <item x="444"/>
        <item x="576"/>
        <item x="86"/>
        <item x="651"/>
        <item x="155"/>
        <item x="979"/>
        <item x="1021"/>
        <item x="435"/>
        <item x="87"/>
        <item x="305"/>
        <item x="526"/>
        <item x="0"/>
        <item x="437"/>
        <item x="299"/>
        <item x="644"/>
        <item x="296"/>
        <item x="699"/>
        <item x="831"/>
        <item x="574"/>
        <item x="763"/>
        <item x="1017"/>
        <item x="1067"/>
        <item x="1165"/>
        <item x="147"/>
        <item x="705"/>
        <item x="707"/>
        <item x="379"/>
        <item x="929"/>
        <item x="377"/>
        <item x="221"/>
        <item x="160"/>
        <item x="1122"/>
        <item x="7"/>
        <item x="1159"/>
        <item x="233"/>
        <item x="586"/>
        <item x="443"/>
        <item x="525"/>
        <item x="80"/>
        <item x="1166"/>
        <item x="968"/>
        <item x="516"/>
        <item x="227"/>
        <item x="797"/>
        <item x="1016"/>
        <item x="306"/>
        <item x="512"/>
        <item x="971"/>
        <item x="887"/>
        <item x="1118"/>
        <item x="891"/>
        <item x="153"/>
        <item x="645"/>
        <item x="521"/>
        <item x="78"/>
        <item x="800"/>
        <item x="653"/>
        <item x="392"/>
        <item x="163"/>
        <item x="1129"/>
        <item x="388"/>
        <item x="76"/>
        <item x="600"/>
        <item x="581"/>
        <item x="587"/>
        <item x="746"/>
        <item x="276"/>
        <item x="489"/>
        <item x="685"/>
        <item x="1149"/>
        <item x="198"/>
        <item x="599"/>
        <item x="807"/>
        <item x="170"/>
        <item x="716"/>
        <item x="936"/>
        <item x="659"/>
        <item x="770"/>
        <item x="245"/>
        <item x="104"/>
        <item x="900"/>
        <item x="317"/>
        <item x="456"/>
        <item x="595"/>
        <item x="137"/>
        <item x="9"/>
        <item x="980"/>
        <item x="95"/>
        <item x="836"/>
        <item x="97"/>
        <item x="1068"/>
        <item x="203"/>
        <item x="529"/>
        <item x="1153"/>
        <item x="361"/>
        <item x="138"/>
        <item x="874"/>
        <item x="975"/>
        <item x="394"/>
        <item x="424"/>
        <item x="229"/>
        <item x="230"/>
        <item x="1110"/>
        <item x="686"/>
        <item x="1126"/>
        <item x="425"/>
        <item x="1127"/>
        <item x="834"/>
        <item x="280"/>
        <item x="89"/>
        <item x="10"/>
        <item x="51"/>
        <item x="88"/>
        <item x="825"/>
        <item x="788"/>
        <item x="1008"/>
        <item x="237"/>
        <item x="235"/>
        <item x="564"/>
        <item x="56"/>
        <item x="1007"/>
        <item x="1"/>
        <item x="300"/>
        <item x="711"/>
        <item x="310"/>
        <item x="100"/>
        <item x="166"/>
        <item x="13"/>
        <item x="452"/>
        <item x="389"/>
        <item x="301"/>
        <item x="354"/>
        <item x="141"/>
        <item x="206"/>
        <item x="837"/>
        <item x="590"/>
        <item x="447"/>
        <item x="309"/>
        <item x="709"/>
        <item x="445"/>
        <item x="307"/>
        <item x="588"/>
        <item x="58"/>
        <item x="207"/>
        <item x="52"/>
        <item x="892"/>
        <item x="523"/>
        <item x="1055"/>
        <item x="492"/>
        <item x="563"/>
        <item x="355"/>
        <item x="748"/>
        <item x="493"/>
        <item x="896"/>
        <item x="1107"/>
        <item x="582"/>
        <item x="438"/>
        <item x="448"/>
        <item x="591"/>
        <item x="957"/>
        <item x="2"/>
        <item x="930"/>
        <item x="439"/>
        <item x="583"/>
        <item x="824"/>
        <item x="802"/>
        <item x="527"/>
        <item x="1146"/>
        <item x="238"/>
        <item x="1106"/>
        <item x="630"/>
        <item x="631"/>
        <item x="1052"/>
        <item x="981"/>
        <item x="787"/>
        <item x="978"/>
        <item x="684"/>
        <item x="585"/>
        <item x="353"/>
        <item x="50"/>
        <item x="1006"/>
        <item x="423"/>
        <item x="71"/>
        <item x="1014"/>
        <item x="374"/>
        <item x="62"/>
        <item x="211"/>
        <item x="1057"/>
        <item x="498"/>
        <item x="200"/>
        <item x="786"/>
        <item x="1023"/>
        <item x="176"/>
        <item x="895"/>
        <item x="232"/>
        <item x="99"/>
        <item x="201"/>
        <item x="822"/>
        <item x="712"/>
        <item x="1131"/>
        <item x="745"/>
        <item x="752"/>
        <item x="960"/>
        <item x="284"/>
        <item x="165"/>
        <item x="628"/>
        <item x="391"/>
        <item x="442"/>
        <item x="823"/>
        <item x="491"/>
        <item x="144"/>
        <item x="507"/>
        <item x="1115"/>
        <item x="48"/>
        <item x="349"/>
        <item x="627"/>
        <item x="683"/>
        <item x="568"/>
        <item x="655"/>
        <item x="49"/>
        <item x="136"/>
        <item x="488"/>
        <item x="274"/>
        <item x="561"/>
        <item x="744"/>
        <item x="487"/>
        <item x="873"/>
        <item x="275"/>
        <item x="135"/>
        <item x="350"/>
        <item x="835"/>
        <item x="5"/>
        <item x="304"/>
        <item x="279"/>
        <item x="921"/>
        <item x="1051"/>
        <item x="1061"/>
        <item x="829"/>
        <item x="766"/>
        <item x="241"/>
        <item x="1156"/>
        <item x="690"/>
        <item x="313"/>
        <item x="451"/>
        <item x="92"/>
        <item x="364"/>
        <item x="143"/>
        <item x="757"/>
        <item x="636"/>
        <item x="1070"/>
        <item x="1105"/>
        <item x="363"/>
        <item x="134"/>
        <item x="428"/>
        <item x="1114"/>
        <item x="932"/>
        <item x="839"/>
        <item x="803"/>
        <item x="594"/>
        <item x="1011"/>
        <item x="210"/>
        <item x="396"/>
        <item x="1102"/>
        <item x="879"/>
        <item x="872"/>
        <item x="61"/>
        <item x="12"/>
        <item x="1101"/>
        <item x="643"/>
        <item x="1072"/>
        <item x="747"/>
        <item x="277"/>
        <item x="1151"/>
        <item x="359"/>
        <item x="55"/>
        <item x="202"/>
        <item x="1103"/>
        <item x="1109"/>
        <item x="351"/>
        <item x="629"/>
        <item x="282"/>
        <item x="495"/>
        <item x="357"/>
        <item x="1010"/>
        <item x="1009"/>
        <item x="827"/>
        <item x="139"/>
        <item x="826"/>
        <item x="1111"/>
        <item x="53"/>
        <item x="749"/>
        <item x="281"/>
        <item x="565"/>
        <item x="566"/>
        <item x="958"/>
        <item x="688"/>
        <item x="426"/>
        <item x="496"/>
        <item x="789"/>
        <item x="633"/>
        <item x="634"/>
        <item x="360"/>
        <item x="1054"/>
        <item x="1053"/>
        <item x="687"/>
        <item x="877"/>
        <item x="205"/>
        <item x="204"/>
        <item x="750"/>
        <item x="140"/>
        <item x="876"/>
        <item x="427"/>
        <item x="1108"/>
        <item x="358"/>
        <item x="57"/>
        <item x="54"/>
        <item x="150"/>
        <item x="373"/>
        <item x="1119"/>
        <item x="70"/>
        <item x="794"/>
        <item x="75"/>
        <item x="74"/>
        <item x="926"/>
        <item x="1121"/>
        <item x="1120"/>
        <item x="376"/>
        <item x="1163"/>
        <item x="697"/>
        <item x="886"/>
        <item x="885"/>
        <item x="698"/>
        <item x="969"/>
        <item x="295"/>
        <item x="294"/>
        <item x="1064"/>
        <item x="1063"/>
        <item x="375"/>
        <item x="758"/>
        <item x="1015"/>
        <item x="220"/>
        <item x="219"/>
        <item x="152"/>
        <item x="433"/>
        <item x="151"/>
        <item x="511"/>
        <item x="510"/>
        <item x="925"/>
        <item x="256"/>
        <item x="544"/>
        <item x="726"/>
        <item x="116"/>
        <item x="610"/>
        <item x="468"/>
        <item x="1083"/>
        <item x="854"/>
        <item x="776"/>
        <item x="408"/>
        <item x="329"/>
        <item x="29"/>
        <item x="181"/>
        <item x="1034"/>
        <item x="429"/>
        <item x="145"/>
        <item x="292"/>
        <item x="500"/>
        <item x="923"/>
        <item x="638"/>
        <item x="450"/>
        <item x="120"/>
        <item x="1116"/>
        <item x="1157"/>
        <item x="499"/>
        <item x="530"/>
        <item x="995"/>
        <item x="1012"/>
        <item x="473"/>
        <item x="1003"/>
        <item x="240"/>
        <item x="467"/>
        <item x="1160"/>
        <item x="907"/>
        <item x="615"/>
        <item x="791"/>
        <item x="212"/>
        <item x="146"/>
        <item x="115"/>
        <item x="466"/>
        <item x="556"/>
        <item x="858"/>
        <item x="34"/>
        <item x="465"/>
        <item x="1096"/>
        <item x="542"/>
        <item x="947"/>
        <item x="814"/>
        <item x="64"/>
        <item x="186"/>
        <item x="810"/>
        <item x="852"/>
        <item x="27"/>
        <item x="1033"/>
        <item x="696"/>
        <item x="63"/>
        <item x="365"/>
        <item x="691"/>
        <item x="961"/>
        <item x="637"/>
        <item x="867"/>
        <item x="738"/>
        <item x="623"/>
        <item x="194"/>
        <item x="838"/>
        <item x="654"/>
        <item x="593"/>
        <item x="72"/>
        <item x="508"/>
        <item x="1062"/>
        <item x="966"/>
        <item x="884"/>
        <item x="73"/>
        <item x="509"/>
        <item x="967"/>
        <item x="285"/>
        <item x="366"/>
        <item x="543"/>
        <item x="28"/>
        <item x="608"/>
        <item x="670"/>
        <item x="180"/>
        <item x="26"/>
        <item x="413"/>
        <item x="1158"/>
        <item x="853"/>
        <item x="851"/>
        <item x="731"/>
        <item x="98"/>
        <item x="114"/>
        <item x="549"/>
        <item x="1087"/>
        <item x="917"/>
        <item x="128"/>
        <item x="327"/>
        <item x="569"/>
        <item x="1058"/>
        <item x="43"/>
        <item x="312"/>
        <item x="912"/>
        <item x="1117"/>
        <item x="328"/>
        <item x="609"/>
        <item x="326"/>
        <item x="992"/>
        <item x="334"/>
        <item x="261"/>
        <item x="482"/>
        <item x="352"/>
        <item x="1104"/>
        <item x="490"/>
        <item x="562"/>
        <item x="278"/>
        <item x="1152"/>
        <item x="84"/>
        <item x="1020"/>
        <item x="384"/>
        <item x="226"/>
        <item x="649"/>
        <item x="799"/>
        <item x="162"/>
        <item x="977"/>
        <item x="4"/>
        <item x="303"/>
        <item x="91"/>
        <item x="441"/>
        <item x="390"/>
        <item x="1162"/>
        <item x="777"/>
        <item x="318"/>
        <item x="246"/>
        <item x="535"/>
        <item x="537"/>
        <item x="534"/>
        <item x="460"/>
        <item x="254"/>
        <item x="247"/>
        <item x="321"/>
        <item x="323"/>
        <item x="440"/>
        <item x="346"/>
        <item x="174"/>
        <item x="725"/>
        <item x="403"/>
        <item x="1136"/>
        <item x="618"/>
        <item x="893"/>
        <item x="780"/>
        <item x="989"/>
        <item x="990"/>
        <item x="1090"/>
        <item x="775"/>
        <item x="602"/>
        <item x="1128"/>
        <item x="1080"/>
        <item x="113"/>
        <item x="179"/>
        <item x="717"/>
        <item x="188"/>
        <item x="988"/>
        <item x="902"/>
        <item x="668"/>
        <item x="112"/>
        <item x="1099"/>
        <item x="976"/>
        <item x="23"/>
        <item x="325"/>
        <item x="324"/>
        <item x="319"/>
        <item x="249"/>
        <item x="1027"/>
        <item x="457"/>
        <item x="338"/>
        <item x="1031"/>
        <item x="264"/>
        <item x="1032"/>
        <item x="539"/>
        <item x="661"/>
        <item x="846"/>
        <item x="1134"/>
        <item x="406"/>
        <item x="407"/>
        <item x="1075"/>
        <item x="37"/>
        <item x="302"/>
        <item x="848"/>
        <item x="809"/>
        <item x="177"/>
        <item x="105"/>
        <item x="25"/>
        <item x="3"/>
        <item x="843"/>
        <item x="161"/>
        <item x="405"/>
        <item x="90"/>
        <item x="1138"/>
        <item x="17"/>
        <item x="1076"/>
        <item x="250"/>
        <item x="458"/>
        <item x="18"/>
        <item x="901"/>
        <item x="1078"/>
        <item x="667"/>
        <item x="798"/>
        <item x="764"/>
        <item x="606"/>
        <item x="109"/>
        <item x="774"/>
        <item x="663"/>
        <item x="20"/>
        <item x="938"/>
        <item x="939"/>
        <item x="1041"/>
        <item x="476"/>
        <item x="931"/>
        <item x="252"/>
        <item x="941"/>
        <item x="462"/>
        <item x="905"/>
        <item x="850"/>
        <item x="106"/>
        <item x="108"/>
        <item x="400"/>
        <item x="937"/>
        <item x="904"/>
        <item x="724"/>
        <item x="607"/>
        <item x="1082"/>
        <item x="676"/>
        <item x="652"/>
        <item x="111"/>
        <item x="605"/>
        <item x="584"/>
        <item x="550"/>
        <item x="1030"/>
        <item x="741"/>
        <item x="942"/>
        <item x="171"/>
        <item x="131"/>
        <item x="997"/>
        <item x="253"/>
        <item x="463"/>
        <item x="464"/>
        <item x="231"/>
        <item x="540"/>
        <item x="46"/>
        <item x="1147"/>
        <item x="1137"/>
        <item x="401"/>
        <item x="172"/>
        <item x="772"/>
        <item x="601"/>
        <item x="660"/>
        <item x="721"/>
        <item x="1142"/>
        <item x="666"/>
        <item x="541"/>
        <item x="718"/>
        <item x="720"/>
        <item x="1081"/>
        <item x="1022"/>
        <item x="844"/>
        <item x="913"/>
        <item x="906"/>
        <item x="943"/>
        <item x="795"/>
        <item x="849"/>
        <item x="664"/>
        <item x="861"/>
        <item x="706"/>
        <item x="1069"/>
        <item x="723"/>
        <item x="24"/>
        <item x="524"/>
        <item x="178"/>
        <item x="337"/>
        <item x="469"/>
        <item x="986"/>
        <item x="1004"/>
        <item x="1018"/>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4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5">
        <item h="1" x="0"/>
        <item h="1" x="1"/>
        <item h="1" x="2"/>
        <item h="1" x="3"/>
        <item h="1" x="30"/>
        <item h="1" x="4"/>
        <item h="1" x="5"/>
        <item h="1" x="6"/>
        <item h="1" x="31"/>
        <item h="1" x="7"/>
        <item h="1" x="28"/>
        <item h="1" x="8"/>
        <item h="1" x="9"/>
        <item h="1" x="10"/>
        <item h="1" x="11"/>
        <item h="1" x="12"/>
        <item h="1" x="13"/>
        <item h="1" x="14"/>
        <item h="1" x="15"/>
        <item h="1" x="16"/>
        <item h="1" x="33"/>
        <item h="1" x="17"/>
        <item h="1" x="20"/>
        <item h="1" x="19"/>
        <item h="1" x="21"/>
        <item h="1" x="22"/>
        <item h="1" x="32"/>
        <item x="23"/>
        <item h="1" x="24"/>
        <item h="1" x="25"/>
        <item h="1" x="26"/>
        <item h="1" x="27"/>
        <item h="1" x="18"/>
        <item h="1" x="29"/>
        <item h="1" x="34"/>
      </items>
      <extLst>
        <ext xmlns:x14="http://schemas.microsoft.com/office/spreadsheetml/2009/9/main" uri="{2946ED86-A175-432a-8AC1-64E0C546D7DE}">
          <x14:pivotField fillDownLabels="1"/>
        </ext>
      </extLst>
    </pivotField>
    <pivotField axis="axisRow" compact="0" outline="0" showAll="0" defaultSubtotal="0">
      <items count="111">
        <item x="22"/>
        <item m="1" x="86"/>
        <item x="8"/>
        <item m="1" x="105"/>
        <item x="25"/>
        <item x="67"/>
        <item x="63"/>
        <item m="1" x="81"/>
        <item x="72"/>
        <item x="13"/>
        <item x="41"/>
        <item x="24"/>
        <item x="29"/>
        <item m="1" x="100"/>
        <item x="26"/>
        <item x="7"/>
        <item m="1" x="102"/>
        <item x="37"/>
        <item x="5"/>
        <item x="71"/>
        <item x="66"/>
        <item m="1" x="92"/>
        <item m="1" x="98"/>
        <item x="33"/>
        <item x="16"/>
        <item x="3"/>
        <item m="1" x="94"/>
        <item m="1" x="85"/>
        <item m="1" x="82"/>
        <item m="1" x="83"/>
        <item m="1" x="91"/>
        <item m="1" x="87"/>
        <item m="1" x="93"/>
        <item m="1" x="96"/>
        <item x="38"/>
        <item m="1" x="89"/>
        <item x="79"/>
        <item x="28"/>
        <item m="1" x="99"/>
        <item x="30"/>
        <item x="23"/>
        <item x="55"/>
        <item x="21"/>
        <item x="10"/>
        <item x="27"/>
        <item x="1"/>
        <item m="1" x="106"/>
        <item x="54"/>
        <item x="0"/>
        <item m="1" x="90"/>
        <item x="53"/>
        <item m="1" x="95"/>
        <item x="50"/>
        <item x="6"/>
        <item x="47"/>
        <item m="1" x="97"/>
        <item x="39"/>
        <item x="12"/>
        <item x="2"/>
        <item m="1" x="110"/>
        <item x="58"/>
        <item x="57"/>
        <item x="75"/>
        <item x="59"/>
        <item x="76"/>
        <item x="56"/>
        <item x="4"/>
        <item x="51"/>
        <item x="40"/>
        <item m="1" x="101"/>
        <item m="1" x="109"/>
        <item x="61"/>
        <item x="49"/>
        <item x="74"/>
        <item m="1" x="103"/>
        <item x="48"/>
        <item x="73"/>
        <item x="20"/>
        <item m="1" x="104"/>
        <item m="1" x="108"/>
        <item m="1" x="107"/>
        <item x="60"/>
        <item x="70"/>
        <item x="62"/>
        <item x="42"/>
        <item x="65"/>
        <item x="19"/>
        <item x="17"/>
        <item x="43"/>
        <item x="18"/>
        <item m="1" x="88"/>
        <item x="34"/>
        <item x="80"/>
        <item x="69"/>
        <item x="11"/>
        <item m="1" x="84"/>
        <item x="9"/>
        <item x="14"/>
        <item x="15"/>
        <item x="31"/>
        <item x="32"/>
        <item x="35"/>
        <item x="36"/>
        <item x="44"/>
        <item x="45"/>
        <item x="46"/>
        <item x="52"/>
        <item x="64"/>
        <item x="68"/>
        <item x="78"/>
        <item x="77"/>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24">
        <item x="11"/>
        <item x="2"/>
        <item x="7"/>
        <item x="14"/>
        <item x="5"/>
        <item x="3"/>
        <item x="12"/>
        <item x="18"/>
        <item m="1" x="23"/>
        <item x="17"/>
        <item x="9"/>
        <item m="1" x="21"/>
        <item x="8"/>
        <item x="10"/>
        <item m="1" x="22"/>
        <item x="0"/>
        <item x="1"/>
        <item x="4"/>
        <item x="6"/>
        <item x="13"/>
        <item x="15"/>
        <item x="16"/>
        <item x="19"/>
        <item x="20"/>
      </items>
      <extLst>
        <ext xmlns:x14="http://schemas.microsoft.com/office/spreadsheetml/2009/9/main" uri="{2946ED86-A175-432a-8AC1-64E0C546D7DE}">
          <x14:pivotField fillDownLabels="1"/>
        </ext>
      </extLst>
    </pivotField>
    <pivotField axis="axisRow" compact="0" outline="0" showAll="0" defaultSubtotal="0">
      <items count="49">
        <item m="1" x="34"/>
        <item x="19"/>
        <item x="30"/>
        <item x="17"/>
        <item x="21"/>
        <item x="3"/>
        <item x="12"/>
        <item x="4"/>
        <item m="1" x="44"/>
        <item x="2"/>
        <item x="1"/>
        <item x="31"/>
        <item x="26"/>
        <item m="1" x="35"/>
        <item m="1" x="45"/>
        <item x="28"/>
        <item m="1" x="40"/>
        <item x="13"/>
        <item m="1" x="37"/>
        <item m="1" x="47"/>
        <item x="29"/>
        <item m="1" x="42"/>
        <item m="1" x="38"/>
        <item m="1" x="48"/>
        <item m="1" x="36"/>
        <item m="1" x="43"/>
        <item x="20"/>
        <item x="14"/>
        <item m="1" x="41"/>
        <item x="24"/>
        <item x="22"/>
        <item x="23"/>
        <item x="33"/>
        <item x="0"/>
        <item x="15"/>
        <item x="27"/>
        <item m="1" x="39"/>
        <item x="25"/>
        <item x="16"/>
        <item x="11"/>
        <item x="5"/>
        <item m="1" x="46"/>
        <item x="6"/>
        <item x="7"/>
        <item x="8"/>
        <item x="9"/>
        <item x="10"/>
        <item x="18"/>
        <item x="32"/>
      </items>
      <extLst>
        <ext xmlns:x14="http://schemas.microsoft.com/office/spreadsheetml/2009/9/main" uri="{2946ED86-A175-432a-8AC1-64E0C546D7DE}">
          <x14:pivotField fillDownLabels="1"/>
        </ext>
      </extLst>
    </pivotField>
    <pivotField axis="axisRow" compact="0" outline="0" showAll="0">
      <items count="84">
        <item m="1" x="82"/>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9">
    <field x="26"/>
    <field x="13"/>
    <field x="8"/>
    <field x="11"/>
    <field x="27"/>
    <field x="15"/>
    <field x="30"/>
    <field x="29"/>
    <field x="31"/>
  </rowFields>
  <rowItems count="3">
    <i>
      <x v="27"/>
      <x v="101"/>
      <x v="9"/>
      <x v="36"/>
      <x v="25"/>
      <x v="456"/>
      <x v="35"/>
      <x v="5"/>
      <x v="52"/>
    </i>
    <i r="1">
      <x v="105"/>
      <x v="9"/>
      <x v="36"/>
      <x v="25"/>
      <x v="442"/>
      <x v="35"/>
      <x v="5"/>
      <x v="50"/>
    </i>
    <i r="1">
      <x v="107"/>
      <x v="9"/>
      <x v="36"/>
      <x v="25"/>
      <x v="477"/>
      <x v="35"/>
      <x v="5"/>
      <x v="49"/>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4.xml><?xml version="1.0" encoding="utf-8"?>
<pivotTableDefinition xmlns="http://schemas.openxmlformats.org/spreadsheetml/2006/main" xmlns:mc="http://schemas.openxmlformats.org/markup-compatibility/2006" xmlns:xr="http://schemas.microsoft.com/office/spreadsheetml/2014/revision" mc:Ignorable="xr" xr:uid="{00000000-0007-0000-0500-000001000000}" name="TablaDinámica26" cacheId="16" applyNumberFormats="0" applyBorderFormats="0" applyFontFormats="0" applyPatternFormats="0" applyAlignmentFormats="0" applyWidthHeightFormats="1" dataCaption="Valores" updatedVersion="7" minRefreshableVersion="3" rowGrandTotals="0" colGrandTotals="0" itemPrintTitles="1" createdVersion="8" indent="0" outline="1" outlineData="1" multipleFieldFilters="0">
  <location ref="C8:C9" firstHeaderRow="1" firstDataRow="1" firstDataCol="1"/>
  <pivotFields count="33">
    <pivotField showAll="0"/>
    <pivotField showAll="0">
      <items count="21">
        <item h="1" x="14"/>
        <item h="1" x="11"/>
        <item h="1" x="6"/>
        <item h="1" x="1"/>
        <item h="1" x="18"/>
        <item h="1" x="9"/>
        <item h="1" x="8"/>
        <item h="1" x="7"/>
        <item h="1" x="16"/>
        <item h="1" x="13"/>
        <item x="15"/>
        <item h="1" x="17"/>
        <item h="1" x="3"/>
        <item h="1" x="2"/>
        <item h="1" x="10"/>
        <item h="1" x="19"/>
        <item h="1" x="12"/>
        <item h="1" x="5"/>
        <item h="1" x="0"/>
        <item h="1" x="4"/>
        <item t="default"/>
      </items>
    </pivotField>
    <pivotField showAll="0">
      <items count="19">
        <item h="1" x="8"/>
        <item h="1" x="11"/>
        <item h="1" m="1" x="17"/>
        <item h="1" x="7"/>
        <item h="1" m="1" x="16"/>
        <item h="1" x="10"/>
        <item h="1" x="9"/>
        <item h="1" x="6"/>
        <item h="1" x="13"/>
        <item h="1" x="12"/>
        <item x="3"/>
        <item h="1" x="2"/>
        <item h="1" x="1"/>
        <item h="1" x="5"/>
        <item h="1" x="4"/>
        <item h="1" m="1" x="14"/>
        <item h="1" x="0"/>
        <item h="1" m="1" x="15"/>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44" showAll="0"/>
    <pivotField numFmtId="10" showAll="0"/>
    <pivotField showAll="0"/>
    <pivotField showAll="0"/>
    <pivotField showAll="0"/>
    <pivotField showAll="0"/>
    <pivotField axis="axisRow" showAll="0">
      <items count="36">
        <item h="1" x="0"/>
        <item h="1" x="1"/>
        <item h="1" x="2"/>
        <item h="1" x="3"/>
        <item h="1" x="30"/>
        <item h="1" x="4"/>
        <item h="1" x="5"/>
        <item h="1" x="6"/>
        <item h="1" x="31"/>
        <item h="1" x="7"/>
        <item h="1" x="28"/>
        <item h="1" x="8"/>
        <item h="1" x="9"/>
        <item h="1" x="10"/>
        <item h="1" x="11"/>
        <item h="1" x="12"/>
        <item h="1" x="13"/>
        <item h="1" x="14"/>
        <item h="1" x="15"/>
        <item h="1" x="16"/>
        <item h="1" x="33"/>
        <item h="1" x="17"/>
        <item h="1" x="20"/>
        <item h="1" x="19"/>
        <item h="1" x="21"/>
        <item h="1" x="22"/>
        <item h="1" x="32"/>
        <item x="23"/>
        <item h="1" x="24"/>
        <item h="1" x="25"/>
        <item h="1" x="26"/>
        <item h="1" x="27"/>
        <item h="1" x="18"/>
        <item h="1" x="29"/>
        <item h="1" x="34"/>
        <item t="default"/>
      </items>
    </pivotField>
    <pivotField showAll="0"/>
    <pivotField showAll="0"/>
    <pivotField showAll="0"/>
    <pivotField showAll="0"/>
    <pivotField showAll="0"/>
    <pivotField showAll="0"/>
  </pivotFields>
  <rowFields count="1">
    <field x="26"/>
  </rowFields>
  <rowItems count="1">
    <i>
      <x v="27"/>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5.xml><?xml version="1.0" encoding="utf-8"?>
<pivotTableDefinition xmlns="http://schemas.openxmlformats.org/spreadsheetml/2006/main" xmlns:mc="http://schemas.openxmlformats.org/markup-compatibility/2006" xmlns:xr="http://schemas.microsoft.com/office/spreadsheetml/2014/revision" mc:Ignorable="xr" xr:uid="{00000000-0007-0000-0500-000004000000}" name="TablaDinámica29" cacheId="16" applyNumberFormats="0" applyBorderFormats="0" applyFontFormats="0" applyPatternFormats="0" applyAlignmentFormats="0" applyWidthHeightFormats="1" dataCaption="Valores" updatedVersion="7" minRefreshableVersion="3" showDrill="0" rowGrandTotals="0" colGrandTotals="0" itemPrintTitles="1" createdVersion="8" indent="0" compact="0" compactData="0" multipleFieldFilters="0">
  <location ref="X67:Y68" firstHeaderRow="1" firstDataRow="1" firstDataCol="2"/>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h="1" x="1"/>
        <item h="1" x="18"/>
        <item h="1" x="9"/>
        <item h="1" x="8"/>
        <item h="1" x="7"/>
        <item h="1" x="16"/>
        <item h="1" x="13"/>
        <item x="15"/>
        <item h="1" x="17"/>
        <item h="1" x="3"/>
        <item h="1" x="2"/>
        <item h="1" x="10"/>
        <item h="1" x="19"/>
        <item h="1" x="12"/>
        <item h="1" x="5"/>
        <item h="1" x="0"/>
        <item h="1" x="4"/>
        <item t="default"/>
      </items>
      <extLst>
        <ext xmlns:x14="http://schemas.microsoft.com/office/spreadsheetml/2009/9/main" uri="{2946ED86-A175-432a-8AC1-64E0C546D7DE}">
          <x14:pivotField fillDownLabels="1"/>
        </ext>
      </extLst>
    </pivotField>
    <pivotField compact="0" outline="0" showAll="0">
      <items count="19">
        <item h="1" x="8"/>
        <item h="1" x="11"/>
        <item h="1" m="1" x="17"/>
        <item h="1" x="7"/>
        <item h="1" m="1" x="16"/>
        <item h="1" x="10"/>
        <item h="1" x="9"/>
        <item h="1" x="6"/>
        <item h="1" x="13"/>
        <item h="1" x="12"/>
        <item x="3"/>
        <item h="1" x="2"/>
        <item h="1" x="1"/>
        <item h="1" x="5"/>
        <item h="1" x="4"/>
        <item h="1" m="1" x="14"/>
        <item h="1" x="0"/>
        <item h="1" m="1" x="15"/>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4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5">
        <item h="1" x="0"/>
        <item h="1" x="1"/>
        <item h="1" x="2"/>
        <item h="1" x="3"/>
        <item h="1" x="30"/>
        <item h="1" x="4"/>
        <item h="1" x="5"/>
        <item h="1" x="6"/>
        <item h="1" x="31"/>
        <item h="1" x="7"/>
        <item h="1" x="28"/>
        <item h="1" x="8"/>
        <item h="1" x="9"/>
        <item h="1" x="10"/>
        <item h="1" x="11"/>
        <item h="1" x="12"/>
        <item h="1" x="13"/>
        <item h="1" x="14"/>
        <item h="1" x="15"/>
        <item h="1" x="16"/>
        <item h="1" x="33"/>
        <item h="1" x="17"/>
        <item h="1" x="20"/>
        <item h="1" x="19"/>
        <item h="1" x="21"/>
        <item h="1" x="22"/>
        <item h="1" x="32"/>
        <item x="23"/>
        <item h="1" x="24"/>
        <item h="1" x="25"/>
        <item h="1" x="26"/>
        <item h="1" x="27"/>
        <item h="1" x="18"/>
        <item h="1" x="29"/>
        <item h="1" x="34"/>
      </items>
      <extLst>
        <ext xmlns:x14="http://schemas.microsoft.com/office/spreadsheetml/2009/9/main" uri="{2946ED86-A175-432a-8AC1-64E0C546D7DE}">
          <x14:pivotField fillDownLabels="1"/>
        </ext>
      </extLst>
    </pivotField>
    <pivotField axis="axisRow" compact="0" outline="0" showAll="0" defaultSubtotal="0">
      <items count="111">
        <item x="22"/>
        <item m="1" x="86"/>
        <item x="8"/>
        <item m="1" x="105"/>
        <item x="25"/>
        <item x="67"/>
        <item x="63"/>
        <item m="1" x="81"/>
        <item x="72"/>
        <item x="13"/>
        <item x="41"/>
        <item x="24"/>
        <item x="29"/>
        <item m="1" x="100"/>
        <item x="26"/>
        <item x="7"/>
        <item m="1" x="102"/>
        <item x="37"/>
        <item x="5"/>
        <item x="71"/>
        <item x="66"/>
        <item m="1" x="92"/>
        <item m="1" x="98"/>
        <item x="33"/>
        <item x="16"/>
        <item x="3"/>
        <item m="1" x="94"/>
        <item m="1" x="85"/>
        <item m="1" x="82"/>
        <item m="1" x="83"/>
        <item m="1" x="91"/>
        <item m="1" x="87"/>
        <item m="1" x="93"/>
        <item m="1" x="96"/>
        <item x="38"/>
        <item m="1" x="89"/>
        <item x="79"/>
        <item x="28"/>
        <item m="1" x="99"/>
        <item x="30"/>
        <item x="23"/>
        <item x="55"/>
        <item x="21"/>
        <item x="10"/>
        <item x="27"/>
        <item x="1"/>
        <item m="1" x="106"/>
        <item x="54"/>
        <item x="0"/>
        <item m="1" x="90"/>
        <item x="53"/>
        <item m="1" x="95"/>
        <item x="50"/>
        <item x="6"/>
        <item x="47"/>
        <item m="1" x="97"/>
        <item x="39"/>
        <item x="12"/>
        <item x="2"/>
        <item m="1" x="110"/>
        <item x="58"/>
        <item x="57"/>
        <item x="75"/>
        <item x="59"/>
        <item x="76"/>
        <item x="56"/>
        <item x="4"/>
        <item x="51"/>
        <item x="40"/>
        <item m="1" x="101"/>
        <item m="1" x="109"/>
        <item x="61"/>
        <item x="49"/>
        <item x="74"/>
        <item m="1" x="103"/>
        <item x="48"/>
        <item x="73"/>
        <item x="20"/>
        <item m="1" x="104"/>
        <item m="1" x="108"/>
        <item m="1" x="107"/>
        <item x="60"/>
        <item x="70"/>
        <item x="62"/>
        <item x="42"/>
        <item x="65"/>
        <item x="19"/>
        <item x="17"/>
        <item x="43"/>
        <item x="18"/>
        <item m="1" x="88"/>
        <item x="34"/>
        <item x="80"/>
        <item x="69"/>
        <item x="11"/>
        <item m="1" x="84"/>
        <item x="9"/>
        <item x="14"/>
        <item x="15"/>
        <item x="31"/>
        <item x="32"/>
        <item x="35"/>
        <item x="36"/>
        <item x="44"/>
        <item x="45"/>
        <item x="46"/>
        <item x="52"/>
        <item x="64"/>
        <item x="68"/>
        <item x="78"/>
        <item x="77"/>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2">
    <field x="26"/>
    <field x="27"/>
  </rowFields>
  <rowItems count="1">
    <i>
      <x v="27"/>
      <x v="25"/>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6.xml><?xml version="1.0" encoding="utf-8"?>
<pivotTableDefinition xmlns="http://schemas.openxmlformats.org/spreadsheetml/2006/main" xmlns:mc="http://schemas.openxmlformats.org/markup-compatibility/2006" xmlns:xr="http://schemas.microsoft.com/office/spreadsheetml/2014/revision" mc:Ignorable="xr" xr:uid="{00000000-0007-0000-0500-000005000000}" name="TablaDinámica18" cacheId="16" applyNumberFormats="0" applyBorderFormats="0" applyFontFormats="0" applyPatternFormats="0" applyAlignmentFormats="0" applyWidthHeightFormats="1" dataCaption="Valores" updatedVersion="7" minRefreshableVersion="3" rowGrandTotals="0" colGrandTotals="0" itemPrintTitles="1" createdVersion="8" indent="0" outline="1" outlineData="1" multipleFieldFilters="0">
  <location ref="A3:A4" firstHeaderRow="1" firstDataRow="1" firstDataCol="1"/>
  <pivotFields count="33">
    <pivotField showAll="0"/>
    <pivotField axis="axisRow" showAll="0">
      <items count="21">
        <item h="1" x="14"/>
        <item h="1" x="11"/>
        <item h="1" x="6"/>
        <item h="1" x="1"/>
        <item h="1" x="18"/>
        <item h="1" x="9"/>
        <item h="1" x="8"/>
        <item h="1" x="7"/>
        <item h="1" x="16"/>
        <item h="1" x="13"/>
        <item x="15"/>
        <item h="1" x="17"/>
        <item h="1" x="3"/>
        <item h="1" x="2"/>
        <item h="1" x="10"/>
        <item h="1" x="19"/>
        <item h="1" x="12"/>
        <item h="1" x="5"/>
        <item h="1" x="0"/>
        <item h="1" x="4"/>
        <item t="default"/>
      </items>
    </pivotField>
    <pivotField showAll="0">
      <items count="19">
        <item h="1" x="8"/>
        <item h="1" x="11"/>
        <item h="1" m="1" x="17"/>
        <item h="1" x="7"/>
        <item h="1" m="1" x="16"/>
        <item h="1" x="10"/>
        <item h="1" x="9"/>
        <item h="1" x="6"/>
        <item h="1" x="13"/>
        <item h="1" x="12"/>
        <item x="3"/>
        <item h="1" x="2"/>
        <item h="1" x="1"/>
        <item h="1" x="5"/>
        <item h="1" x="4"/>
        <item h="1" m="1" x="14"/>
        <item h="1" x="0"/>
        <item h="1" m="1" x="15"/>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44" showAll="0"/>
    <pivotField numFmtId="10" showAll="0"/>
    <pivotField showAll="0"/>
    <pivotField showAll="0"/>
    <pivotField showAll="0"/>
    <pivotField showAll="0"/>
    <pivotField showAll="0">
      <items count="36">
        <item h="1" x="0"/>
        <item h="1" x="1"/>
        <item h="1" x="2"/>
        <item h="1" x="3"/>
        <item h="1" x="30"/>
        <item h="1" x="4"/>
        <item h="1" x="5"/>
        <item h="1" x="6"/>
        <item h="1" x="31"/>
        <item h="1" x="7"/>
        <item h="1" x="28"/>
        <item h="1" x="8"/>
        <item h="1" x="9"/>
        <item h="1" x="10"/>
        <item h="1" x="11"/>
        <item h="1" x="12"/>
        <item h="1" x="13"/>
        <item h="1" x="14"/>
        <item h="1" x="15"/>
        <item h="1" x="16"/>
        <item h="1" x="33"/>
        <item h="1" x="17"/>
        <item h="1" x="20"/>
        <item h="1" x="19"/>
        <item h="1" x="21"/>
        <item h="1" x="22"/>
        <item h="1" x="32"/>
        <item x="23"/>
        <item h="1" x="24"/>
        <item h="1" x="25"/>
        <item h="1" x="26"/>
        <item h="1" x="27"/>
        <item h="1" x="18"/>
        <item h="1" x="29"/>
        <item h="1" x="34"/>
        <item t="default"/>
      </items>
    </pivotField>
    <pivotField showAll="0"/>
    <pivotField showAll="0"/>
    <pivotField showAll="0"/>
    <pivotField showAll="0"/>
    <pivotField showAll="0"/>
    <pivotField showAll="0"/>
  </pivotFields>
  <rowFields count="1">
    <field x="1"/>
  </rowFields>
  <rowItems count="1">
    <i>
      <x v="10"/>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7.xml><?xml version="1.0" encoding="utf-8"?>
<pivotTableDefinition xmlns="http://schemas.openxmlformats.org/spreadsheetml/2006/main" xmlns:mc="http://schemas.openxmlformats.org/markup-compatibility/2006" xmlns:xr="http://schemas.microsoft.com/office/spreadsheetml/2014/revision" mc:Ignorable="xr" xr:uid="{00000000-0007-0000-0500-000003000000}" name="TablaDinámica2" cacheId="16" applyNumberFormats="0" applyBorderFormats="0" applyFontFormats="0" applyPatternFormats="0" applyAlignmentFormats="0" applyWidthHeightFormats="1" dataCaption="Valores" updatedVersion="7" minRefreshableVersion="3" showDrill="0" rowGrandTotals="0" colGrandTotals="0" itemPrintTitles="1" createdVersion="8" indent="0" compact="0" compactData="0" multipleFieldFilters="0">
  <location ref="AD82:AF85" firstHeaderRow="1" firstDataRow="1" firstDataCol="3"/>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h="1" x="1"/>
        <item h="1" x="18"/>
        <item h="1" x="9"/>
        <item h="1" x="8"/>
        <item h="1" x="7"/>
        <item h="1" x="16"/>
        <item h="1" x="13"/>
        <item x="15"/>
        <item h="1" x="17"/>
        <item h="1" x="3"/>
        <item h="1" x="2"/>
        <item h="1" x="10"/>
        <item h="1" x="19"/>
        <item h="1" x="12"/>
        <item h="1" x="5"/>
        <item h="1" x="0"/>
        <item h="1" x="4"/>
        <item t="default"/>
      </items>
      <extLst>
        <ext xmlns:x14="http://schemas.microsoft.com/office/spreadsheetml/2009/9/main" uri="{2946ED86-A175-432a-8AC1-64E0C546D7DE}">
          <x14:pivotField fillDownLabels="1"/>
        </ext>
      </extLst>
    </pivotField>
    <pivotField compact="0" outline="0" showAll="0">
      <items count="19">
        <item h="1" x="8"/>
        <item h="1" x="11"/>
        <item h="1" m="1" x="17"/>
        <item h="1" x="7"/>
        <item h="1" m="1" x="16"/>
        <item h="1" x="10"/>
        <item h="1" x="9"/>
        <item h="1" x="6"/>
        <item h="1" x="13"/>
        <item h="1" x="12"/>
        <item x="3"/>
        <item h="1" x="2"/>
        <item h="1" x="1"/>
        <item h="1" x="5"/>
        <item h="1" x="4"/>
        <item h="1" m="1" x="14"/>
        <item h="1" x="0"/>
        <item h="1" m="1" x="15"/>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113">
        <item m="1" x="112"/>
        <item x="110"/>
        <item x="27"/>
        <item x="79"/>
        <item x="1"/>
        <item x="10"/>
        <item x="7"/>
        <item x="88"/>
        <item x="8"/>
        <item x="30"/>
        <item x="4"/>
        <item x="5"/>
        <item x="29"/>
        <item x="72"/>
        <item x="73"/>
        <item x="13"/>
        <item x="34"/>
        <item x="104"/>
        <item x="106"/>
        <item x="82"/>
        <item x="83"/>
        <item x="81"/>
        <item x="2"/>
        <item x="14"/>
        <item x="62"/>
        <item x="61"/>
        <item x="91"/>
        <item x="86"/>
        <item x="12"/>
        <item x="24"/>
        <item x="25"/>
        <item x="49"/>
        <item x="36"/>
        <item x="46"/>
        <item x="63"/>
        <item x="43"/>
        <item x="92"/>
        <item x="38"/>
        <item x="39"/>
        <item x="57"/>
        <item x="54"/>
        <item x="108"/>
        <item x="89"/>
        <item x="100"/>
        <item x="96"/>
        <item x="41"/>
        <item x="42"/>
        <item x="93"/>
        <item x="50"/>
        <item x="98"/>
        <item x="55"/>
        <item x="58"/>
        <item x="52"/>
        <item x="97"/>
        <item x="53"/>
        <item x="102"/>
        <item x="44"/>
        <item x="47"/>
        <item x="64"/>
        <item x="48"/>
        <item x="22"/>
        <item x="21"/>
        <item x="19"/>
        <item x="17"/>
        <item x="16"/>
        <item x="23"/>
        <item x="20"/>
        <item x="37"/>
        <item x="3"/>
        <item x="90"/>
        <item x="60"/>
        <item x="51"/>
        <item x="56"/>
        <item x="45"/>
        <item x="18"/>
        <item x="85"/>
        <item x="78"/>
        <item x="0"/>
        <item x="76"/>
        <item x="15"/>
        <item x="31"/>
        <item x="33"/>
        <item x="35"/>
        <item x="77"/>
        <item x="32"/>
        <item x="59"/>
        <item x="101"/>
        <item x="94"/>
        <item x="75"/>
        <item x="26"/>
        <item x="28"/>
        <item x="11"/>
        <item x="6"/>
        <item x="9"/>
        <item x="87"/>
        <item x="109"/>
        <item x="103"/>
        <item x="84"/>
        <item x="95"/>
        <item x="71"/>
        <item x="111"/>
        <item x="68"/>
        <item x="40"/>
        <item x="74"/>
        <item x="80"/>
        <item x="66"/>
        <item x="67"/>
        <item x="65"/>
        <item x="69"/>
        <item x="99"/>
        <item x="105"/>
        <item x="70"/>
        <item x="107"/>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4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5">
        <item h="1" x="0"/>
        <item h="1" x="1"/>
        <item h="1" x="2"/>
        <item h="1" x="3"/>
        <item h="1" x="30"/>
        <item h="1" x="4"/>
        <item h="1" x="5"/>
        <item h="1" x="6"/>
        <item h="1" x="31"/>
        <item h="1" x="7"/>
        <item h="1" x="28"/>
        <item h="1" x="8"/>
        <item h="1" x="9"/>
        <item h="1" x="10"/>
        <item h="1" x="11"/>
        <item h="1" x="12"/>
        <item h="1" x="13"/>
        <item h="1" x="14"/>
        <item h="1" x="15"/>
        <item h="1" x="16"/>
        <item h="1" x="33"/>
        <item h="1" x="17"/>
        <item h="1" x="20"/>
        <item h="1" x="19"/>
        <item h="1" x="21"/>
        <item h="1" x="22"/>
        <item h="1" x="32"/>
        <item x="23"/>
        <item h="1" x="24"/>
        <item h="1" x="25"/>
        <item h="1" x="26"/>
        <item h="1" x="27"/>
        <item h="1" x="18"/>
        <item h="1" x="29"/>
        <item h="1" x="34"/>
      </items>
      <extLst>
        <ext xmlns:x14="http://schemas.microsoft.com/office/spreadsheetml/2009/9/main" uri="{2946ED86-A175-432a-8AC1-64E0C546D7DE}">
          <x14:pivotField fillDownLabels="1"/>
        </ext>
      </extLst>
    </pivotField>
    <pivotField axis="axisRow" compact="0" outline="0" showAll="0" defaultSubtotal="0">
      <items count="111">
        <item x="22"/>
        <item m="1" x="86"/>
        <item x="8"/>
        <item m="1" x="105"/>
        <item x="25"/>
        <item x="67"/>
        <item x="63"/>
        <item m="1" x="81"/>
        <item x="72"/>
        <item x="13"/>
        <item x="41"/>
        <item x="24"/>
        <item x="29"/>
        <item m="1" x="100"/>
        <item x="26"/>
        <item x="7"/>
        <item m="1" x="102"/>
        <item x="37"/>
        <item x="5"/>
        <item x="71"/>
        <item x="66"/>
        <item m="1" x="92"/>
        <item m="1" x="98"/>
        <item x="33"/>
        <item x="16"/>
        <item x="3"/>
        <item m="1" x="94"/>
        <item m="1" x="85"/>
        <item m="1" x="82"/>
        <item m="1" x="83"/>
        <item m="1" x="91"/>
        <item m="1" x="87"/>
        <item m="1" x="93"/>
        <item m="1" x="96"/>
        <item x="38"/>
        <item m="1" x="89"/>
        <item x="79"/>
        <item x="28"/>
        <item m="1" x="99"/>
        <item x="30"/>
        <item x="23"/>
        <item x="55"/>
        <item x="21"/>
        <item x="10"/>
        <item x="27"/>
        <item x="1"/>
        <item m="1" x="106"/>
        <item x="54"/>
        <item x="0"/>
        <item m="1" x="90"/>
        <item x="53"/>
        <item m="1" x="95"/>
        <item x="50"/>
        <item x="6"/>
        <item x="47"/>
        <item m="1" x="97"/>
        <item x="39"/>
        <item x="12"/>
        <item x="2"/>
        <item m="1" x="110"/>
        <item x="58"/>
        <item x="57"/>
        <item x="75"/>
        <item x="59"/>
        <item x="76"/>
        <item x="56"/>
        <item x="4"/>
        <item x="51"/>
        <item x="40"/>
        <item m="1" x="101"/>
        <item m="1" x="109"/>
        <item x="61"/>
        <item x="49"/>
        <item x="74"/>
        <item m="1" x="103"/>
        <item x="48"/>
        <item x="73"/>
        <item x="20"/>
        <item m="1" x="104"/>
        <item m="1" x="108"/>
        <item m="1" x="107"/>
        <item x="60"/>
        <item x="70"/>
        <item x="62"/>
        <item x="42"/>
        <item x="65"/>
        <item x="19"/>
        <item x="17"/>
        <item x="43"/>
        <item x="18"/>
        <item m="1" x="88"/>
        <item x="34"/>
        <item x="80"/>
        <item x="69"/>
        <item x="11"/>
        <item m="1" x="84"/>
        <item x="9"/>
        <item x="14"/>
        <item x="15"/>
        <item x="31"/>
        <item x="32"/>
        <item x="35"/>
        <item x="36"/>
        <item x="44"/>
        <item x="45"/>
        <item x="46"/>
        <item x="52"/>
        <item x="64"/>
        <item x="68"/>
        <item x="78"/>
        <item x="77"/>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3">
    <field x="26"/>
    <field x="27"/>
    <field x="13"/>
  </rowFields>
  <rowItems count="3">
    <i>
      <x v="27"/>
      <x v="25"/>
      <x v="101"/>
    </i>
    <i r="2">
      <x v="105"/>
    </i>
    <i r="2">
      <x v="107"/>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Nombre_Localidad" xr10:uid="{00000000-0013-0000-FFFF-FFFF01000000}" sourceName="Nombre Localidad ">
  <pivotTables>
    <pivotTable tabId="126" name="TablaDinámica25"/>
    <pivotTable tabId="126" name="TablaDinámica18"/>
    <pivotTable tabId="126" name="TablaDinámica26"/>
    <pivotTable tabId="126" name="TablaDinámica27"/>
    <pivotTable tabId="126" name="TablaDinámica28"/>
    <pivotTable tabId="126" name="TablaDinámica29"/>
    <pivotTable tabId="126" name="TablaDinámica2"/>
  </pivotTables>
  <data>
    <tabular pivotCacheId="441446676">
      <items count="20">
        <i x="14"/>
        <i x="11"/>
        <i x="6"/>
        <i x="1"/>
        <i x="18"/>
        <i x="9"/>
        <i x="8"/>
        <i x="7"/>
        <i x="16"/>
        <i x="13"/>
        <i x="15" s="1"/>
        <i x="17"/>
        <i x="3"/>
        <i x="2"/>
        <i x="10"/>
        <i x="19"/>
        <i x="12"/>
        <i x="5"/>
        <i x="0"/>
        <i x="4"/>
      </items>
    </tabular>
  </data>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Sector" xr10:uid="{00000000-0013-0000-FFFF-FFFF02000000}" sourceName="Sector">
  <pivotTables>
    <pivotTable tabId="126" name="TablaDinámica25"/>
    <pivotTable tabId="126" name="TablaDinámica18"/>
    <pivotTable tabId="126" name="TablaDinámica26"/>
    <pivotTable tabId="126" name="TablaDinámica27"/>
    <pivotTable tabId="126" name="TablaDinámica28"/>
    <pivotTable tabId="126" name="TablaDinámica29"/>
    <pivotTable tabId="126" name="TablaDinámica2"/>
  </pivotTables>
  <data>
    <tabular pivotCacheId="441446676" showMissing="0" crossFilter="none">
      <items count="18">
        <i x="8"/>
        <i x="11"/>
        <i x="7"/>
        <i x="10"/>
        <i x="9"/>
        <i x="6"/>
        <i x="13"/>
        <i x="12"/>
        <i x="3" s="1"/>
        <i x="2"/>
        <i x="1"/>
        <i x="5"/>
        <i x="4"/>
        <i x="0"/>
        <i x="17"/>
        <i x="16"/>
        <i x="14"/>
        <i x="15"/>
      </items>
    </tabular>
  </data>
</slicerCacheDefinition>
</file>

<file path=xl/slicerCaches/slicerCache3.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NO._PROYECTO" xr10:uid="{00000000-0013-0000-FFFF-FFFF03000000}" sourceName="NO. PROYECTO ">
  <pivotTables>
    <pivotTable tabId="126" name="TablaDinámica26"/>
    <pivotTable tabId="126" name="TablaDinámica18"/>
    <pivotTable tabId="126" name="TablaDinámica25"/>
    <pivotTable tabId="126" name="TablaDinámica27"/>
    <pivotTable tabId="126" name="TablaDinámica28"/>
    <pivotTable tabId="126" name="TablaDinámica29"/>
    <pivotTable tabId="126" name="TablaDinámica2"/>
  </pivotTables>
  <data>
    <tabular pivotCacheId="441446676" showMissing="0">
      <items count="35">
        <i x="6"/>
        <i x="31"/>
        <i x="23" s="1"/>
        <i x="0" nd="1"/>
        <i x="1" nd="1"/>
        <i x="2" nd="1"/>
        <i x="3" nd="1"/>
        <i x="30" nd="1"/>
        <i x="4" nd="1"/>
        <i x="5" nd="1"/>
        <i x="7" nd="1"/>
        <i x="28" nd="1"/>
        <i x="8" nd="1"/>
        <i x="9" nd="1"/>
        <i x="10" nd="1"/>
        <i x="11" nd="1"/>
        <i x="12" nd="1"/>
        <i x="13" nd="1"/>
        <i x="14" nd="1"/>
        <i x="15" nd="1"/>
        <i x="16" nd="1"/>
        <i x="33" nd="1"/>
        <i x="17" nd="1"/>
        <i x="20" nd="1"/>
        <i x="19" nd="1"/>
        <i x="21" nd="1"/>
        <i x="22" nd="1"/>
        <i x="32" nd="1"/>
        <i x="24" nd="1"/>
        <i x="25" nd="1"/>
        <i x="26" nd="1"/>
        <i x="27" nd="1"/>
        <i x="18" nd="1"/>
        <i x="29" nd="1"/>
        <i x="34" nd="1"/>
      </items>
    </tabular>
  </data>
  <extLst>
    <x:ext xmlns:x15="http://schemas.microsoft.com/office/spreadsheetml/2010/11/main" uri="{470722E0-AACD-4C17-9CDC-17EF765DBC7E}">
      <x15:slicerCacheHideItemsWithNoData/>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Nombre Localidad " xr10:uid="{00000000-0014-0000-FFFF-FFFF01000000}" cache="SegmentaciónDeDatos_Nombre_Localidad" caption="Nombre Localidad " columnCount="4" style="SlicerStyleLight2" rowHeight="193675"/>
  <slicer name="Sector" xr10:uid="{00000000-0014-0000-FFFF-FFFF02000000}" cache="SegmentaciónDeDatos_Sector" caption="Sector" columnCount="2" style="SlicerStyleLight2" rowHeight="193675"/>
  <slicer name="NO. PROYECTO  1" xr10:uid="{00000000-0014-0000-FFFF-FFFF03000000}" cache="SegmentaciónDeDatos_NO._PROYECTO" caption="NO. PROYECTO " style="SlicerStyleLight2" rowHeight="193675"/>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F40:I49" totalsRowShown="0" headerRowDxfId="390" dataDxfId="389" tableBorderDxfId="388">
  <autoFilter ref="F40:I49" xr:uid="{00000000-0009-0000-0100-000001000000}"/>
  <tableColumns count="4">
    <tableColumn id="2" xr3:uid="{00000000-0010-0000-0000-000002000000}" name="Línea" dataDxfId="387">
      <calculatedColumnFormula>IF(I41=ISBLANK(TRUE)," ",VLOOKUP(I41,'T.DINAMICA 2'!$N$43:$Q$57,2,0))</calculatedColumnFormula>
    </tableColumn>
    <tableColumn id="3" xr3:uid="{00000000-0010-0000-0000-000003000000}" name="Concepto de gasto" dataDxfId="386">
      <calculatedColumnFormula>IF(I41=ISBLANK(TRUE)," ",VLOOKUP(I41,'T.DINAMICA 2'!$N$43:$Q$57,3,0))</calculatedColumnFormula>
    </tableColumn>
    <tableColumn id="4" xr3:uid="{00000000-0010-0000-0000-000004000000}" name="Componente del proyecto" dataDxfId="385">
      <calculatedColumnFormula>IF(I41=ISBLANK(TRUE)," ",VLOOKUP(I41,'T.DINAMICA 2'!$N$43:$Q$57,4,0))</calculatedColumnFormula>
    </tableColumn>
    <tableColumn id="5" xr3:uid="{00000000-0010-0000-0000-000005000000}" name="Indicador" dataDxfId="384"/>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1000000}" name="Tabla3" displayName="Tabla3" ref="F60:H71" totalsRowShown="0" headerRowDxfId="383" headerRowBorderDxfId="382" tableBorderDxfId="381" totalsRowBorderDxfId="380">
  <autoFilter ref="F60:H71" xr:uid="{00000000-0009-0000-0100-000003000000}"/>
  <tableColumns count="3">
    <tableColumn id="1" xr3:uid="{00000000-0010-0000-0100-000001000000}" name="Código" dataDxfId="379"/>
    <tableColumn id="2" xr3:uid="{00000000-0010-0000-0100-000002000000}" name="Alternativa de solución" dataDxfId="378"/>
    <tableColumn id="3" xr3:uid="{00000000-0010-0000-0100-000003000000}" name="Describa la manera como la iniciativa se incorpora a este proyecto de inversión" dataDxfId="377"/>
  </tableColumns>
  <tableStyleInfo name="TableStyleMedium4"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2000000}" name="Tabla5" displayName="Tabla5" ref="E118:I124" totalsRowShown="0" headerRowDxfId="376" headerRowBorderDxfId="375" tableBorderDxfId="374" totalsRowBorderDxfId="373">
  <autoFilter ref="E118:I124" xr:uid="{00000000-0009-0000-0100-000005000000}"/>
  <tableColumns count="5">
    <tableColumn id="5" xr3:uid="{00000000-0010-0000-0200-000005000000}" name="a. Descripción del universo" dataDxfId="372"/>
    <tableColumn id="1" xr3:uid="{00000000-0010-0000-0200-000001000000}" name="b. Cuantificación del universo" dataDxfId="371"/>
    <tableColumn id="2" xr3:uid="{00000000-0010-0000-0200-000002000000}" name="c. Localización del universo" dataDxfId="370"/>
    <tableColumn id="3" xr3:uid="{00000000-0010-0000-0200-000003000000}" name="d. Unidad de medida" dataDxfId="369"/>
    <tableColumn id="4" xr3:uid="{00000000-0010-0000-0200-000004000000}" name="Fuente de Información" dataDxfId="368"/>
  </tableColumns>
  <tableStyleInfo name="TableStyleLight11"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3000000}" name="Tabla6" displayName="Tabla6" ref="E134:I141" totalsRowShown="0" headerRowDxfId="367" dataDxfId="365" headerRowBorderDxfId="366" tableBorderDxfId="364" totalsRowBorderDxfId="363">
  <autoFilter ref="E134:I141" xr:uid="{00000000-0009-0000-0100-000006000000}"/>
  <tableColumns count="5">
    <tableColumn id="5" xr3:uid="{00000000-0010-0000-0300-000005000000}" name="No." dataDxfId="362"/>
    <tableColumn id="1" xr3:uid="{00000000-0010-0000-0300-000001000000}" name="Actor" dataDxfId="361"/>
    <tableColumn id="2" xr3:uid="{00000000-0010-0000-0300-000002000000}" name="Posición" dataDxfId="360"/>
    <tableColumn id="3" xr3:uid="{00000000-0010-0000-0300-000003000000}" name="Intereses o expectativas" dataDxfId="359"/>
    <tableColumn id="4" xr3:uid="{00000000-0010-0000-0300-000004000000}" name="Contribución o gestión" dataDxfId="358"/>
  </tableColumns>
  <tableStyleInfo name="TableStyleLight11"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4000000}" name="Tabla7" displayName="Tabla7" ref="F161:H168" totalsRowShown="0" headerRowDxfId="357" headerRowBorderDxfId="356" tableBorderDxfId="355" totalsRowBorderDxfId="354">
  <autoFilter ref="F161:H168" xr:uid="{00000000-0009-0000-0100-000007000000}"/>
  <tableColumns count="3">
    <tableColumn id="1" xr3:uid="{00000000-0010-0000-0400-000001000000}" name="No." dataDxfId="353"/>
    <tableColumn id="2" xr3:uid="{00000000-0010-0000-0400-000002000000}" name="Componentes del Proyecto" dataDxfId="352"/>
    <tableColumn id="3" xr3:uid="{00000000-0010-0000-0400-000003000000}" name="Objetivos específicos" dataDxfId="351"/>
  </tableColumns>
  <tableStyleInfo name="TableStyleLight11"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5000000}" name="Tabla9" displayName="Tabla9" ref="E211:I219" totalsRowShown="0" headerRowDxfId="350" headerRowBorderDxfId="349" tableBorderDxfId="348" totalsRowBorderDxfId="347">
  <autoFilter ref="E211:I219" xr:uid="{00000000-0009-0000-0100-000009000000}"/>
  <tableColumns count="5">
    <tableColumn id="1" xr3:uid="{00000000-0010-0000-0500-000001000000}" name="Año" dataDxfId="346"/>
    <tableColumn id="2" xr3:uid="{00000000-0010-0000-0500-000002000000}" name="Código de la propuesta" dataDxfId="345"/>
    <tableColumn id="3" xr3:uid="{00000000-0010-0000-0500-000003000000}" name="Título de la propuesta" dataDxfId="344"/>
    <tableColumn id="4" xr3:uid="{00000000-0010-0000-0500-000004000000}" name="Ruta de participación" dataDxfId="343"/>
    <tableColumn id="5" xr3:uid="{00000000-0010-0000-0500-000005000000}" name="Describa la manera como la propuesta se incorpora en el componente del proyecto de inversión" dataDxfId="342"/>
  </tableColumns>
  <tableStyleInfo name="TableStyleLight11"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6000000}" name="Tabla10" displayName="Tabla10" ref="E223:H235" totalsRowShown="0" headerRowDxfId="341" headerRowBorderDxfId="340" tableBorderDxfId="339" totalsRowBorderDxfId="338">
  <autoFilter ref="E223:H235" xr:uid="{00000000-0009-0000-0100-00000A000000}"/>
  <tableColumns count="4">
    <tableColumn id="1" xr3:uid="{00000000-0010-0000-0600-000001000000}" name="Año" dataDxfId="337"/>
    <tableColumn id="2" xr3:uid="{00000000-0010-0000-0600-000002000000}" name="UPL/área rural de la localidad" dataDxfId="336"/>
    <tableColumn id="3" xr3:uid="{00000000-0010-0000-0600-000003000000}" name="Barrio/vereda" dataDxfId="335"/>
    <tableColumn id="4" xr3:uid="{00000000-0010-0000-0600-000004000000}" name="Localización especifica" dataDxfId="334"/>
  </tableColumns>
  <tableStyleInfo name="TableStyleLight11"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7000000}" name="Tabla12" displayName="Tabla12" ref="E241:I247" totalsRowShown="0" headerRowDxfId="333" headerRowBorderDxfId="332" tableBorderDxfId="331" totalsRowBorderDxfId="330">
  <autoFilter ref="E241:I247" xr:uid="{00000000-0009-0000-0100-00000C000000}"/>
  <tableColumns count="5">
    <tableColumn id="1" xr3:uid="{00000000-0010-0000-0700-000001000000}" name="Descripción de la población" dataDxfId="329"/>
    <tableColumn id="2" xr3:uid="{00000000-0010-0000-0700-000002000000}" name="2025" dataDxfId="328"/>
    <tableColumn id="3" xr3:uid="{00000000-0010-0000-0700-000003000000}" name="2026" dataDxfId="327"/>
    <tableColumn id="4" xr3:uid="{00000000-0010-0000-0700-000004000000}" name="2027" dataDxfId="326"/>
    <tableColumn id="5" xr3:uid="{00000000-0010-0000-0700-000005000000}" name="2028" dataDxfId="325"/>
  </tableColumns>
  <tableStyleInfo name="TableStyleLight11"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00000000-000C-0000-FFFF-FFFF08000000}" name="Tabla914" displayName="Tabla914" ref="E286:I294" totalsRowShown="0" headerRowDxfId="324" headerRowBorderDxfId="323" tableBorderDxfId="322" totalsRowBorderDxfId="321">
  <autoFilter ref="E286:I294" xr:uid="{00000000-0009-0000-0100-00000D000000}"/>
  <tableColumns count="5">
    <tableColumn id="1" xr3:uid="{00000000-0010-0000-0800-000001000000}" name="Año" dataDxfId="320"/>
    <tableColumn id="2" xr3:uid="{00000000-0010-0000-0800-000002000000}" name="Código de la propuesta" dataDxfId="319"/>
    <tableColumn id="3" xr3:uid="{00000000-0010-0000-0800-000003000000}" name="Título de la propuesta" dataDxfId="318"/>
    <tableColumn id="4" xr3:uid="{00000000-0010-0000-0800-000004000000}" name="Ruta de participación" dataDxfId="317"/>
    <tableColumn id="5" xr3:uid="{00000000-0010-0000-0800-000005000000}" name="Describa la manera como la propuesta se incorpora en el componente del proyecto de inversión" dataDxfId="316"/>
  </tableColumns>
  <tableStyleInfo name="TableStyleLight11"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00000000-000C-0000-FFFF-FFFF09000000}" name="Tabla1015" displayName="Tabla1015" ref="E298:H310" totalsRowShown="0" headerRowDxfId="315" headerRowBorderDxfId="314" tableBorderDxfId="313" totalsRowBorderDxfId="312">
  <autoFilter ref="E298:H310" xr:uid="{00000000-0009-0000-0100-00000E000000}"/>
  <tableColumns count="4">
    <tableColumn id="1" xr3:uid="{00000000-0010-0000-0900-000001000000}" name="Año" dataDxfId="311"/>
    <tableColumn id="2" xr3:uid="{00000000-0010-0000-0900-000002000000}" name="UPL/área rural de la localidad" dataDxfId="310"/>
    <tableColumn id="3" xr3:uid="{00000000-0010-0000-0900-000003000000}" name="Barrio/vereda" dataDxfId="309"/>
    <tableColumn id="4" xr3:uid="{00000000-0010-0000-0900-000004000000}" name="Localización especifica" dataDxfId="308"/>
  </tableColumns>
  <tableStyleInfo name="TableStyleLight11"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00000000-000C-0000-FFFF-FFFF0A000000}" name="Tabla1216" displayName="Tabla1216" ref="E316:I322" totalsRowShown="0" headerRowDxfId="307" headerRowBorderDxfId="306" tableBorderDxfId="305" totalsRowBorderDxfId="304">
  <autoFilter ref="E316:I322" xr:uid="{00000000-0009-0000-0100-00000F000000}"/>
  <tableColumns count="5">
    <tableColumn id="1" xr3:uid="{00000000-0010-0000-0A00-000001000000}" name="Descripción de la población" dataDxfId="303"/>
    <tableColumn id="2" xr3:uid="{00000000-0010-0000-0A00-000002000000}" name="2025" dataDxfId="302"/>
    <tableColumn id="3" xr3:uid="{00000000-0010-0000-0A00-000003000000}" name="2026" dataDxfId="301"/>
    <tableColumn id="4" xr3:uid="{00000000-0010-0000-0A00-000004000000}" name="2027" dataDxfId="300"/>
    <tableColumn id="5" xr3:uid="{00000000-0010-0000-0A00-000005000000}" name="2028" dataDxfId="299"/>
  </tableColumns>
  <tableStyleInfo name="TableStyleLight11"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00000000-000C-0000-FFFF-FFFF0B000000}" name="Tabla917" displayName="Tabla917" ref="E361:I369" totalsRowShown="0" headerRowDxfId="298" headerRowBorderDxfId="297" tableBorderDxfId="296" totalsRowBorderDxfId="295">
  <autoFilter ref="E361:I369" xr:uid="{00000000-0009-0000-0100-000010000000}"/>
  <tableColumns count="5">
    <tableColumn id="1" xr3:uid="{00000000-0010-0000-0B00-000001000000}" name="Año" dataDxfId="294"/>
    <tableColumn id="2" xr3:uid="{00000000-0010-0000-0B00-000002000000}" name="Código de la propuesta" dataDxfId="293"/>
    <tableColumn id="3" xr3:uid="{00000000-0010-0000-0B00-000003000000}" name="Título de la propuesta" dataDxfId="292"/>
    <tableColumn id="4" xr3:uid="{00000000-0010-0000-0B00-000004000000}" name="Ruta de participación" dataDxfId="291"/>
    <tableColumn id="5" xr3:uid="{00000000-0010-0000-0B00-000005000000}" name="Describa la manera como la propuesta se incorpora en el componente del proyecto de inversión" dataDxfId="290"/>
  </tableColumns>
  <tableStyleInfo name="TableStyleLight11"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00000000-000C-0000-FFFF-FFFF0C000000}" name="Tabla1018" displayName="Tabla1018" ref="E373:H385" totalsRowShown="0" headerRowDxfId="289" headerRowBorderDxfId="288" tableBorderDxfId="287" totalsRowBorderDxfId="286">
  <autoFilter ref="E373:H385" xr:uid="{00000000-0009-0000-0100-000011000000}"/>
  <tableColumns count="4">
    <tableColumn id="1" xr3:uid="{00000000-0010-0000-0C00-000001000000}" name="Año" dataDxfId="285"/>
    <tableColumn id="2" xr3:uid="{00000000-0010-0000-0C00-000002000000}" name="UPL/área rural de la localidad" dataDxfId="284"/>
    <tableColumn id="3" xr3:uid="{00000000-0010-0000-0C00-000003000000}" name="Barrio/vereda" dataDxfId="283"/>
    <tableColumn id="4" xr3:uid="{00000000-0010-0000-0C00-000004000000}" name="Localización especifica" dataDxfId="282"/>
  </tableColumns>
  <tableStyleInfo name="TableStyleLight11"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00000000-000C-0000-FFFF-FFFF0D000000}" name="Tabla1219" displayName="Tabla1219" ref="E391:I397" totalsRowShown="0" headerRowDxfId="281" headerRowBorderDxfId="280" tableBorderDxfId="279" totalsRowBorderDxfId="278">
  <autoFilter ref="E391:I397" xr:uid="{00000000-0009-0000-0100-000012000000}"/>
  <tableColumns count="5">
    <tableColumn id="1" xr3:uid="{00000000-0010-0000-0D00-000001000000}" name="Descripción de la población" dataDxfId="277"/>
    <tableColumn id="2" xr3:uid="{00000000-0010-0000-0D00-000002000000}" name="2025" dataDxfId="276"/>
    <tableColumn id="3" xr3:uid="{00000000-0010-0000-0D00-000003000000}" name="2026" dataDxfId="275"/>
    <tableColumn id="4" xr3:uid="{00000000-0010-0000-0D00-000004000000}" name="2027" dataDxfId="274"/>
    <tableColumn id="5" xr3:uid="{00000000-0010-0000-0D00-000005000000}" name="2028" dataDxfId="273"/>
  </tableColumns>
  <tableStyleInfo name="TableStyleLight11"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00000000-000C-0000-FFFF-FFFF0E000000}" name="Tabla920" displayName="Tabla920" ref="E433:I441" totalsRowShown="0" headerRowDxfId="272" dataDxfId="270" headerRowBorderDxfId="271" tableBorderDxfId="269" totalsRowBorderDxfId="268">
  <autoFilter ref="E433:I441" xr:uid="{00000000-0009-0000-0100-000013000000}"/>
  <tableColumns count="5">
    <tableColumn id="1" xr3:uid="{00000000-0010-0000-0E00-000001000000}" name="Año" dataDxfId="267"/>
    <tableColumn id="2" xr3:uid="{00000000-0010-0000-0E00-000002000000}" name="Código de la propuesta" dataDxfId="266"/>
    <tableColumn id="3" xr3:uid="{00000000-0010-0000-0E00-000003000000}" name="Título de la propuesta" dataDxfId="265"/>
    <tableColumn id="4" xr3:uid="{00000000-0010-0000-0E00-000004000000}" name="Ruta de participación" dataDxfId="264"/>
    <tableColumn id="5" xr3:uid="{00000000-0010-0000-0E00-000005000000}" name="Describa la manera como la propuesta se incorpora en el componente del proyecto de inversión" dataDxfId="263"/>
  </tableColumns>
  <tableStyleInfo name="TableStyleLight11"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00000000-000C-0000-FFFF-FFFF0F000000}" name="Tabla1021" displayName="Tabla1021" ref="E445:H457" totalsRowShown="0" headerRowDxfId="262" dataDxfId="260" headerRowBorderDxfId="261" tableBorderDxfId="259" totalsRowBorderDxfId="258">
  <autoFilter ref="E445:H457" xr:uid="{00000000-0009-0000-0100-000014000000}"/>
  <tableColumns count="4">
    <tableColumn id="1" xr3:uid="{00000000-0010-0000-0F00-000001000000}" name="Año" dataDxfId="257"/>
    <tableColumn id="2" xr3:uid="{00000000-0010-0000-0F00-000002000000}" name="UPL/área rural de la localidad" dataDxfId="256"/>
    <tableColumn id="3" xr3:uid="{00000000-0010-0000-0F00-000003000000}" name="Barrio/vereda" dataDxfId="255"/>
    <tableColumn id="4" xr3:uid="{00000000-0010-0000-0F00-000004000000}" name="Localización especifica" dataDxfId="254"/>
  </tableColumns>
  <tableStyleInfo name="TableStyleLight11"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00000000-000C-0000-FFFF-FFFF10000000}" name="Tabla1222" displayName="Tabla1222" ref="E463:I471" totalsRowShown="0" headerRowDxfId="253" dataDxfId="251" headerRowBorderDxfId="252" tableBorderDxfId="250" totalsRowBorderDxfId="249">
  <autoFilter ref="E463:I471" xr:uid="{00000000-0009-0000-0100-000015000000}"/>
  <tableColumns count="5">
    <tableColumn id="1" xr3:uid="{00000000-0010-0000-1000-000001000000}" name="Descripción de la población" dataDxfId="248"/>
    <tableColumn id="2" xr3:uid="{00000000-0010-0000-1000-000002000000}" name="2025" dataDxfId="247"/>
    <tableColumn id="3" xr3:uid="{00000000-0010-0000-1000-000003000000}" name="2026" dataDxfId="246"/>
    <tableColumn id="4" xr3:uid="{00000000-0010-0000-1000-000004000000}" name="2027" dataDxfId="245"/>
    <tableColumn id="5" xr3:uid="{00000000-0010-0000-1000-000005000000}" name="2028" dataDxfId="244"/>
  </tableColumns>
  <tableStyleInfo name="TableStyleLight11"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00000000-000C-0000-FFFF-FFFF11000000}" name="Tabla923" displayName="Tabla923" ref="E508:I516" totalsRowShown="0" headerRowDxfId="243" headerRowBorderDxfId="242" tableBorderDxfId="241" totalsRowBorderDxfId="240">
  <autoFilter ref="E508:I516" xr:uid="{00000000-0009-0000-0100-000016000000}"/>
  <tableColumns count="5">
    <tableColumn id="1" xr3:uid="{00000000-0010-0000-1100-000001000000}" name="Año" dataDxfId="239"/>
    <tableColumn id="2" xr3:uid="{00000000-0010-0000-1100-000002000000}" name="Código de la propuesta" dataDxfId="238"/>
    <tableColumn id="3" xr3:uid="{00000000-0010-0000-1100-000003000000}" name="Título de la propuesta" dataDxfId="237"/>
    <tableColumn id="4" xr3:uid="{00000000-0010-0000-1100-000004000000}" name="Ruta de participación" dataDxfId="236"/>
    <tableColumn id="5" xr3:uid="{00000000-0010-0000-1100-000005000000}" name="Describa la manera como la propuesta se incorpora en el componente del proyecto de inversión" dataDxfId="235"/>
  </tableColumns>
  <tableStyleInfo name="TableStyleLight11"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00000000-000C-0000-FFFF-FFFF12000000}" name="Tabla1024" displayName="Tabla1024" ref="E520:H532" totalsRowShown="0" headerRowDxfId="234" headerRowBorderDxfId="233" tableBorderDxfId="232" totalsRowBorderDxfId="231">
  <autoFilter ref="E520:H532" xr:uid="{00000000-0009-0000-0100-000017000000}"/>
  <tableColumns count="4">
    <tableColumn id="1" xr3:uid="{00000000-0010-0000-1200-000001000000}" name="Año" dataDxfId="230"/>
    <tableColumn id="2" xr3:uid="{00000000-0010-0000-1200-000002000000}" name="UPL/área rural de la localidad" dataDxfId="229"/>
    <tableColumn id="3" xr3:uid="{00000000-0010-0000-1200-000003000000}" name="Barrio/vereda" dataDxfId="228"/>
    <tableColumn id="4" xr3:uid="{00000000-0010-0000-1200-000004000000}" name="Localización especifica" dataDxfId="227"/>
  </tableColumns>
  <tableStyleInfo name="TableStyleLight11"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 xr:uid="{00000000-000C-0000-FFFF-FFFF13000000}" name="Tabla1225" displayName="Tabla1225" ref="E538:I544" totalsRowShown="0" headerRowDxfId="226" headerRowBorderDxfId="225" tableBorderDxfId="224" totalsRowBorderDxfId="223">
  <autoFilter ref="E538:I544" xr:uid="{00000000-0009-0000-0100-000018000000}"/>
  <tableColumns count="5">
    <tableColumn id="1" xr3:uid="{00000000-0010-0000-1300-000001000000}" name="Descripción de la población" dataDxfId="222"/>
    <tableColumn id="2" xr3:uid="{00000000-0010-0000-1300-000002000000}" name="2025" dataDxfId="221"/>
    <tableColumn id="3" xr3:uid="{00000000-0010-0000-1300-000003000000}" name="2026" dataDxfId="220"/>
    <tableColumn id="4" xr3:uid="{00000000-0010-0000-1300-000004000000}" name="2027" dataDxfId="219"/>
    <tableColumn id="5" xr3:uid="{00000000-0010-0000-1300-000005000000}" name="2028" dataDxfId="218"/>
  </tableColumns>
  <tableStyleInfo name="TableStyleLight11" showFirstColumn="0"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5" xr:uid="{00000000-000C-0000-FFFF-FFFF14000000}" name="Tabla926" displayName="Tabla926" ref="E582:I590" totalsRowShown="0" headerRowDxfId="217" headerRowBorderDxfId="216" tableBorderDxfId="215" totalsRowBorderDxfId="214">
  <autoFilter ref="E582:I590" xr:uid="{00000000-0009-0000-0100-000019000000}"/>
  <tableColumns count="5">
    <tableColumn id="1" xr3:uid="{00000000-0010-0000-1400-000001000000}" name="Año" dataDxfId="213"/>
    <tableColumn id="2" xr3:uid="{00000000-0010-0000-1400-000002000000}" name="Código de la propuesta" dataDxfId="212"/>
    <tableColumn id="3" xr3:uid="{00000000-0010-0000-1400-000003000000}" name="Título de la propuesta" dataDxfId="211"/>
    <tableColumn id="4" xr3:uid="{00000000-0010-0000-1400-000004000000}" name="Ruta de participación" dataDxfId="210"/>
    <tableColumn id="5" xr3:uid="{00000000-0010-0000-1400-000005000000}" name="Describa la manera como la propuesta se incorpora en el componente del proyecto de inversión" dataDxfId="209"/>
  </tableColumns>
  <tableStyleInfo name="TableStyleLight11" showFirstColumn="0" showLastColumn="0"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6" xr:uid="{00000000-000C-0000-FFFF-FFFF15000000}" name="Tabla1027" displayName="Tabla1027" ref="E594:H606" totalsRowShown="0" headerRowDxfId="208" headerRowBorderDxfId="207" tableBorderDxfId="206" totalsRowBorderDxfId="205">
  <autoFilter ref="E594:H606" xr:uid="{00000000-0009-0000-0100-00001A000000}"/>
  <tableColumns count="4">
    <tableColumn id="1" xr3:uid="{00000000-0010-0000-1500-000001000000}" name="Año" dataDxfId="204"/>
    <tableColumn id="2" xr3:uid="{00000000-0010-0000-1500-000002000000}" name="UPL/área rural de la localidad" dataDxfId="203"/>
    <tableColumn id="3" xr3:uid="{00000000-0010-0000-1500-000003000000}" name="Barrio/vereda" dataDxfId="202"/>
    <tableColumn id="4" xr3:uid="{00000000-0010-0000-1500-000004000000}" name="Localización especifica" dataDxfId="201"/>
  </tableColumns>
  <tableStyleInfo name="TableStyleLight11" showFirstColumn="0" showLastColumn="0" showRowStripes="1" showColumnStripes="0"/>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7" xr:uid="{00000000-000C-0000-FFFF-FFFF16000000}" name="Tabla1228" displayName="Tabla1228" ref="E612:I618" totalsRowShown="0" headerRowDxfId="200" headerRowBorderDxfId="199" tableBorderDxfId="198" totalsRowBorderDxfId="197">
  <autoFilter ref="E612:I618" xr:uid="{00000000-0009-0000-0100-00001B000000}"/>
  <tableColumns count="5">
    <tableColumn id="1" xr3:uid="{00000000-0010-0000-1600-000001000000}" name="Descripción de la población" dataDxfId="196"/>
    <tableColumn id="2" xr3:uid="{00000000-0010-0000-1600-000002000000}" name="2025" dataDxfId="195"/>
    <tableColumn id="3" xr3:uid="{00000000-0010-0000-1600-000003000000}" name="2026" dataDxfId="194"/>
    <tableColumn id="4" xr3:uid="{00000000-0010-0000-1600-000004000000}" name="2027" dataDxfId="193"/>
    <tableColumn id="5" xr3:uid="{00000000-0010-0000-1600-000005000000}" name="2028" dataDxfId="192"/>
  </tableColumns>
  <tableStyleInfo name="TableStyleLight11" showFirstColumn="0" showLastColumn="0" showRowStripes="1" showColumnStripes="0"/>
</table>
</file>

<file path=xl/tables/table2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8" xr:uid="{00000000-000C-0000-FFFF-FFFF17000000}" name="Tabla929" displayName="Tabla929" ref="E656:I664" totalsRowShown="0" headerRowDxfId="191" headerRowBorderDxfId="190" tableBorderDxfId="189" totalsRowBorderDxfId="188">
  <autoFilter ref="E656:I664" xr:uid="{00000000-0009-0000-0100-00001C000000}"/>
  <tableColumns count="5">
    <tableColumn id="1" xr3:uid="{00000000-0010-0000-1700-000001000000}" name="Año" dataDxfId="187"/>
    <tableColumn id="2" xr3:uid="{00000000-0010-0000-1700-000002000000}" name="Código de la propuesta" dataDxfId="186"/>
    <tableColumn id="3" xr3:uid="{00000000-0010-0000-1700-000003000000}" name="Título de la propuesta" dataDxfId="185"/>
    <tableColumn id="4" xr3:uid="{00000000-0010-0000-1700-000004000000}" name="Ruta de participación" dataDxfId="184"/>
    <tableColumn id="5" xr3:uid="{00000000-0010-0000-1700-000005000000}" name="Describa la manera como la propuesta se incorpora en el componente del proyecto de inversión" dataDxfId="183"/>
  </tableColumns>
  <tableStyleInfo name="TableStyleLight11" showFirstColumn="0" showLastColumn="0" showRowStripes="1" showColumnStripes="0"/>
</table>
</file>

<file path=xl/tables/table2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9" xr:uid="{00000000-000C-0000-FFFF-FFFF18000000}" name="Tabla1030" displayName="Tabla1030" ref="E668:H680" totalsRowShown="0" headerRowDxfId="182" headerRowBorderDxfId="181" tableBorderDxfId="180" totalsRowBorderDxfId="179">
  <autoFilter ref="E668:H680" xr:uid="{00000000-0009-0000-0100-00001D000000}"/>
  <tableColumns count="4">
    <tableColumn id="1" xr3:uid="{00000000-0010-0000-1800-000001000000}" name="Año" dataDxfId="178"/>
    <tableColumn id="2" xr3:uid="{00000000-0010-0000-1800-000002000000}" name="UPL/área rural de la localidad" dataDxfId="177"/>
    <tableColumn id="3" xr3:uid="{00000000-0010-0000-1800-000003000000}" name="Barrio/vereda" dataDxfId="176"/>
    <tableColumn id="4" xr3:uid="{00000000-0010-0000-1800-000004000000}" name="Localización especifica" dataDxfId="175"/>
  </tableColumns>
  <tableStyleInfo name="TableStyleLight11" showFirstColumn="0" showLastColumn="0" showRowStripes="1" showColumnStripes="0"/>
</table>
</file>

<file path=xl/tables/table2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0" xr:uid="{00000000-000C-0000-FFFF-FFFF19000000}" name="Tabla1231" displayName="Tabla1231" ref="E686:I692" totalsRowShown="0" headerRowDxfId="174" headerRowBorderDxfId="173" tableBorderDxfId="172" totalsRowBorderDxfId="171">
  <autoFilter ref="E686:I692" xr:uid="{00000000-0009-0000-0100-00001E000000}"/>
  <tableColumns count="5">
    <tableColumn id="1" xr3:uid="{00000000-0010-0000-1900-000001000000}" name="Descripción de la población" dataDxfId="170"/>
    <tableColumn id="2" xr3:uid="{00000000-0010-0000-1900-000002000000}" name="2025" dataDxfId="169"/>
    <tableColumn id="3" xr3:uid="{00000000-0010-0000-1900-000003000000}" name="2026" dataDxfId="168"/>
    <tableColumn id="4" xr3:uid="{00000000-0010-0000-1900-000004000000}" name="2027" dataDxfId="167"/>
    <tableColumn id="5" xr3:uid="{00000000-0010-0000-1900-000005000000}" name="2028" dataDxfId="166"/>
  </tableColumns>
  <tableStyleInfo name="TableStyleLight11" showFirstColumn="0" showLastColumn="0" showRowStripes="1" showColumnStripes="0"/>
</table>
</file>

<file path=xl/tables/table2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1" xr:uid="{00000000-000C-0000-FFFF-FFFF1A000000}" name="Tabla31" displayName="Tabla31" ref="E735:I738" totalsRowShown="0" headerRowDxfId="165" headerRowBorderDxfId="164" tableBorderDxfId="163" totalsRowBorderDxfId="162">
  <autoFilter ref="E735:I738" xr:uid="{00000000-0009-0000-0100-00001F000000}"/>
  <tableColumns count="5">
    <tableColumn id="1" xr3:uid="{00000000-0010-0000-1A00-000001000000}" name="No." dataDxfId="161"/>
    <tableColumn id="2" xr3:uid="{00000000-0010-0000-1A00-000002000000}" name="Meta proyecto (actividad)" dataDxfId="160"/>
    <tableColumn id="3" xr3:uid="{00000000-0010-0000-1A00-000003000000}" name="Indicador" dataDxfId="159"/>
    <tableColumn id="4" xr3:uid="{00000000-0010-0000-1A00-000004000000}" name="Producto" dataDxfId="158">
      <calculatedColumnFormula>IF(G736=ISBLANK(TRUE)," ",VLOOKUP(G736,'T.DINAMICA 2'!$N$43:$U$52,8,0))</calculatedColumnFormula>
    </tableColumn>
    <tableColumn id="5" xr3:uid="{00000000-0010-0000-1A00-000005000000}" name="Cantidad (cuatrenio)" dataDxfId="157"/>
  </tableColumns>
  <tableStyleInfo name="TableStyleLight11" showFirstColumn="0" showLastColumn="0" showRowStripes="1" showColumnStripes="0"/>
</table>
</file>

<file path=xl/tables/table2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2" xr:uid="{00000000-000C-0000-FFFF-FFFF1B000000}" name="Tabla32" displayName="Tabla32" ref="E740:I743" totalsRowShown="0" headerRowDxfId="156" dataDxfId="154" headerRowBorderDxfId="155" tableBorderDxfId="153" totalsRowBorderDxfId="152">
  <autoFilter ref="E740:I743" xr:uid="{00000000-0009-0000-0100-000020000000}"/>
  <tableColumns count="5">
    <tableColumn id="1" xr3:uid="{00000000-0010-0000-1B00-000001000000}" name="No." dataDxfId="151"/>
    <tableColumn id="2" xr3:uid="{00000000-0010-0000-1B00-000002000000}" name="Meta Plan de Desarrollo Local" dataDxfId="150">
      <calculatedColumnFormula>IF(G736=ISBLANK(TRUE)," ",VLOOKUP(G736,'T.DINAMICA 2'!$N$43:$T$52,5,0))</calculatedColumnFormula>
    </tableColumn>
    <tableColumn id="3" xr3:uid="{00000000-0010-0000-1B00-000003000000}" name="Meta Producto Plan de Desarrollo Distrital" dataDxfId="149">
      <calculatedColumnFormula>IF(G736=ISBLANK(TRUE)," ",VLOOKUP(G736,'T.DINAMICA 2'!$N$43:$T$52,6,0))</calculatedColumnFormula>
    </tableColumn>
    <tableColumn id="4" xr3:uid="{00000000-0010-0000-1B00-000004000000}" name="Meta Estratégica Plan de Desarrollo Distrital" dataDxfId="148">
      <calculatedColumnFormula>IF(G736=ISBLANK(TRUE)," ",VLOOKUP(G736,'T.DINAMICA 2'!$N$43:$T$52,7,0))</calculatedColumnFormula>
    </tableColumn>
    <tableColumn id="5" xr3:uid="{00000000-0010-0000-1B00-000005000000}" name="Producto política pública" dataDxfId="147"/>
  </tableColumns>
  <tableStyleInfo name="TableStyleLight11" showFirstColumn="0" showLastColumn="0" showRowStripes="1" showColumnStripes="0"/>
</table>
</file>

<file path=xl/tables/table2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1C000000}" name="Tabla2" displayName="Tabla2" ref="D913:J921" totalsRowShown="0" headerRowDxfId="146" headerRowBorderDxfId="145" tableBorderDxfId="144" totalsRowBorderDxfId="143">
  <autoFilter ref="D913:J921" xr:uid="{00000000-0009-0000-0100-000002000000}"/>
  <tableColumns count="7">
    <tableColumn id="1" xr3:uid="{00000000-0010-0000-1C00-000001000000}" name="Nivel" dataDxfId="142"/>
    <tableColumn id="2" xr3:uid="{00000000-0010-0000-1C00-000002000000}" name="Tipo" dataDxfId="141"/>
    <tableColumn id="3" xr3:uid="{00000000-0010-0000-1C00-000003000000}" name="Descripción del riesgo" dataDxfId="140"/>
    <tableColumn id="4" xr3:uid="{00000000-0010-0000-1C00-000004000000}" name="Probabilidades" dataDxfId="139"/>
    <tableColumn id="5" xr3:uid="{00000000-0010-0000-1C00-000005000000}" name="Impacto" dataDxfId="138"/>
    <tableColumn id="6" xr3:uid="{00000000-0010-0000-1C00-000006000000}" name="Efectos" dataDxfId="137"/>
    <tableColumn id="7" xr3:uid="{00000000-0010-0000-1C00-000007000000}" name="Medidas de mitigación" dataDxfId="136"/>
  </tableColumns>
  <tableStyleInfo name="TableStyleLight11" showFirstColumn="0" showLastColumn="0" showRowStripes="1" showColumnStripes="0"/>
</table>
</file>

<file path=xl/tables/table3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1D000000}" name="Tabla4" displayName="Tabla4" ref="F963:H974" totalsRowShown="0" headerRowDxfId="135" dataDxfId="133" headerRowBorderDxfId="134" tableBorderDxfId="132" totalsRowBorderDxfId="131">
  <autoFilter ref="F963:H974" xr:uid="{00000000-0009-0000-0100-000004000000}"/>
  <tableColumns count="3">
    <tableColumn id="1" xr3:uid="{00000000-0010-0000-1D00-000001000000}" name="Versión" dataDxfId="130"/>
    <tableColumn id="2" xr3:uid="{00000000-0010-0000-1D00-000002000000}" name="Fecha de actualización" dataDxfId="129"/>
    <tableColumn id="3" xr3:uid="{00000000-0010-0000-1D00-000003000000}" name="Descripción" dataDxfId="128"/>
  </tableColumns>
  <tableStyleInfo name="TableStyleLight11" showFirstColumn="0" showLastColumn="0" showRowStripes="1" showColumnStripes="0"/>
</table>
</file>

<file path=xl/tables/table3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5" xr:uid="{00000000-000C-0000-FFFF-FFFF1E000000}" name="Tabla3146" displayName="Tabla3146" ref="E754:I757" totalsRowShown="0" headerRowDxfId="127" headerRowBorderDxfId="126" tableBorderDxfId="125" totalsRowBorderDxfId="124">
  <autoFilter ref="E754:I757" xr:uid="{00000000-0009-0000-0100-00002D000000}"/>
  <tableColumns count="5">
    <tableColumn id="1" xr3:uid="{00000000-0010-0000-1E00-000001000000}" name="No." dataDxfId="123"/>
    <tableColumn id="2" xr3:uid="{00000000-0010-0000-1E00-000002000000}" name="Meta proyecto (actividad)" dataDxfId="122"/>
    <tableColumn id="3" xr3:uid="{00000000-0010-0000-1E00-000003000000}" name="Indicador" dataDxfId="121"/>
    <tableColumn id="4" xr3:uid="{00000000-0010-0000-1E00-000004000000}" name="Producto" dataDxfId="120">
      <calculatedColumnFormula>IF(G755=ISBLANK(TRUE)," ",VLOOKUP(G755,'T.DINAMICA 2'!$N$43:$U$52,8,0))</calculatedColumnFormula>
    </tableColumn>
    <tableColumn id="5" xr3:uid="{00000000-0010-0000-1E00-000005000000}" name="Cantidad (cuatrenio)" dataDxfId="119"/>
  </tableColumns>
  <tableStyleInfo name="TableStyleLight11" showFirstColumn="0" showLastColumn="0" showRowStripes="1" showColumnStripes="0"/>
</table>
</file>

<file path=xl/tables/table3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6" xr:uid="{00000000-000C-0000-FFFF-FFFF1F000000}" name="Tabla3147" displayName="Tabla3147" ref="E773:I776" totalsRowShown="0" headerRowDxfId="118" headerRowBorderDxfId="117" tableBorderDxfId="116" totalsRowBorderDxfId="115">
  <autoFilter ref="E773:I776" xr:uid="{00000000-0009-0000-0100-00002E000000}"/>
  <tableColumns count="5">
    <tableColumn id="1" xr3:uid="{00000000-0010-0000-1F00-000001000000}" name="No." dataDxfId="114"/>
    <tableColumn id="2" xr3:uid="{00000000-0010-0000-1F00-000002000000}" name="Meta proyecto (actividad)" dataDxfId="113"/>
    <tableColumn id="3" xr3:uid="{00000000-0010-0000-1F00-000003000000}" name="Indicador" dataDxfId="112"/>
    <tableColumn id="4" xr3:uid="{00000000-0010-0000-1F00-000004000000}" name="Producto" dataDxfId="111">
      <calculatedColumnFormula>IF(G774=ISBLANK(TRUE)," ",VLOOKUP(G774,'T.DINAMICA 2'!$N$43:$U$52,8,0))</calculatedColumnFormula>
    </tableColumn>
    <tableColumn id="5" xr3:uid="{00000000-0010-0000-1F00-000005000000}" name="Cantidad (cuatrenio)" dataDxfId="110"/>
  </tableColumns>
  <tableStyleInfo name="TableStyleLight11" showFirstColumn="0" showLastColumn="0" showRowStripes="1" showColumnStripes="0"/>
</table>
</file>

<file path=xl/tables/table3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7" xr:uid="{00000000-000C-0000-FFFF-FFFF20000000}" name="Tabla314748" displayName="Tabla314748" ref="E789:I792" totalsRowShown="0" headerRowDxfId="109" headerRowBorderDxfId="108" tableBorderDxfId="107" totalsRowBorderDxfId="106">
  <autoFilter ref="E789:I792" xr:uid="{00000000-0009-0000-0100-00002F000000}"/>
  <tableColumns count="5">
    <tableColumn id="1" xr3:uid="{00000000-0010-0000-2000-000001000000}" name="No." dataDxfId="105"/>
    <tableColumn id="2" xr3:uid="{00000000-0010-0000-2000-000002000000}" name="Meta proyecto (actividad)" dataDxfId="104"/>
    <tableColumn id="3" xr3:uid="{00000000-0010-0000-2000-000003000000}" name="Indicador" dataDxfId="103"/>
    <tableColumn id="4" xr3:uid="{00000000-0010-0000-2000-000004000000}" name="Producto" dataDxfId="102">
      <calculatedColumnFormula>IF(G790=ISBLANK(TRUE)," ",VLOOKUP(G790,'T.DINAMICA 2'!$N$43:$U$52,8,0))</calculatedColumnFormula>
    </tableColumn>
    <tableColumn id="5" xr3:uid="{00000000-0010-0000-2000-000005000000}" name="Cantidad (cuatrenio)" dataDxfId="101"/>
  </tableColumns>
  <tableStyleInfo name="TableStyleLight11" showFirstColumn="0" showLastColumn="0" showRowStripes="1" showColumnStripes="0"/>
</table>
</file>

<file path=xl/tables/table3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8" xr:uid="{00000000-000C-0000-FFFF-FFFF21000000}" name="Tabla314749" displayName="Tabla314749" ref="E808:I811" totalsRowShown="0" headerRowDxfId="100" headerRowBorderDxfId="99" tableBorderDxfId="98" totalsRowBorderDxfId="97">
  <autoFilter ref="E808:I811" xr:uid="{00000000-0009-0000-0100-000030000000}"/>
  <tableColumns count="5">
    <tableColumn id="1" xr3:uid="{00000000-0010-0000-2100-000001000000}" name="No." dataDxfId="96"/>
    <tableColumn id="2" xr3:uid="{00000000-0010-0000-2100-000002000000}" name="Meta proyecto (actividad)" dataDxfId="95"/>
    <tableColumn id="3" xr3:uid="{00000000-0010-0000-2100-000003000000}" name="Indicador" dataDxfId="94"/>
    <tableColumn id="4" xr3:uid="{00000000-0010-0000-2100-000004000000}" name="Producto" dataDxfId="93">
      <calculatedColumnFormula>IF(G809=ISBLANK(TRUE)," ",VLOOKUP(G809,'T.DINAMICA 2'!$N$43:$U$52,8,0))</calculatedColumnFormula>
    </tableColumn>
    <tableColumn id="5" xr3:uid="{00000000-0010-0000-2100-000005000000}" name="Cantidad (cuatrenio)" dataDxfId="92"/>
  </tableColumns>
  <tableStyleInfo name="TableStyleLight11" showFirstColumn="0" showLastColumn="0" showRowStripes="1" showColumnStripes="0"/>
</table>
</file>

<file path=xl/tables/table3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9" xr:uid="{00000000-000C-0000-FFFF-FFFF22000000}" name="Tabla314750" displayName="Tabla314750" ref="E827:I830" totalsRowShown="0" headerRowDxfId="91" headerRowBorderDxfId="90" tableBorderDxfId="89" totalsRowBorderDxfId="88">
  <autoFilter ref="E827:I830" xr:uid="{00000000-0009-0000-0100-000031000000}"/>
  <tableColumns count="5">
    <tableColumn id="1" xr3:uid="{00000000-0010-0000-2200-000001000000}" name="No." dataDxfId="87"/>
    <tableColumn id="2" xr3:uid="{00000000-0010-0000-2200-000002000000}" name="Meta proyecto (actividad)" dataDxfId="86"/>
    <tableColumn id="3" xr3:uid="{00000000-0010-0000-2200-000003000000}" name="Indicador" dataDxfId="85"/>
    <tableColumn id="4" xr3:uid="{00000000-0010-0000-2200-000004000000}" name="Producto" dataDxfId="84">
      <calculatedColumnFormula>IF(G828=ISBLANK(TRUE)," ",VLOOKUP(G828,'T.DINAMICA 2'!$N$43:$U$52,8,0))</calculatedColumnFormula>
    </tableColumn>
    <tableColumn id="5" xr3:uid="{00000000-0010-0000-2200-000005000000}" name="Cantidad (cuatrenio)" dataDxfId="83"/>
  </tableColumns>
  <tableStyleInfo name="TableStyleLight11" showFirstColumn="0" showLastColumn="0" showRowStripes="1" showColumnStripes="0"/>
</table>
</file>

<file path=xl/tables/table3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0" xr:uid="{00000000-000C-0000-FFFF-FFFF23000000}" name="Tabla314751" displayName="Tabla314751" ref="E846:I849" totalsRowShown="0" headerRowDxfId="82" headerRowBorderDxfId="81" tableBorderDxfId="80" totalsRowBorderDxfId="79">
  <autoFilter ref="E846:I849" xr:uid="{00000000-0009-0000-0100-000032000000}"/>
  <tableColumns count="5">
    <tableColumn id="1" xr3:uid="{00000000-0010-0000-2300-000001000000}" name="No." dataDxfId="78"/>
    <tableColumn id="2" xr3:uid="{00000000-0010-0000-2300-000002000000}" name="Meta proyecto (actividad)" dataDxfId="77"/>
    <tableColumn id="3" xr3:uid="{00000000-0010-0000-2300-000003000000}" name="Indicador" dataDxfId="76"/>
    <tableColumn id="4" xr3:uid="{00000000-0010-0000-2300-000004000000}" name="Producto" dataDxfId="75">
      <calculatedColumnFormula>IF(G847=ISBLANK(TRUE)," ",VLOOKUP(G847,'T.DINAMICA 2'!$N$43:$U$52,8,0))</calculatedColumnFormula>
    </tableColumn>
    <tableColumn id="5" xr3:uid="{00000000-0010-0000-2300-000005000000}" name="Cantidad (cuatrenio)" dataDxfId="74"/>
  </tableColumns>
  <tableStyleInfo name="TableStyleLight11" showFirstColumn="0" showLastColumn="0" showRowStripes="1" showColumnStripes="0"/>
</table>
</file>

<file path=xl/tables/table3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1" xr:uid="{00000000-000C-0000-FFFF-FFFF24000000}" name="Tabla3252" displayName="Tabla3252" ref="E759:I762" totalsRowShown="0" headerRowDxfId="73" dataDxfId="71" headerRowBorderDxfId="72" tableBorderDxfId="70" totalsRowBorderDxfId="69">
  <autoFilter ref="E759:I762" xr:uid="{00000000-0009-0000-0100-000033000000}"/>
  <tableColumns count="5">
    <tableColumn id="1" xr3:uid="{00000000-0010-0000-2400-000001000000}" name="No." dataDxfId="68"/>
    <tableColumn id="2" xr3:uid="{00000000-0010-0000-2400-000002000000}" name="Meta Plan de Desarrollo Local" dataDxfId="67">
      <calculatedColumnFormula>IF(G755=ISBLANK(TRUE)," ",VLOOKUP(G755,'T.DINAMICA 2'!$N$43:$T$52,5,0))</calculatedColumnFormula>
    </tableColumn>
    <tableColumn id="3" xr3:uid="{00000000-0010-0000-2400-000003000000}" name="Meta Producto Plan de Desarrollo Distrital" dataDxfId="66">
      <calculatedColumnFormula>IF(G755=ISBLANK(TRUE)," ",VLOOKUP(G755,'T.DINAMICA 2'!$N$43:$T$52,6,0))</calculatedColumnFormula>
    </tableColumn>
    <tableColumn id="4" xr3:uid="{00000000-0010-0000-2400-000004000000}" name="Meta Estratégica Plan de Desarrollo Distrital" dataDxfId="65">
      <calculatedColumnFormula>IF(G755=ISBLANK(TRUE)," ",VLOOKUP(G755,'T.DINAMICA 2'!$N$43:$T$52,7,0))</calculatedColumnFormula>
    </tableColumn>
    <tableColumn id="5" xr3:uid="{00000000-0010-0000-2400-000005000000}" name="Producto política pública" dataDxfId="64"/>
  </tableColumns>
  <tableStyleInfo name="TableStyleLight11" showFirstColumn="0" showLastColumn="0" showRowStripes="1" showColumnStripes="0"/>
</table>
</file>

<file path=xl/tables/table3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2" xr:uid="{00000000-000C-0000-FFFF-FFFF25000000}" name="Tabla3253" displayName="Tabla3253" ref="E778:I781" totalsRowShown="0" headerRowDxfId="63" dataDxfId="61" headerRowBorderDxfId="62" tableBorderDxfId="60" totalsRowBorderDxfId="59">
  <autoFilter ref="E778:I781" xr:uid="{00000000-0009-0000-0100-000034000000}"/>
  <tableColumns count="5">
    <tableColumn id="1" xr3:uid="{00000000-0010-0000-2500-000001000000}" name="No." dataDxfId="58"/>
    <tableColumn id="2" xr3:uid="{00000000-0010-0000-2500-000002000000}" name="Meta Plan de Desarrollo Local" dataDxfId="57">
      <calculatedColumnFormula>IF(G774=ISBLANK(TRUE)," ",VLOOKUP(G774,'T.DINAMICA 2'!$N$43:$T$52,5,0))</calculatedColumnFormula>
    </tableColumn>
    <tableColumn id="3" xr3:uid="{00000000-0010-0000-2500-000003000000}" name="Meta Producto Plan de Desarrollo Distrital" dataDxfId="56">
      <calculatedColumnFormula>IF(G774=ISBLANK(TRUE)," ",VLOOKUP(G774,'T.DINAMICA 2'!$N$43:$T$52,6,0))</calculatedColumnFormula>
    </tableColumn>
    <tableColumn id="4" xr3:uid="{00000000-0010-0000-2500-000004000000}" name="Meta Estratégica Plan de Desarrollo Distrital" dataDxfId="55">
      <calculatedColumnFormula>IF(G774=ISBLANK(TRUE)," ",VLOOKUP(G774,'T.DINAMICA 2'!$N$43:$T$52,7,0))</calculatedColumnFormula>
    </tableColumn>
    <tableColumn id="5" xr3:uid="{00000000-0010-0000-2500-000005000000}" name="Producto política pública" dataDxfId="54"/>
  </tableColumns>
  <tableStyleInfo name="TableStyleLight11" showFirstColumn="0" showLastColumn="0" showRowStripes="1" showColumnStripes="0"/>
</table>
</file>

<file path=xl/tables/table3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3" xr:uid="{00000000-000C-0000-FFFF-FFFF26000000}" name="Tabla3254" displayName="Tabla3254" ref="E794:I797" totalsRowShown="0" headerRowDxfId="53" dataDxfId="51" headerRowBorderDxfId="52" tableBorderDxfId="50" totalsRowBorderDxfId="49">
  <autoFilter ref="E794:I797" xr:uid="{00000000-0009-0000-0100-000035000000}"/>
  <tableColumns count="5">
    <tableColumn id="1" xr3:uid="{00000000-0010-0000-2600-000001000000}" name="No." dataDxfId="48"/>
    <tableColumn id="2" xr3:uid="{00000000-0010-0000-2600-000002000000}" name="Meta Plan de Desarrollo Local" dataDxfId="47">
      <calculatedColumnFormula>IF(G790=ISBLANK(TRUE)," ",VLOOKUP(G790,'T.DINAMICA 2'!$N$43:$T$52,5,0))</calculatedColumnFormula>
    </tableColumn>
    <tableColumn id="3" xr3:uid="{00000000-0010-0000-2600-000003000000}" name="Meta Producto Plan de Desarrollo Distrital" dataDxfId="46">
      <calculatedColumnFormula>IF(G790=ISBLANK(TRUE)," ",VLOOKUP(G790,'T.DINAMICA 2'!$N$43:$T$52,6,0))</calculatedColumnFormula>
    </tableColumn>
    <tableColumn id="4" xr3:uid="{00000000-0010-0000-2600-000004000000}" name="Meta Estratégica Plan de Desarrollo Distrital" dataDxfId="45">
      <calculatedColumnFormula>IF(G790=ISBLANK(TRUE)," ",VLOOKUP(G790,'T.DINAMICA 2'!$N$43:$T$52,7,0))</calculatedColumnFormula>
    </tableColumn>
    <tableColumn id="5" xr3:uid="{00000000-0010-0000-2600-000005000000}" name="Producto política pública" dataDxfId="44"/>
  </tableColumns>
  <tableStyleInfo name="TableStyleLight11" showFirstColumn="0" showLastColumn="0" showRowStripes="1" showColumnStripes="0"/>
</table>
</file>

<file path=xl/tables/table4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4" xr:uid="{00000000-000C-0000-FFFF-FFFF27000000}" name="Tabla3255" displayName="Tabla3255" ref="E813:I816" totalsRowShown="0" headerRowDxfId="43" dataDxfId="41" headerRowBorderDxfId="42" tableBorderDxfId="40" totalsRowBorderDxfId="39">
  <autoFilter ref="E813:I816" xr:uid="{00000000-0009-0000-0100-000036000000}"/>
  <tableColumns count="5">
    <tableColumn id="1" xr3:uid="{00000000-0010-0000-2700-000001000000}" name="No." dataDxfId="38"/>
    <tableColumn id="2" xr3:uid="{00000000-0010-0000-2700-000002000000}" name="Meta Plan de Desarrollo Local" dataDxfId="37">
      <calculatedColumnFormula>IF(G809=ISBLANK(TRUE)," ",VLOOKUP(G809,'T.DINAMICA 2'!$N$43:$T$52,5,0))</calculatedColumnFormula>
    </tableColumn>
    <tableColumn id="3" xr3:uid="{00000000-0010-0000-2700-000003000000}" name="Meta Producto Plan de Desarrollo Distrital" dataDxfId="36">
      <calculatedColumnFormula>IF(G809=ISBLANK(TRUE)," ",VLOOKUP(G809,'T.DINAMICA 2'!$N$43:$T$52,6,0))</calculatedColumnFormula>
    </tableColumn>
    <tableColumn id="4" xr3:uid="{00000000-0010-0000-2700-000004000000}" name="Meta Estratégica Plan de Desarrollo Distrital" dataDxfId="35">
      <calculatedColumnFormula>IF(G809=ISBLANK(TRUE)," ",VLOOKUP(G809,'T.DINAMICA 2'!$N$43:$T$52,7,0))</calculatedColumnFormula>
    </tableColumn>
    <tableColumn id="5" xr3:uid="{00000000-0010-0000-2700-000005000000}" name="Producto política pública" dataDxfId="34"/>
  </tableColumns>
  <tableStyleInfo name="TableStyleLight11" showFirstColumn="0" showLastColumn="0" showRowStripes="1" showColumnStripes="0"/>
</table>
</file>

<file path=xl/tables/table4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5" xr:uid="{00000000-000C-0000-FFFF-FFFF28000000}" name="Tabla3256" displayName="Tabla3256" ref="E832:I835" totalsRowShown="0" headerRowDxfId="33" dataDxfId="31" headerRowBorderDxfId="32" tableBorderDxfId="30" totalsRowBorderDxfId="29">
  <autoFilter ref="E832:I835" xr:uid="{00000000-0009-0000-0100-000037000000}"/>
  <tableColumns count="5">
    <tableColumn id="1" xr3:uid="{00000000-0010-0000-2800-000001000000}" name="No." dataDxfId="28"/>
    <tableColumn id="2" xr3:uid="{00000000-0010-0000-2800-000002000000}" name="Meta Plan de Desarrollo Local" dataDxfId="27">
      <calculatedColumnFormula>IF(G828=ISBLANK(TRUE)," ",VLOOKUP(G828,'T.DINAMICA 2'!$N$43:$T$52,5,0))</calculatedColumnFormula>
    </tableColumn>
    <tableColumn id="3" xr3:uid="{00000000-0010-0000-2800-000003000000}" name="Meta Producto Plan de Desarrollo Distrital" dataDxfId="26">
      <calculatedColumnFormula>IF(G828=ISBLANK(TRUE)," ",VLOOKUP(G828,'T.DINAMICA 2'!$N$43:$T$52,6,0))</calculatedColumnFormula>
    </tableColumn>
    <tableColumn id="4" xr3:uid="{00000000-0010-0000-2800-000004000000}" name="Meta Estratégica Plan de Desarrollo Distrital" dataDxfId="25">
      <calculatedColumnFormula>IF(G828=ISBLANK(TRUE)," ",VLOOKUP(G828,'T.DINAMICA 2'!$N$43:$T$52,7,0))</calculatedColumnFormula>
    </tableColumn>
    <tableColumn id="5" xr3:uid="{00000000-0010-0000-2800-000005000000}" name="Producto política pública" dataDxfId="24"/>
  </tableColumns>
  <tableStyleInfo name="TableStyleLight11" showFirstColumn="0" showLastColumn="0" showRowStripes="1" showColumnStripes="0"/>
</table>
</file>

<file path=xl/tables/table4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6" xr:uid="{00000000-000C-0000-FFFF-FFFF29000000}" name="Tabla3257" displayName="Tabla3257" ref="E851:I854" totalsRowShown="0" headerRowDxfId="23" dataDxfId="21" headerRowBorderDxfId="22" tableBorderDxfId="20" totalsRowBorderDxfId="19">
  <autoFilter ref="E851:I854" xr:uid="{00000000-0009-0000-0100-000038000000}"/>
  <tableColumns count="5">
    <tableColumn id="1" xr3:uid="{00000000-0010-0000-2900-000001000000}" name="No." dataDxfId="18"/>
    <tableColumn id="2" xr3:uid="{00000000-0010-0000-2900-000002000000}" name="Meta Plan de Desarrollo Local" dataDxfId="17">
      <calculatedColumnFormula>IF(G847=ISBLANK(TRUE)," ",VLOOKUP(G847,'T.DINAMICA 2'!$N$43:$T$52,5,0))</calculatedColumnFormula>
    </tableColumn>
    <tableColumn id="3" xr3:uid="{00000000-0010-0000-2900-000003000000}" name="Meta Producto Plan de Desarrollo Distrital" dataDxfId="16">
      <calculatedColumnFormula>IF(G847=ISBLANK(TRUE)," ",VLOOKUP(G847,'T.DINAMICA 2'!$N$43:$T$52,6,0))</calculatedColumnFormula>
    </tableColumn>
    <tableColumn id="4" xr3:uid="{00000000-0010-0000-2900-000004000000}" name="Meta Estratégica Plan de Desarrollo Distrital" dataDxfId="15">
      <calculatedColumnFormula>IF(G847=ISBLANK(TRUE)," ",VLOOKUP(G847,'T.DINAMICA 2'!$N$43:$T$52,7,0))</calculatedColumnFormula>
    </tableColumn>
    <tableColumn id="5" xr3:uid="{00000000-0010-0000-2900-000005000000}" name="Producto política pública" dataDxfId="14"/>
  </tableColumns>
  <tableStyleInfo name="TableStyleLight11"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3" Type="http://schemas.openxmlformats.org/officeDocument/2006/relationships/table" Target="../tables/table8.xml"/><Relationship Id="rId18" Type="http://schemas.openxmlformats.org/officeDocument/2006/relationships/table" Target="../tables/table13.xml"/><Relationship Id="rId26" Type="http://schemas.openxmlformats.org/officeDocument/2006/relationships/table" Target="../tables/table21.xml"/><Relationship Id="rId39" Type="http://schemas.openxmlformats.org/officeDocument/2006/relationships/table" Target="../tables/table34.xml"/><Relationship Id="rId21" Type="http://schemas.openxmlformats.org/officeDocument/2006/relationships/table" Target="../tables/table16.xml"/><Relationship Id="rId34" Type="http://schemas.openxmlformats.org/officeDocument/2006/relationships/table" Target="../tables/table29.xml"/><Relationship Id="rId42" Type="http://schemas.openxmlformats.org/officeDocument/2006/relationships/table" Target="../tables/table37.xml"/><Relationship Id="rId47" Type="http://schemas.openxmlformats.org/officeDocument/2006/relationships/table" Target="../tables/table42.xml"/><Relationship Id="rId7" Type="http://schemas.openxmlformats.org/officeDocument/2006/relationships/table" Target="../tables/table2.xml"/><Relationship Id="rId2" Type="http://schemas.openxmlformats.org/officeDocument/2006/relationships/drawing" Target="../drawings/drawing2.xml"/><Relationship Id="rId16" Type="http://schemas.openxmlformats.org/officeDocument/2006/relationships/table" Target="../tables/table11.xml"/><Relationship Id="rId29" Type="http://schemas.openxmlformats.org/officeDocument/2006/relationships/table" Target="../tables/table24.xml"/><Relationship Id="rId1" Type="http://schemas.openxmlformats.org/officeDocument/2006/relationships/printerSettings" Target="../printerSettings/printerSettings3.bin"/><Relationship Id="rId6" Type="http://schemas.openxmlformats.org/officeDocument/2006/relationships/table" Target="../tables/table1.xml"/><Relationship Id="rId11" Type="http://schemas.openxmlformats.org/officeDocument/2006/relationships/table" Target="../tables/table6.xml"/><Relationship Id="rId24" Type="http://schemas.openxmlformats.org/officeDocument/2006/relationships/table" Target="../tables/table19.xml"/><Relationship Id="rId32" Type="http://schemas.openxmlformats.org/officeDocument/2006/relationships/table" Target="../tables/table27.xml"/><Relationship Id="rId37" Type="http://schemas.openxmlformats.org/officeDocument/2006/relationships/table" Target="../tables/table32.xml"/><Relationship Id="rId40" Type="http://schemas.openxmlformats.org/officeDocument/2006/relationships/table" Target="../tables/table35.xml"/><Relationship Id="rId45" Type="http://schemas.openxmlformats.org/officeDocument/2006/relationships/table" Target="../tables/table40.xml"/><Relationship Id="rId5" Type="http://schemas.openxmlformats.org/officeDocument/2006/relationships/image" Target="../media/image2.emf"/><Relationship Id="rId15" Type="http://schemas.openxmlformats.org/officeDocument/2006/relationships/table" Target="../tables/table10.xml"/><Relationship Id="rId23" Type="http://schemas.openxmlformats.org/officeDocument/2006/relationships/table" Target="../tables/table18.xml"/><Relationship Id="rId28" Type="http://schemas.openxmlformats.org/officeDocument/2006/relationships/table" Target="../tables/table23.xml"/><Relationship Id="rId36" Type="http://schemas.openxmlformats.org/officeDocument/2006/relationships/table" Target="../tables/table31.xml"/><Relationship Id="rId10" Type="http://schemas.openxmlformats.org/officeDocument/2006/relationships/table" Target="../tables/table5.xml"/><Relationship Id="rId19" Type="http://schemas.openxmlformats.org/officeDocument/2006/relationships/table" Target="../tables/table14.xml"/><Relationship Id="rId31" Type="http://schemas.openxmlformats.org/officeDocument/2006/relationships/table" Target="../tables/table26.xml"/><Relationship Id="rId44" Type="http://schemas.openxmlformats.org/officeDocument/2006/relationships/table" Target="../tables/table39.xml"/><Relationship Id="rId4" Type="http://schemas.openxmlformats.org/officeDocument/2006/relationships/control" Target="../activeX/activeX1.xml"/><Relationship Id="rId9" Type="http://schemas.openxmlformats.org/officeDocument/2006/relationships/table" Target="../tables/table4.xml"/><Relationship Id="rId14" Type="http://schemas.openxmlformats.org/officeDocument/2006/relationships/table" Target="../tables/table9.xml"/><Relationship Id="rId22" Type="http://schemas.openxmlformats.org/officeDocument/2006/relationships/table" Target="../tables/table17.xml"/><Relationship Id="rId27" Type="http://schemas.openxmlformats.org/officeDocument/2006/relationships/table" Target="../tables/table22.xml"/><Relationship Id="rId30" Type="http://schemas.openxmlformats.org/officeDocument/2006/relationships/table" Target="../tables/table25.xml"/><Relationship Id="rId35" Type="http://schemas.openxmlformats.org/officeDocument/2006/relationships/table" Target="../tables/table30.xml"/><Relationship Id="rId43" Type="http://schemas.openxmlformats.org/officeDocument/2006/relationships/table" Target="../tables/table38.xml"/><Relationship Id="rId48" Type="http://schemas.microsoft.com/office/2007/relationships/slicer" Target="../slicers/slicer1.xml"/><Relationship Id="rId8" Type="http://schemas.openxmlformats.org/officeDocument/2006/relationships/table" Target="../tables/table3.xml"/><Relationship Id="rId3" Type="http://schemas.openxmlformats.org/officeDocument/2006/relationships/vmlDrawing" Target="../drawings/vmlDrawing1.vml"/><Relationship Id="rId12" Type="http://schemas.openxmlformats.org/officeDocument/2006/relationships/table" Target="../tables/table7.xml"/><Relationship Id="rId17" Type="http://schemas.openxmlformats.org/officeDocument/2006/relationships/table" Target="../tables/table12.xml"/><Relationship Id="rId25" Type="http://schemas.openxmlformats.org/officeDocument/2006/relationships/table" Target="../tables/table20.xml"/><Relationship Id="rId33" Type="http://schemas.openxmlformats.org/officeDocument/2006/relationships/table" Target="../tables/table28.xml"/><Relationship Id="rId38" Type="http://schemas.openxmlformats.org/officeDocument/2006/relationships/table" Target="../tables/table33.xml"/><Relationship Id="rId46" Type="http://schemas.openxmlformats.org/officeDocument/2006/relationships/table" Target="../tables/table41.xml"/><Relationship Id="rId20" Type="http://schemas.openxmlformats.org/officeDocument/2006/relationships/table" Target="../tables/table15.xml"/><Relationship Id="rId41" Type="http://schemas.openxmlformats.org/officeDocument/2006/relationships/table" Target="../tables/table36.xml"/></Relationships>
</file>

<file path=xl/worksheets/_rels/sheet6.xml.rels><?xml version="1.0" encoding="UTF-8" standalone="yes"?>
<Relationships xmlns="http://schemas.openxmlformats.org/package/2006/relationships"><Relationship Id="rId8" Type="http://schemas.openxmlformats.org/officeDocument/2006/relationships/printerSettings" Target="../printerSettings/printerSettings4.bin"/><Relationship Id="rId3" Type="http://schemas.openxmlformats.org/officeDocument/2006/relationships/pivotTable" Target="../pivotTables/pivotTable3.xml"/><Relationship Id="rId7" Type="http://schemas.openxmlformats.org/officeDocument/2006/relationships/pivotTable" Target="../pivotTables/pivotTable7.xml"/><Relationship Id="rId2" Type="http://schemas.openxmlformats.org/officeDocument/2006/relationships/pivotTable" Target="../pivotTables/pivotTable2.xml"/><Relationship Id="rId1" Type="http://schemas.openxmlformats.org/officeDocument/2006/relationships/pivotTable" Target="../pivotTables/pivotTable1.xml"/><Relationship Id="rId6" Type="http://schemas.openxmlformats.org/officeDocument/2006/relationships/pivotTable" Target="../pivotTables/pivotTable6.xml"/><Relationship Id="rId5" Type="http://schemas.openxmlformats.org/officeDocument/2006/relationships/pivotTable" Target="../pivotTables/pivotTable5.xml"/><Relationship Id="rId4" Type="http://schemas.openxmlformats.org/officeDocument/2006/relationships/pivotTable" Target="../pivotTables/pivotTable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0"/>
  <dimension ref="D2:X131"/>
  <sheetViews>
    <sheetView zoomScale="85" zoomScaleNormal="85" workbookViewId="0">
      <selection activeCell="F24" sqref="F24"/>
    </sheetView>
  </sheetViews>
  <sheetFormatPr baseColWidth="10" defaultColWidth="11.42578125" defaultRowHeight="12.75" x14ac:dyDescent="0.2"/>
  <cols>
    <col min="1" max="2" width="11.42578125" style="1"/>
    <col min="3" max="3" width="24.7109375" style="1" customWidth="1"/>
    <col min="4" max="4" width="22.5703125" style="1" customWidth="1"/>
    <col min="5" max="5" width="64.7109375" style="1" customWidth="1"/>
    <col min="6" max="6" width="70" style="1" customWidth="1"/>
    <col min="7" max="7" width="23.28515625" style="1" customWidth="1"/>
    <col min="8" max="8" width="13.140625" style="1" customWidth="1"/>
    <col min="9" max="11" width="24.85546875" style="1" customWidth="1"/>
    <col min="12" max="12" width="18" style="1" customWidth="1"/>
    <col min="13" max="13" width="30.42578125" style="1" customWidth="1"/>
    <col min="14" max="14" width="14.140625" style="1" customWidth="1"/>
    <col min="15" max="15" width="34.5703125" style="1" customWidth="1"/>
    <col min="16" max="16" width="14.85546875" style="1" customWidth="1"/>
    <col min="17" max="17" width="11.42578125" style="1"/>
    <col min="18" max="18" width="37.5703125" style="1" customWidth="1"/>
    <col min="19" max="19" width="11.42578125" style="1"/>
    <col min="20" max="20" width="13.5703125" style="1" customWidth="1"/>
    <col min="21" max="21" width="34.42578125" style="1" customWidth="1"/>
    <col min="22" max="22" width="11.42578125" style="1"/>
    <col min="23" max="23" width="15" style="1" customWidth="1"/>
    <col min="24" max="24" width="36.28515625" style="3" customWidth="1"/>
    <col min="25" max="25" width="11.42578125" style="1"/>
    <col min="26" max="26" width="49.7109375" style="1" customWidth="1"/>
    <col min="27" max="27" width="14.28515625" style="1" customWidth="1"/>
    <col min="28" max="28" width="39.28515625" style="1" customWidth="1"/>
    <col min="29" max="30" width="11.42578125" style="1"/>
    <col min="31" max="31" width="20.85546875" style="1" customWidth="1"/>
    <col min="32" max="32" width="34.140625" style="1" customWidth="1"/>
    <col min="33" max="16384" width="11.42578125" style="1"/>
  </cols>
  <sheetData>
    <row r="2" spans="4:6" x14ac:dyDescent="0.2">
      <c r="E2" s="1" t="s">
        <v>0</v>
      </c>
    </row>
    <row r="3" spans="4:6" x14ac:dyDescent="0.2">
      <c r="E3" s="1" t="s">
        <v>1</v>
      </c>
    </row>
    <row r="4" spans="4:6" x14ac:dyDescent="0.2">
      <c r="E4" s="1" t="s">
        <v>2</v>
      </c>
    </row>
    <row r="8" spans="4:6" x14ac:dyDescent="0.2">
      <c r="F8" s="1" t="s">
        <v>3</v>
      </c>
    </row>
    <row r="9" spans="4:6" ht="12.75" customHeight="1" x14ac:dyDescent="0.2">
      <c r="D9" s="4" t="s">
        <v>4</v>
      </c>
      <c r="E9" s="1">
        <v>1</v>
      </c>
      <c r="F9" s="1" t="s">
        <v>5</v>
      </c>
    </row>
    <row r="10" spans="4:6" ht="12.75" customHeight="1" x14ac:dyDescent="0.2">
      <c r="D10" s="5" t="s">
        <v>6</v>
      </c>
      <c r="E10" s="1">
        <v>2</v>
      </c>
      <c r="F10" s="1" t="s">
        <v>7</v>
      </c>
    </row>
    <row r="11" spans="4:6" ht="12.75" customHeight="1" x14ac:dyDescent="0.2">
      <c r="D11" s="4" t="s">
        <v>8</v>
      </c>
      <c r="E11" s="1">
        <v>3</v>
      </c>
      <c r="F11" s="1" t="s">
        <v>9</v>
      </c>
    </row>
    <row r="12" spans="4:6" ht="12.75" customHeight="1" x14ac:dyDescent="0.2">
      <c r="D12" s="5" t="s">
        <v>10</v>
      </c>
      <c r="E12" s="1">
        <v>4</v>
      </c>
      <c r="F12" s="1" t="s">
        <v>11</v>
      </c>
    </row>
    <row r="13" spans="4:6" ht="12.75" customHeight="1" x14ac:dyDescent="0.2">
      <c r="D13" s="4" t="s">
        <v>12</v>
      </c>
      <c r="E13" s="1">
        <v>5</v>
      </c>
      <c r="F13" s="1" t="s">
        <v>13</v>
      </c>
    </row>
    <row r="14" spans="4:6" ht="12.75" customHeight="1" x14ac:dyDescent="0.2">
      <c r="D14" s="5" t="s">
        <v>14</v>
      </c>
      <c r="E14" s="1">
        <v>6</v>
      </c>
      <c r="F14" s="1" t="s">
        <v>15</v>
      </c>
    </row>
    <row r="15" spans="4:6" ht="12.75" customHeight="1" x14ac:dyDescent="0.2">
      <c r="D15" s="4" t="s">
        <v>16</v>
      </c>
      <c r="E15" s="1">
        <v>7</v>
      </c>
      <c r="F15" s="1" t="s">
        <v>17</v>
      </c>
    </row>
    <row r="16" spans="4:6" ht="12.75" customHeight="1" x14ac:dyDescent="0.2">
      <c r="D16" s="5" t="s">
        <v>18</v>
      </c>
      <c r="E16" s="1">
        <v>8</v>
      </c>
      <c r="F16" s="1" t="s">
        <v>19</v>
      </c>
    </row>
    <row r="17" spans="4:6" ht="12.75" customHeight="1" x14ac:dyDescent="0.2">
      <c r="D17" s="4" t="s">
        <v>20</v>
      </c>
      <c r="E17" s="1">
        <v>9</v>
      </c>
      <c r="F17" s="1" t="s">
        <v>21</v>
      </c>
    </row>
    <row r="18" spans="4:6" ht="12.75" customHeight="1" x14ac:dyDescent="0.2">
      <c r="D18" s="5" t="s">
        <v>22</v>
      </c>
      <c r="E18" s="1">
        <v>10</v>
      </c>
      <c r="F18" s="1" t="s">
        <v>23</v>
      </c>
    </row>
    <row r="19" spans="4:6" ht="12.75" customHeight="1" x14ac:dyDescent="0.2">
      <c r="D19" s="4" t="s">
        <v>24</v>
      </c>
      <c r="E19" s="1">
        <v>11</v>
      </c>
      <c r="F19" s="1" t="s">
        <v>25</v>
      </c>
    </row>
    <row r="20" spans="4:6" ht="12.75" customHeight="1" x14ac:dyDescent="0.2">
      <c r="D20" s="5" t="s">
        <v>26</v>
      </c>
      <c r="E20" s="1">
        <v>12</v>
      </c>
      <c r="F20" s="1" t="s">
        <v>27</v>
      </c>
    </row>
    <row r="21" spans="4:6" ht="12.75" customHeight="1" x14ac:dyDescent="0.2">
      <c r="D21" s="4" t="s">
        <v>28</v>
      </c>
      <c r="E21" s="1">
        <v>13</v>
      </c>
      <c r="F21" s="1" t="s">
        <v>29</v>
      </c>
    </row>
    <row r="22" spans="4:6" ht="12.75" customHeight="1" x14ac:dyDescent="0.2">
      <c r="D22" s="5" t="s">
        <v>30</v>
      </c>
      <c r="E22" s="1">
        <v>14</v>
      </c>
      <c r="F22" s="1" t="s">
        <v>31</v>
      </c>
    </row>
    <row r="23" spans="4:6" ht="12.75" customHeight="1" x14ac:dyDescent="0.2">
      <c r="D23" s="4" t="s">
        <v>32</v>
      </c>
      <c r="E23" s="1">
        <v>15</v>
      </c>
      <c r="F23" s="1" t="s">
        <v>33</v>
      </c>
    </row>
    <row r="24" spans="4:6" ht="12.75" customHeight="1" x14ac:dyDescent="0.2">
      <c r="D24" s="5" t="s">
        <v>34</v>
      </c>
      <c r="E24" s="1">
        <v>16</v>
      </c>
      <c r="F24" s="1" t="s">
        <v>35</v>
      </c>
    </row>
    <row r="25" spans="4:6" ht="12.75" customHeight="1" x14ac:dyDescent="0.2">
      <c r="D25" s="4" t="s">
        <v>36</v>
      </c>
      <c r="E25" s="1">
        <v>17</v>
      </c>
      <c r="F25" s="1" t="s">
        <v>37</v>
      </c>
    </row>
    <row r="26" spans="4:6" ht="12.75" customHeight="1" x14ac:dyDescent="0.2">
      <c r="D26" s="5" t="s">
        <v>38</v>
      </c>
      <c r="E26" s="1">
        <v>18</v>
      </c>
      <c r="F26" s="1" t="s">
        <v>39</v>
      </c>
    </row>
    <row r="27" spans="4:6" ht="12.75" customHeight="1" x14ac:dyDescent="0.2">
      <c r="D27" s="4" t="s">
        <v>40</v>
      </c>
      <c r="E27" s="1">
        <v>19</v>
      </c>
      <c r="F27" s="1" t="s">
        <v>41</v>
      </c>
    </row>
    <row r="28" spans="4:6" ht="12.75" customHeight="1" x14ac:dyDescent="0.2">
      <c r="D28" s="6" t="s">
        <v>42</v>
      </c>
      <c r="E28" s="1">
        <v>20</v>
      </c>
      <c r="F28" s="1" t="s">
        <v>43</v>
      </c>
    </row>
    <row r="29" spans="4:6" ht="12.75" customHeight="1" x14ac:dyDescent="0.2"/>
    <row r="33" spans="4:5" x14ac:dyDescent="0.2">
      <c r="D33" s="7" t="s">
        <v>44</v>
      </c>
      <c r="E33" s="1">
        <v>1</v>
      </c>
    </row>
    <row r="34" spans="4:5" x14ac:dyDescent="0.2">
      <c r="D34" s="8" t="s">
        <v>45</v>
      </c>
      <c r="E34" s="1">
        <v>2</v>
      </c>
    </row>
    <row r="35" spans="4:5" x14ac:dyDescent="0.2">
      <c r="D35" s="8" t="s">
        <v>46</v>
      </c>
      <c r="E35" s="1">
        <v>3</v>
      </c>
    </row>
    <row r="36" spans="4:5" x14ac:dyDescent="0.2">
      <c r="D36" s="8" t="s">
        <v>47</v>
      </c>
      <c r="E36" s="1">
        <v>4</v>
      </c>
    </row>
    <row r="37" spans="4:5" x14ac:dyDescent="0.2">
      <c r="D37" s="9" t="s">
        <v>48</v>
      </c>
      <c r="E37" s="1">
        <v>5</v>
      </c>
    </row>
    <row r="38" spans="4:5" x14ac:dyDescent="0.2">
      <c r="D38" s="10" t="s">
        <v>49</v>
      </c>
      <c r="E38" s="1">
        <v>6</v>
      </c>
    </row>
    <row r="39" spans="4:5" x14ac:dyDescent="0.2">
      <c r="D39" s="10" t="s">
        <v>50</v>
      </c>
      <c r="E39" s="1">
        <v>7</v>
      </c>
    </row>
    <row r="40" spans="4:5" x14ac:dyDescent="0.2">
      <c r="D40" s="10" t="s">
        <v>51</v>
      </c>
      <c r="E40" s="1">
        <v>8</v>
      </c>
    </row>
    <row r="41" spans="4:5" x14ac:dyDescent="0.2">
      <c r="D41" s="7" t="s">
        <v>52</v>
      </c>
      <c r="E41" s="1">
        <v>9</v>
      </c>
    </row>
    <row r="42" spans="4:5" x14ac:dyDescent="0.2">
      <c r="D42" s="7" t="s">
        <v>53</v>
      </c>
      <c r="E42" s="1">
        <v>10</v>
      </c>
    </row>
    <row r="43" spans="4:5" x14ac:dyDescent="0.2">
      <c r="D43" s="7" t="s">
        <v>54</v>
      </c>
      <c r="E43" s="1">
        <v>11</v>
      </c>
    </row>
    <row r="44" spans="4:5" x14ac:dyDescent="0.2">
      <c r="D44" s="7" t="s">
        <v>55</v>
      </c>
      <c r="E44" s="1">
        <v>12</v>
      </c>
    </row>
    <row r="45" spans="4:5" x14ac:dyDescent="0.2">
      <c r="D45" s="10" t="s">
        <v>56</v>
      </c>
      <c r="E45" s="1">
        <v>13</v>
      </c>
    </row>
    <row r="46" spans="4:5" x14ac:dyDescent="0.2">
      <c r="D46" s="10" t="s">
        <v>57</v>
      </c>
      <c r="E46" s="1">
        <v>14</v>
      </c>
    </row>
    <row r="47" spans="4:5" x14ac:dyDescent="0.2">
      <c r="D47" s="10" t="s">
        <v>58</v>
      </c>
      <c r="E47" s="1">
        <v>15</v>
      </c>
    </row>
    <row r="48" spans="4:5" x14ac:dyDescent="0.2">
      <c r="D48" s="10" t="s">
        <v>59</v>
      </c>
      <c r="E48" s="1">
        <v>16</v>
      </c>
    </row>
    <row r="55" spans="4:5" x14ac:dyDescent="0.2">
      <c r="D55" s="11" t="s">
        <v>60</v>
      </c>
      <c r="E55" s="12"/>
    </row>
    <row r="56" spans="4:5" x14ac:dyDescent="0.2">
      <c r="D56" s="11" t="s">
        <v>61</v>
      </c>
      <c r="E56" s="12"/>
    </row>
    <row r="57" spans="4:5" x14ac:dyDescent="0.2">
      <c r="D57" s="13"/>
      <c r="E57" s="12"/>
    </row>
    <row r="58" spans="4:5" x14ac:dyDescent="0.2">
      <c r="D58" s="13"/>
      <c r="E58" s="12"/>
    </row>
    <row r="59" spans="4:5" x14ac:dyDescent="0.2">
      <c r="D59" s="13"/>
      <c r="E59" s="12"/>
    </row>
    <row r="60" spans="4:5" x14ac:dyDescent="0.2">
      <c r="D60" s="11" t="s">
        <v>60</v>
      </c>
      <c r="E60" s="11" t="s">
        <v>61</v>
      </c>
    </row>
    <row r="61" spans="4:5" x14ac:dyDescent="0.2">
      <c r="D61" s="14" t="s">
        <v>62</v>
      </c>
      <c r="E61" s="14" t="s">
        <v>63</v>
      </c>
    </row>
    <row r="62" spans="4:5" x14ac:dyDescent="0.2">
      <c r="D62" s="14" t="s">
        <v>64</v>
      </c>
      <c r="E62" s="14"/>
    </row>
    <row r="63" spans="4:5" x14ac:dyDescent="0.2">
      <c r="D63" s="14" t="s">
        <v>65</v>
      </c>
      <c r="E63" s="14"/>
    </row>
    <row r="64" spans="4:5" x14ac:dyDescent="0.2">
      <c r="D64" s="14" t="s">
        <v>66</v>
      </c>
      <c r="E64" s="14"/>
    </row>
    <row r="65" spans="4:6" x14ac:dyDescent="0.2">
      <c r="D65" s="2"/>
      <c r="E65" s="14"/>
    </row>
    <row r="66" spans="4:6" x14ac:dyDescent="0.2">
      <c r="D66" s="2"/>
      <c r="E66" s="15"/>
    </row>
    <row r="70" spans="4:6" x14ac:dyDescent="0.2">
      <c r="D70" s="1" t="s">
        <v>67</v>
      </c>
      <c r="E70" s="1" t="s">
        <v>68</v>
      </c>
    </row>
    <row r="71" spans="4:6" x14ac:dyDescent="0.2">
      <c r="D71" s="1">
        <v>1</v>
      </c>
      <c r="E71" s="1" t="s">
        <v>69</v>
      </c>
      <c r="F71" s="1">
        <v>1</v>
      </c>
    </row>
    <row r="72" spans="4:6" x14ac:dyDescent="0.2">
      <c r="D72" s="1">
        <v>2</v>
      </c>
      <c r="E72" s="1" t="s">
        <v>70</v>
      </c>
      <c r="F72" s="1">
        <v>2</v>
      </c>
    </row>
    <row r="73" spans="4:6" x14ac:dyDescent="0.2">
      <c r="D73" s="1">
        <v>3</v>
      </c>
      <c r="E73" s="1" t="s">
        <v>71</v>
      </c>
      <c r="F73" s="1">
        <v>3</v>
      </c>
    </row>
    <row r="74" spans="4:6" x14ac:dyDescent="0.2">
      <c r="D74" s="1">
        <v>4</v>
      </c>
      <c r="E74" s="1" t="s">
        <v>72</v>
      </c>
      <c r="F74" s="1">
        <v>4</v>
      </c>
    </row>
    <row r="75" spans="4:6" x14ac:dyDescent="0.2">
      <c r="D75" s="1">
        <v>5</v>
      </c>
      <c r="E75" s="1" t="s">
        <v>73</v>
      </c>
      <c r="F75" s="1">
        <v>5</v>
      </c>
    </row>
    <row r="76" spans="4:6" x14ac:dyDescent="0.2">
      <c r="D76" s="1">
        <v>6</v>
      </c>
      <c r="E76" s="1" t="s">
        <v>74</v>
      </c>
      <c r="F76" s="1">
        <v>6</v>
      </c>
    </row>
    <row r="77" spans="4:6" x14ac:dyDescent="0.2">
      <c r="D77" s="1">
        <v>7</v>
      </c>
      <c r="E77" s="1" t="s">
        <v>75</v>
      </c>
      <c r="F77" s="1">
        <v>7</v>
      </c>
    </row>
    <row r="81" spans="4:6" x14ac:dyDescent="0.2">
      <c r="D81" s="1" t="s">
        <v>76</v>
      </c>
      <c r="E81" s="1" t="s">
        <v>77</v>
      </c>
    </row>
    <row r="82" spans="4:6" x14ac:dyDescent="0.2">
      <c r="D82" s="16">
        <v>100</v>
      </c>
      <c r="E82" s="16" t="s">
        <v>78</v>
      </c>
      <c r="F82" s="16">
        <v>100</v>
      </c>
    </row>
    <row r="83" spans="4:6" x14ac:dyDescent="0.2">
      <c r="D83" s="17">
        <v>102</v>
      </c>
      <c r="E83" s="17" t="s">
        <v>79</v>
      </c>
      <c r="F83" s="17">
        <v>102</v>
      </c>
    </row>
    <row r="84" spans="4:6" x14ac:dyDescent="0.2">
      <c r="D84" s="17">
        <v>85</v>
      </c>
      <c r="E84" s="17" t="s">
        <v>80</v>
      </c>
      <c r="F84" s="17">
        <v>85</v>
      </c>
    </row>
    <row r="85" spans="4:6" x14ac:dyDescent="0.2">
      <c r="D85" s="16">
        <v>87</v>
      </c>
      <c r="E85" s="16" t="s">
        <v>81</v>
      </c>
      <c r="F85" s="16">
        <v>87</v>
      </c>
    </row>
    <row r="86" spans="4:6" x14ac:dyDescent="0.2">
      <c r="D86" s="16">
        <v>88</v>
      </c>
      <c r="E86" s="16" t="s">
        <v>82</v>
      </c>
      <c r="F86" s="16">
        <v>88</v>
      </c>
    </row>
    <row r="87" spans="4:6" x14ac:dyDescent="0.2">
      <c r="D87" s="16">
        <v>89</v>
      </c>
      <c r="E87" s="16" t="s">
        <v>83</v>
      </c>
      <c r="F87" s="16">
        <v>89</v>
      </c>
    </row>
    <row r="88" spans="4:6" x14ac:dyDescent="0.2">
      <c r="D88" s="17">
        <v>90</v>
      </c>
      <c r="E88" s="17" t="s">
        <v>84</v>
      </c>
      <c r="F88" s="17">
        <v>90</v>
      </c>
    </row>
    <row r="89" spans="4:6" x14ac:dyDescent="0.2">
      <c r="D89" s="17">
        <v>91</v>
      </c>
      <c r="E89" s="17" t="s">
        <v>85</v>
      </c>
      <c r="F89" s="17">
        <v>91</v>
      </c>
    </row>
    <row r="90" spans="4:6" x14ac:dyDescent="0.2">
      <c r="D90" s="17">
        <v>92</v>
      </c>
      <c r="E90" s="17" t="s">
        <v>86</v>
      </c>
      <c r="F90" s="17">
        <v>92</v>
      </c>
    </row>
    <row r="91" spans="4:6" x14ac:dyDescent="0.2">
      <c r="D91" s="17">
        <v>93</v>
      </c>
      <c r="E91" s="17" t="s">
        <v>87</v>
      </c>
      <c r="F91" s="17">
        <v>93</v>
      </c>
    </row>
    <row r="92" spans="4:6" x14ac:dyDescent="0.2">
      <c r="D92" s="17">
        <v>94</v>
      </c>
      <c r="E92" s="17" t="s">
        <v>88</v>
      </c>
      <c r="F92" s="17">
        <v>94</v>
      </c>
    </row>
    <row r="93" spans="4:6" x14ac:dyDescent="0.2">
      <c r="D93" s="17">
        <v>95</v>
      </c>
      <c r="E93" s="17" t="s">
        <v>89</v>
      </c>
      <c r="F93" s="17">
        <v>95</v>
      </c>
    </row>
    <row r="94" spans="4:6" x14ac:dyDescent="0.2">
      <c r="D94" s="17">
        <v>96</v>
      </c>
      <c r="E94" s="17" t="s">
        <v>90</v>
      </c>
      <c r="F94" s="17">
        <v>96</v>
      </c>
    </row>
    <row r="95" spans="4:6" x14ac:dyDescent="0.2">
      <c r="D95" s="17">
        <v>98</v>
      </c>
      <c r="E95" s="17" t="s">
        <v>91</v>
      </c>
      <c r="F95" s="17">
        <v>98</v>
      </c>
    </row>
    <row r="105" spans="4:20" ht="22.5" customHeight="1" x14ac:dyDescent="0.2">
      <c r="L105" s="21"/>
      <c r="M105" s="22"/>
      <c r="N105" s="21"/>
      <c r="O105" s="20"/>
      <c r="P105" s="23"/>
      <c r="Q105" s="24"/>
      <c r="R105" s="18"/>
      <c r="S105" s="18"/>
      <c r="T105" s="19"/>
    </row>
    <row r="106" spans="4:20" ht="22.5" customHeight="1" x14ac:dyDescent="0.2">
      <c r="D106" s="49" t="s">
        <v>92</v>
      </c>
      <c r="L106" s="21"/>
      <c r="M106" s="22"/>
      <c r="N106" s="21"/>
      <c r="O106" s="20"/>
      <c r="P106" s="23"/>
      <c r="Q106" s="24"/>
      <c r="R106" s="18"/>
      <c r="S106" s="18"/>
      <c r="T106" s="19"/>
    </row>
    <row r="107" spans="4:20" ht="15" x14ac:dyDescent="0.2">
      <c r="D107" s="49" t="s">
        <v>93</v>
      </c>
    </row>
    <row r="108" spans="4:20" ht="15" x14ac:dyDescent="0.2">
      <c r="D108" s="49" t="s">
        <v>94</v>
      </c>
    </row>
    <row r="109" spans="4:20" ht="15" x14ac:dyDescent="0.2">
      <c r="D109" s="49" t="s">
        <v>95</v>
      </c>
    </row>
    <row r="115" spans="4:14" x14ac:dyDescent="0.2">
      <c r="I115" s="1" t="s">
        <v>96</v>
      </c>
      <c r="J115" s="1" t="s">
        <v>97</v>
      </c>
      <c r="K115" s="1" t="s">
        <v>98</v>
      </c>
      <c r="L115" s="1" t="s">
        <v>99</v>
      </c>
    </row>
    <row r="116" spans="4:14" ht="15" x14ac:dyDescent="0.2">
      <c r="I116" s="127" t="s">
        <v>100</v>
      </c>
      <c r="J116" s="127" t="s">
        <v>101</v>
      </c>
      <c r="K116" s="127" t="s">
        <v>102</v>
      </c>
      <c r="L116" s="127" t="s">
        <v>103</v>
      </c>
    </row>
    <row r="117" spans="4:14" ht="15" x14ac:dyDescent="0.2">
      <c r="I117" s="127" t="s">
        <v>104</v>
      </c>
      <c r="J117" s="127" t="s">
        <v>105</v>
      </c>
      <c r="K117" s="127" t="s">
        <v>106</v>
      </c>
      <c r="L117" s="127" t="s">
        <v>107</v>
      </c>
    </row>
    <row r="118" spans="4:14" ht="15" x14ac:dyDescent="0.2">
      <c r="I118" s="127" t="s">
        <v>108</v>
      </c>
      <c r="J118" s="127" t="s">
        <v>109</v>
      </c>
      <c r="K118" s="127" t="s">
        <v>110</v>
      </c>
      <c r="L118" s="127" t="s">
        <v>110</v>
      </c>
    </row>
    <row r="119" spans="4:14" ht="15" x14ac:dyDescent="0.2">
      <c r="J119" s="127" t="s">
        <v>111</v>
      </c>
      <c r="K119" s="127" t="s">
        <v>112</v>
      </c>
      <c r="L119" s="127" t="s">
        <v>113</v>
      </c>
      <c r="N119" s="1">
        <v>2025</v>
      </c>
    </row>
    <row r="120" spans="4:14" ht="15" x14ac:dyDescent="0.2">
      <c r="J120" s="127" t="s">
        <v>114</v>
      </c>
      <c r="K120" s="127" t="s">
        <v>115</v>
      </c>
      <c r="L120" s="127" t="s">
        <v>116</v>
      </c>
      <c r="N120" s="1">
        <v>2026</v>
      </c>
    </row>
    <row r="121" spans="4:14" ht="15" x14ac:dyDescent="0.2">
      <c r="J121" s="127" t="s">
        <v>117</v>
      </c>
      <c r="N121" s="1">
        <v>2027</v>
      </c>
    </row>
    <row r="122" spans="4:14" ht="15" x14ac:dyDescent="0.2">
      <c r="J122" s="127" t="s">
        <v>118</v>
      </c>
      <c r="N122" s="1">
        <v>2028</v>
      </c>
    </row>
    <row r="123" spans="4:14" ht="15" x14ac:dyDescent="0.2">
      <c r="J123" s="127" t="s">
        <v>119</v>
      </c>
    </row>
    <row r="124" spans="4:14" ht="60" x14ac:dyDescent="0.2">
      <c r="J124" s="127" t="s">
        <v>120</v>
      </c>
    </row>
    <row r="125" spans="4:14" ht="15" x14ac:dyDescent="0.2">
      <c r="D125" s="1" t="s">
        <v>121</v>
      </c>
      <c r="J125" s="127"/>
    </row>
    <row r="126" spans="4:14" ht="15" x14ac:dyDescent="0.2">
      <c r="D126" s="1" t="s">
        <v>122</v>
      </c>
      <c r="J126" s="127"/>
    </row>
    <row r="127" spans="4:14" ht="15" x14ac:dyDescent="0.2">
      <c r="D127" s="1" t="s">
        <v>123</v>
      </c>
      <c r="J127" s="127"/>
    </row>
    <row r="128" spans="4:14" ht="15" x14ac:dyDescent="0.2">
      <c r="D128" s="1" t="s">
        <v>124</v>
      </c>
      <c r="J128" s="127"/>
    </row>
    <row r="129" spans="4:4" x14ac:dyDescent="0.2">
      <c r="D129" s="1" t="s">
        <v>125</v>
      </c>
    </row>
    <row r="130" spans="4:4" x14ac:dyDescent="0.2">
      <c r="D130" s="1" t="s">
        <v>126</v>
      </c>
    </row>
    <row r="131" spans="4:4" x14ac:dyDescent="0.2">
      <c r="D131" s="1" t="s">
        <v>127</v>
      </c>
    </row>
  </sheetData>
  <sheetProtection algorithmName="SHA-512" hashValue="QgqtcamtNfSvYB9DPyvskQRIvnQOpn7usje4HyGL9Lu/bHaJkTZwiVFLoWweIaX3JuyHcUUGn7UNk7/9x7MJBQ==" saltValue="tRDXysguo9DUUSbUO07HTw==" spinCount="100000" sheet="1" sort="0" autoFilter="0" pivotTables="0"/>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1">
    <tabColor rgb="FFFFC000"/>
  </sheetPr>
  <dimension ref="A1:O34"/>
  <sheetViews>
    <sheetView topLeftCell="A5" workbookViewId="0">
      <selection activeCell="D20" sqref="D20:N20"/>
    </sheetView>
  </sheetViews>
  <sheetFormatPr baseColWidth="10" defaultColWidth="0" defaultRowHeight="15" zeroHeight="1" x14ac:dyDescent="0.25"/>
  <cols>
    <col min="1" max="2" width="11.42578125" customWidth="1"/>
    <col min="3" max="3" width="24.42578125" customWidth="1"/>
    <col min="4" max="15" width="11.42578125" customWidth="1"/>
    <col min="16" max="16384" width="11.42578125" hidden="1"/>
  </cols>
  <sheetData>
    <row r="1" spans="1:15" ht="15" customHeight="1" x14ac:dyDescent="0.25">
      <c r="A1" s="115"/>
      <c r="B1" s="334" t="s">
        <v>128</v>
      </c>
      <c r="C1" s="334"/>
      <c r="D1" s="334"/>
      <c r="E1" s="334"/>
      <c r="F1" s="334"/>
      <c r="G1" s="334"/>
      <c r="H1" s="334"/>
      <c r="I1" s="334"/>
      <c r="J1" s="334"/>
      <c r="K1" s="334"/>
      <c r="L1" s="334"/>
      <c r="M1" s="334"/>
      <c r="N1" s="334"/>
      <c r="O1" s="132"/>
    </row>
    <row r="2" spans="1:15" ht="15" customHeight="1" x14ac:dyDescent="0.25">
      <c r="A2" s="115"/>
      <c r="B2" s="334"/>
      <c r="C2" s="334"/>
      <c r="D2" s="334"/>
      <c r="E2" s="334"/>
      <c r="F2" s="334"/>
      <c r="G2" s="334"/>
      <c r="H2" s="334"/>
      <c r="I2" s="334"/>
      <c r="J2" s="334"/>
      <c r="K2" s="334"/>
      <c r="L2" s="334"/>
      <c r="M2" s="334"/>
      <c r="N2" s="334"/>
      <c r="O2" s="132"/>
    </row>
    <row r="3" spans="1:15" ht="15" customHeight="1" x14ac:dyDescent="0.25">
      <c r="A3" s="115"/>
      <c r="B3" s="335"/>
      <c r="C3" s="335"/>
      <c r="D3" s="335"/>
      <c r="E3" s="335"/>
      <c r="F3" s="335"/>
      <c r="G3" s="335"/>
      <c r="H3" s="335"/>
      <c r="I3" s="335"/>
      <c r="J3" s="335"/>
      <c r="K3" s="335"/>
      <c r="L3" s="335"/>
      <c r="M3" s="335"/>
      <c r="N3" s="335"/>
      <c r="O3" s="132"/>
    </row>
    <row r="4" spans="1:15" ht="18.75" x14ac:dyDescent="0.3">
      <c r="A4" s="115"/>
      <c r="B4" s="221" t="s">
        <v>129</v>
      </c>
      <c r="C4" s="344" t="s">
        <v>130</v>
      </c>
      <c r="D4" s="344"/>
      <c r="E4" s="344"/>
      <c r="F4" s="344"/>
      <c r="G4" s="344"/>
      <c r="H4" s="344"/>
      <c r="I4" s="344"/>
      <c r="J4" s="344"/>
      <c r="K4" s="344"/>
      <c r="L4" s="344"/>
      <c r="M4" s="344"/>
      <c r="N4" s="339"/>
      <c r="O4" s="132"/>
    </row>
    <row r="5" spans="1:15" ht="90" customHeight="1" x14ac:dyDescent="0.25">
      <c r="A5" s="115"/>
      <c r="B5" s="133">
        <v>1</v>
      </c>
      <c r="C5" s="332" t="s">
        <v>131</v>
      </c>
      <c r="D5" s="332"/>
      <c r="E5" s="332"/>
      <c r="F5" s="332"/>
      <c r="G5" s="332"/>
      <c r="H5" s="332"/>
      <c r="I5" s="332"/>
      <c r="J5" s="332"/>
      <c r="K5" s="332"/>
      <c r="L5" s="332"/>
      <c r="M5" s="332"/>
      <c r="N5" s="333"/>
      <c r="O5" s="132"/>
    </row>
    <row r="6" spans="1:15" ht="77.25" customHeight="1" x14ac:dyDescent="0.25">
      <c r="A6" s="115"/>
      <c r="B6" s="133">
        <v>2</v>
      </c>
      <c r="C6" s="332" t="s">
        <v>132</v>
      </c>
      <c r="D6" s="332"/>
      <c r="E6" s="332"/>
      <c r="F6" s="332"/>
      <c r="G6" s="332"/>
      <c r="H6" s="332"/>
      <c r="I6" s="332"/>
      <c r="J6" s="332"/>
      <c r="K6" s="332"/>
      <c r="L6" s="332"/>
      <c r="M6" s="332"/>
      <c r="N6" s="333"/>
      <c r="O6" s="132"/>
    </row>
    <row r="7" spans="1:15" ht="39" customHeight="1" x14ac:dyDescent="0.25">
      <c r="A7" s="115"/>
      <c r="B7" s="133">
        <v>3</v>
      </c>
      <c r="C7" s="332" t="s">
        <v>133</v>
      </c>
      <c r="D7" s="332"/>
      <c r="E7" s="332"/>
      <c r="F7" s="332"/>
      <c r="G7" s="332"/>
      <c r="H7" s="332"/>
      <c r="I7" s="332"/>
      <c r="J7" s="332"/>
      <c r="K7" s="332"/>
      <c r="L7" s="332"/>
      <c r="M7" s="332"/>
      <c r="N7" s="333"/>
      <c r="O7" s="132"/>
    </row>
    <row r="8" spans="1:15" ht="39" customHeight="1" x14ac:dyDescent="0.25">
      <c r="A8" s="115"/>
      <c r="B8" s="134">
        <v>4</v>
      </c>
      <c r="C8" s="332" t="s">
        <v>134</v>
      </c>
      <c r="D8" s="332"/>
      <c r="E8" s="332"/>
      <c r="F8" s="332"/>
      <c r="G8" s="332"/>
      <c r="H8" s="332"/>
      <c r="I8" s="332"/>
      <c r="J8" s="332"/>
      <c r="K8" s="332"/>
      <c r="L8" s="332"/>
      <c r="M8" s="332"/>
      <c r="N8" s="333"/>
      <c r="O8" s="132"/>
    </row>
    <row r="9" spans="1:15" ht="39" customHeight="1" x14ac:dyDescent="0.25">
      <c r="A9" s="115"/>
      <c r="B9" s="134">
        <v>5</v>
      </c>
      <c r="C9" s="332" t="s">
        <v>135</v>
      </c>
      <c r="D9" s="332"/>
      <c r="E9" s="332"/>
      <c r="F9" s="332"/>
      <c r="G9" s="332"/>
      <c r="H9" s="332"/>
      <c r="I9" s="332"/>
      <c r="J9" s="332"/>
      <c r="K9" s="332"/>
      <c r="L9" s="332"/>
      <c r="M9" s="332"/>
      <c r="N9" s="333"/>
      <c r="O9" s="132"/>
    </row>
    <row r="10" spans="1:15" ht="39" customHeight="1" x14ac:dyDescent="0.25">
      <c r="A10" s="136"/>
      <c r="B10" s="134">
        <v>6</v>
      </c>
      <c r="C10" s="332" t="s">
        <v>136</v>
      </c>
      <c r="D10" s="332"/>
      <c r="E10" s="332"/>
      <c r="F10" s="332"/>
      <c r="G10" s="332"/>
      <c r="H10" s="332"/>
      <c r="I10" s="332"/>
      <c r="J10" s="332"/>
      <c r="K10" s="332"/>
      <c r="L10" s="332"/>
      <c r="M10" s="332"/>
      <c r="N10" s="333"/>
      <c r="O10" s="132"/>
    </row>
    <row r="11" spans="1:15" ht="39" customHeight="1" x14ac:dyDescent="0.25">
      <c r="A11" s="136"/>
      <c r="B11" s="134">
        <v>7</v>
      </c>
      <c r="C11" s="332" t="s">
        <v>137</v>
      </c>
      <c r="D11" s="332"/>
      <c r="E11" s="332"/>
      <c r="F11" s="332"/>
      <c r="G11" s="332"/>
      <c r="H11" s="332"/>
      <c r="I11" s="332"/>
      <c r="J11" s="332"/>
      <c r="K11" s="332"/>
      <c r="L11" s="332"/>
      <c r="M11" s="332"/>
      <c r="N11" s="333"/>
      <c r="O11" s="132"/>
    </row>
    <row r="12" spans="1:15" ht="18.75" x14ac:dyDescent="0.3">
      <c r="A12" s="136"/>
      <c r="B12" s="339" t="s">
        <v>138</v>
      </c>
      <c r="C12" s="340"/>
      <c r="D12" s="338" t="s">
        <v>139</v>
      </c>
      <c r="E12" s="338"/>
      <c r="F12" s="338"/>
      <c r="G12" s="338"/>
      <c r="H12" s="338"/>
      <c r="I12" s="338"/>
      <c r="J12" s="338"/>
      <c r="K12" s="338"/>
      <c r="L12" s="338"/>
      <c r="M12" s="338"/>
      <c r="N12" s="338"/>
      <c r="O12" s="132"/>
    </row>
    <row r="13" spans="1:15" ht="61.5" customHeight="1" x14ac:dyDescent="0.25">
      <c r="A13" s="136"/>
      <c r="B13" s="336" t="s">
        <v>140</v>
      </c>
      <c r="C13" s="337"/>
      <c r="D13" s="341" t="s">
        <v>141</v>
      </c>
      <c r="E13" s="342"/>
      <c r="F13" s="342"/>
      <c r="G13" s="342"/>
      <c r="H13" s="342"/>
      <c r="I13" s="342"/>
      <c r="J13" s="342"/>
      <c r="K13" s="342"/>
      <c r="L13" s="342"/>
      <c r="M13" s="342"/>
      <c r="N13" s="343"/>
      <c r="O13" s="132"/>
    </row>
    <row r="14" spans="1:15" ht="48" customHeight="1" x14ac:dyDescent="0.25">
      <c r="A14" s="136"/>
      <c r="B14" s="336" t="s">
        <v>142</v>
      </c>
      <c r="C14" s="337"/>
      <c r="D14" s="341" t="s">
        <v>143</v>
      </c>
      <c r="E14" s="342"/>
      <c r="F14" s="342"/>
      <c r="G14" s="342"/>
      <c r="H14" s="342"/>
      <c r="I14" s="342"/>
      <c r="J14" s="342"/>
      <c r="K14" s="342"/>
      <c r="L14" s="342"/>
      <c r="M14" s="342"/>
      <c r="N14" s="343"/>
      <c r="O14" s="132"/>
    </row>
    <row r="15" spans="1:15" ht="42.75" customHeight="1" x14ac:dyDescent="0.25">
      <c r="A15" s="136"/>
      <c r="B15" s="336" t="s">
        <v>144</v>
      </c>
      <c r="C15" s="337"/>
      <c r="D15" s="341" t="s">
        <v>145</v>
      </c>
      <c r="E15" s="342"/>
      <c r="F15" s="342"/>
      <c r="G15" s="342"/>
      <c r="H15" s="342"/>
      <c r="I15" s="342"/>
      <c r="J15" s="342"/>
      <c r="K15" s="342"/>
      <c r="L15" s="342"/>
      <c r="M15" s="342"/>
      <c r="N15" s="343"/>
      <c r="O15" s="132"/>
    </row>
    <row r="16" spans="1:15" ht="52.5" customHeight="1" x14ac:dyDescent="0.25">
      <c r="A16" s="136"/>
      <c r="B16" s="336" t="s">
        <v>146</v>
      </c>
      <c r="C16" s="337"/>
      <c r="D16" s="341" t="s">
        <v>147</v>
      </c>
      <c r="E16" s="342"/>
      <c r="F16" s="342"/>
      <c r="G16" s="342"/>
      <c r="H16" s="342"/>
      <c r="I16" s="342"/>
      <c r="J16" s="342"/>
      <c r="K16" s="342"/>
      <c r="L16" s="342"/>
      <c r="M16" s="342"/>
      <c r="N16" s="343"/>
      <c r="O16" s="132"/>
    </row>
    <row r="17" spans="1:15" ht="43.5" customHeight="1" x14ac:dyDescent="0.25">
      <c r="A17" s="136"/>
      <c r="B17" s="336" t="s">
        <v>148</v>
      </c>
      <c r="C17" s="337"/>
      <c r="D17" s="341" t="s">
        <v>149</v>
      </c>
      <c r="E17" s="342"/>
      <c r="F17" s="342"/>
      <c r="G17" s="342"/>
      <c r="H17" s="342"/>
      <c r="I17" s="342"/>
      <c r="J17" s="342"/>
      <c r="K17" s="342"/>
      <c r="L17" s="342"/>
      <c r="M17" s="342"/>
      <c r="N17" s="343"/>
      <c r="O17" s="132"/>
    </row>
    <row r="18" spans="1:15" ht="69.75" customHeight="1" x14ac:dyDescent="0.25">
      <c r="A18" s="136"/>
      <c r="B18" s="336" t="s">
        <v>150</v>
      </c>
      <c r="C18" s="337"/>
      <c r="D18" s="341" t="s">
        <v>151</v>
      </c>
      <c r="E18" s="342"/>
      <c r="F18" s="342"/>
      <c r="G18" s="342"/>
      <c r="H18" s="342"/>
      <c r="I18" s="342"/>
      <c r="J18" s="342"/>
      <c r="K18" s="342"/>
      <c r="L18" s="342"/>
      <c r="M18" s="342"/>
      <c r="N18" s="343"/>
      <c r="O18" s="132"/>
    </row>
    <row r="19" spans="1:15" ht="114.75" customHeight="1" x14ac:dyDescent="0.25">
      <c r="A19" s="136"/>
      <c r="B19" s="336" t="s">
        <v>152</v>
      </c>
      <c r="C19" s="337"/>
      <c r="D19" s="341" t="s">
        <v>153</v>
      </c>
      <c r="E19" s="342"/>
      <c r="F19" s="342"/>
      <c r="G19" s="342"/>
      <c r="H19" s="342"/>
      <c r="I19" s="342"/>
      <c r="J19" s="342"/>
      <c r="K19" s="342"/>
      <c r="L19" s="342"/>
      <c r="M19" s="342"/>
      <c r="N19" s="343"/>
      <c r="O19" s="132"/>
    </row>
    <row r="20" spans="1:15" ht="155.25" customHeight="1" x14ac:dyDescent="0.25">
      <c r="A20" s="136"/>
      <c r="B20" s="336" t="s">
        <v>154</v>
      </c>
      <c r="C20" s="337"/>
      <c r="D20" s="341" t="s">
        <v>155</v>
      </c>
      <c r="E20" s="342"/>
      <c r="F20" s="342"/>
      <c r="G20" s="342"/>
      <c r="H20" s="342"/>
      <c r="I20" s="342"/>
      <c r="J20" s="342"/>
      <c r="K20" s="342"/>
      <c r="L20" s="342"/>
      <c r="M20" s="342"/>
      <c r="N20" s="343"/>
      <c r="O20" s="132"/>
    </row>
    <row r="21" spans="1:15" ht="82.5" customHeight="1" x14ac:dyDescent="0.25">
      <c r="A21" s="136"/>
      <c r="B21" s="336" t="s">
        <v>156</v>
      </c>
      <c r="C21" s="337"/>
      <c r="D21" s="341" t="s">
        <v>157</v>
      </c>
      <c r="E21" s="342"/>
      <c r="F21" s="342"/>
      <c r="G21" s="342"/>
      <c r="H21" s="342"/>
      <c r="I21" s="342"/>
      <c r="J21" s="342"/>
      <c r="K21" s="342"/>
      <c r="L21" s="342"/>
      <c r="M21" s="342"/>
      <c r="N21" s="343"/>
      <c r="O21" s="132"/>
    </row>
    <row r="22" spans="1:15" ht="67.5" customHeight="1" x14ac:dyDescent="0.25">
      <c r="A22" s="136"/>
      <c r="B22" s="336" t="s">
        <v>158</v>
      </c>
      <c r="C22" s="337"/>
      <c r="D22" s="341" t="s">
        <v>159</v>
      </c>
      <c r="E22" s="342"/>
      <c r="F22" s="342"/>
      <c r="G22" s="342"/>
      <c r="H22" s="342"/>
      <c r="I22" s="342"/>
      <c r="J22" s="342"/>
      <c r="K22" s="342"/>
      <c r="L22" s="342"/>
      <c r="M22" s="342"/>
      <c r="N22" s="343"/>
      <c r="O22" s="132"/>
    </row>
    <row r="23" spans="1:15" ht="40.5" customHeight="1" x14ac:dyDescent="0.25">
      <c r="A23" s="136"/>
      <c r="B23" s="336" t="s">
        <v>160</v>
      </c>
      <c r="C23" s="337"/>
      <c r="D23" s="341" t="s">
        <v>161</v>
      </c>
      <c r="E23" s="342"/>
      <c r="F23" s="342"/>
      <c r="G23" s="342"/>
      <c r="H23" s="342"/>
      <c r="I23" s="342"/>
      <c r="J23" s="342"/>
      <c r="K23" s="342"/>
      <c r="L23" s="342"/>
      <c r="M23" s="342"/>
      <c r="N23" s="343"/>
      <c r="O23" s="132"/>
    </row>
    <row r="24" spans="1:15" ht="46.5" customHeight="1" x14ac:dyDescent="0.25">
      <c r="A24" s="136"/>
      <c r="B24" s="336" t="s">
        <v>162</v>
      </c>
      <c r="C24" s="337"/>
      <c r="D24" s="343" t="s">
        <v>163</v>
      </c>
      <c r="E24" s="345"/>
      <c r="F24" s="345"/>
      <c r="G24" s="345"/>
      <c r="H24" s="345"/>
      <c r="I24" s="345"/>
      <c r="J24" s="345"/>
      <c r="K24" s="345"/>
      <c r="L24" s="345"/>
      <c r="M24" s="345"/>
      <c r="N24" s="346"/>
      <c r="O24" s="132"/>
    </row>
    <row r="25" spans="1:15" ht="46.5" customHeight="1" x14ac:dyDescent="0.25">
      <c r="A25" s="136"/>
      <c r="B25" s="336" t="s">
        <v>164</v>
      </c>
      <c r="C25" s="337"/>
      <c r="D25" s="343" t="s">
        <v>165</v>
      </c>
      <c r="E25" s="345"/>
      <c r="F25" s="345"/>
      <c r="G25" s="345"/>
      <c r="H25" s="345"/>
      <c r="I25" s="345"/>
      <c r="J25" s="345"/>
      <c r="K25" s="345"/>
      <c r="L25" s="345"/>
      <c r="M25" s="345"/>
      <c r="N25" s="346"/>
      <c r="O25" s="132"/>
    </row>
    <row r="26" spans="1:15" x14ac:dyDescent="0.25">
      <c r="A26" s="115"/>
      <c r="B26" s="135"/>
      <c r="C26" s="135"/>
      <c r="D26" s="115"/>
      <c r="E26" s="115"/>
      <c r="F26" s="115"/>
      <c r="G26" s="115"/>
      <c r="H26" s="115"/>
      <c r="I26" s="115"/>
      <c r="J26" s="115"/>
      <c r="K26" s="115"/>
      <c r="L26" s="115"/>
      <c r="M26" s="115"/>
      <c r="N26" s="115"/>
      <c r="O26" s="115"/>
    </row>
    <row r="27" spans="1:15" x14ac:dyDescent="0.25">
      <c r="A27" s="115"/>
      <c r="B27" s="135"/>
      <c r="C27" s="135"/>
      <c r="D27" s="115"/>
      <c r="E27" s="115"/>
      <c r="F27" s="115"/>
      <c r="G27" s="115"/>
      <c r="H27" s="115"/>
      <c r="I27" s="115"/>
      <c r="J27" s="115"/>
      <c r="K27" s="115"/>
      <c r="L27" s="115"/>
      <c r="M27" s="115"/>
      <c r="N27" s="115"/>
      <c r="O27" s="115"/>
    </row>
    <row r="28" spans="1:15" x14ac:dyDescent="0.25">
      <c r="A28" s="115"/>
      <c r="B28" s="115"/>
      <c r="C28" s="115"/>
      <c r="D28" s="115"/>
      <c r="E28" s="115"/>
      <c r="F28" s="115"/>
      <c r="G28" s="115"/>
      <c r="H28" s="115"/>
      <c r="I28" s="115"/>
      <c r="J28" s="115"/>
      <c r="K28" s="115"/>
      <c r="L28" s="115"/>
      <c r="M28" s="115"/>
      <c r="N28" s="115"/>
      <c r="O28" s="115"/>
    </row>
    <row r="29" spans="1:15" x14ac:dyDescent="0.25">
      <c r="A29" s="115"/>
      <c r="B29" s="115"/>
      <c r="C29" s="115"/>
      <c r="D29" s="115"/>
      <c r="E29" s="115"/>
      <c r="F29" s="115"/>
      <c r="G29" s="115"/>
      <c r="H29" s="115"/>
      <c r="I29" s="115"/>
      <c r="J29" s="115"/>
      <c r="K29" s="115"/>
      <c r="L29" s="115"/>
      <c r="M29" s="115"/>
      <c r="N29" s="115"/>
      <c r="O29" s="115"/>
    </row>
    <row r="30" spans="1:15" x14ac:dyDescent="0.25">
      <c r="A30" s="115"/>
      <c r="B30" s="115"/>
      <c r="C30" s="115"/>
      <c r="D30" s="115"/>
      <c r="E30" s="115"/>
      <c r="F30" s="115"/>
      <c r="G30" s="115"/>
      <c r="H30" s="115"/>
      <c r="I30" s="115"/>
      <c r="J30" s="115"/>
      <c r="K30" s="115"/>
      <c r="L30" s="115"/>
      <c r="M30" s="115"/>
      <c r="N30" s="115"/>
      <c r="O30" s="115"/>
    </row>
    <row r="31" spans="1:15" x14ac:dyDescent="0.25">
      <c r="A31" s="115"/>
      <c r="B31" s="115"/>
      <c r="C31" s="115"/>
      <c r="D31" s="115"/>
      <c r="E31" s="115"/>
      <c r="F31" s="115"/>
      <c r="G31" s="115"/>
      <c r="H31" s="115"/>
      <c r="I31" s="115"/>
      <c r="J31" s="115"/>
      <c r="K31" s="115"/>
      <c r="L31" s="115"/>
      <c r="M31" s="115"/>
      <c r="N31" s="115"/>
      <c r="O31" s="115"/>
    </row>
    <row r="32" spans="1:15" x14ac:dyDescent="0.25">
      <c r="A32" s="115"/>
      <c r="B32" s="115"/>
      <c r="C32" s="115"/>
      <c r="D32" s="115"/>
      <c r="E32" s="115"/>
      <c r="F32" s="115"/>
      <c r="G32" s="115"/>
      <c r="H32" s="115"/>
      <c r="I32" s="115"/>
      <c r="J32" s="115"/>
      <c r="K32" s="115"/>
      <c r="L32" s="115"/>
      <c r="M32" s="115"/>
      <c r="N32" s="115"/>
      <c r="O32" s="115"/>
    </row>
    <row r="33" spans="1:15" x14ac:dyDescent="0.25">
      <c r="A33" s="115"/>
      <c r="B33" s="115"/>
      <c r="C33" s="115"/>
      <c r="D33" s="115"/>
      <c r="E33" s="115"/>
      <c r="F33" s="115"/>
      <c r="G33" s="115"/>
      <c r="H33" s="115"/>
      <c r="I33" s="115"/>
      <c r="J33" s="115"/>
      <c r="K33" s="115"/>
      <c r="L33" s="115"/>
      <c r="M33" s="115"/>
      <c r="N33" s="115"/>
      <c r="O33" s="115"/>
    </row>
    <row r="34" spans="1:15" x14ac:dyDescent="0.25"/>
  </sheetData>
  <sheetProtection algorithmName="SHA-512" hashValue="Jq47GPqgeE/VMx6NSbwOCCvnl4xldQQafU23ZjrCJkCRKvFWBJAYn9ZMnhm8SJBOZjyD0SX+1gbNF0x5uZriKg==" saltValue="Lbq5uj9UHpt1vZ7yyPUCtQ==" spinCount="100000" sheet="1" selectLockedCells="1" sort="0" autoFilter="0" pivotTables="0"/>
  <mergeCells count="37">
    <mergeCell ref="C11:N11"/>
    <mergeCell ref="B25:C25"/>
    <mergeCell ref="D25:N25"/>
    <mergeCell ref="B15:C15"/>
    <mergeCell ref="B17:C17"/>
    <mergeCell ref="D14:N14"/>
    <mergeCell ref="D15:N15"/>
    <mergeCell ref="D16:N16"/>
    <mergeCell ref="D17:N17"/>
    <mergeCell ref="D18:N18"/>
    <mergeCell ref="B24:C24"/>
    <mergeCell ref="D24:N24"/>
    <mergeCell ref="D23:N23"/>
    <mergeCell ref="D19:N19"/>
    <mergeCell ref="D20:N20"/>
    <mergeCell ref="D21:N21"/>
    <mergeCell ref="D22:N22"/>
    <mergeCell ref="B22:C22"/>
    <mergeCell ref="B20:C20"/>
    <mergeCell ref="B21:C21"/>
    <mergeCell ref="B23:C23"/>
    <mergeCell ref="C6:N6"/>
    <mergeCell ref="C7:N7"/>
    <mergeCell ref="B1:N3"/>
    <mergeCell ref="B18:C18"/>
    <mergeCell ref="B19:C19"/>
    <mergeCell ref="B13:C13"/>
    <mergeCell ref="C8:N8"/>
    <mergeCell ref="C9:N9"/>
    <mergeCell ref="D12:N12"/>
    <mergeCell ref="B12:C12"/>
    <mergeCell ref="D13:N13"/>
    <mergeCell ref="C4:N4"/>
    <mergeCell ref="C10:N10"/>
    <mergeCell ref="C5:N5"/>
    <mergeCell ref="B14:C14"/>
    <mergeCell ref="B16:C16"/>
  </mergeCells>
  <pageMargins left="0.7" right="0.7" top="0.75" bottom="0.75" header="0.3" footer="0.3"/>
  <pageSetup scale="55"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19">
    <tabColor rgb="FFFFC000"/>
  </sheetPr>
  <dimension ref="A1:O2972"/>
  <sheetViews>
    <sheetView tabSelected="1" topLeftCell="D16" zoomScale="70" zoomScaleNormal="70" zoomScaleSheetLayoutView="80" zoomScalePageLayoutView="73" workbookViewId="0">
      <selection activeCell="F26" sqref="F26:I26"/>
    </sheetView>
  </sheetViews>
  <sheetFormatPr baseColWidth="10" defaultColWidth="0" defaultRowHeight="15" customHeight="1" zeroHeight="1" outlineLevelRow="1" x14ac:dyDescent="0.25"/>
  <cols>
    <col min="1" max="1" width="35.7109375" style="33" customWidth="1"/>
    <col min="2" max="2" width="15.7109375" style="31" customWidth="1"/>
    <col min="3" max="3" width="8.7109375" style="29" customWidth="1"/>
    <col min="4" max="4" width="24.42578125" style="29" customWidth="1"/>
    <col min="5" max="5" width="34.85546875" style="28" customWidth="1"/>
    <col min="6" max="6" width="30.7109375" style="28" customWidth="1"/>
    <col min="7" max="7" width="48.7109375" style="28" customWidth="1"/>
    <col min="8" max="8" width="43.7109375" style="83" customWidth="1"/>
    <col min="9" max="9" width="29.7109375" style="82" customWidth="1"/>
    <col min="10" max="10" width="26.7109375" style="27" customWidth="1"/>
    <col min="11" max="11" width="8.7109375" style="27" customWidth="1"/>
    <col min="12" max="12" width="15.5703125" style="26" customWidth="1"/>
    <col min="13" max="21" width="15.42578125" style="26" hidden="1" customWidth="1"/>
    <col min="22" max="16384" width="15.42578125" style="26" hidden="1"/>
  </cols>
  <sheetData>
    <row r="1" spans="1:12" x14ac:dyDescent="0.25">
      <c r="A1" s="446"/>
      <c r="C1" s="34"/>
      <c r="D1" s="34"/>
      <c r="E1" s="30"/>
      <c r="F1" s="34"/>
      <c r="G1" s="83"/>
      <c r="H1" s="34"/>
      <c r="I1" s="34"/>
      <c r="J1" s="34"/>
      <c r="K1" s="32"/>
      <c r="L1" s="31"/>
    </row>
    <row r="2" spans="1:12" x14ac:dyDescent="0.25">
      <c r="A2" s="446"/>
      <c r="C2" s="34"/>
      <c r="D2" s="34"/>
      <c r="E2" s="30"/>
      <c r="F2" s="34"/>
      <c r="G2" s="83"/>
      <c r="H2" s="34"/>
      <c r="I2" s="34"/>
      <c r="J2" s="34"/>
      <c r="K2" s="32"/>
      <c r="L2" s="31"/>
    </row>
    <row r="3" spans="1:12" ht="23.25" customHeight="1" x14ac:dyDescent="0.25">
      <c r="A3" s="446"/>
      <c r="C3" s="34"/>
      <c r="D3" s="34"/>
      <c r="E3" s="30"/>
      <c r="F3" s="34"/>
      <c r="G3" s="83"/>
      <c r="I3" s="34"/>
      <c r="J3" s="34"/>
      <c r="K3" s="32"/>
      <c r="L3" s="31"/>
    </row>
    <row r="4" spans="1:12" ht="23.25" customHeight="1" x14ac:dyDescent="0.25">
      <c r="A4" s="446"/>
      <c r="C4" s="34"/>
      <c r="D4" s="34"/>
      <c r="E4" s="30"/>
      <c r="F4" s="34"/>
      <c r="G4" s="83"/>
      <c r="I4" s="34"/>
      <c r="J4" s="34"/>
      <c r="K4" s="32"/>
      <c r="L4" s="31"/>
    </row>
    <row r="5" spans="1:12" ht="23.25" customHeight="1" x14ac:dyDescent="0.25">
      <c r="A5" s="446"/>
      <c r="C5" s="34"/>
      <c r="D5" s="34"/>
      <c r="E5" s="30"/>
      <c r="F5" s="34"/>
      <c r="G5" s="83"/>
      <c r="I5" s="34"/>
      <c r="J5" s="34"/>
      <c r="K5" s="32"/>
      <c r="L5" s="31"/>
    </row>
    <row r="6" spans="1:12" ht="23.25" customHeight="1" x14ac:dyDescent="0.25">
      <c r="A6" s="446"/>
      <c r="C6" s="34"/>
      <c r="D6" s="34"/>
      <c r="E6" s="34"/>
      <c r="F6" s="116"/>
      <c r="G6" s="83"/>
      <c r="I6" s="116"/>
      <c r="J6" s="116"/>
      <c r="K6" s="32"/>
      <c r="L6" s="31"/>
    </row>
    <row r="7" spans="1:12" ht="23.25" customHeight="1" x14ac:dyDescent="0.25">
      <c r="A7" s="446"/>
      <c r="C7" s="34"/>
      <c r="D7" s="34"/>
      <c r="E7" s="34"/>
      <c r="F7" s="116"/>
      <c r="G7" s="83"/>
      <c r="I7" s="116"/>
      <c r="J7" s="116"/>
      <c r="K7" s="32"/>
      <c r="L7" s="31"/>
    </row>
    <row r="8" spans="1:12" ht="23.25" customHeight="1" x14ac:dyDescent="0.25">
      <c r="A8" s="446"/>
      <c r="C8" s="34"/>
      <c r="D8" s="34"/>
      <c r="E8" s="34"/>
      <c r="F8" s="116"/>
      <c r="G8" s="83"/>
      <c r="I8" s="116"/>
      <c r="J8" s="116"/>
      <c r="K8" s="32"/>
      <c r="L8" s="31"/>
    </row>
    <row r="9" spans="1:12" ht="23.25" customHeight="1" x14ac:dyDescent="0.25">
      <c r="A9" s="446"/>
      <c r="C9" s="34"/>
      <c r="D9" s="34"/>
      <c r="E9" s="34"/>
      <c r="F9" s="116"/>
      <c r="G9" s="83"/>
      <c r="I9" s="116"/>
      <c r="J9" s="116"/>
      <c r="K9" s="32"/>
      <c r="L9" s="31"/>
    </row>
    <row r="10" spans="1:12" ht="23.25" customHeight="1" x14ac:dyDescent="0.25">
      <c r="A10" s="446"/>
      <c r="C10" s="34"/>
      <c r="D10" s="34"/>
      <c r="E10" s="34"/>
      <c r="F10" s="116"/>
      <c r="G10" s="83"/>
      <c r="H10" s="115"/>
      <c r="I10" s="116"/>
      <c r="J10" s="116"/>
      <c r="K10" s="32"/>
      <c r="L10" s="31"/>
    </row>
    <row r="11" spans="1:12" ht="23.25" customHeight="1" x14ac:dyDescent="0.25">
      <c r="A11" s="446"/>
      <c r="C11" s="34"/>
      <c r="D11" s="34"/>
      <c r="E11" s="34"/>
      <c r="F11" s="116"/>
      <c r="G11" s="115"/>
      <c r="H11" s="115"/>
      <c r="I11" s="116"/>
      <c r="J11" s="116"/>
      <c r="K11" s="32"/>
      <c r="L11" s="31"/>
    </row>
    <row r="12" spans="1:12" ht="23.25" customHeight="1" x14ac:dyDescent="0.25">
      <c r="A12" s="446"/>
      <c r="C12" s="34"/>
      <c r="D12" s="34"/>
      <c r="E12" s="34"/>
      <c r="F12" s="116"/>
      <c r="G12" s="115"/>
      <c r="H12" s="115"/>
      <c r="I12" s="116"/>
      <c r="J12" s="116"/>
      <c r="K12" s="32"/>
      <c r="L12" s="31"/>
    </row>
    <row r="13" spans="1:12" ht="23.25" customHeight="1" x14ac:dyDescent="0.25">
      <c r="A13" s="446"/>
      <c r="C13" s="34"/>
      <c r="D13" s="34"/>
      <c r="E13" s="34"/>
      <c r="F13" s="116"/>
      <c r="G13" s="115"/>
      <c r="H13" s="115"/>
      <c r="I13" s="116"/>
      <c r="J13" s="116"/>
      <c r="K13" s="32"/>
      <c r="L13" s="31"/>
    </row>
    <row r="14" spans="1:12" ht="23.25" customHeight="1" x14ac:dyDescent="0.25">
      <c r="A14" s="446"/>
      <c r="C14" s="34"/>
      <c r="D14" s="34"/>
      <c r="E14" s="34"/>
      <c r="F14" s="116"/>
      <c r="G14" s="115"/>
      <c r="H14" s="115"/>
      <c r="I14" s="116"/>
      <c r="J14" s="116"/>
      <c r="K14" s="32"/>
      <c r="L14" s="31"/>
    </row>
    <row r="15" spans="1:12" x14ac:dyDescent="0.25">
      <c r="A15" s="446"/>
      <c r="C15" s="34"/>
      <c r="D15" s="34"/>
      <c r="E15" s="30"/>
      <c r="F15" s="30"/>
      <c r="G15" s="30"/>
      <c r="H15" s="30"/>
      <c r="I15" s="30"/>
      <c r="J15" s="30"/>
      <c r="K15" s="32"/>
      <c r="L15" s="31"/>
    </row>
    <row r="16" spans="1:12" ht="32.25" customHeight="1" x14ac:dyDescent="0.25">
      <c r="A16" s="446"/>
      <c r="C16" s="392" t="s">
        <v>166</v>
      </c>
      <c r="D16" s="393"/>
      <c r="E16" s="393"/>
      <c r="F16" s="393"/>
      <c r="G16" s="393"/>
      <c r="H16" s="393"/>
      <c r="I16" s="393"/>
      <c r="J16" s="393"/>
      <c r="K16" s="394"/>
      <c r="L16" s="31"/>
    </row>
    <row r="17" spans="1:14" ht="46.5" customHeight="1" x14ac:dyDescent="0.25">
      <c r="A17" s="446"/>
      <c r="C17" s="392"/>
      <c r="D17" s="393"/>
      <c r="E17" s="393"/>
      <c r="F17" s="393"/>
      <c r="G17" s="393"/>
      <c r="H17" s="393"/>
      <c r="I17" s="393"/>
      <c r="J17" s="393"/>
      <c r="K17" s="394"/>
      <c r="L17" s="31"/>
    </row>
    <row r="18" spans="1:14" ht="6.75" customHeight="1" x14ac:dyDescent="0.25">
      <c r="A18" s="446"/>
      <c r="C18" s="35"/>
      <c r="D18" s="34"/>
      <c r="E18" s="30"/>
      <c r="F18" s="30"/>
      <c r="G18" s="30"/>
      <c r="J18" s="32"/>
      <c r="K18" s="38"/>
      <c r="L18" s="31"/>
    </row>
    <row r="19" spans="1:14" ht="21.75" customHeight="1" x14ac:dyDescent="0.25">
      <c r="A19" s="446"/>
      <c r="C19" s="386" t="s">
        <v>140</v>
      </c>
      <c r="D19" s="387"/>
      <c r="E19" s="387"/>
      <c r="F19" s="387"/>
      <c r="G19" s="387"/>
      <c r="H19" s="387"/>
      <c r="I19" s="387"/>
      <c r="J19" s="387"/>
      <c r="K19" s="388"/>
      <c r="L19" s="31"/>
    </row>
    <row r="20" spans="1:14" ht="21.75" customHeight="1" x14ac:dyDescent="0.25">
      <c r="A20" s="446"/>
      <c r="C20" s="389"/>
      <c r="D20" s="390"/>
      <c r="E20" s="390"/>
      <c r="F20" s="390"/>
      <c r="G20" s="390"/>
      <c r="H20" s="390"/>
      <c r="I20" s="390"/>
      <c r="J20" s="390"/>
      <c r="K20" s="391"/>
      <c r="L20" s="31"/>
    </row>
    <row r="21" spans="1:14" x14ac:dyDescent="0.25">
      <c r="A21" s="446"/>
      <c r="C21" s="35"/>
      <c r="D21" s="34"/>
      <c r="E21" s="30"/>
      <c r="F21" s="30"/>
      <c r="G21" s="30"/>
      <c r="J21" s="32"/>
      <c r="K21" s="36"/>
      <c r="L21" s="31"/>
    </row>
    <row r="22" spans="1:14" x14ac:dyDescent="0.25">
      <c r="A22" s="446"/>
      <c r="C22" s="35"/>
      <c r="D22" s="34"/>
      <c r="E22" s="30"/>
      <c r="F22" s="30"/>
      <c r="G22" s="30"/>
      <c r="J22" s="32"/>
      <c r="K22" s="36"/>
      <c r="L22" s="31"/>
    </row>
    <row r="23" spans="1:14" x14ac:dyDescent="0.25">
      <c r="A23" s="446"/>
      <c r="C23" s="35"/>
      <c r="D23" s="34"/>
      <c r="E23" s="30"/>
      <c r="F23" s="30"/>
      <c r="G23" s="30"/>
      <c r="J23" s="32"/>
      <c r="K23" s="36"/>
      <c r="L23" s="31"/>
    </row>
    <row r="24" spans="1:14" s="60" customFormat="1" ht="24.75" customHeight="1" x14ac:dyDescent="0.25">
      <c r="A24" s="446"/>
      <c r="B24" s="57"/>
      <c r="C24" s="58"/>
      <c r="D24" s="70"/>
      <c r="E24" s="92" t="s">
        <v>167</v>
      </c>
      <c r="F24" s="395" t="str">
        <f>'T.DINAMICA 2'!$A$4</f>
        <v>Puente Aranda</v>
      </c>
      <c r="G24" s="396"/>
      <c r="H24" s="396"/>
      <c r="I24" s="397"/>
      <c r="J24" s="32"/>
      <c r="K24" s="59"/>
      <c r="L24" s="31"/>
      <c r="M24" s="26"/>
      <c r="N24" s="26"/>
    </row>
    <row r="25" spans="1:14" s="60" customFormat="1" ht="24.75" customHeight="1" x14ac:dyDescent="0.25">
      <c r="A25" s="446"/>
      <c r="B25" s="57"/>
      <c r="C25" s="58"/>
      <c r="D25" s="70"/>
      <c r="E25" s="92" t="s">
        <v>168</v>
      </c>
      <c r="F25" s="398">
        <v>2355</v>
      </c>
      <c r="G25" s="399"/>
      <c r="H25" s="399"/>
      <c r="I25" s="400"/>
      <c r="J25" s="32"/>
      <c r="K25" s="59"/>
      <c r="L25" s="31"/>
      <c r="M25" s="26"/>
      <c r="N25" s="26"/>
    </row>
    <row r="26" spans="1:14" s="60" customFormat="1" ht="24.75" customHeight="1" x14ac:dyDescent="0.25">
      <c r="A26" s="446"/>
      <c r="B26" s="57"/>
      <c r="C26" s="58"/>
      <c r="D26" s="70"/>
      <c r="E26" s="92" t="s">
        <v>169</v>
      </c>
      <c r="F26" s="401" t="s">
        <v>170</v>
      </c>
      <c r="G26" s="402"/>
      <c r="H26" s="402"/>
      <c r="I26" s="403"/>
      <c r="J26" s="32"/>
      <c r="K26" s="59"/>
      <c r="L26" s="31"/>
      <c r="M26" s="26"/>
      <c r="N26" s="26"/>
    </row>
    <row r="27" spans="1:14" s="60" customFormat="1" ht="24.75" customHeight="1" x14ac:dyDescent="0.2">
      <c r="A27" s="446"/>
      <c r="B27" s="57"/>
      <c r="C27" s="64"/>
      <c r="D27" s="70"/>
      <c r="E27" s="93" t="s">
        <v>171</v>
      </c>
      <c r="F27" s="401" t="s">
        <v>123</v>
      </c>
      <c r="G27" s="402"/>
      <c r="H27" s="402"/>
      <c r="I27" s="403"/>
      <c r="J27" s="32"/>
      <c r="K27" s="65"/>
      <c r="L27" s="31"/>
      <c r="M27" s="26"/>
      <c r="N27" s="26"/>
    </row>
    <row r="28" spans="1:14" s="60" customFormat="1" ht="24.75" customHeight="1" x14ac:dyDescent="0.25">
      <c r="A28" s="446"/>
      <c r="B28" s="57"/>
      <c r="C28" s="58"/>
      <c r="D28" s="70"/>
      <c r="E28" s="30"/>
      <c r="F28" s="30"/>
      <c r="G28" s="30"/>
      <c r="H28" s="83"/>
      <c r="I28" s="82"/>
      <c r="J28" s="32"/>
      <c r="K28" s="59"/>
      <c r="L28" s="31"/>
      <c r="M28" s="26"/>
      <c r="N28" s="26"/>
    </row>
    <row r="29" spans="1:14" x14ac:dyDescent="0.25">
      <c r="A29" s="446"/>
      <c r="C29" s="35"/>
      <c r="D29" s="34"/>
      <c r="E29" s="30"/>
      <c r="F29" s="30"/>
      <c r="G29" s="30"/>
      <c r="J29" s="32"/>
      <c r="K29" s="36"/>
      <c r="L29" s="31"/>
    </row>
    <row r="30" spans="1:14" x14ac:dyDescent="0.25">
      <c r="A30" s="446"/>
      <c r="C30" s="35"/>
      <c r="D30" s="34"/>
      <c r="E30" s="30"/>
      <c r="F30" s="30"/>
      <c r="G30" s="30"/>
      <c r="J30" s="32"/>
      <c r="K30" s="36"/>
      <c r="L30" s="31"/>
    </row>
    <row r="31" spans="1:14" ht="21.75" customHeight="1" x14ac:dyDescent="0.25">
      <c r="A31" s="446"/>
      <c r="C31" s="386" t="s">
        <v>142</v>
      </c>
      <c r="D31" s="387"/>
      <c r="E31" s="387"/>
      <c r="F31" s="387"/>
      <c r="G31" s="387"/>
      <c r="H31" s="387"/>
      <c r="I31" s="387"/>
      <c r="J31" s="387"/>
      <c r="K31" s="388"/>
      <c r="L31" s="31"/>
    </row>
    <row r="32" spans="1:14" ht="21.75" customHeight="1" x14ac:dyDescent="0.25">
      <c r="A32" s="446"/>
      <c r="C32" s="389"/>
      <c r="D32" s="390"/>
      <c r="E32" s="390"/>
      <c r="F32" s="390"/>
      <c r="G32" s="390"/>
      <c r="H32" s="390"/>
      <c r="I32" s="390"/>
      <c r="J32" s="390"/>
      <c r="K32" s="391"/>
      <c r="L32" s="31"/>
    </row>
    <row r="33" spans="1:14" x14ac:dyDescent="0.25">
      <c r="A33" s="446"/>
      <c r="C33" s="39"/>
      <c r="D33" s="41"/>
      <c r="E33" s="30"/>
      <c r="F33" s="30"/>
      <c r="G33" s="30"/>
      <c r="H33" s="84"/>
      <c r="J33" s="25"/>
      <c r="K33" s="40"/>
      <c r="L33" s="31"/>
    </row>
    <row r="34" spans="1:14" x14ac:dyDescent="0.25">
      <c r="A34" s="446"/>
      <c r="C34" s="39"/>
      <c r="D34" s="41"/>
      <c r="E34" s="30"/>
      <c r="F34" s="30"/>
      <c r="G34" s="30"/>
      <c r="H34" s="84"/>
      <c r="J34" s="25"/>
      <c r="K34" s="40"/>
      <c r="L34" s="31"/>
    </row>
    <row r="35" spans="1:14" x14ac:dyDescent="0.25">
      <c r="A35" s="446"/>
      <c r="C35" s="39"/>
      <c r="D35" s="41"/>
      <c r="E35" s="30"/>
      <c r="F35" s="30"/>
      <c r="G35" s="30"/>
      <c r="H35" s="84"/>
      <c r="J35" s="25"/>
      <c r="K35" s="40"/>
      <c r="L35" s="31"/>
    </row>
    <row r="36" spans="1:14" s="60" customFormat="1" ht="48.75" customHeight="1" x14ac:dyDescent="0.25">
      <c r="A36" s="446"/>
      <c r="B36" s="57"/>
      <c r="C36" s="58"/>
      <c r="D36" s="41"/>
      <c r="E36" s="92" t="s">
        <v>172</v>
      </c>
      <c r="F36" s="368" t="str">
        <f>VLOOKUP(F24,listas!$D$9:$F$28,3,0)</f>
        <v>"PUENTE ARANDA CAMINA SEGURA"</v>
      </c>
      <c r="G36" s="369"/>
      <c r="H36" s="369"/>
      <c r="I36" s="370"/>
      <c r="J36" s="32"/>
      <c r="K36" s="59"/>
      <c r="L36" s="31"/>
      <c r="M36" s="26"/>
      <c r="N36" s="26"/>
    </row>
    <row r="37" spans="1:14" s="60" customFormat="1" ht="37.5" customHeight="1" x14ac:dyDescent="0.25">
      <c r="A37" s="171"/>
      <c r="B37" s="57"/>
      <c r="C37" s="58"/>
      <c r="D37" s="41"/>
      <c r="E37" s="92" t="s">
        <v>173</v>
      </c>
      <c r="F37" s="371" t="str">
        <f>'T.DINAMICA 2'!$I$33</f>
        <v>Objetivo 4. Bogotá Ordena su Territorio y Avanza en su Acción Climática</v>
      </c>
      <c r="G37" s="372"/>
      <c r="H37" s="372"/>
      <c r="I37" s="373"/>
      <c r="J37" s="32"/>
      <c r="K37" s="59"/>
      <c r="L37" s="31"/>
      <c r="M37" s="26"/>
      <c r="N37" s="26"/>
    </row>
    <row r="38" spans="1:14" s="60" customFormat="1" ht="37.5" customHeight="1" x14ac:dyDescent="0.25">
      <c r="A38" s="56"/>
      <c r="B38" s="57"/>
      <c r="C38" s="58"/>
      <c r="D38" s="41"/>
      <c r="E38" s="92" t="s">
        <v>174</v>
      </c>
      <c r="F38" s="371" t="str">
        <f>'T.DINAMICA 2'!$J$33</f>
        <v>Programa 30. Atención del déficit social para un hábitat digno.</v>
      </c>
      <c r="G38" s="372"/>
      <c r="H38" s="372"/>
      <c r="I38" s="373"/>
      <c r="J38" s="32"/>
      <c r="K38" s="59"/>
      <c r="L38" s="31"/>
      <c r="M38" s="26"/>
      <c r="N38" s="26"/>
    </row>
    <row r="39" spans="1:14" s="60" customFormat="1" ht="37.5" customHeight="1" x14ac:dyDescent="0.25">
      <c r="A39" s="56"/>
      <c r="B39" s="57"/>
      <c r="C39" s="67"/>
      <c r="D39" s="41"/>
      <c r="E39" s="92" t="s">
        <v>175</v>
      </c>
      <c r="F39" s="371" t="str">
        <f>'T.DINAMICA 2'!$K$33</f>
        <v>INTEGRACIÓN SOCIAL</v>
      </c>
      <c r="G39" s="372"/>
      <c r="H39" s="372"/>
      <c r="I39" s="373"/>
      <c r="J39" s="32"/>
      <c r="K39" s="65"/>
      <c r="L39" s="31"/>
      <c r="M39" s="26"/>
      <c r="N39" s="26"/>
    </row>
    <row r="40" spans="1:14" s="60" customFormat="1" ht="23.1" customHeight="1" x14ac:dyDescent="0.25">
      <c r="A40" s="56"/>
      <c r="B40" s="57"/>
      <c r="C40" s="64"/>
      <c r="D40" s="41"/>
      <c r="E40" s="380" t="s">
        <v>176</v>
      </c>
      <c r="F40" s="178" t="s">
        <v>177</v>
      </c>
      <c r="G40" s="174" t="s">
        <v>178</v>
      </c>
      <c r="H40" s="174" t="s">
        <v>179</v>
      </c>
      <c r="I40" s="228" t="s">
        <v>180</v>
      </c>
      <c r="J40" s="32"/>
      <c r="K40" s="65"/>
      <c r="L40" s="31"/>
      <c r="M40" s="26"/>
      <c r="N40" s="26"/>
    </row>
    <row r="41" spans="1:14" s="60" customFormat="1" ht="108" customHeight="1" x14ac:dyDescent="0.25">
      <c r="A41" s="56"/>
      <c r="B41" s="57"/>
      <c r="C41" s="64"/>
      <c r="D41" s="41"/>
      <c r="E41" s="381"/>
      <c r="F41" s="175" t="str">
        <f>IF(I41=ISBLANK(TRUE)," ",VLOOKUP(I41,'T.DINAMICA 2'!$N$43:$Q$57,2,0))</f>
        <v>Desarrollo urbano y rural integral</v>
      </c>
      <c r="G41" s="129" t="str">
        <f>IF(I41=ISBLANK(TRUE)," ",VLOOKUP(I41,'T.DINAMICA 2'!$N$43:$Q$57,3,0))</f>
        <v>Dotación, adecuación y mejoramiento a unidades operativas de servicios sociales de la SDIS</v>
      </c>
      <c r="H41" s="145" t="str">
        <f>IF(I41=ISBLANK(TRUE)," ",VLOOKUP(I41,'T.DINAMICA 2'!$N$43:$Q$57,4,0))</f>
        <v>DOTACIÓN</v>
      </c>
      <c r="I41" s="225" t="s">
        <v>181</v>
      </c>
      <c r="J41" s="32"/>
      <c r="K41" s="65"/>
      <c r="L41" s="31"/>
      <c r="M41" s="26"/>
      <c r="N41" s="26"/>
    </row>
    <row r="42" spans="1:14" s="60" customFormat="1" ht="91.5" customHeight="1" x14ac:dyDescent="0.25">
      <c r="A42" s="56"/>
      <c r="B42" s="57"/>
      <c r="C42" s="64"/>
      <c r="D42" s="41"/>
      <c r="E42" s="381"/>
      <c r="F42" s="175" t="str">
        <f>IF(I42=ISBLANK(TRUE)," ",VLOOKUP(I42,'T.DINAMICA 2'!$N$43:$Q$57,2,0))</f>
        <v>Desarrollo urbano y rural integral</v>
      </c>
      <c r="G42" s="129" t="str">
        <f>IF(I42=ISBLANK(TRUE)," ",VLOOKUP(I42,'T.DINAMICA 2'!$N$43:$Q$57,3,0))</f>
        <v>Dotación, adecuación y mejoramiento a unidades operativas de servicios sociales de la SDIS</v>
      </c>
      <c r="H42" s="129" t="str">
        <f>IF(I42=ISBLANK(TRUE)," ",VLOOKUP(I42,'T.DINAMICA 2'!$N$43:$Q$57,4,0))</f>
        <v>DOTACIÓN</v>
      </c>
      <c r="I42" s="225" t="s">
        <v>182</v>
      </c>
      <c r="J42" s="32"/>
      <c r="K42" s="65"/>
      <c r="L42" s="31"/>
      <c r="M42" s="26"/>
      <c r="N42" s="26"/>
    </row>
    <row r="43" spans="1:14" s="60" customFormat="1" ht="148.5" customHeight="1" x14ac:dyDescent="0.25">
      <c r="A43" s="56"/>
      <c r="B43" s="57"/>
      <c r="C43" s="64"/>
      <c r="D43" s="41"/>
      <c r="E43" s="381"/>
      <c r="F43" s="175" t="str">
        <f>IF(I43=ISBLANK(TRUE)," ",VLOOKUP(I43,'T.DINAMICA 2'!$N$43:$Q$57,2,0))</f>
        <v>Desarrollo urbano y rural integral</v>
      </c>
      <c r="G43" s="129" t="str">
        <f>IF(I43=ISBLANK(TRUE)," ",VLOOKUP(I43,'T.DINAMICA 2'!$N$43:$Q$57,3,0))</f>
        <v>Dotación, adecuación y mejoramiento a unidades operativas de servicios sociales de la SDIS</v>
      </c>
      <c r="H43" s="129" t="str">
        <f>IF(I43=ISBLANK(TRUE)," ",VLOOKUP(I43,'T.DINAMICA 2'!$N$43:$Q$57,4,0))</f>
        <v>DOTACIÓN</v>
      </c>
      <c r="I43" s="225" t="s">
        <v>183</v>
      </c>
      <c r="J43" s="32"/>
      <c r="K43" s="65"/>
      <c r="L43" s="31"/>
      <c r="M43" s="26"/>
      <c r="N43" s="26"/>
    </row>
    <row r="44" spans="1:14" s="60" customFormat="1" ht="50.25" customHeight="1" x14ac:dyDescent="0.25">
      <c r="A44" s="56"/>
      <c r="B44" s="57"/>
      <c r="C44" s="64"/>
      <c r="D44" s="41"/>
      <c r="E44" s="381"/>
      <c r="F44" s="175" t="str">
        <f>IF(I44=ISBLANK(TRUE)," ",VLOOKUP(I44,'T.DINAMICA 2'!$N$43:$Q$57,2,0))</f>
        <v xml:space="preserve"> </v>
      </c>
      <c r="G44" s="129" t="str">
        <f>IF(I44=ISBLANK(TRUE)," ",VLOOKUP(I44,'T.DINAMICA 2'!$N$43:$Q$57,3,0))</f>
        <v xml:space="preserve"> </v>
      </c>
      <c r="H44" s="129" t="str">
        <f>IF(I44=ISBLANK(TRUE)," ",VLOOKUP(I44,'T.DINAMICA 2'!$N$43:$Q$57,4,0))</f>
        <v xml:space="preserve"> </v>
      </c>
      <c r="I44" s="225"/>
      <c r="J44" s="32"/>
      <c r="K44" s="65"/>
      <c r="L44" s="31"/>
      <c r="M44" s="26"/>
      <c r="N44" s="26"/>
    </row>
    <row r="45" spans="1:14" s="60" customFormat="1" ht="50.25" customHeight="1" x14ac:dyDescent="0.25">
      <c r="A45" s="56"/>
      <c r="B45" s="57"/>
      <c r="C45" s="64"/>
      <c r="D45" s="41"/>
      <c r="E45" s="381"/>
      <c r="F45" s="175" t="str">
        <f>IF(I45=ISBLANK(TRUE)," ",VLOOKUP(I45,'T.DINAMICA 2'!$N$43:$Q$57,2,0))</f>
        <v xml:space="preserve"> </v>
      </c>
      <c r="G45" s="129" t="str">
        <f>IF(I45=ISBLANK(TRUE)," ",VLOOKUP(I45,'T.DINAMICA 2'!$N$43:$Q$57,3,0))</f>
        <v xml:space="preserve"> </v>
      </c>
      <c r="H45" s="129" t="str">
        <f>IF(I45=ISBLANK(TRUE)," ",VLOOKUP(I45,'T.DINAMICA 2'!$N$43:$Q$57,4,0))</f>
        <v xml:space="preserve"> </v>
      </c>
      <c r="I45" s="225"/>
      <c r="J45" s="32"/>
      <c r="K45" s="65"/>
      <c r="L45" s="31"/>
      <c r="M45" s="26"/>
      <c r="N45" s="26"/>
    </row>
    <row r="46" spans="1:14" s="60" customFormat="1" ht="50.25" customHeight="1" x14ac:dyDescent="0.25">
      <c r="A46" s="56"/>
      <c r="B46" s="57"/>
      <c r="C46" s="64"/>
      <c r="D46" s="41"/>
      <c r="E46" s="381"/>
      <c r="F46" s="175" t="str">
        <f>IF(I46=ISBLANK(TRUE)," ",VLOOKUP(I46,'T.DINAMICA 2'!$N$43:$Q$57,2,0))</f>
        <v xml:space="preserve"> </v>
      </c>
      <c r="G46" s="129" t="str">
        <f>IF(I46=ISBLANK(TRUE)," ",VLOOKUP(I46,'T.DINAMICA 2'!$N$43:$Q$57,3,0))</f>
        <v xml:space="preserve"> </v>
      </c>
      <c r="H46" s="129" t="str">
        <f>IF(I46=ISBLANK(TRUE)," ",VLOOKUP(I46,'T.DINAMICA 2'!$N$43:$Q$57,4,0))</f>
        <v xml:space="preserve"> </v>
      </c>
      <c r="I46" s="225"/>
      <c r="J46" s="32"/>
      <c r="K46" s="65"/>
      <c r="L46" s="31"/>
      <c r="M46" s="26"/>
      <c r="N46" s="26"/>
    </row>
    <row r="47" spans="1:14" s="60" customFormat="1" ht="50.25" customHeight="1" x14ac:dyDescent="0.25">
      <c r="A47" s="56"/>
      <c r="B47" s="57"/>
      <c r="C47" s="64"/>
      <c r="D47" s="41"/>
      <c r="E47" s="381"/>
      <c r="F47" s="175" t="str">
        <f>IF(I47=ISBLANK(TRUE)," ",VLOOKUP(I47,'T.DINAMICA 2'!$N$43:$Q$57,2,0))</f>
        <v xml:space="preserve"> </v>
      </c>
      <c r="G47" s="129" t="str">
        <f>IF(I47=ISBLANK(TRUE)," ",VLOOKUP(I47,'T.DINAMICA 2'!$N$43:$Q$57,3,0))</f>
        <v xml:space="preserve"> </v>
      </c>
      <c r="H47" s="129" t="str">
        <f>IF(I47=ISBLANK(TRUE)," ",VLOOKUP(I47,'T.DINAMICA 2'!$N$43:$Q$57,4,0))</f>
        <v xml:space="preserve"> </v>
      </c>
      <c r="I47" s="225"/>
      <c r="J47" s="32"/>
      <c r="K47" s="65"/>
      <c r="L47" s="31"/>
      <c r="M47" s="26"/>
      <c r="N47" s="26"/>
    </row>
    <row r="48" spans="1:14" s="60" customFormat="1" ht="50.25" customHeight="1" x14ac:dyDescent="0.25">
      <c r="A48" s="56"/>
      <c r="B48" s="57"/>
      <c r="C48" s="64"/>
      <c r="D48" s="41"/>
      <c r="E48" s="381"/>
      <c r="F48" s="175" t="str">
        <f>IF(I48=ISBLANK(TRUE)," ",VLOOKUP(I48,'T.DINAMICA 2'!$N$43:$Q$57,2,0))</f>
        <v xml:space="preserve"> </v>
      </c>
      <c r="G48" s="129" t="str">
        <f>IF(I48=ISBLANK(TRUE)," ",VLOOKUP(I48,'T.DINAMICA 2'!$N$43:$Q$57,3,0))</f>
        <v xml:space="preserve"> </v>
      </c>
      <c r="H48" s="129" t="str">
        <f>IF(I48=ISBLANK(TRUE)," ",VLOOKUP(I48,'T.DINAMICA 2'!$N$43:$Q$57,4,0))</f>
        <v xml:space="preserve"> </v>
      </c>
      <c r="I48" s="225"/>
      <c r="J48" s="32"/>
      <c r="K48" s="65"/>
      <c r="L48" s="31"/>
      <c r="M48" s="26"/>
      <c r="N48" s="26"/>
    </row>
    <row r="49" spans="1:15" s="60" customFormat="1" ht="43.5" customHeight="1" x14ac:dyDescent="0.25">
      <c r="A49" s="56"/>
      <c r="B49" s="57"/>
      <c r="C49" s="64"/>
      <c r="D49" s="41"/>
      <c r="E49" s="382"/>
      <c r="F49" s="176" t="str">
        <f>IF(I49=ISBLANK(TRUE)," ",VLOOKUP(I49,'T.DINAMICA 2'!$N$43:$Q$57,2,0))</f>
        <v xml:space="preserve"> </v>
      </c>
      <c r="G49" s="173" t="str">
        <f>IF(I49=ISBLANK(TRUE)," ",VLOOKUP(I49,'T.DINAMICA 2'!$N$43:$Q$57,3,0))</f>
        <v xml:space="preserve"> </v>
      </c>
      <c r="H49" s="173" t="str">
        <f>IF(I49=ISBLANK(TRUE)," ",VLOOKUP(I49,'T.DINAMICA 2'!$N$43:$Q$57,4,0))</f>
        <v xml:space="preserve"> </v>
      </c>
      <c r="I49" s="225"/>
      <c r="J49" s="32"/>
      <c r="K49" s="65"/>
      <c r="L49" s="31"/>
      <c r="M49" s="26"/>
      <c r="N49" s="416" t="e">
        <f>VLOOKUP(J49,#REF!,4,0)</f>
        <v>#REF!</v>
      </c>
      <c r="O49" s="417"/>
    </row>
    <row r="50" spans="1:15" s="60" customFormat="1" ht="33.75" customHeight="1" collapsed="1" x14ac:dyDescent="0.25">
      <c r="A50" s="56"/>
      <c r="B50" s="57"/>
      <c r="C50" s="58"/>
      <c r="D50" s="41"/>
      <c r="E50" s="177" t="s">
        <v>184</v>
      </c>
      <c r="F50" s="163" t="s">
        <v>185</v>
      </c>
      <c r="G50" s="30"/>
      <c r="H50" s="30"/>
      <c r="I50" s="83"/>
      <c r="J50" s="32"/>
      <c r="K50" s="59"/>
      <c r="L50" s="31"/>
      <c r="M50" s="26"/>
      <c r="N50" s="26"/>
    </row>
    <row r="51" spans="1:15" ht="15" customHeight="1" x14ac:dyDescent="0.25">
      <c r="C51" s="35"/>
      <c r="D51" s="41"/>
      <c r="E51" s="30"/>
      <c r="F51" s="30"/>
      <c r="G51" s="30"/>
      <c r="J51" s="32"/>
      <c r="K51" s="36"/>
      <c r="L51" s="31"/>
    </row>
    <row r="52" spans="1:15" ht="15" customHeight="1" x14ac:dyDescent="0.25">
      <c r="C52" s="35"/>
      <c r="D52" s="41"/>
      <c r="E52" s="30"/>
      <c r="F52" s="30"/>
      <c r="G52" s="30"/>
      <c r="J52" s="32"/>
      <c r="K52" s="36"/>
      <c r="L52" s="31"/>
    </row>
    <row r="53" spans="1:15" ht="15" customHeight="1" x14ac:dyDescent="0.25">
      <c r="C53" s="35"/>
      <c r="D53" s="34"/>
      <c r="E53" s="30"/>
      <c r="F53" s="30"/>
      <c r="G53" s="30"/>
      <c r="J53" s="32"/>
      <c r="K53" s="36"/>
      <c r="L53" s="31"/>
    </row>
    <row r="54" spans="1:15" ht="15" customHeight="1" x14ac:dyDescent="0.25">
      <c r="C54" s="389" t="s">
        <v>144</v>
      </c>
      <c r="D54" s="390"/>
      <c r="E54" s="390"/>
      <c r="F54" s="390"/>
      <c r="G54" s="390"/>
      <c r="H54" s="390"/>
      <c r="I54" s="390"/>
      <c r="J54" s="390"/>
      <c r="K54" s="391"/>
      <c r="L54" s="31"/>
    </row>
    <row r="55" spans="1:15" ht="15" customHeight="1" x14ac:dyDescent="0.25">
      <c r="C55" s="389"/>
      <c r="D55" s="390"/>
      <c r="E55" s="390"/>
      <c r="F55" s="390"/>
      <c r="G55" s="390"/>
      <c r="H55" s="390"/>
      <c r="I55" s="390"/>
      <c r="J55" s="390"/>
      <c r="K55" s="391"/>
      <c r="L55" s="31"/>
    </row>
    <row r="56" spans="1:15" ht="15" customHeight="1" x14ac:dyDescent="0.25">
      <c r="C56" s="389"/>
      <c r="D56" s="390"/>
      <c r="E56" s="390"/>
      <c r="F56" s="390"/>
      <c r="G56" s="390"/>
      <c r="H56" s="390"/>
      <c r="I56" s="390"/>
      <c r="J56" s="390"/>
      <c r="K56" s="391"/>
      <c r="L56" s="31"/>
    </row>
    <row r="57" spans="1:15" ht="15" customHeight="1" x14ac:dyDescent="0.25">
      <c r="C57" s="35"/>
      <c r="D57" s="34"/>
      <c r="E57" s="30"/>
      <c r="F57" s="30"/>
      <c r="G57" s="30"/>
      <c r="J57" s="32"/>
      <c r="K57" s="36"/>
      <c r="L57" s="31"/>
    </row>
    <row r="58" spans="1:15" ht="15" customHeight="1" x14ac:dyDescent="0.25">
      <c r="C58" s="35"/>
      <c r="D58" s="34"/>
      <c r="E58" s="30"/>
      <c r="F58" s="30"/>
      <c r="G58" s="30"/>
      <c r="J58" s="32"/>
      <c r="K58" s="36"/>
      <c r="L58" s="31"/>
    </row>
    <row r="59" spans="1:15" ht="15" customHeight="1" x14ac:dyDescent="0.25">
      <c r="C59" s="35"/>
      <c r="D59" s="34"/>
      <c r="E59" s="30"/>
      <c r="F59" s="30"/>
      <c r="G59" s="30"/>
      <c r="J59" s="32"/>
      <c r="K59" s="36"/>
      <c r="L59" s="31"/>
    </row>
    <row r="60" spans="1:15" ht="30" customHeight="1" x14ac:dyDescent="0.25">
      <c r="C60" s="35"/>
      <c r="D60" s="34"/>
      <c r="E60" s="30"/>
      <c r="F60" s="178" t="s">
        <v>186</v>
      </c>
      <c r="G60" s="187" t="s">
        <v>187</v>
      </c>
      <c r="H60" s="187" t="s">
        <v>188</v>
      </c>
      <c r="J60" s="32"/>
      <c r="K60" s="36"/>
      <c r="L60" s="31"/>
    </row>
    <row r="61" spans="1:15" x14ac:dyDescent="0.25">
      <c r="C61" s="35"/>
      <c r="D61" s="34"/>
      <c r="E61" s="30"/>
      <c r="F61" s="216"/>
      <c r="G61" s="146"/>
      <c r="H61" s="162"/>
      <c r="J61" s="32"/>
      <c r="K61" s="36"/>
      <c r="L61" s="31"/>
    </row>
    <row r="62" spans="1:15" x14ac:dyDescent="0.25">
      <c r="C62" s="35"/>
      <c r="D62" s="34"/>
      <c r="E62" s="30"/>
      <c r="F62" s="216"/>
      <c r="G62" s="146"/>
      <c r="H62" s="162"/>
      <c r="J62" s="32"/>
      <c r="K62" s="36"/>
      <c r="L62" s="31"/>
    </row>
    <row r="63" spans="1:15" x14ac:dyDescent="0.25">
      <c r="C63" s="35"/>
      <c r="D63" s="34"/>
      <c r="E63" s="30"/>
      <c r="F63" s="216"/>
      <c r="G63" s="146"/>
      <c r="H63" s="162"/>
      <c r="J63" s="32"/>
      <c r="K63" s="36"/>
      <c r="L63" s="31"/>
    </row>
    <row r="64" spans="1:15" x14ac:dyDescent="0.25">
      <c r="C64" s="35"/>
      <c r="D64" s="34"/>
      <c r="E64" s="30"/>
      <c r="F64" s="216"/>
      <c r="G64" s="146"/>
      <c r="H64" s="162"/>
      <c r="J64" s="32"/>
      <c r="K64" s="36"/>
      <c r="L64" s="31"/>
    </row>
    <row r="65" spans="3:12" x14ac:dyDescent="0.25">
      <c r="C65" s="35"/>
      <c r="D65" s="34"/>
      <c r="E65" s="30"/>
      <c r="F65" s="216"/>
      <c r="G65" s="146"/>
      <c r="H65" s="162"/>
      <c r="J65" s="32"/>
      <c r="K65" s="36"/>
      <c r="L65" s="31"/>
    </row>
    <row r="66" spans="3:12" x14ac:dyDescent="0.25">
      <c r="C66" s="35"/>
      <c r="D66" s="34"/>
      <c r="E66" s="30"/>
      <c r="F66" s="216"/>
      <c r="G66" s="146"/>
      <c r="H66" s="162"/>
      <c r="J66" s="32"/>
      <c r="K66" s="36"/>
      <c r="L66" s="31"/>
    </row>
    <row r="67" spans="3:12" x14ac:dyDescent="0.25">
      <c r="C67" s="35"/>
      <c r="D67" s="34"/>
      <c r="E67" s="30"/>
      <c r="F67" s="216"/>
      <c r="G67" s="146"/>
      <c r="H67" s="162"/>
      <c r="J67" s="32"/>
      <c r="K67" s="36"/>
      <c r="L67" s="31"/>
    </row>
    <row r="68" spans="3:12" x14ac:dyDescent="0.25">
      <c r="C68" s="35"/>
      <c r="D68" s="34"/>
      <c r="E68" s="30"/>
      <c r="F68" s="216"/>
      <c r="G68" s="146"/>
      <c r="H68" s="162"/>
      <c r="J68" s="32"/>
      <c r="K68" s="36"/>
      <c r="L68" s="31"/>
    </row>
    <row r="69" spans="3:12" x14ac:dyDescent="0.25">
      <c r="C69" s="35"/>
      <c r="D69" s="34"/>
      <c r="E69" s="30"/>
      <c r="F69" s="216"/>
      <c r="G69" s="146"/>
      <c r="H69" s="162"/>
      <c r="J69" s="32"/>
      <c r="K69" s="36"/>
      <c r="L69" s="31"/>
    </row>
    <row r="70" spans="3:12" x14ac:dyDescent="0.25">
      <c r="C70" s="35"/>
      <c r="D70" s="34"/>
      <c r="E70" s="30"/>
      <c r="F70" s="216"/>
      <c r="G70" s="146"/>
      <c r="H70" s="162"/>
      <c r="J70" s="32"/>
      <c r="K70" s="36"/>
      <c r="L70" s="31"/>
    </row>
    <row r="71" spans="3:12" x14ac:dyDescent="0.25">
      <c r="C71" s="35"/>
      <c r="D71" s="34"/>
      <c r="E71" s="30"/>
      <c r="F71" s="217"/>
      <c r="G71" s="179"/>
      <c r="H71" s="180"/>
      <c r="J71" s="32"/>
      <c r="K71" s="36"/>
      <c r="L71" s="31"/>
    </row>
    <row r="72" spans="3:12" ht="15" customHeight="1" x14ac:dyDescent="0.25">
      <c r="C72" s="35"/>
      <c r="D72" s="34"/>
      <c r="E72" s="30"/>
      <c r="F72" s="30"/>
      <c r="G72" s="30"/>
      <c r="J72" s="32"/>
      <c r="K72" s="36"/>
      <c r="L72" s="31"/>
    </row>
    <row r="73" spans="3:12" ht="15" customHeight="1" x14ac:dyDescent="0.25">
      <c r="C73" s="35"/>
      <c r="D73" s="34"/>
      <c r="E73" s="30"/>
      <c r="F73" s="30"/>
      <c r="G73" s="30"/>
      <c r="J73" s="32"/>
      <c r="K73" s="36"/>
      <c r="L73" s="31"/>
    </row>
    <row r="74" spans="3:12" ht="15" customHeight="1" x14ac:dyDescent="0.25">
      <c r="C74" s="42"/>
      <c r="D74" s="25"/>
      <c r="E74" s="25"/>
      <c r="F74" s="25"/>
      <c r="G74" s="25"/>
      <c r="H74" s="84"/>
      <c r="I74" s="84"/>
      <c r="J74" s="25"/>
      <c r="K74" s="40"/>
      <c r="L74" s="31"/>
    </row>
    <row r="75" spans="3:12" ht="15" customHeight="1" x14ac:dyDescent="0.25">
      <c r="C75" s="389" t="s">
        <v>146</v>
      </c>
      <c r="D75" s="390"/>
      <c r="E75" s="390"/>
      <c r="F75" s="390"/>
      <c r="G75" s="390"/>
      <c r="H75" s="390"/>
      <c r="I75" s="390"/>
      <c r="J75" s="390"/>
      <c r="K75" s="391"/>
      <c r="L75" s="31"/>
    </row>
    <row r="76" spans="3:12" ht="15" customHeight="1" x14ac:dyDescent="0.25">
      <c r="C76" s="389"/>
      <c r="D76" s="390"/>
      <c r="E76" s="390"/>
      <c r="F76" s="390"/>
      <c r="G76" s="390"/>
      <c r="H76" s="390"/>
      <c r="I76" s="390"/>
      <c r="J76" s="390"/>
      <c r="K76" s="391"/>
      <c r="L76" s="31"/>
    </row>
    <row r="77" spans="3:12" ht="15" customHeight="1" x14ac:dyDescent="0.25">
      <c r="C77" s="389"/>
      <c r="D77" s="390"/>
      <c r="E77" s="390"/>
      <c r="F77" s="390"/>
      <c r="G77" s="390"/>
      <c r="H77" s="390"/>
      <c r="I77" s="390"/>
      <c r="J77" s="390"/>
      <c r="K77" s="391"/>
      <c r="L77" s="31"/>
    </row>
    <row r="78" spans="3:12" x14ac:dyDescent="0.25">
      <c r="C78" s="35"/>
      <c r="D78" s="34"/>
      <c r="E78" s="30"/>
      <c r="F78" s="30"/>
      <c r="G78" s="30"/>
      <c r="J78" s="32"/>
      <c r="K78" s="36"/>
      <c r="L78" s="31"/>
    </row>
    <row r="79" spans="3:12" ht="20.25" x14ac:dyDescent="0.25">
      <c r="C79" s="35"/>
      <c r="D79" s="34"/>
      <c r="E79" s="43" t="s">
        <v>189</v>
      </c>
      <c r="F79" s="30"/>
      <c r="G79" s="30"/>
      <c r="J79" s="32"/>
      <c r="K79" s="36"/>
      <c r="L79" s="31"/>
    </row>
    <row r="80" spans="3:12" x14ac:dyDescent="0.25">
      <c r="C80" s="35"/>
      <c r="D80" s="34"/>
      <c r="E80" s="30"/>
      <c r="F80" s="30"/>
      <c r="G80" s="30"/>
      <c r="J80" s="32"/>
      <c r="K80" s="36"/>
      <c r="L80" s="31"/>
    </row>
    <row r="81" spans="1:14" s="60" customFormat="1" ht="23.1" customHeight="1" x14ac:dyDescent="0.2">
      <c r="A81" s="56"/>
      <c r="B81" s="57"/>
      <c r="C81" s="67"/>
      <c r="D81" s="361" t="s">
        <v>190</v>
      </c>
      <c r="E81" s="362"/>
      <c r="F81" s="362"/>
      <c r="G81" s="362"/>
      <c r="H81" s="362"/>
      <c r="I81" s="362"/>
      <c r="J81" s="363"/>
      <c r="K81" s="65"/>
      <c r="L81" s="31"/>
      <c r="M81" s="26"/>
      <c r="N81" s="26"/>
    </row>
    <row r="82" spans="1:14" s="60" customFormat="1" ht="31.5" customHeight="1" x14ac:dyDescent="0.2">
      <c r="A82" s="56"/>
      <c r="B82" s="57"/>
      <c r="C82" s="64"/>
      <c r="D82" s="421" t="s">
        <v>191</v>
      </c>
      <c r="E82" s="422"/>
      <c r="F82" s="422"/>
      <c r="G82" s="422"/>
      <c r="H82" s="422"/>
      <c r="I82" s="422"/>
      <c r="J82" s="423"/>
      <c r="K82" s="65"/>
      <c r="L82" s="31"/>
      <c r="M82" s="26"/>
      <c r="N82" s="26"/>
    </row>
    <row r="83" spans="1:14" s="60" customFormat="1" ht="31.5" customHeight="1" x14ac:dyDescent="0.2">
      <c r="A83" s="56"/>
      <c r="B83" s="57"/>
      <c r="C83" s="64"/>
      <c r="D83" s="424"/>
      <c r="E83" s="425"/>
      <c r="F83" s="425"/>
      <c r="G83" s="425"/>
      <c r="H83" s="425"/>
      <c r="I83" s="425"/>
      <c r="J83" s="426"/>
      <c r="K83" s="65"/>
      <c r="L83" s="31"/>
      <c r="M83" s="26"/>
      <c r="N83" s="26"/>
    </row>
    <row r="84" spans="1:14" s="60" customFormat="1" ht="31.5" customHeight="1" x14ac:dyDescent="0.2">
      <c r="A84" s="56"/>
      <c r="B84" s="57"/>
      <c r="C84" s="64"/>
      <c r="D84" s="424"/>
      <c r="E84" s="425"/>
      <c r="F84" s="425"/>
      <c r="G84" s="425"/>
      <c r="H84" s="425"/>
      <c r="I84" s="425"/>
      <c r="J84" s="426"/>
      <c r="K84" s="65"/>
      <c r="L84" s="31"/>
      <c r="M84" s="26"/>
      <c r="N84" s="26"/>
    </row>
    <row r="85" spans="1:14" s="60" customFormat="1" ht="31.5" customHeight="1" x14ac:dyDescent="0.2">
      <c r="A85" s="56"/>
      <c r="B85" s="57"/>
      <c r="C85" s="64"/>
      <c r="D85" s="424"/>
      <c r="E85" s="425"/>
      <c r="F85" s="425"/>
      <c r="G85" s="425"/>
      <c r="H85" s="425"/>
      <c r="I85" s="425"/>
      <c r="J85" s="426"/>
      <c r="K85" s="65"/>
      <c r="L85" s="31"/>
      <c r="M85" s="26"/>
      <c r="N85" s="26"/>
    </row>
    <row r="86" spans="1:14" s="60" customFormat="1" ht="62.25" customHeight="1" x14ac:dyDescent="0.2">
      <c r="A86" s="56"/>
      <c r="B86" s="57"/>
      <c r="C86" s="64"/>
      <c r="D86" s="427"/>
      <c r="E86" s="428"/>
      <c r="F86" s="428"/>
      <c r="G86" s="428"/>
      <c r="H86" s="428"/>
      <c r="I86" s="428"/>
      <c r="J86" s="429"/>
      <c r="K86" s="65"/>
      <c r="L86" s="31"/>
      <c r="M86" s="26"/>
      <c r="N86" s="26"/>
    </row>
    <row r="87" spans="1:14" s="60" customFormat="1" ht="23.1" customHeight="1" x14ac:dyDescent="0.2">
      <c r="A87" s="56"/>
      <c r="B87" s="57"/>
      <c r="C87" s="64"/>
      <c r="D87" s="358" t="s">
        <v>192</v>
      </c>
      <c r="E87" s="359"/>
      <c r="F87" s="359"/>
      <c r="G87" s="359"/>
      <c r="H87" s="359"/>
      <c r="I87" s="359"/>
      <c r="J87" s="360"/>
      <c r="K87" s="65"/>
      <c r="L87" s="31"/>
      <c r="M87" s="26"/>
      <c r="N87" s="26"/>
    </row>
    <row r="88" spans="1:14" s="60" customFormat="1" ht="60.75" customHeight="1" x14ac:dyDescent="0.2">
      <c r="A88" s="56"/>
      <c r="B88" s="57"/>
      <c r="C88" s="64"/>
      <c r="D88" s="430" t="s">
        <v>193</v>
      </c>
      <c r="E88" s="431"/>
      <c r="F88" s="431"/>
      <c r="G88" s="431"/>
      <c r="H88" s="431"/>
      <c r="I88" s="431"/>
      <c r="J88" s="432"/>
      <c r="K88" s="65"/>
      <c r="L88" s="31"/>
      <c r="M88" s="26"/>
      <c r="N88" s="26"/>
    </row>
    <row r="89" spans="1:14" s="60" customFormat="1" ht="15.75" customHeight="1" x14ac:dyDescent="0.2">
      <c r="A89" s="56"/>
      <c r="B89" s="57"/>
      <c r="C89" s="64"/>
      <c r="D89" s="433"/>
      <c r="E89" s="434"/>
      <c r="F89" s="434"/>
      <c r="G89" s="434"/>
      <c r="H89" s="434"/>
      <c r="I89" s="434"/>
      <c r="J89" s="435"/>
      <c r="K89" s="65"/>
      <c r="L89" s="31"/>
      <c r="M89" s="26"/>
      <c r="N89" s="26"/>
    </row>
    <row r="90" spans="1:14" s="60" customFormat="1" ht="15.75" customHeight="1" x14ac:dyDescent="0.2">
      <c r="A90" s="56"/>
      <c r="B90" s="57"/>
      <c r="C90" s="64"/>
      <c r="D90" s="433"/>
      <c r="E90" s="434"/>
      <c r="F90" s="434"/>
      <c r="G90" s="434"/>
      <c r="H90" s="434"/>
      <c r="I90" s="434"/>
      <c r="J90" s="435"/>
      <c r="K90" s="65"/>
      <c r="L90" s="31"/>
      <c r="M90" s="26"/>
      <c r="N90" s="26"/>
    </row>
    <row r="91" spans="1:14" s="60" customFormat="1" ht="51" customHeight="1" x14ac:dyDescent="0.2">
      <c r="A91" s="56"/>
      <c r="B91" s="57"/>
      <c r="C91" s="64"/>
      <c r="D91" s="433"/>
      <c r="E91" s="434"/>
      <c r="F91" s="434"/>
      <c r="G91" s="434"/>
      <c r="H91" s="434"/>
      <c r="I91" s="434"/>
      <c r="J91" s="435"/>
      <c r="K91" s="65"/>
      <c r="L91" s="31"/>
      <c r="M91" s="26"/>
      <c r="N91" s="26"/>
    </row>
    <row r="92" spans="1:14" s="60" customFormat="1" ht="15.75" customHeight="1" x14ac:dyDescent="0.2">
      <c r="A92" s="56"/>
      <c r="B92" s="57"/>
      <c r="C92" s="64"/>
      <c r="D92" s="433"/>
      <c r="E92" s="434"/>
      <c r="F92" s="434"/>
      <c r="G92" s="434"/>
      <c r="H92" s="434"/>
      <c r="I92" s="434"/>
      <c r="J92" s="435"/>
      <c r="K92" s="65"/>
      <c r="L92" s="31"/>
      <c r="M92" s="26"/>
      <c r="N92" s="26"/>
    </row>
    <row r="93" spans="1:14" s="60" customFormat="1" ht="8.25" customHeight="1" x14ac:dyDescent="0.2">
      <c r="A93" s="56"/>
      <c r="B93" s="57"/>
      <c r="C93" s="64"/>
      <c r="D93" s="433"/>
      <c r="E93" s="434"/>
      <c r="F93" s="434"/>
      <c r="G93" s="434"/>
      <c r="H93" s="434"/>
      <c r="I93" s="434"/>
      <c r="J93" s="435"/>
      <c r="K93" s="65"/>
      <c r="L93" s="31"/>
      <c r="M93" s="26"/>
      <c r="N93" s="26"/>
    </row>
    <row r="94" spans="1:14" s="60" customFormat="1" ht="15.75" customHeight="1" x14ac:dyDescent="0.2">
      <c r="A94" s="56"/>
      <c r="B94" s="57"/>
      <c r="C94" s="64"/>
      <c r="D94" s="433"/>
      <c r="E94" s="434"/>
      <c r="F94" s="434"/>
      <c r="G94" s="434"/>
      <c r="H94" s="434"/>
      <c r="I94" s="434"/>
      <c r="J94" s="435"/>
      <c r="K94" s="65"/>
      <c r="L94" s="31"/>
      <c r="M94" s="26"/>
      <c r="N94" s="26"/>
    </row>
    <row r="95" spans="1:14" s="60" customFormat="1" ht="15" customHeight="1" x14ac:dyDescent="0.25">
      <c r="A95" s="56"/>
      <c r="B95" s="57"/>
      <c r="C95" s="58"/>
      <c r="D95" s="436"/>
      <c r="E95" s="437"/>
      <c r="F95" s="437"/>
      <c r="G95" s="437"/>
      <c r="H95" s="437"/>
      <c r="I95" s="437"/>
      <c r="J95" s="438"/>
      <c r="K95" s="59"/>
      <c r="L95" s="31"/>
      <c r="M95" s="26"/>
      <c r="N95" s="26"/>
    </row>
    <row r="96" spans="1:14" s="60" customFormat="1" ht="23.1" customHeight="1" x14ac:dyDescent="0.25">
      <c r="A96" s="56"/>
      <c r="B96" s="57"/>
      <c r="C96" s="58"/>
      <c r="D96" s="358" t="s">
        <v>194</v>
      </c>
      <c r="E96" s="359"/>
      <c r="F96" s="359"/>
      <c r="G96" s="359"/>
      <c r="H96" s="359"/>
      <c r="I96" s="359"/>
      <c r="J96" s="360"/>
      <c r="K96" s="59"/>
      <c r="L96" s="31"/>
      <c r="M96" s="26"/>
      <c r="N96" s="26"/>
    </row>
    <row r="97" spans="1:14" s="60" customFormat="1" ht="7.5" customHeight="1" x14ac:dyDescent="0.25">
      <c r="A97" s="56"/>
      <c r="B97" s="57"/>
      <c r="C97" s="58"/>
      <c r="D97" s="421" t="s">
        <v>195</v>
      </c>
      <c r="E97" s="422"/>
      <c r="F97" s="422"/>
      <c r="G97" s="422"/>
      <c r="H97" s="422"/>
      <c r="I97" s="422"/>
      <c r="J97" s="423"/>
      <c r="K97" s="59"/>
      <c r="L97" s="31"/>
      <c r="M97" s="26"/>
      <c r="N97" s="26"/>
    </row>
    <row r="98" spans="1:14" s="60" customFormat="1" ht="15.75" customHeight="1" x14ac:dyDescent="0.25">
      <c r="A98" s="56"/>
      <c r="B98" s="57"/>
      <c r="C98" s="58"/>
      <c r="D98" s="424"/>
      <c r="E98" s="425"/>
      <c r="F98" s="425"/>
      <c r="G98" s="425"/>
      <c r="H98" s="425"/>
      <c r="I98" s="425"/>
      <c r="J98" s="426"/>
      <c r="K98" s="59"/>
      <c r="L98" s="31"/>
      <c r="M98" s="26"/>
      <c r="N98" s="26"/>
    </row>
    <row r="99" spans="1:14" s="60" customFormat="1" ht="18" customHeight="1" x14ac:dyDescent="0.2">
      <c r="A99" s="56"/>
      <c r="B99" s="57"/>
      <c r="C99" s="67"/>
      <c r="D99" s="424"/>
      <c r="E99" s="425"/>
      <c r="F99" s="425"/>
      <c r="G99" s="425"/>
      <c r="H99" s="425"/>
      <c r="I99" s="425"/>
      <c r="J99" s="426"/>
      <c r="K99" s="65"/>
      <c r="L99" s="31"/>
      <c r="M99" s="26"/>
      <c r="N99" s="26"/>
    </row>
    <row r="100" spans="1:14" s="60" customFormat="1" ht="23.25" customHeight="1" x14ac:dyDescent="0.2">
      <c r="A100" s="56"/>
      <c r="B100" s="57"/>
      <c r="C100" s="64"/>
      <c r="D100" s="424"/>
      <c r="E100" s="425"/>
      <c r="F100" s="425"/>
      <c r="G100" s="425"/>
      <c r="H100" s="425"/>
      <c r="I100" s="425"/>
      <c r="J100" s="426"/>
      <c r="K100" s="65"/>
      <c r="L100" s="31"/>
      <c r="M100" s="26"/>
      <c r="N100" s="26"/>
    </row>
    <row r="101" spans="1:14" s="60" customFormat="1" ht="38.25" hidden="1" customHeight="1" x14ac:dyDescent="0.2">
      <c r="A101" s="56"/>
      <c r="B101" s="57"/>
      <c r="C101" s="64"/>
      <c r="D101" s="424"/>
      <c r="E101" s="425"/>
      <c r="F101" s="425"/>
      <c r="G101" s="425"/>
      <c r="H101" s="425"/>
      <c r="I101" s="425"/>
      <c r="J101" s="426"/>
      <c r="K101" s="65"/>
      <c r="L101" s="31"/>
      <c r="M101" s="26"/>
      <c r="N101" s="26"/>
    </row>
    <row r="102" spans="1:14" s="60" customFormat="1" ht="38.25" hidden="1" customHeight="1" x14ac:dyDescent="0.25">
      <c r="A102" s="56"/>
      <c r="B102" s="57"/>
      <c r="C102" s="58"/>
      <c r="D102" s="424"/>
      <c r="E102" s="425"/>
      <c r="F102" s="425"/>
      <c r="G102" s="425"/>
      <c r="H102" s="425"/>
      <c r="I102" s="425"/>
      <c r="J102" s="426"/>
      <c r="K102" s="59"/>
      <c r="L102" s="31"/>
      <c r="M102" s="26"/>
      <c r="N102" s="26"/>
    </row>
    <row r="103" spans="1:14" s="60" customFormat="1" ht="38.25" hidden="1" customHeight="1" x14ac:dyDescent="0.25">
      <c r="A103" s="56"/>
      <c r="B103" s="57"/>
      <c r="C103" s="58"/>
      <c r="D103" s="424"/>
      <c r="E103" s="425"/>
      <c r="F103" s="425"/>
      <c r="G103" s="425"/>
      <c r="H103" s="425"/>
      <c r="I103" s="425"/>
      <c r="J103" s="426"/>
      <c r="K103" s="59"/>
      <c r="L103" s="31"/>
      <c r="M103" s="26"/>
      <c r="N103" s="26"/>
    </row>
    <row r="104" spans="1:14" s="60" customFormat="1" ht="38.25" hidden="1" customHeight="1" x14ac:dyDescent="0.2">
      <c r="A104" s="56"/>
      <c r="B104" s="57"/>
      <c r="C104" s="67"/>
      <c r="D104" s="424"/>
      <c r="E104" s="425"/>
      <c r="F104" s="425"/>
      <c r="G104" s="425"/>
      <c r="H104" s="425"/>
      <c r="I104" s="425"/>
      <c r="J104" s="426"/>
      <c r="K104" s="65"/>
      <c r="L104" s="31"/>
      <c r="M104" s="26"/>
      <c r="N104" s="26"/>
    </row>
    <row r="105" spans="1:14" s="60" customFormat="1" ht="38.25" hidden="1" customHeight="1" x14ac:dyDescent="0.25">
      <c r="A105" s="56"/>
      <c r="B105" s="57"/>
      <c r="C105" s="58"/>
      <c r="D105" s="424"/>
      <c r="E105" s="425"/>
      <c r="F105" s="425"/>
      <c r="G105" s="425"/>
      <c r="H105" s="425"/>
      <c r="I105" s="425"/>
      <c r="J105" s="426"/>
      <c r="K105" s="59"/>
      <c r="L105" s="31"/>
      <c r="M105" s="26"/>
      <c r="N105" s="26"/>
    </row>
    <row r="106" spans="1:14" s="60" customFormat="1" ht="38.25" customHeight="1" x14ac:dyDescent="0.25">
      <c r="A106" s="56"/>
      <c r="B106" s="57"/>
      <c r="C106" s="58"/>
      <c r="D106" s="424"/>
      <c r="E106" s="425"/>
      <c r="F106" s="425"/>
      <c r="G106" s="425"/>
      <c r="H106" s="425"/>
      <c r="I106" s="425"/>
      <c r="J106" s="426"/>
      <c r="K106" s="59"/>
      <c r="L106" s="31"/>
      <c r="M106" s="26"/>
      <c r="N106" s="26"/>
    </row>
    <row r="107" spans="1:14" s="60" customFormat="1" ht="38.25" customHeight="1" x14ac:dyDescent="0.25">
      <c r="A107" s="56"/>
      <c r="B107" s="57"/>
      <c r="C107" s="58"/>
      <c r="D107" s="424"/>
      <c r="E107" s="425"/>
      <c r="F107" s="425"/>
      <c r="G107" s="425"/>
      <c r="H107" s="425"/>
      <c r="I107" s="425"/>
      <c r="J107" s="426"/>
      <c r="K107" s="59"/>
      <c r="L107" s="31"/>
      <c r="M107" s="26"/>
      <c r="N107" s="26"/>
    </row>
    <row r="108" spans="1:14" s="60" customFormat="1" ht="7.5" customHeight="1" x14ac:dyDescent="0.2">
      <c r="A108" s="56"/>
      <c r="B108" s="57"/>
      <c r="C108" s="67"/>
      <c r="D108" s="424"/>
      <c r="E108" s="425"/>
      <c r="F108" s="425"/>
      <c r="G108" s="425"/>
      <c r="H108" s="425"/>
      <c r="I108" s="425"/>
      <c r="J108" s="426"/>
      <c r="K108" s="65"/>
      <c r="L108" s="31"/>
      <c r="M108" s="26"/>
      <c r="N108" s="26"/>
    </row>
    <row r="109" spans="1:14" s="60" customFormat="1" ht="9" customHeight="1" x14ac:dyDescent="0.2">
      <c r="A109" s="56"/>
      <c r="B109" s="57"/>
      <c r="C109" s="64"/>
      <c r="D109" s="424"/>
      <c r="E109" s="425"/>
      <c r="F109" s="425"/>
      <c r="G109" s="425"/>
      <c r="H109" s="425"/>
      <c r="I109" s="425"/>
      <c r="J109" s="426"/>
      <c r="K109" s="65"/>
      <c r="L109" s="31"/>
      <c r="M109" s="26"/>
      <c r="N109" s="26"/>
    </row>
    <row r="110" spans="1:14" s="60" customFormat="1" ht="12.75" customHeight="1" x14ac:dyDescent="0.2">
      <c r="A110" s="56"/>
      <c r="B110" s="57"/>
      <c r="C110" s="64"/>
      <c r="D110" s="424"/>
      <c r="E110" s="425"/>
      <c r="F110" s="425"/>
      <c r="G110" s="425"/>
      <c r="H110" s="425"/>
      <c r="I110" s="425"/>
      <c r="J110" s="426"/>
      <c r="K110" s="65"/>
      <c r="L110" s="31"/>
      <c r="M110" s="26"/>
      <c r="N110" s="26"/>
    </row>
    <row r="111" spans="1:14" s="60" customFormat="1" ht="5.25" customHeight="1" x14ac:dyDescent="0.25">
      <c r="A111" s="56"/>
      <c r="B111" s="57"/>
      <c r="C111" s="58"/>
      <c r="D111" s="424"/>
      <c r="E111" s="425"/>
      <c r="F111" s="425"/>
      <c r="G111" s="425"/>
      <c r="H111" s="425"/>
      <c r="I111" s="425"/>
      <c r="J111" s="426"/>
      <c r="K111" s="59"/>
      <c r="L111" s="31"/>
      <c r="M111" s="26"/>
      <c r="N111" s="26"/>
    </row>
    <row r="112" spans="1:14" s="60" customFormat="1" ht="12.75" customHeight="1" x14ac:dyDescent="0.25">
      <c r="A112" s="56"/>
      <c r="B112" s="57"/>
      <c r="C112" s="58"/>
      <c r="D112" s="427"/>
      <c r="E112" s="428"/>
      <c r="F112" s="428"/>
      <c r="G112" s="428"/>
      <c r="H112" s="428"/>
      <c r="I112" s="428"/>
      <c r="J112" s="429"/>
      <c r="K112" s="59"/>
      <c r="L112" s="31"/>
      <c r="M112" s="26"/>
      <c r="N112" s="26"/>
    </row>
    <row r="113" spans="1:14" s="60" customFormat="1" ht="15" customHeight="1" x14ac:dyDescent="0.25">
      <c r="A113" s="56"/>
      <c r="B113" s="57"/>
      <c r="C113" s="58"/>
      <c r="D113" s="70"/>
      <c r="E113" s="61"/>
      <c r="F113" s="61"/>
      <c r="G113" s="61"/>
      <c r="H113" s="85"/>
      <c r="I113" s="86"/>
      <c r="J113" s="71"/>
      <c r="K113" s="59"/>
      <c r="L113" s="31"/>
      <c r="M113" s="26"/>
      <c r="N113" s="26"/>
    </row>
    <row r="114" spans="1:14" s="60" customFormat="1" ht="15" customHeight="1" x14ac:dyDescent="0.25">
      <c r="A114" s="56"/>
      <c r="B114" s="57"/>
      <c r="C114" s="58"/>
      <c r="D114" s="70"/>
      <c r="E114" s="61"/>
      <c r="F114" s="61"/>
      <c r="G114" s="61"/>
      <c r="H114" s="85"/>
      <c r="I114" s="86"/>
      <c r="J114" s="71"/>
      <c r="K114" s="59"/>
      <c r="L114" s="31"/>
      <c r="M114" s="26"/>
      <c r="N114" s="26"/>
    </row>
    <row r="115" spans="1:14" s="60" customFormat="1" ht="15" customHeight="1" x14ac:dyDescent="0.2">
      <c r="A115" s="56"/>
      <c r="B115" s="57"/>
      <c r="C115" s="64"/>
      <c r="D115" s="68"/>
      <c r="E115" s="61"/>
      <c r="F115" s="61"/>
      <c r="G115" s="61"/>
      <c r="H115" s="87"/>
      <c r="I115" s="86"/>
      <c r="J115" s="69"/>
      <c r="K115" s="65"/>
      <c r="L115" s="31"/>
      <c r="M115" s="26"/>
      <c r="N115" s="26"/>
    </row>
    <row r="116" spans="1:14" s="60" customFormat="1" ht="20.25" x14ac:dyDescent="0.25">
      <c r="A116" s="56"/>
      <c r="B116" s="57"/>
      <c r="C116" s="58"/>
      <c r="D116" s="70"/>
      <c r="E116" s="43" t="s">
        <v>196</v>
      </c>
      <c r="F116" s="61"/>
      <c r="G116" s="61"/>
      <c r="H116" s="85"/>
      <c r="I116" s="86"/>
      <c r="J116" s="71"/>
      <c r="K116" s="59"/>
      <c r="L116" s="31"/>
      <c r="M116" s="26"/>
      <c r="N116" s="26"/>
    </row>
    <row r="117" spans="1:14" s="60" customFormat="1" x14ac:dyDescent="0.25">
      <c r="A117" s="56"/>
      <c r="B117" s="57"/>
      <c r="C117" s="58"/>
      <c r="D117" s="70"/>
      <c r="E117" s="61"/>
      <c r="F117" s="61"/>
      <c r="G117" s="61"/>
      <c r="H117" s="85"/>
      <c r="I117" s="86"/>
      <c r="J117" s="71"/>
      <c r="K117" s="59"/>
      <c r="L117" s="31"/>
      <c r="M117" s="26"/>
      <c r="N117" s="26"/>
    </row>
    <row r="118" spans="1:14" s="60" customFormat="1" ht="30" customHeight="1" x14ac:dyDescent="0.25">
      <c r="A118" s="56"/>
      <c r="B118" s="57"/>
      <c r="C118" s="58"/>
      <c r="D118" s="70"/>
      <c r="E118" s="178" t="s">
        <v>197</v>
      </c>
      <c r="F118" s="174" t="s">
        <v>198</v>
      </c>
      <c r="G118" s="174" t="s">
        <v>199</v>
      </c>
      <c r="H118" s="174" t="s">
        <v>200</v>
      </c>
      <c r="I118" s="222" t="s">
        <v>201</v>
      </c>
      <c r="J118" s="71"/>
      <c r="K118" s="59"/>
      <c r="L118" s="31"/>
      <c r="M118" s="26"/>
      <c r="N118" s="26"/>
    </row>
    <row r="119" spans="1:14" s="60" customFormat="1" ht="48.75" customHeight="1" x14ac:dyDescent="0.25">
      <c r="A119" s="56"/>
      <c r="B119" s="57"/>
      <c r="C119" s="58"/>
      <c r="D119" s="70"/>
      <c r="E119" s="181" t="s">
        <v>202</v>
      </c>
      <c r="F119" s="330">
        <v>12</v>
      </c>
      <c r="G119" s="210" t="s">
        <v>203</v>
      </c>
      <c r="H119" s="210" t="s">
        <v>204</v>
      </c>
      <c r="I119" s="210" t="s">
        <v>205</v>
      </c>
      <c r="J119" s="71"/>
      <c r="K119" s="59"/>
      <c r="L119" s="31"/>
      <c r="M119" s="26"/>
      <c r="N119" s="26"/>
    </row>
    <row r="120" spans="1:14" s="60" customFormat="1" ht="29.25" customHeight="1" x14ac:dyDescent="0.25">
      <c r="A120" s="56"/>
      <c r="B120" s="57"/>
      <c r="C120" s="58"/>
      <c r="D120" s="70"/>
      <c r="E120" s="181"/>
      <c r="F120" s="170"/>
      <c r="G120" s="210"/>
      <c r="H120" s="210"/>
      <c r="I120" s="210"/>
      <c r="J120" s="71"/>
      <c r="K120" s="59"/>
      <c r="L120" s="31"/>
      <c r="M120" s="26"/>
      <c r="N120" s="26"/>
    </row>
    <row r="121" spans="1:14" s="60" customFormat="1" ht="29.25" customHeight="1" x14ac:dyDescent="0.25">
      <c r="A121" s="56"/>
      <c r="B121" s="57"/>
      <c r="C121" s="58"/>
      <c r="D121" s="70"/>
      <c r="E121" s="181"/>
      <c r="F121" s="170"/>
      <c r="G121" s="210"/>
      <c r="H121" s="210"/>
      <c r="I121" s="210"/>
      <c r="J121" s="71"/>
      <c r="K121" s="59"/>
      <c r="L121" s="31"/>
      <c r="M121" s="26"/>
      <c r="N121" s="26"/>
    </row>
    <row r="122" spans="1:14" s="60" customFormat="1" ht="29.25" customHeight="1" x14ac:dyDescent="0.25">
      <c r="A122" s="56"/>
      <c r="B122" s="57"/>
      <c r="C122" s="58"/>
      <c r="D122" s="70"/>
      <c r="E122" s="181"/>
      <c r="F122" s="170"/>
      <c r="G122" s="210"/>
      <c r="H122" s="210"/>
      <c r="I122" s="210"/>
      <c r="J122" s="71"/>
      <c r="K122" s="59"/>
      <c r="L122" s="31"/>
      <c r="M122" s="26"/>
      <c r="N122" s="26"/>
    </row>
    <row r="123" spans="1:14" s="60" customFormat="1" ht="29.25" customHeight="1" x14ac:dyDescent="0.2">
      <c r="A123" s="56"/>
      <c r="B123" s="57"/>
      <c r="C123" s="67"/>
      <c r="D123" s="70"/>
      <c r="E123" s="181"/>
      <c r="F123" s="170"/>
      <c r="G123" s="210"/>
      <c r="H123" s="210"/>
      <c r="I123" s="210"/>
      <c r="J123" s="71"/>
      <c r="K123" s="65"/>
      <c r="L123" s="31"/>
      <c r="M123" s="26"/>
      <c r="N123" s="26"/>
    </row>
    <row r="124" spans="1:14" s="60" customFormat="1" ht="29.25" customHeight="1" x14ac:dyDescent="0.2">
      <c r="A124" s="56"/>
      <c r="B124" s="57"/>
      <c r="C124" s="64"/>
      <c r="D124" s="70"/>
      <c r="E124" s="156"/>
      <c r="F124" s="182"/>
      <c r="G124" s="223"/>
      <c r="H124" s="223"/>
      <c r="I124" s="210"/>
      <c r="J124" s="71"/>
      <c r="K124" s="65"/>
      <c r="L124" s="31"/>
      <c r="M124" s="26"/>
      <c r="N124" s="26"/>
    </row>
    <row r="125" spans="1:14" s="60" customFormat="1" ht="15" customHeight="1" x14ac:dyDescent="0.2">
      <c r="A125" s="56"/>
      <c r="B125" s="57"/>
      <c r="C125" s="64"/>
      <c r="D125" s="70"/>
      <c r="E125" s="61"/>
      <c r="F125" s="61"/>
      <c r="G125" s="61"/>
      <c r="H125" s="87"/>
      <c r="I125" s="86"/>
      <c r="J125" s="71"/>
      <c r="K125" s="65"/>
      <c r="L125" s="31"/>
      <c r="M125" s="26"/>
      <c r="N125" s="26"/>
    </row>
    <row r="126" spans="1:14" s="60" customFormat="1" ht="15" customHeight="1" x14ac:dyDescent="0.2">
      <c r="A126" s="56"/>
      <c r="B126" s="57"/>
      <c r="C126" s="64"/>
      <c r="D126" s="68"/>
      <c r="E126" s="61"/>
      <c r="F126" s="61"/>
      <c r="G126" s="61"/>
      <c r="H126" s="87"/>
      <c r="I126" s="86"/>
      <c r="J126" s="71"/>
      <c r="K126" s="65"/>
      <c r="L126" s="31"/>
      <c r="M126" s="26"/>
      <c r="N126" s="26"/>
    </row>
    <row r="127" spans="1:14" s="60" customFormat="1" ht="15" customHeight="1" x14ac:dyDescent="0.25">
      <c r="A127" s="56"/>
      <c r="B127" s="57"/>
      <c r="C127" s="58"/>
      <c r="D127" s="70"/>
      <c r="E127" s="61"/>
      <c r="F127" s="61"/>
      <c r="G127" s="61"/>
      <c r="H127" s="85"/>
      <c r="I127" s="86"/>
      <c r="J127" s="71"/>
      <c r="K127" s="59"/>
      <c r="L127" s="31"/>
      <c r="M127" s="26"/>
      <c r="N127" s="26"/>
    </row>
    <row r="128" spans="1:14" x14ac:dyDescent="0.25">
      <c r="C128" s="386" t="s">
        <v>148</v>
      </c>
      <c r="D128" s="387"/>
      <c r="E128" s="387"/>
      <c r="F128" s="387"/>
      <c r="G128" s="387"/>
      <c r="H128" s="387"/>
      <c r="I128" s="387"/>
      <c r="J128" s="387"/>
      <c r="K128" s="388"/>
      <c r="L128" s="31"/>
    </row>
    <row r="129" spans="1:14" x14ac:dyDescent="0.25">
      <c r="C129" s="389"/>
      <c r="D129" s="390"/>
      <c r="E129" s="390"/>
      <c r="F129" s="390"/>
      <c r="G129" s="390"/>
      <c r="H129" s="390"/>
      <c r="I129" s="390"/>
      <c r="J129" s="390"/>
      <c r="K129" s="391"/>
      <c r="L129" s="31"/>
    </row>
    <row r="130" spans="1:14" x14ac:dyDescent="0.25">
      <c r="C130" s="389"/>
      <c r="D130" s="390"/>
      <c r="E130" s="390"/>
      <c r="F130" s="390"/>
      <c r="G130" s="390"/>
      <c r="H130" s="390"/>
      <c r="I130" s="390"/>
      <c r="J130" s="390"/>
      <c r="K130" s="391"/>
      <c r="L130" s="31"/>
    </row>
    <row r="131" spans="1:14" ht="15" customHeight="1" x14ac:dyDescent="0.25">
      <c r="C131" s="39"/>
      <c r="D131" s="41"/>
      <c r="E131" s="30"/>
      <c r="F131" s="30"/>
      <c r="G131" s="30"/>
      <c r="H131" s="84"/>
      <c r="J131" s="25"/>
      <c r="K131" s="40"/>
      <c r="L131" s="31"/>
    </row>
    <row r="132" spans="1:14" s="60" customFormat="1" ht="15" customHeight="1" x14ac:dyDescent="0.2">
      <c r="A132" s="56"/>
      <c r="B132" s="57"/>
      <c r="C132" s="64"/>
      <c r="D132" s="68"/>
      <c r="E132" s="61"/>
      <c r="F132" s="61"/>
      <c r="G132" s="61"/>
      <c r="H132" s="87"/>
      <c r="I132" s="86"/>
      <c r="J132" s="69"/>
      <c r="K132" s="65"/>
      <c r="L132" s="31"/>
      <c r="M132" s="26"/>
      <c r="N132" s="26"/>
    </row>
    <row r="133" spans="1:14" s="60" customFormat="1" ht="15" customHeight="1" x14ac:dyDescent="0.2">
      <c r="A133" s="56"/>
      <c r="B133" s="57"/>
      <c r="C133" s="58"/>
      <c r="D133" s="68"/>
      <c r="E133" s="61"/>
      <c r="F133" s="61"/>
      <c r="G133" s="61"/>
      <c r="H133" s="85"/>
      <c r="I133" s="86"/>
      <c r="J133" s="71"/>
      <c r="K133" s="59"/>
      <c r="L133" s="31"/>
      <c r="M133" s="26"/>
      <c r="N133" s="26"/>
    </row>
    <row r="134" spans="1:14" s="60" customFormat="1" ht="30" customHeight="1" x14ac:dyDescent="0.2">
      <c r="A134" s="56"/>
      <c r="B134" s="57"/>
      <c r="C134" s="58"/>
      <c r="D134" s="68"/>
      <c r="E134" s="157" t="s">
        <v>206</v>
      </c>
      <c r="F134" s="178" t="s">
        <v>207</v>
      </c>
      <c r="G134" s="187" t="s">
        <v>208</v>
      </c>
      <c r="H134" s="187" t="s">
        <v>209</v>
      </c>
      <c r="I134" s="187" t="s">
        <v>210</v>
      </c>
      <c r="J134" s="71"/>
      <c r="K134" s="59"/>
      <c r="L134" s="31"/>
      <c r="M134" s="26"/>
      <c r="N134" s="26"/>
    </row>
    <row r="135" spans="1:14" s="60" customFormat="1" ht="43.5" customHeight="1" x14ac:dyDescent="0.2">
      <c r="A135" s="56"/>
      <c r="B135" s="57"/>
      <c r="C135" s="58"/>
      <c r="D135" s="68"/>
      <c r="E135" s="218">
        <v>1</v>
      </c>
      <c r="F135" s="181" t="s">
        <v>211</v>
      </c>
      <c r="G135" s="81" t="s">
        <v>92</v>
      </c>
      <c r="H135" s="81" t="s">
        <v>212</v>
      </c>
      <c r="I135" s="81" t="s">
        <v>213</v>
      </c>
      <c r="J135" s="71"/>
      <c r="K135" s="59"/>
      <c r="L135" s="31"/>
      <c r="M135" s="26"/>
      <c r="N135" s="26"/>
    </row>
    <row r="136" spans="1:14" s="60" customFormat="1" ht="33.75" customHeight="1" x14ac:dyDescent="0.2">
      <c r="A136" s="56"/>
      <c r="B136" s="57"/>
      <c r="C136" s="58"/>
      <c r="D136" s="68"/>
      <c r="E136" s="218">
        <v>2</v>
      </c>
      <c r="F136" s="184" t="s">
        <v>214</v>
      </c>
      <c r="G136" s="81" t="s">
        <v>93</v>
      </c>
      <c r="H136" s="81" t="s">
        <v>215</v>
      </c>
      <c r="I136" s="81" t="s">
        <v>213</v>
      </c>
      <c r="J136" s="71"/>
      <c r="K136" s="59"/>
      <c r="L136" s="31"/>
      <c r="M136" s="26"/>
      <c r="N136" s="26"/>
    </row>
    <row r="137" spans="1:14" s="60" customFormat="1" ht="33.75" customHeight="1" x14ac:dyDescent="0.2">
      <c r="A137" s="56"/>
      <c r="B137" s="57"/>
      <c r="C137" s="58"/>
      <c r="D137" s="68"/>
      <c r="E137" s="218">
        <v>3</v>
      </c>
      <c r="F137" s="184"/>
      <c r="G137" s="81" t="s">
        <v>94</v>
      </c>
      <c r="H137" s="81"/>
      <c r="I137" s="81"/>
      <c r="J137" s="71"/>
      <c r="K137" s="59"/>
      <c r="L137" s="31"/>
      <c r="M137" s="26"/>
      <c r="N137" s="26"/>
    </row>
    <row r="138" spans="1:14" s="60" customFormat="1" ht="33.75" customHeight="1" x14ac:dyDescent="0.2">
      <c r="A138" s="56"/>
      <c r="B138" s="57"/>
      <c r="C138" s="58"/>
      <c r="D138" s="68"/>
      <c r="E138" s="218"/>
      <c r="F138" s="184"/>
      <c r="G138" s="81" t="s">
        <v>95</v>
      </c>
      <c r="H138" s="81"/>
      <c r="I138" s="81"/>
      <c r="J138" s="71"/>
      <c r="K138" s="59"/>
      <c r="L138" s="31"/>
      <c r="M138" s="26"/>
      <c r="N138" s="26"/>
    </row>
    <row r="139" spans="1:14" s="60" customFormat="1" ht="33.75" customHeight="1" x14ac:dyDescent="0.2">
      <c r="A139" s="56"/>
      <c r="B139" s="57"/>
      <c r="C139" s="58"/>
      <c r="D139" s="68"/>
      <c r="E139" s="218"/>
      <c r="F139" s="184"/>
      <c r="G139" s="81"/>
      <c r="H139" s="81"/>
      <c r="I139" s="81"/>
      <c r="J139" s="71"/>
      <c r="K139" s="59"/>
      <c r="L139" s="31"/>
      <c r="M139" s="26"/>
      <c r="N139" s="26"/>
    </row>
    <row r="140" spans="1:14" s="60" customFormat="1" ht="33.75" customHeight="1" x14ac:dyDescent="0.2">
      <c r="A140" s="56"/>
      <c r="B140" s="57"/>
      <c r="C140" s="67"/>
      <c r="D140" s="68"/>
      <c r="E140" s="218"/>
      <c r="F140" s="185"/>
      <c r="G140" s="81"/>
      <c r="H140" s="81"/>
      <c r="I140" s="162"/>
      <c r="J140" s="71"/>
      <c r="K140" s="65"/>
      <c r="L140" s="31"/>
      <c r="M140" s="26"/>
      <c r="N140" s="26"/>
    </row>
    <row r="141" spans="1:14" s="60" customFormat="1" ht="33.75" customHeight="1" x14ac:dyDescent="0.2">
      <c r="A141" s="56"/>
      <c r="B141" s="57"/>
      <c r="C141" s="64"/>
      <c r="D141" s="68"/>
      <c r="E141" s="218"/>
      <c r="F141" s="186"/>
      <c r="G141" s="159"/>
      <c r="H141" s="159"/>
      <c r="I141" s="180"/>
      <c r="J141" s="71"/>
      <c r="K141" s="65"/>
      <c r="L141" s="31"/>
      <c r="M141" s="26"/>
      <c r="N141" s="26"/>
    </row>
    <row r="142" spans="1:14" s="60" customFormat="1" ht="15" customHeight="1" x14ac:dyDescent="0.25">
      <c r="A142" s="56"/>
      <c r="B142" s="57"/>
      <c r="C142" s="58"/>
      <c r="D142" s="70"/>
      <c r="E142" s="61"/>
      <c r="F142" s="61"/>
      <c r="G142" s="61"/>
      <c r="H142" s="85"/>
      <c r="I142" s="86"/>
      <c r="J142" s="71"/>
      <c r="K142" s="59"/>
      <c r="L142" s="31"/>
      <c r="M142" s="26"/>
      <c r="N142" s="26"/>
    </row>
    <row r="143" spans="1:14" s="60" customFormat="1" ht="15" customHeight="1" x14ac:dyDescent="0.25">
      <c r="A143" s="56"/>
      <c r="B143" s="57"/>
      <c r="C143" s="58"/>
      <c r="D143" s="70"/>
      <c r="E143" s="61"/>
      <c r="F143" s="61"/>
      <c r="G143" s="61"/>
      <c r="H143" s="85"/>
      <c r="I143" s="86"/>
      <c r="J143" s="71"/>
      <c r="K143" s="59"/>
      <c r="L143" s="31"/>
      <c r="M143" s="26"/>
      <c r="N143" s="26"/>
    </row>
    <row r="144" spans="1:14" ht="15" customHeight="1" x14ac:dyDescent="0.25">
      <c r="C144" s="35"/>
      <c r="D144" s="34"/>
      <c r="E144" s="30"/>
      <c r="F144" s="30"/>
      <c r="G144" s="30"/>
      <c r="J144" s="32"/>
      <c r="K144" s="36"/>
      <c r="L144" s="31"/>
    </row>
    <row r="145" spans="3:12" x14ac:dyDescent="0.25">
      <c r="C145" s="386" t="s">
        <v>150</v>
      </c>
      <c r="D145" s="387"/>
      <c r="E145" s="387"/>
      <c r="F145" s="387"/>
      <c r="G145" s="387"/>
      <c r="H145" s="387"/>
      <c r="I145" s="387"/>
      <c r="J145" s="387"/>
      <c r="K145" s="388"/>
      <c r="L145" s="31"/>
    </row>
    <row r="146" spans="3:12" x14ac:dyDescent="0.25">
      <c r="C146" s="389"/>
      <c r="D146" s="390"/>
      <c r="E146" s="390"/>
      <c r="F146" s="390"/>
      <c r="G146" s="390"/>
      <c r="H146" s="390"/>
      <c r="I146" s="390"/>
      <c r="J146" s="390"/>
      <c r="K146" s="391"/>
      <c r="L146" s="31"/>
    </row>
    <row r="147" spans="3:12" x14ac:dyDescent="0.25">
      <c r="C147" s="389"/>
      <c r="D147" s="390"/>
      <c r="E147" s="390"/>
      <c r="F147" s="390"/>
      <c r="G147" s="390"/>
      <c r="H147" s="390"/>
      <c r="I147" s="390"/>
      <c r="J147" s="390"/>
      <c r="K147" s="391"/>
      <c r="L147" s="31"/>
    </row>
    <row r="148" spans="3:12" ht="15" customHeight="1" x14ac:dyDescent="0.25">
      <c r="C148" s="39"/>
      <c r="D148" s="41"/>
      <c r="E148" s="30"/>
      <c r="F148" s="30"/>
      <c r="G148" s="30"/>
      <c r="H148" s="84"/>
      <c r="J148" s="25"/>
      <c r="K148" s="40"/>
      <c r="L148" s="31"/>
    </row>
    <row r="149" spans="3:12" ht="15" customHeight="1" x14ac:dyDescent="0.25">
      <c r="C149" s="39"/>
      <c r="D149" s="41"/>
      <c r="E149" s="30"/>
      <c r="F149" s="30"/>
      <c r="G149" s="30"/>
      <c r="H149" s="84"/>
      <c r="J149" s="25"/>
      <c r="K149" s="40"/>
      <c r="L149" s="31"/>
    </row>
    <row r="150" spans="3:12" ht="15" customHeight="1" x14ac:dyDescent="0.25">
      <c r="C150" s="35"/>
      <c r="D150" s="34"/>
      <c r="E150" s="30"/>
      <c r="F150" s="30"/>
      <c r="G150" s="30"/>
      <c r="J150" s="32"/>
      <c r="K150" s="36"/>
      <c r="L150" s="31"/>
    </row>
    <row r="151" spans="3:12" ht="20.25" x14ac:dyDescent="0.25">
      <c r="C151" s="39"/>
      <c r="D151" s="41"/>
      <c r="E151" s="43" t="s">
        <v>216</v>
      </c>
      <c r="F151" s="30"/>
      <c r="G151" s="30"/>
      <c r="H151" s="84"/>
      <c r="J151" s="25"/>
      <c r="K151" s="40"/>
      <c r="L151" s="31"/>
    </row>
    <row r="152" spans="3:12" x14ac:dyDescent="0.25">
      <c r="C152" s="39"/>
      <c r="D152" s="41"/>
      <c r="E152" s="30"/>
      <c r="F152" s="30"/>
      <c r="G152" s="30"/>
      <c r="H152" s="84"/>
      <c r="J152" s="25"/>
      <c r="K152" s="40"/>
      <c r="L152" s="31"/>
    </row>
    <row r="153" spans="3:12" x14ac:dyDescent="0.25">
      <c r="C153" s="35"/>
      <c r="D153" s="34"/>
      <c r="E153" s="30"/>
      <c r="F153" s="30"/>
      <c r="G153" s="30"/>
      <c r="J153" s="25"/>
      <c r="K153" s="36"/>
      <c r="L153" s="31"/>
    </row>
    <row r="154" spans="3:12" ht="23.1" customHeight="1" x14ac:dyDescent="0.25">
      <c r="C154" s="35"/>
      <c r="D154" s="34"/>
      <c r="E154" s="365" t="s">
        <v>217</v>
      </c>
      <c r="F154" s="365"/>
      <c r="G154" s="365"/>
      <c r="H154" s="365"/>
      <c r="I154" s="365"/>
      <c r="J154" s="25"/>
      <c r="K154" s="36"/>
      <c r="L154" s="31"/>
    </row>
    <row r="155" spans="3:12" ht="60" customHeight="1" x14ac:dyDescent="0.25">
      <c r="C155" s="35"/>
      <c r="D155" s="34"/>
      <c r="E155" s="366" t="s">
        <v>218</v>
      </c>
      <c r="F155" s="366"/>
      <c r="G155" s="366"/>
      <c r="H155" s="366"/>
      <c r="I155" s="366"/>
      <c r="J155" s="25"/>
      <c r="K155" s="36"/>
      <c r="L155" s="31"/>
    </row>
    <row r="156" spans="3:12" x14ac:dyDescent="0.25">
      <c r="C156" s="39"/>
      <c r="D156" s="34"/>
      <c r="E156" s="30"/>
      <c r="F156" s="30"/>
      <c r="G156" s="30"/>
      <c r="H156" s="84"/>
      <c r="J156" s="25"/>
      <c r="K156" s="40"/>
      <c r="L156" s="31"/>
    </row>
    <row r="157" spans="3:12" x14ac:dyDescent="0.25">
      <c r="C157" s="39"/>
      <c r="D157" s="34"/>
      <c r="E157" s="30"/>
      <c r="F157" s="30"/>
      <c r="G157" s="30"/>
      <c r="H157" s="84"/>
      <c r="J157" s="25"/>
      <c r="K157" s="40"/>
      <c r="L157" s="31"/>
    </row>
    <row r="158" spans="3:12" ht="20.25" x14ac:dyDescent="0.25">
      <c r="C158" s="35"/>
      <c r="D158" s="34"/>
      <c r="E158" s="43" t="s">
        <v>219</v>
      </c>
      <c r="F158" s="30"/>
      <c r="G158" s="30"/>
      <c r="J158" s="25"/>
      <c r="K158" s="36"/>
      <c r="L158" s="31"/>
    </row>
    <row r="159" spans="3:12" x14ac:dyDescent="0.25">
      <c r="C159" s="35"/>
      <c r="D159" s="34"/>
      <c r="E159" s="30"/>
      <c r="F159" s="30"/>
      <c r="G159" s="30"/>
      <c r="J159" s="32"/>
      <c r="K159" s="36"/>
      <c r="L159" s="31"/>
    </row>
    <row r="160" spans="3:12" x14ac:dyDescent="0.25">
      <c r="C160" s="35"/>
      <c r="D160" s="34"/>
      <c r="E160" s="30"/>
      <c r="F160" s="30"/>
      <c r="G160" s="30"/>
      <c r="J160" s="32"/>
      <c r="K160" s="36"/>
      <c r="L160" s="31"/>
    </row>
    <row r="161" spans="3:12" ht="23.1" customHeight="1" x14ac:dyDescent="0.25">
      <c r="C161" s="35"/>
      <c r="D161" s="34"/>
      <c r="E161" s="34"/>
      <c r="F161" s="188" t="s">
        <v>206</v>
      </c>
      <c r="G161" s="228" t="s">
        <v>220</v>
      </c>
      <c r="H161" s="204" t="s">
        <v>221</v>
      </c>
      <c r="J161" s="32"/>
      <c r="K161" s="36"/>
      <c r="L161" s="31"/>
    </row>
    <row r="162" spans="3:12" ht="80.25" customHeight="1" x14ac:dyDescent="0.25">
      <c r="C162" s="42"/>
      <c r="D162" s="34"/>
      <c r="E162" s="34"/>
      <c r="F162" s="208">
        <v>1</v>
      </c>
      <c r="G162" s="131" t="s">
        <v>222</v>
      </c>
      <c r="H162" s="81" t="s">
        <v>223</v>
      </c>
      <c r="J162" s="32"/>
      <c r="K162" s="40"/>
      <c r="L162" s="31"/>
    </row>
    <row r="163" spans="3:12" ht="128.25" customHeight="1" x14ac:dyDescent="0.25">
      <c r="C163" s="39"/>
      <c r="D163" s="34"/>
      <c r="E163" s="34"/>
      <c r="F163" s="208">
        <v>2</v>
      </c>
      <c r="G163" s="131" t="s">
        <v>222</v>
      </c>
      <c r="H163" s="81" t="s">
        <v>224</v>
      </c>
      <c r="J163" s="32"/>
      <c r="K163" s="40"/>
      <c r="L163" s="31"/>
    </row>
    <row r="164" spans="3:12" ht="129.75" customHeight="1" x14ac:dyDescent="0.25">
      <c r="C164" s="39"/>
      <c r="D164" s="34"/>
      <c r="E164" s="34"/>
      <c r="F164" s="208">
        <v>3</v>
      </c>
      <c r="G164" s="131" t="s">
        <v>222</v>
      </c>
      <c r="H164" s="81" t="s">
        <v>225</v>
      </c>
      <c r="J164" s="32"/>
      <c r="K164" s="40"/>
      <c r="L164" s="31"/>
    </row>
    <row r="165" spans="3:12" ht="60" customHeight="1" x14ac:dyDescent="0.25">
      <c r="C165" s="39"/>
      <c r="D165" s="34"/>
      <c r="E165" s="34"/>
      <c r="F165" s="208">
        <v>4</v>
      </c>
      <c r="G165" s="131"/>
      <c r="H165" s="81"/>
      <c r="J165" s="32"/>
      <c r="K165" s="40"/>
      <c r="L165" s="31"/>
    </row>
    <row r="166" spans="3:12" ht="60" hidden="1" customHeight="1" outlineLevel="1" x14ac:dyDescent="0.25">
      <c r="C166" s="39"/>
      <c r="D166" s="34"/>
      <c r="E166" s="34"/>
      <c r="F166" s="208">
        <v>5</v>
      </c>
      <c r="G166" s="131"/>
      <c r="H166" s="81"/>
      <c r="J166" s="32"/>
      <c r="K166" s="40"/>
      <c r="L166" s="31"/>
    </row>
    <row r="167" spans="3:12" ht="60" hidden="1" customHeight="1" outlineLevel="1" x14ac:dyDescent="0.25">
      <c r="C167" s="39"/>
      <c r="D167" s="34"/>
      <c r="E167" s="34"/>
      <c r="F167" s="208">
        <v>6</v>
      </c>
      <c r="G167" s="131"/>
      <c r="H167" s="81"/>
      <c r="J167" s="32"/>
      <c r="K167" s="40"/>
      <c r="L167" s="31"/>
    </row>
    <row r="168" spans="3:12" ht="60" hidden="1" customHeight="1" outlineLevel="1" x14ac:dyDescent="0.25">
      <c r="C168" s="39"/>
      <c r="D168" s="34"/>
      <c r="E168" s="34"/>
      <c r="F168" s="209">
        <v>7</v>
      </c>
      <c r="G168" s="131"/>
      <c r="H168" s="159"/>
      <c r="J168" s="32"/>
      <c r="K168" s="40"/>
      <c r="L168" s="31"/>
    </row>
    <row r="169" spans="3:12" ht="15" customHeight="1" collapsed="1" x14ac:dyDescent="0.25">
      <c r="C169" s="39"/>
      <c r="D169" s="41"/>
      <c r="E169" s="30"/>
      <c r="F169" s="30"/>
      <c r="G169" s="30"/>
      <c r="H169" s="84"/>
      <c r="J169" s="25"/>
      <c r="K169" s="40"/>
      <c r="L169" s="31"/>
    </row>
    <row r="170" spans="3:12" ht="15" customHeight="1" x14ac:dyDescent="0.25">
      <c r="C170" s="39"/>
      <c r="D170" s="41"/>
      <c r="E170" s="30"/>
      <c r="F170" s="30"/>
      <c r="G170" s="30"/>
      <c r="H170" s="84"/>
      <c r="J170" s="25"/>
      <c r="K170" s="40"/>
      <c r="L170" s="31"/>
    </row>
    <row r="171" spans="3:12" ht="15" customHeight="1" x14ac:dyDescent="0.25">
      <c r="C171" s="35"/>
      <c r="D171" s="34"/>
      <c r="E171" s="30"/>
      <c r="F171" s="30"/>
      <c r="G171" s="30"/>
      <c r="J171" s="32"/>
      <c r="K171" s="36"/>
      <c r="L171" s="31"/>
    </row>
    <row r="172" spans="3:12" x14ac:dyDescent="0.25">
      <c r="C172" s="386" t="s">
        <v>152</v>
      </c>
      <c r="D172" s="387"/>
      <c r="E172" s="387"/>
      <c r="F172" s="387"/>
      <c r="G172" s="387"/>
      <c r="H172" s="387"/>
      <c r="I172" s="387"/>
      <c r="J172" s="387"/>
      <c r="K172" s="388"/>
      <c r="L172" s="31"/>
    </row>
    <row r="173" spans="3:12" x14ac:dyDescent="0.25">
      <c r="C173" s="389"/>
      <c r="D173" s="390"/>
      <c r="E173" s="390"/>
      <c r="F173" s="390"/>
      <c r="G173" s="390"/>
      <c r="H173" s="390"/>
      <c r="I173" s="390"/>
      <c r="J173" s="390"/>
      <c r="K173" s="391"/>
      <c r="L173" s="31"/>
    </row>
    <row r="174" spans="3:12" x14ac:dyDescent="0.25">
      <c r="C174" s="389"/>
      <c r="D174" s="390"/>
      <c r="E174" s="390"/>
      <c r="F174" s="390"/>
      <c r="G174" s="390"/>
      <c r="H174" s="390"/>
      <c r="I174" s="390"/>
      <c r="J174" s="390"/>
      <c r="K174" s="391"/>
      <c r="L174" s="31"/>
    </row>
    <row r="175" spans="3:12" ht="15" customHeight="1" x14ac:dyDescent="0.25">
      <c r="C175" s="35"/>
      <c r="D175" s="34"/>
      <c r="E175" s="30"/>
      <c r="F175" s="30"/>
      <c r="G175" s="30"/>
      <c r="J175" s="32"/>
      <c r="K175" s="36"/>
      <c r="L175" s="31"/>
    </row>
    <row r="176" spans="3:12" ht="15" customHeight="1" x14ac:dyDescent="0.25">
      <c r="C176" s="35"/>
      <c r="D176" s="34"/>
      <c r="E176" s="30"/>
      <c r="F176" s="30"/>
      <c r="G176" s="30"/>
      <c r="J176" s="32"/>
      <c r="K176" s="36"/>
      <c r="L176" s="31"/>
    </row>
    <row r="177" spans="3:12" ht="15" customHeight="1" x14ac:dyDescent="0.25">
      <c r="C177" s="35"/>
      <c r="D177" s="34"/>
      <c r="E177" s="30"/>
      <c r="F177" s="30"/>
      <c r="G177" s="30"/>
      <c r="J177" s="32"/>
      <c r="K177" s="36"/>
      <c r="L177" s="31"/>
    </row>
    <row r="178" spans="3:12" ht="23.1" customHeight="1" x14ac:dyDescent="0.25">
      <c r="C178" s="35"/>
      <c r="D178" s="439" t="s">
        <v>226</v>
      </c>
      <c r="E178" s="440"/>
      <c r="F178" s="440"/>
      <c r="G178" s="440"/>
      <c r="H178" s="440"/>
      <c r="I178" s="440"/>
      <c r="J178" s="441"/>
      <c r="K178" s="36"/>
      <c r="L178" s="31"/>
    </row>
    <row r="179" spans="3:12" ht="15" customHeight="1" x14ac:dyDescent="0.25">
      <c r="C179" s="42"/>
      <c r="D179" s="421" t="s">
        <v>227</v>
      </c>
      <c r="E179" s="422"/>
      <c r="F179" s="422"/>
      <c r="G179" s="422"/>
      <c r="H179" s="422"/>
      <c r="I179" s="422"/>
      <c r="J179" s="423"/>
      <c r="K179" s="40"/>
      <c r="L179" s="31"/>
    </row>
    <row r="180" spans="3:12" x14ac:dyDescent="0.25">
      <c r="C180" s="39"/>
      <c r="D180" s="424"/>
      <c r="E180" s="425"/>
      <c r="F180" s="425"/>
      <c r="G180" s="425"/>
      <c r="H180" s="425"/>
      <c r="I180" s="425"/>
      <c r="J180" s="426"/>
      <c r="K180" s="40"/>
      <c r="L180" s="31"/>
    </row>
    <row r="181" spans="3:12" x14ac:dyDescent="0.25">
      <c r="C181" s="39"/>
      <c r="D181" s="424"/>
      <c r="E181" s="425"/>
      <c r="F181" s="425"/>
      <c r="G181" s="425"/>
      <c r="H181" s="425"/>
      <c r="I181" s="425"/>
      <c r="J181" s="426"/>
      <c r="K181" s="40"/>
      <c r="L181" s="31"/>
    </row>
    <row r="182" spans="3:12" x14ac:dyDescent="0.25">
      <c r="C182" s="35"/>
      <c r="D182" s="424"/>
      <c r="E182" s="425"/>
      <c r="F182" s="425"/>
      <c r="G182" s="425"/>
      <c r="H182" s="425"/>
      <c r="I182" s="425"/>
      <c r="J182" s="426"/>
      <c r="K182" s="36"/>
      <c r="L182" s="31"/>
    </row>
    <row r="183" spans="3:12" x14ac:dyDescent="0.25">
      <c r="C183" s="35"/>
      <c r="D183" s="424"/>
      <c r="E183" s="425"/>
      <c r="F183" s="425"/>
      <c r="G183" s="425"/>
      <c r="H183" s="425"/>
      <c r="I183" s="425"/>
      <c r="J183" s="426"/>
      <c r="K183" s="36"/>
      <c r="L183" s="31"/>
    </row>
    <row r="184" spans="3:12" x14ac:dyDescent="0.25">
      <c r="C184" s="35"/>
      <c r="D184" s="424"/>
      <c r="E184" s="425"/>
      <c r="F184" s="425"/>
      <c r="G184" s="425"/>
      <c r="H184" s="425"/>
      <c r="I184" s="425"/>
      <c r="J184" s="426"/>
      <c r="K184" s="36"/>
      <c r="L184" s="31"/>
    </row>
    <row r="185" spans="3:12" x14ac:dyDescent="0.25">
      <c r="C185" s="35"/>
      <c r="D185" s="424"/>
      <c r="E185" s="425"/>
      <c r="F185" s="425"/>
      <c r="G185" s="425"/>
      <c r="H185" s="425"/>
      <c r="I185" s="425"/>
      <c r="J185" s="426"/>
      <c r="K185" s="36"/>
      <c r="L185" s="31"/>
    </row>
    <row r="186" spans="3:12" x14ac:dyDescent="0.25">
      <c r="C186" s="39"/>
      <c r="D186" s="427"/>
      <c r="E186" s="428"/>
      <c r="F186" s="428"/>
      <c r="G186" s="428"/>
      <c r="H186" s="428"/>
      <c r="I186" s="428"/>
      <c r="J186" s="429"/>
      <c r="K186" s="40"/>
      <c r="L186" s="31"/>
    </row>
    <row r="187" spans="3:12" ht="15" customHeight="1" x14ac:dyDescent="0.25">
      <c r="C187" s="39"/>
      <c r="D187" s="41"/>
      <c r="E187" s="30"/>
      <c r="F187" s="30"/>
      <c r="G187" s="30"/>
      <c r="H187" s="84"/>
      <c r="J187" s="25"/>
      <c r="K187" s="40"/>
      <c r="L187" s="31"/>
    </row>
    <row r="188" spans="3:12" x14ac:dyDescent="0.25">
      <c r="C188" s="39"/>
      <c r="D188" s="254"/>
      <c r="E188" s="255"/>
      <c r="F188" s="255"/>
      <c r="G188" s="255"/>
      <c r="H188" s="255"/>
      <c r="I188" s="255"/>
      <c r="J188" s="256"/>
      <c r="K188" s="40"/>
      <c r="L188" s="31"/>
    </row>
    <row r="189" spans="3:12" x14ac:dyDescent="0.25">
      <c r="C189" s="39"/>
      <c r="D189" s="234"/>
      <c r="E189" s="236"/>
      <c r="F189" s="236"/>
      <c r="G189" s="236"/>
      <c r="H189" s="236"/>
      <c r="I189" s="236"/>
      <c r="J189" s="243"/>
      <c r="K189" s="40"/>
      <c r="L189" s="31"/>
    </row>
    <row r="190" spans="3:12" x14ac:dyDescent="0.25">
      <c r="C190" s="39"/>
      <c r="D190" s="234"/>
      <c r="E190" s="236"/>
      <c r="F190" s="236"/>
      <c r="G190" s="236"/>
      <c r="H190" s="236"/>
      <c r="I190" s="236"/>
      <c r="J190" s="243"/>
      <c r="K190" s="40"/>
      <c r="L190" s="31"/>
    </row>
    <row r="191" spans="3:12" x14ac:dyDescent="0.25">
      <c r="C191" s="39"/>
      <c r="D191" s="234"/>
      <c r="E191" s="236"/>
      <c r="F191" s="257"/>
      <c r="G191" s="236" t="s">
        <v>228</v>
      </c>
      <c r="H191" s="253"/>
      <c r="I191" s="241"/>
      <c r="J191" s="243"/>
      <c r="K191" s="40"/>
      <c r="L191" s="31"/>
    </row>
    <row r="192" spans="3:12" ht="30" customHeight="1" x14ac:dyDescent="0.25">
      <c r="C192" s="39"/>
      <c r="D192" s="234"/>
      <c r="E192" s="353" t="s">
        <v>229</v>
      </c>
      <c r="F192" s="354"/>
      <c r="G192" s="374" t="str">
        <f>$G$162</f>
        <v>DOTACIÓN</v>
      </c>
      <c r="H192" s="375"/>
      <c r="I192" s="376"/>
      <c r="J192" s="243"/>
      <c r="K192" s="40"/>
      <c r="L192" s="31"/>
    </row>
    <row r="193" spans="3:12" ht="15" customHeight="1" x14ac:dyDescent="0.25">
      <c r="C193" s="39"/>
      <c r="D193" s="234"/>
      <c r="E193" s="236"/>
      <c r="F193" s="236"/>
      <c r="G193" s="236"/>
      <c r="H193" s="253"/>
      <c r="I193" s="241"/>
      <c r="J193" s="243"/>
      <c r="K193" s="40"/>
      <c r="L193" s="31"/>
    </row>
    <row r="194" spans="3:12" ht="15" customHeight="1" x14ac:dyDescent="0.25">
      <c r="C194" s="35"/>
      <c r="D194" s="246"/>
      <c r="E194" s="236"/>
      <c r="F194" s="236"/>
      <c r="G194" s="236"/>
      <c r="H194" s="237"/>
      <c r="I194" s="241"/>
      <c r="J194" s="258"/>
      <c r="K194" s="40"/>
      <c r="L194" s="31"/>
    </row>
    <row r="195" spans="3:12" ht="20.25" x14ac:dyDescent="0.25">
      <c r="C195" s="35"/>
      <c r="D195" s="246"/>
      <c r="E195" s="250" t="s">
        <v>230</v>
      </c>
      <c r="F195" s="236"/>
      <c r="G195" s="236"/>
      <c r="H195" s="237"/>
      <c r="I195" s="241"/>
      <c r="J195" s="258"/>
      <c r="K195" s="36"/>
      <c r="L195" s="31"/>
    </row>
    <row r="196" spans="3:12" x14ac:dyDescent="0.25">
      <c r="C196" s="39"/>
      <c r="D196" s="246"/>
      <c r="E196" s="236"/>
      <c r="F196" s="236"/>
      <c r="G196" s="236"/>
      <c r="H196" s="253"/>
      <c r="I196" s="241"/>
      <c r="J196" s="243"/>
      <c r="K196" s="40"/>
      <c r="L196" s="31"/>
    </row>
    <row r="197" spans="3:12" ht="23.1" customHeight="1" x14ac:dyDescent="0.25">
      <c r="C197" s="39"/>
      <c r="D197" s="35"/>
      <c r="E197" s="356" t="s">
        <v>231</v>
      </c>
      <c r="F197" s="356"/>
      <c r="G197" s="356"/>
      <c r="H197" s="356"/>
      <c r="I197" s="356"/>
      <c r="J197" s="40"/>
      <c r="K197" s="40"/>
      <c r="L197" s="31"/>
    </row>
    <row r="198" spans="3:12" ht="12.75" customHeight="1" x14ac:dyDescent="0.25">
      <c r="C198" s="35"/>
      <c r="D198" s="35"/>
      <c r="E198" s="364" t="s">
        <v>232</v>
      </c>
      <c r="F198" s="364"/>
      <c r="G198" s="364"/>
      <c r="H198" s="364"/>
      <c r="I198" s="364"/>
      <c r="J198" s="40"/>
      <c r="K198" s="36"/>
      <c r="L198" s="31"/>
    </row>
    <row r="199" spans="3:12" ht="1.5" customHeight="1" x14ac:dyDescent="0.25">
      <c r="C199" s="35"/>
      <c r="D199" s="35"/>
      <c r="E199" s="364"/>
      <c r="F199" s="364"/>
      <c r="G199" s="364"/>
      <c r="H199" s="364"/>
      <c r="I199" s="364"/>
      <c r="J199" s="40"/>
      <c r="K199" s="36"/>
      <c r="L199" s="31"/>
    </row>
    <row r="200" spans="3:12" ht="14.25" customHeight="1" x14ac:dyDescent="0.25">
      <c r="C200" s="35"/>
      <c r="D200" s="35"/>
      <c r="E200" s="364"/>
      <c r="F200" s="364"/>
      <c r="G200" s="364"/>
      <c r="H200" s="364"/>
      <c r="I200" s="364"/>
      <c r="J200" s="40"/>
      <c r="K200" s="36"/>
      <c r="L200" s="31"/>
    </row>
    <row r="201" spans="3:12" ht="14.25" customHeight="1" x14ac:dyDescent="0.25">
      <c r="C201" s="35"/>
      <c r="D201" s="35"/>
      <c r="E201" s="364"/>
      <c r="F201" s="364"/>
      <c r="G201" s="364"/>
      <c r="H201" s="364"/>
      <c r="I201" s="364"/>
      <c r="J201" s="40"/>
      <c r="K201" s="36"/>
      <c r="L201" s="31"/>
    </row>
    <row r="202" spans="3:12" ht="14.25" customHeight="1" x14ac:dyDescent="0.25">
      <c r="C202" s="35"/>
      <c r="D202" s="35"/>
      <c r="E202" s="364"/>
      <c r="F202" s="364"/>
      <c r="G202" s="364"/>
      <c r="H202" s="364"/>
      <c r="I202" s="364"/>
      <c r="J202" s="40"/>
      <c r="K202" s="36"/>
      <c r="L202" s="31"/>
    </row>
    <row r="203" spans="3:12" ht="14.25" customHeight="1" x14ac:dyDescent="0.25">
      <c r="C203" s="35"/>
      <c r="D203" s="35"/>
      <c r="E203" s="364"/>
      <c r="F203" s="364"/>
      <c r="G203" s="364"/>
      <c r="H203" s="364"/>
      <c r="I203" s="364"/>
      <c r="J203" s="40"/>
      <c r="K203" s="36"/>
      <c r="L203" s="31"/>
    </row>
    <row r="204" spans="3:12" ht="14.25" customHeight="1" x14ac:dyDescent="0.25">
      <c r="C204" s="42"/>
      <c r="D204" s="35"/>
      <c r="E204" s="364"/>
      <c r="F204" s="364"/>
      <c r="G204" s="364"/>
      <c r="H204" s="364"/>
      <c r="I204" s="364"/>
      <c r="J204" s="40"/>
      <c r="K204" s="40"/>
      <c r="L204" s="31"/>
    </row>
    <row r="205" spans="3:12" ht="14.25" customHeight="1" x14ac:dyDescent="0.25">
      <c r="C205" s="39"/>
      <c r="D205" s="35"/>
      <c r="E205" s="364"/>
      <c r="F205" s="364"/>
      <c r="G205" s="364"/>
      <c r="H205" s="364"/>
      <c r="I205" s="364"/>
      <c r="J205" s="40"/>
      <c r="K205" s="40"/>
      <c r="L205" s="31"/>
    </row>
    <row r="206" spans="3:12" ht="14.25" customHeight="1" x14ac:dyDescent="0.25">
      <c r="C206" s="39"/>
      <c r="D206" s="35"/>
      <c r="E206" s="364"/>
      <c r="F206" s="364"/>
      <c r="G206" s="364"/>
      <c r="H206" s="364"/>
      <c r="I206" s="364"/>
      <c r="J206" s="40"/>
      <c r="K206" s="40"/>
      <c r="L206" s="31"/>
    </row>
    <row r="207" spans="3:12" ht="14.25" customHeight="1" x14ac:dyDescent="0.25">
      <c r="C207" s="35"/>
      <c r="D207" s="35"/>
      <c r="E207" s="364"/>
      <c r="F207" s="364"/>
      <c r="G207" s="364"/>
      <c r="H207" s="364"/>
      <c r="I207" s="364"/>
      <c r="J207" s="40"/>
      <c r="K207" s="36"/>
      <c r="L207" s="31"/>
    </row>
    <row r="208" spans="3:12" x14ac:dyDescent="0.25">
      <c r="C208" s="35"/>
      <c r="D208" s="35"/>
      <c r="E208" s="30"/>
      <c r="F208" s="30"/>
      <c r="G208" s="30"/>
      <c r="J208" s="40"/>
      <c r="K208" s="36"/>
      <c r="L208" s="31"/>
    </row>
    <row r="209" spans="3:12" ht="20.25" x14ac:dyDescent="0.25">
      <c r="C209" s="35"/>
      <c r="D209" s="35"/>
      <c r="E209" s="43" t="s">
        <v>233</v>
      </c>
      <c r="F209" s="30"/>
      <c r="G209" s="30"/>
      <c r="J209" s="40"/>
      <c r="K209" s="36"/>
      <c r="L209" s="31"/>
    </row>
    <row r="210" spans="3:12" x14ac:dyDescent="0.25">
      <c r="C210" s="35"/>
      <c r="D210" s="35"/>
      <c r="E210" s="30"/>
      <c r="F210" s="30"/>
      <c r="G210" s="30"/>
      <c r="J210" s="40"/>
      <c r="K210" s="36"/>
      <c r="L210" s="31"/>
    </row>
    <row r="211" spans="3:12" ht="30" customHeight="1" x14ac:dyDescent="0.25">
      <c r="C211" s="35"/>
      <c r="D211" s="35"/>
      <c r="E211" s="192" t="s">
        <v>234</v>
      </c>
      <c r="F211" s="193" t="s">
        <v>235</v>
      </c>
      <c r="G211" s="192" t="s">
        <v>236</v>
      </c>
      <c r="H211" s="204" t="s">
        <v>237</v>
      </c>
      <c r="I211" s="204" t="s">
        <v>238</v>
      </c>
      <c r="J211" s="38"/>
      <c r="K211" s="36"/>
      <c r="L211" s="31"/>
    </row>
    <row r="212" spans="3:12" ht="15" customHeight="1" x14ac:dyDescent="0.25">
      <c r="C212" s="35"/>
      <c r="D212" s="35"/>
      <c r="E212" s="189">
        <v>2025</v>
      </c>
      <c r="F212" s="78"/>
      <c r="G212" s="80"/>
      <c r="H212" s="131"/>
      <c r="I212" s="131"/>
      <c r="J212" s="38"/>
      <c r="K212" s="36"/>
      <c r="L212" s="31"/>
    </row>
    <row r="213" spans="3:12" ht="15" customHeight="1" x14ac:dyDescent="0.25">
      <c r="C213" s="35"/>
      <c r="D213" s="35"/>
      <c r="E213" s="189"/>
      <c r="F213" s="78"/>
      <c r="G213" s="80"/>
      <c r="H213" s="131"/>
      <c r="I213" s="131"/>
      <c r="J213" s="38"/>
      <c r="K213" s="36"/>
      <c r="L213" s="31"/>
    </row>
    <row r="214" spans="3:12" ht="15" customHeight="1" x14ac:dyDescent="0.25">
      <c r="C214" s="35"/>
      <c r="D214" s="35"/>
      <c r="E214" s="189"/>
      <c r="F214" s="78"/>
      <c r="G214" s="80"/>
      <c r="H214" s="131"/>
      <c r="I214" s="131"/>
      <c r="J214" s="38"/>
      <c r="K214" s="36"/>
      <c r="L214" s="31"/>
    </row>
    <row r="215" spans="3:12" ht="15" customHeight="1" x14ac:dyDescent="0.25">
      <c r="C215" s="35"/>
      <c r="D215" s="35"/>
      <c r="E215" s="189"/>
      <c r="F215" s="78"/>
      <c r="G215" s="80"/>
      <c r="H215" s="131"/>
      <c r="I215" s="131"/>
      <c r="J215" s="38"/>
      <c r="K215" s="36"/>
      <c r="L215" s="31"/>
    </row>
    <row r="216" spans="3:12" ht="15" customHeight="1" x14ac:dyDescent="0.25">
      <c r="C216" s="35"/>
      <c r="D216" s="35"/>
      <c r="E216" s="189"/>
      <c r="F216" s="78"/>
      <c r="G216" s="80"/>
      <c r="H216" s="131"/>
      <c r="I216" s="131"/>
      <c r="J216" s="38"/>
      <c r="K216" s="36"/>
      <c r="L216" s="31"/>
    </row>
    <row r="217" spans="3:12" ht="15" customHeight="1" x14ac:dyDescent="0.25">
      <c r="C217" s="35"/>
      <c r="D217" s="35"/>
      <c r="E217" s="189"/>
      <c r="F217" s="78"/>
      <c r="G217" s="80"/>
      <c r="H217" s="131"/>
      <c r="I217" s="131"/>
      <c r="J217" s="38"/>
      <c r="K217" s="36"/>
      <c r="L217" s="31"/>
    </row>
    <row r="218" spans="3:12" ht="15" customHeight="1" x14ac:dyDescent="0.25">
      <c r="C218" s="35"/>
      <c r="D218" s="35"/>
      <c r="E218" s="189"/>
      <c r="F218" s="78"/>
      <c r="G218" s="80"/>
      <c r="H218" s="131"/>
      <c r="I218" s="131"/>
      <c r="J218" s="38"/>
      <c r="K218" s="36"/>
      <c r="L218" s="31"/>
    </row>
    <row r="219" spans="3:12" ht="15" customHeight="1" x14ac:dyDescent="0.25">
      <c r="C219" s="35"/>
      <c r="D219" s="35"/>
      <c r="E219" s="190"/>
      <c r="F219" s="191"/>
      <c r="G219" s="183"/>
      <c r="H219" s="155"/>
      <c r="I219" s="155"/>
      <c r="J219" s="38"/>
      <c r="K219" s="36"/>
      <c r="L219" s="31"/>
    </row>
    <row r="220" spans="3:12" x14ac:dyDescent="0.25">
      <c r="C220" s="35"/>
      <c r="D220" s="35"/>
      <c r="E220" s="30"/>
      <c r="F220" s="30"/>
      <c r="G220" s="30"/>
      <c r="J220" s="38"/>
      <c r="K220" s="36"/>
      <c r="L220" s="31"/>
    </row>
    <row r="221" spans="3:12" ht="20.25" x14ac:dyDescent="0.25">
      <c r="C221" s="35"/>
      <c r="D221" s="35"/>
      <c r="E221" s="43" t="s">
        <v>239</v>
      </c>
      <c r="F221" s="30"/>
      <c r="G221" s="30"/>
      <c r="J221" s="38"/>
      <c r="K221" s="36"/>
      <c r="L221" s="31"/>
    </row>
    <row r="222" spans="3:12" x14ac:dyDescent="0.25">
      <c r="C222" s="39"/>
      <c r="D222" s="35"/>
      <c r="E222" s="30"/>
      <c r="F222" s="30"/>
      <c r="G222" s="30"/>
      <c r="H222" s="84"/>
      <c r="J222" s="40"/>
      <c r="K222" s="40"/>
      <c r="L222" s="31"/>
    </row>
    <row r="223" spans="3:12" ht="30" customHeight="1" x14ac:dyDescent="0.25">
      <c r="C223" s="35"/>
      <c r="D223" s="35"/>
      <c r="E223" s="192" t="s">
        <v>234</v>
      </c>
      <c r="F223" s="193" t="s">
        <v>240</v>
      </c>
      <c r="G223" s="193" t="s">
        <v>241</v>
      </c>
      <c r="H223" s="204" t="s">
        <v>242</v>
      </c>
      <c r="J223" s="40"/>
      <c r="K223" s="36"/>
      <c r="L223" s="31"/>
    </row>
    <row r="224" spans="3:12" ht="15" customHeight="1" x14ac:dyDescent="0.25">
      <c r="C224" s="35"/>
      <c r="D224" s="35"/>
      <c r="E224" s="189">
        <v>2025</v>
      </c>
      <c r="F224" s="79"/>
      <c r="G224" s="79"/>
      <c r="H224" s="162"/>
      <c r="J224" s="40"/>
      <c r="K224" s="36"/>
      <c r="L224" s="31"/>
    </row>
    <row r="225" spans="3:12" ht="15" customHeight="1" x14ac:dyDescent="0.25">
      <c r="C225" s="35"/>
      <c r="D225" s="35"/>
      <c r="E225" s="189"/>
      <c r="F225" s="79"/>
      <c r="G225" s="79"/>
      <c r="H225" s="162"/>
      <c r="J225" s="40"/>
      <c r="K225" s="36"/>
      <c r="L225" s="31"/>
    </row>
    <row r="226" spans="3:12" ht="15" customHeight="1" x14ac:dyDescent="0.25">
      <c r="C226" s="35"/>
      <c r="D226" s="35"/>
      <c r="E226" s="189"/>
      <c r="F226" s="79"/>
      <c r="G226" s="79"/>
      <c r="H226" s="162"/>
      <c r="J226" s="40"/>
      <c r="K226" s="36"/>
      <c r="L226" s="31"/>
    </row>
    <row r="227" spans="3:12" ht="15" customHeight="1" x14ac:dyDescent="0.25">
      <c r="C227" s="35"/>
      <c r="D227" s="35"/>
      <c r="E227" s="189"/>
      <c r="F227" s="79"/>
      <c r="G227" s="79"/>
      <c r="H227" s="162"/>
      <c r="J227" s="40"/>
      <c r="K227" s="36"/>
      <c r="L227" s="31"/>
    </row>
    <row r="228" spans="3:12" ht="15" customHeight="1" x14ac:dyDescent="0.25">
      <c r="C228" s="35"/>
      <c r="D228" s="35"/>
      <c r="E228" s="189"/>
      <c r="F228" s="79"/>
      <c r="G228" s="79"/>
      <c r="H228" s="162"/>
      <c r="J228" s="40"/>
      <c r="K228" s="36"/>
      <c r="L228" s="31"/>
    </row>
    <row r="229" spans="3:12" ht="15" customHeight="1" x14ac:dyDescent="0.25">
      <c r="C229" s="35"/>
      <c r="D229" s="35"/>
      <c r="E229" s="189"/>
      <c r="F229" s="79"/>
      <c r="G229" s="79"/>
      <c r="H229" s="162"/>
      <c r="J229" s="40"/>
      <c r="K229" s="36"/>
      <c r="L229" s="31"/>
    </row>
    <row r="230" spans="3:12" ht="15" customHeight="1" x14ac:dyDescent="0.25">
      <c r="C230" s="35"/>
      <c r="D230" s="35"/>
      <c r="E230" s="189"/>
      <c r="F230" s="79"/>
      <c r="G230" s="79"/>
      <c r="H230" s="162"/>
      <c r="J230" s="40"/>
      <c r="K230" s="36"/>
      <c r="L230" s="31"/>
    </row>
    <row r="231" spans="3:12" ht="15" customHeight="1" x14ac:dyDescent="0.25">
      <c r="C231" s="35"/>
      <c r="D231" s="35"/>
      <c r="E231" s="189"/>
      <c r="F231" s="79"/>
      <c r="G231" s="79"/>
      <c r="H231" s="162"/>
      <c r="J231" s="40"/>
      <c r="K231" s="36"/>
      <c r="L231" s="31"/>
    </row>
    <row r="232" spans="3:12" ht="15" customHeight="1" x14ac:dyDescent="0.25">
      <c r="C232" s="35"/>
      <c r="D232" s="35"/>
      <c r="E232" s="189"/>
      <c r="F232" s="79"/>
      <c r="G232" s="79"/>
      <c r="H232" s="162"/>
      <c r="J232" s="40"/>
      <c r="K232" s="36"/>
      <c r="L232" s="31"/>
    </row>
    <row r="233" spans="3:12" ht="15" customHeight="1" x14ac:dyDescent="0.25">
      <c r="C233" s="35"/>
      <c r="D233" s="35"/>
      <c r="E233" s="189"/>
      <c r="F233" s="79"/>
      <c r="G233" s="79"/>
      <c r="H233" s="162"/>
      <c r="J233" s="40"/>
      <c r="K233" s="36"/>
      <c r="L233" s="31"/>
    </row>
    <row r="234" spans="3:12" ht="15" customHeight="1" x14ac:dyDescent="0.25">
      <c r="C234" s="35"/>
      <c r="D234" s="35"/>
      <c r="E234" s="189"/>
      <c r="F234" s="79"/>
      <c r="G234" s="79"/>
      <c r="H234" s="162"/>
      <c r="J234" s="40"/>
      <c r="K234" s="36"/>
      <c r="L234" s="31"/>
    </row>
    <row r="235" spans="3:12" ht="15" customHeight="1" x14ac:dyDescent="0.25">
      <c r="C235" s="42"/>
      <c r="D235" s="35"/>
      <c r="E235" s="190"/>
      <c r="F235" s="194"/>
      <c r="G235" s="194"/>
      <c r="H235" s="180"/>
      <c r="J235" s="40"/>
      <c r="K235" s="40"/>
      <c r="L235" s="31"/>
    </row>
    <row r="236" spans="3:12" x14ac:dyDescent="0.25">
      <c r="C236" s="35"/>
      <c r="D236" s="35"/>
      <c r="E236" s="30"/>
      <c r="F236" s="30"/>
      <c r="G236" s="30"/>
      <c r="H236" s="84"/>
      <c r="J236" s="40"/>
      <c r="K236" s="36"/>
      <c r="L236" s="31"/>
    </row>
    <row r="237" spans="3:12" ht="20.25" x14ac:dyDescent="0.25">
      <c r="C237" s="35"/>
      <c r="D237" s="35"/>
      <c r="E237" s="43" t="s">
        <v>243</v>
      </c>
      <c r="F237" s="30"/>
      <c r="G237" s="30"/>
      <c r="J237" s="38"/>
      <c r="K237" s="36"/>
      <c r="L237" s="31"/>
    </row>
    <row r="238" spans="3:12" x14ac:dyDescent="0.25">
      <c r="C238" s="35"/>
      <c r="D238" s="35"/>
      <c r="E238" s="30"/>
      <c r="F238" s="30"/>
      <c r="G238" s="30"/>
      <c r="J238" s="38"/>
      <c r="K238" s="36"/>
      <c r="L238" s="31"/>
    </row>
    <row r="239" spans="3:12" x14ac:dyDescent="0.25">
      <c r="C239" s="35"/>
      <c r="D239" s="35"/>
      <c r="E239" s="30"/>
      <c r="F239" s="30"/>
      <c r="G239" s="30"/>
      <c r="J239" s="38"/>
      <c r="K239" s="36"/>
      <c r="L239" s="31"/>
    </row>
    <row r="240" spans="3:12" ht="23.1" customHeight="1" x14ac:dyDescent="0.25">
      <c r="C240" s="35"/>
      <c r="D240" s="35"/>
      <c r="F240" s="361" t="s">
        <v>244</v>
      </c>
      <c r="G240" s="362"/>
      <c r="H240" s="362"/>
      <c r="I240" s="363"/>
      <c r="J240" s="38"/>
      <c r="K240" s="36"/>
      <c r="L240" s="31"/>
    </row>
    <row r="241" spans="3:12" ht="23.1" customHeight="1" x14ac:dyDescent="0.25">
      <c r="C241" s="42"/>
      <c r="D241" s="35"/>
      <c r="E241" s="178" t="s">
        <v>245</v>
      </c>
      <c r="F241" s="174" t="s">
        <v>246</v>
      </c>
      <c r="G241" s="174" t="s">
        <v>247</v>
      </c>
      <c r="H241" s="174" t="s">
        <v>248</v>
      </c>
      <c r="I241" s="187" t="s">
        <v>249</v>
      </c>
      <c r="J241" s="38"/>
      <c r="K241" s="40"/>
      <c r="L241" s="31"/>
    </row>
    <row r="242" spans="3:12" ht="135.75" customHeight="1" x14ac:dyDescent="0.25">
      <c r="C242" s="39"/>
      <c r="D242" s="35"/>
      <c r="E242" s="144" t="s">
        <v>181</v>
      </c>
      <c r="F242" s="78">
        <v>2</v>
      </c>
      <c r="G242" s="78"/>
      <c r="H242" s="79">
        <v>2</v>
      </c>
      <c r="I242" s="162"/>
      <c r="J242" s="38"/>
      <c r="K242" s="40"/>
      <c r="L242" s="31"/>
    </row>
    <row r="243" spans="3:12" ht="66" customHeight="1" x14ac:dyDescent="0.25">
      <c r="C243" s="39"/>
      <c r="D243" s="35"/>
      <c r="E243" s="144"/>
      <c r="F243" s="78"/>
      <c r="G243" s="78"/>
      <c r="H243" s="79"/>
      <c r="I243" s="162"/>
      <c r="J243" s="38"/>
      <c r="K243" s="40"/>
      <c r="L243" s="31"/>
    </row>
    <row r="244" spans="3:12" ht="96.75" customHeight="1" x14ac:dyDescent="0.25">
      <c r="C244" s="39"/>
      <c r="D244" s="35"/>
      <c r="E244" s="144"/>
      <c r="F244" s="78"/>
      <c r="G244" s="78"/>
      <c r="H244" s="79"/>
      <c r="I244" s="162"/>
      <c r="J244" s="38"/>
      <c r="K244" s="40"/>
      <c r="L244" s="31"/>
    </row>
    <row r="245" spans="3:12" ht="15" customHeight="1" x14ac:dyDescent="0.25">
      <c r="C245" s="39"/>
      <c r="D245" s="35"/>
      <c r="E245" s="144"/>
      <c r="F245" s="78"/>
      <c r="G245" s="78"/>
      <c r="H245" s="79"/>
      <c r="I245" s="162"/>
      <c r="J245" s="38"/>
      <c r="K245" s="40"/>
      <c r="L245" s="31"/>
    </row>
    <row r="246" spans="3:12" ht="15" customHeight="1" x14ac:dyDescent="0.25">
      <c r="C246" s="35"/>
      <c r="D246" s="35"/>
      <c r="E246" s="144"/>
      <c r="F246" s="78"/>
      <c r="G246" s="78"/>
      <c r="H246" s="79"/>
      <c r="I246" s="162"/>
      <c r="J246" s="38"/>
      <c r="K246" s="36"/>
      <c r="L246" s="31"/>
    </row>
    <row r="247" spans="3:12" ht="15" customHeight="1" x14ac:dyDescent="0.25">
      <c r="C247" s="35"/>
      <c r="D247" s="35"/>
      <c r="E247" s="160"/>
      <c r="F247" s="191"/>
      <c r="G247" s="191"/>
      <c r="H247" s="194"/>
      <c r="I247" s="180"/>
      <c r="J247" s="38"/>
      <c r="K247" s="36"/>
      <c r="L247" s="31"/>
    </row>
    <row r="248" spans="3:12" ht="15" customHeight="1" x14ac:dyDescent="0.25">
      <c r="C248" s="35"/>
      <c r="D248" s="35"/>
      <c r="E248" s="265"/>
      <c r="F248" s="266"/>
      <c r="G248" s="266"/>
      <c r="H248" s="267"/>
      <c r="I248" s="268"/>
      <c r="J248" s="38"/>
      <c r="K248" s="36"/>
      <c r="L248" s="31"/>
    </row>
    <row r="249" spans="3:12" ht="20.25" customHeight="1" x14ac:dyDescent="0.25">
      <c r="C249" s="35"/>
      <c r="D249" s="35"/>
      <c r="E249" s="43" t="s">
        <v>250</v>
      </c>
      <c r="F249" s="269"/>
      <c r="G249" s="269"/>
      <c r="H249" s="270"/>
      <c r="I249" s="271"/>
      <c r="J249" s="38"/>
      <c r="K249" s="36"/>
      <c r="L249" s="31"/>
    </row>
    <row r="250" spans="3:12" ht="15" customHeight="1" x14ac:dyDescent="0.25">
      <c r="C250" s="35"/>
      <c r="D250" s="35"/>
      <c r="E250" s="272"/>
      <c r="F250" s="269"/>
      <c r="G250" s="269"/>
      <c r="H250" s="270"/>
      <c r="I250" s="271"/>
      <c r="J250" s="38"/>
      <c r="K250" s="36"/>
      <c r="L250" s="31"/>
    </row>
    <row r="251" spans="3:12" ht="23.1" customHeight="1" x14ac:dyDescent="0.25">
      <c r="C251" s="35"/>
      <c r="D251" s="35"/>
      <c r="E251" s="350" t="s">
        <v>251</v>
      </c>
      <c r="F251" s="351"/>
      <c r="G251" s="351"/>
      <c r="H251" s="352"/>
      <c r="I251" s="271"/>
      <c r="J251" s="38"/>
      <c r="K251" s="36"/>
      <c r="L251" s="31"/>
    </row>
    <row r="252" spans="3:12" ht="15" customHeight="1" x14ac:dyDescent="0.25">
      <c r="C252" s="35"/>
      <c r="D252" s="35"/>
      <c r="E252" s="347" t="s">
        <v>252</v>
      </c>
      <c r="F252" s="348"/>
      <c r="G252" s="348"/>
      <c r="H252" s="349"/>
      <c r="I252" s="271"/>
      <c r="J252" s="38"/>
      <c r="K252" s="36"/>
      <c r="L252" s="31"/>
    </row>
    <row r="253" spans="3:12" ht="15" customHeight="1" x14ac:dyDescent="0.25">
      <c r="C253" s="35"/>
      <c r="D253" s="35"/>
      <c r="E253" s="347"/>
      <c r="F253" s="348"/>
      <c r="G253" s="348"/>
      <c r="H253" s="349"/>
      <c r="I253" s="271"/>
      <c r="J253" s="38"/>
      <c r="K253" s="36"/>
      <c r="L253" s="31"/>
    </row>
    <row r="254" spans="3:12" ht="15" customHeight="1" x14ac:dyDescent="0.25">
      <c r="C254" s="35"/>
      <c r="D254" s="35"/>
      <c r="E254" s="259"/>
      <c r="F254" s="260"/>
      <c r="G254" s="260"/>
      <c r="H254" s="261"/>
      <c r="I254" s="271"/>
      <c r="J254" s="38"/>
      <c r="K254" s="36"/>
      <c r="L254" s="31"/>
    </row>
    <row r="255" spans="3:12" ht="15" customHeight="1" x14ac:dyDescent="0.25">
      <c r="C255" s="35"/>
      <c r="D255" s="35"/>
      <c r="E255" s="259"/>
      <c r="F255" s="260"/>
      <c r="G255" s="260"/>
      <c r="H255" s="261"/>
      <c r="I255" s="271"/>
      <c r="J255" s="38"/>
      <c r="K255" s="36"/>
      <c r="L255" s="31"/>
    </row>
    <row r="256" spans="3:12" ht="15" customHeight="1" x14ac:dyDescent="0.25">
      <c r="C256" s="35"/>
      <c r="D256" s="35"/>
      <c r="E256" s="259"/>
      <c r="F256" s="260"/>
      <c r="G256" s="260"/>
      <c r="H256" s="261"/>
      <c r="I256" s="271"/>
      <c r="J256" s="38"/>
      <c r="K256" s="36"/>
      <c r="L256" s="31"/>
    </row>
    <row r="257" spans="3:12" ht="15" customHeight="1" x14ac:dyDescent="0.25">
      <c r="C257" s="35"/>
      <c r="D257" s="35"/>
      <c r="E257" s="259"/>
      <c r="F257" s="260"/>
      <c r="G257" s="260"/>
      <c r="H257" s="261"/>
      <c r="I257" s="271"/>
      <c r="J257" s="38"/>
      <c r="K257" s="36"/>
      <c r="L257" s="31"/>
    </row>
    <row r="258" spans="3:12" ht="15" customHeight="1" x14ac:dyDescent="0.25">
      <c r="C258" s="35"/>
      <c r="D258" s="35"/>
      <c r="E258" s="347"/>
      <c r="F258" s="348"/>
      <c r="G258" s="348"/>
      <c r="H258" s="349"/>
      <c r="I258" s="271"/>
      <c r="J258" s="38"/>
      <c r="K258" s="36"/>
      <c r="L258" s="31"/>
    </row>
    <row r="259" spans="3:12" ht="15" customHeight="1" x14ac:dyDescent="0.25">
      <c r="C259" s="35"/>
      <c r="D259" s="35"/>
      <c r="E259" s="347"/>
      <c r="F259" s="348"/>
      <c r="G259" s="348"/>
      <c r="H259" s="349"/>
      <c r="I259" s="271"/>
      <c r="J259" s="38"/>
      <c r="K259" s="36"/>
      <c r="L259" s="31"/>
    </row>
    <row r="260" spans="3:12" ht="15" customHeight="1" x14ac:dyDescent="0.25">
      <c r="C260" s="35"/>
      <c r="D260" s="35"/>
      <c r="E260" s="30"/>
      <c r="F260" s="30"/>
      <c r="G260" s="30"/>
      <c r="J260" s="38"/>
      <c r="K260" s="36"/>
      <c r="L260" s="31"/>
    </row>
    <row r="261" spans="3:12" ht="15" customHeight="1" x14ac:dyDescent="0.25">
      <c r="C261" s="35"/>
      <c r="D261" s="35"/>
      <c r="E261" s="30"/>
      <c r="F261" s="30"/>
      <c r="G261" s="30"/>
      <c r="J261" s="38"/>
      <c r="K261" s="36"/>
      <c r="L261" s="31"/>
    </row>
    <row r="262" spans="3:12" ht="15" customHeight="1" x14ac:dyDescent="0.25">
      <c r="C262" s="35"/>
      <c r="D262" s="35"/>
      <c r="E262" s="30"/>
      <c r="F262" s="30"/>
      <c r="G262" s="45"/>
      <c r="H262" s="46"/>
      <c r="I262" s="46"/>
      <c r="J262" s="273"/>
      <c r="K262" s="36"/>
      <c r="L262" s="31"/>
    </row>
    <row r="263" spans="3:12" ht="15" customHeight="1" x14ac:dyDescent="0.25">
      <c r="C263" s="35"/>
      <c r="D263" s="254"/>
      <c r="E263" s="255"/>
      <c r="F263" s="255"/>
      <c r="G263" s="255"/>
      <c r="H263" s="253"/>
      <c r="I263" s="241"/>
      <c r="J263" s="256"/>
      <c r="K263" s="36"/>
      <c r="L263" s="31"/>
    </row>
    <row r="264" spans="3:12" ht="15" customHeight="1" x14ac:dyDescent="0.25">
      <c r="C264" s="35"/>
      <c r="D264" s="234"/>
      <c r="E264" s="236"/>
      <c r="F264" s="236"/>
      <c r="G264" s="236"/>
      <c r="H264" s="253"/>
      <c r="I264" s="241"/>
      <c r="J264" s="243"/>
      <c r="K264" s="36"/>
      <c r="L264" s="31"/>
    </row>
    <row r="265" spans="3:12" ht="15" customHeight="1" x14ac:dyDescent="0.25">
      <c r="C265" s="35"/>
      <c r="D265" s="234"/>
      <c r="E265" s="236"/>
      <c r="F265" s="236"/>
      <c r="G265" s="236"/>
      <c r="H265" s="253"/>
      <c r="I265" s="241"/>
      <c r="J265" s="243"/>
      <c r="K265" s="36"/>
      <c r="L265" s="31"/>
    </row>
    <row r="266" spans="3:12" x14ac:dyDescent="0.25">
      <c r="C266" s="35"/>
      <c r="D266" s="234"/>
      <c r="E266" s="236"/>
      <c r="F266" s="257"/>
      <c r="G266" s="236" t="s">
        <v>228</v>
      </c>
      <c r="H266" s="253"/>
      <c r="I266" s="241"/>
      <c r="J266" s="243"/>
      <c r="K266" s="36"/>
      <c r="L266" s="31"/>
    </row>
    <row r="267" spans="3:12" ht="30" customHeight="1" x14ac:dyDescent="0.25">
      <c r="C267" s="35"/>
      <c r="D267" s="234"/>
      <c r="E267" s="353" t="s">
        <v>253</v>
      </c>
      <c r="F267" s="354"/>
      <c r="G267" s="374" t="str">
        <f t="shared" ref="G267" si="0">$G$163</f>
        <v>DOTACIÓN</v>
      </c>
      <c r="H267" s="375"/>
      <c r="I267" s="376"/>
      <c r="J267" s="243"/>
      <c r="K267" s="36"/>
      <c r="L267" s="31"/>
    </row>
    <row r="268" spans="3:12" x14ac:dyDescent="0.25">
      <c r="C268" s="35"/>
      <c r="D268" s="234"/>
      <c r="E268" s="236"/>
      <c r="F268" s="236"/>
      <c r="G268" s="236"/>
      <c r="H268" s="253"/>
      <c r="I268" s="241"/>
      <c r="J268" s="243"/>
      <c r="K268" s="36"/>
      <c r="L268" s="31"/>
    </row>
    <row r="269" spans="3:12" x14ac:dyDescent="0.25">
      <c r="C269" s="42"/>
      <c r="D269" s="246"/>
      <c r="E269" s="236"/>
      <c r="F269" s="236"/>
      <c r="G269" s="236"/>
      <c r="H269" s="237"/>
      <c r="I269" s="241"/>
      <c r="J269" s="243"/>
      <c r="K269" s="40"/>
      <c r="L269" s="31"/>
    </row>
    <row r="270" spans="3:12" ht="20.25" x14ac:dyDescent="0.25">
      <c r="C270" s="39"/>
      <c r="D270" s="246"/>
      <c r="E270" s="250" t="s">
        <v>230</v>
      </c>
      <c r="F270" s="236"/>
      <c r="G270" s="236"/>
      <c r="H270" s="237"/>
      <c r="I270" s="241"/>
      <c r="J270" s="243"/>
      <c r="K270" s="40"/>
      <c r="L270" s="31"/>
    </row>
    <row r="271" spans="3:12" ht="15.75" customHeight="1" x14ac:dyDescent="0.25">
      <c r="C271" s="39"/>
      <c r="D271" s="246"/>
      <c r="E271" s="236"/>
      <c r="F271" s="236"/>
      <c r="G271" s="236"/>
      <c r="H271" s="253"/>
      <c r="I271" s="241"/>
      <c r="J271" s="243"/>
      <c r="K271" s="40"/>
      <c r="L271" s="31"/>
    </row>
    <row r="272" spans="3:12" ht="23.1" customHeight="1" x14ac:dyDescent="0.25">
      <c r="C272" s="39"/>
      <c r="D272" s="246"/>
      <c r="E272" s="442" t="s">
        <v>231</v>
      </c>
      <c r="F272" s="442"/>
      <c r="G272" s="442"/>
      <c r="H272" s="442"/>
      <c r="I272" s="442"/>
      <c r="J272" s="243"/>
      <c r="K272" s="40"/>
      <c r="L272" s="31"/>
    </row>
    <row r="273" spans="3:12" ht="12" customHeight="1" x14ac:dyDescent="0.25">
      <c r="C273" s="39"/>
      <c r="D273" s="35"/>
      <c r="E273" s="364" t="s">
        <v>254</v>
      </c>
      <c r="F273" s="364"/>
      <c r="G273" s="364"/>
      <c r="H273" s="364"/>
      <c r="I273" s="364"/>
      <c r="J273" s="40"/>
      <c r="K273" s="40"/>
      <c r="L273" s="31"/>
    </row>
    <row r="274" spans="3:12" ht="12" customHeight="1" x14ac:dyDescent="0.25">
      <c r="C274" s="39"/>
      <c r="D274" s="35"/>
      <c r="E274" s="364"/>
      <c r="F274" s="364"/>
      <c r="G274" s="364"/>
      <c r="H274" s="364"/>
      <c r="I274" s="364"/>
      <c r="J274" s="40"/>
      <c r="K274" s="40"/>
      <c r="L274" s="31"/>
    </row>
    <row r="275" spans="3:12" ht="12" customHeight="1" x14ac:dyDescent="0.25">
      <c r="C275" s="39"/>
      <c r="D275" s="35"/>
      <c r="E275" s="364"/>
      <c r="F275" s="364"/>
      <c r="G275" s="364"/>
      <c r="H275" s="364"/>
      <c r="I275" s="364"/>
      <c r="J275" s="40"/>
      <c r="K275" s="40"/>
      <c r="L275" s="31"/>
    </row>
    <row r="276" spans="3:12" ht="12" customHeight="1" x14ac:dyDescent="0.25">
      <c r="C276" s="39"/>
      <c r="D276" s="35"/>
      <c r="E276" s="364"/>
      <c r="F276" s="364"/>
      <c r="G276" s="364"/>
      <c r="H276" s="364"/>
      <c r="I276" s="364"/>
      <c r="J276" s="40"/>
      <c r="K276" s="40"/>
      <c r="L276" s="31"/>
    </row>
    <row r="277" spans="3:12" ht="12" customHeight="1" x14ac:dyDescent="0.25">
      <c r="C277" s="39"/>
      <c r="D277" s="35"/>
      <c r="E277" s="364"/>
      <c r="F277" s="364"/>
      <c r="G277" s="364"/>
      <c r="H277" s="364"/>
      <c r="I277" s="364"/>
      <c r="J277" s="40"/>
      <c r="K277" s="40"/>
      <c r="L277" s="31"/>
    </row>
    <row r="278" spans="3:12" ht="12" customHeight="1" x14ac:dyDescent="0.25">
      <c r="C278" s="39"/>
      <c r="D278" s="35"/>
      <c r="E278" s="364"/>
      <c r="F278" s="364"/>
      <c r="G278" s="364"/>
      <c r="H278" s="364"/>
      <c r="I278" s="364"/>
      <c r="J278" s="40"/>
      <c r="K278" s="40"/>
      <c r="L278" s="31"/>
    </row>
    <row r="279" spans="3:12" ht="12" customHeight="1" x14ac:dyDescent="0.25">
      <c r="C279" s="39"/>
      <c r="D279" s="35"/>
      <c r="E279" s="364"/>
      <c r="F279" s="364"/>
      <c r="G279" s="364"/>
      <c r="H279" s="364"/>
      <c r="I279" s="364"/>
      <c r="J279" s="40"/>
      <c r="K279" s="40"/>
      <c r="L279" s="31"/>
    </row>
    <row r="280" spans="3:12" ht="12" customHeight="1" x14ac:dyDescent="0.25">
      <c r="C280" s="35"/>
      <c r="D280" s="35"/>
      <c r="E280" s="364"/>
      <c r="F280" s="364"/>
      <c r="G280" s="364"/>
      <c r="H280" s="364"/>
      <c r="I280" s="364"/>
      <c r="J280" s="40"/>
      <c r="K280" s="36"/>
      <c r="L280" s="31"/>
    </row>
    <row r="281" spans="3:12" ht="12" customHeight="1" x14ac:dyDescent="0.25">
      <c r="C281" s="35"/>
      <c r="D281" s="35"/>
      <c r="E281" s="364"/>
      <c r="F281" s="364"/>
      <c r="G281" s="364"/>
      <c r="H281" s="364"/>
      <c r="I281" s="364"/>
      <c r="J281" s="40"/>
      <c r="K281" s="36"/>
      <c r="L281" s="31"/>
    </row>
    <row r="282" spans="3:12" ht="12" customHeight="1" x14ac:dyDescent="0.25">
      <c r="C282" s="35"/>
      <c r="D282" s="35"/>
      <c r="E282" s="364"/>
      <c r="F282" s="364"/>
      <c r="G282" s="364"/>
      <c r="H282" s="364"/>
      <c r="I282" s="364"/>
      <c r="J282" s="40"/>
      <c r="K282" s="36"/>
      <c r="L282" s="31"/>
    </row>
    <row r="283" spans="3:12" x14ac:dyDescent="0.25">
      <c r="C283" s="39"/>
      <c r="D283" s="35"/>
      <c r="E283" s="30"/>
      <c r="F283" s="30"/>
      <c r="G283" s="30"/>
      <c r="J283" s="40"/>
      <c r="K283" s="40"/>
      <c r="L283" s="31"/>
    </row>
    <row r="284" spans="3:12" ht="20.25" x14ac:dyDescent="0.25">
      <c r="C284" s="39"/>
      <c r="D284" s="35"/>
      <c r="E284" s="43" t="s">
        <v>233</v>
      </c>
      <c r="F284" s="30"/>
      <c r="G284" s="30"/>
      <c r="J284" s="40"/>
      <c r="K284" s="40"/>
      <c r="L284" s="31"/>
    </row>
    <row r="285" spans="3:12" x14ac:dyDescent="0.25">
      <c r="C285" s="35"/>
      <c r="D285" s="35"/>
      <c r="E285" s="30"/>
      <c r="F285" s="30"/>
      <c r="G285" s="30"/>
      <c r="J285" s="40"/>
      <c r="K285" s="36"/>
      <c r="L285" s="31"/>
    </row>
    <row r="286" spans="3:12" ht="30" customHeight="1" x14ac:dyDescent="0.25">
      <c r="C286" s="35"/>
      <c r="D286" s="35"/>
      <c r="E286" s="192" t="s">
        <v>234</v>
      </c>
      <c r="F286" s="193" t="s">
        <v>235</v>
      </c>
      <c r="G286" s="192" t="s">
        <v>236</v>
      </c>
      <c r="H286" s="204" t="s">
        <v>237</v>
      </c>
      <c r="I286" s="204" t="s">
        <v>238</v>
      </c>
      <c r="J286" s="40"/>
      <c r="K286" s="36"/>
      <c r="L286" s="31"/>
    </row>
    <row r="287" spans="3:12" ht="15" customHeight="1" x14ac:dyDescent="0.25">
      <c r="C287" s="39"/>
      <c r="D287" s="35"/>
      <c r="E287" s="189">
        <v>2025</v>
      </c>
      <c r="F287" s="78"/>
      <c r="G287" s="80"/>
      <c r="H287" s="131"/>
      <c r="I287" s="131"/>
      <c r="J287" s="40"/>
      <c r="K287" s="40"/>
      <c r="L287" s="31"/>
    </row>
    <row r="288" spans="3:12" ht="15" customHeight="1" x14ac:dyDescent="0.25">
      <c r="C288" s="39"/>
      <c r="D288" s="35"/>
      <c r="E288" s="189"/>
      <c r="F288" s="78"/>
      <c r="G288" s="80"/>
      <c r="H288" s="131"/>
      <c r="I288" s="131"/>
      <c r="J288" s="40"/>
      <c r="K288" s="40"/>
      <c r="L288" s="31"/>
    </row>
    <row r="289" spans="1:14" ht="15" customHeight="1" x14ac:dyDescent="0.25">
      <c r="C289" s="35"/>
      <c r="D289" s="35"/>
      <c r="E289" s="189"/>
      <c r="F289" s="78"/>
      <c r="G289" s="80"/>
      <c r="H289" s="131"/>
      <c r="I289" s="131"/>
      <c r="J289" s="40"/>
      <c r="K289" s="36"/>
      <c r="L289" s="31"/>
    </row>
    <row r="290" spans="1:14" ht="15" customHeight="1" x14ac:dyDescent="0.25">
      <c r="C290" s="35"/>
      <c r="D290" s="35"/>
      <c r="E290" s="189"/>
      <c r="F290" s="78"/>
      <c r="G290" s="80"/>
      <c r="H290" s="131"/>
      <c r="I290" s="131"/>
      <c r="J290" s="40"/>
      <c r="K290" s="36"/>
      <c r="L290" s="31"/>
    </row>
    <row r="291" spans="1:14" ht="15" customHeight="1" x14ac:dyDescent="0.25">
      <c r="C291" s="35"/>
      <c r="D291" s="35"/>
      <c r="E291" s="189"/>
      <c r="F291" s="78"/>
      <c r="G291" s="80"/>
      <c r="H291" s="131"/>
      <c r="I291" s="131"/>
      <c r="J291" s="40"/>
      <c r="K291" s="36"/>
      <c r="L291" s="31"/>
    </row>
    <row r="292" spans="1:14" s="29" customFormat="1" ht="15" customHeight="1" x14ac:dyDescent="0.25">
      <c r="A292" s="74"/>
      <c r="B292" s="34"/>
      <c r="C292" s="35"/>
      <c r="D292" s="35"/>
      <c r="E292" s="189"/>
      <c r="F292" s="78"/>
      <c r="G292" s="80"/>
      <c r="H292" s="131"/>
      <c r="I292" s="131"/>
      <c r="J292" s="40"/>
      <c r="K292" s="75"/>
      <c r="L292" s="34"/>
    </row>
    <row r="293" spans="1:14" ht="15" customHeight="1" x14ac:dyDescent="0.25">
      <c r="C293" s="39"/>
      <c r="D293" s="35"/>
      <c r="E293" s="189"/>
      <c r="F293" s="78"/>
      <c r="G293" s="80"/>
      <c r="H293" s="131"/>
      <c r="I293" s="131"/>
      <c r="J293" s="40"/>
      <c r="K293" s="40"/>
      <c r="L293" s="31"/>
    </row>
    <row r="294" spans="1:14" ht="15" customHeight="1" x14ac:dyDescent="0.25">
      <c r="C294" s="39"/>
      <c r="D294" s="35"/>
      <c r="E294" s="190"/>
      <c r="F294" s="191"/>
      <c r="G294" s="183"/>
      <c r="H294" s="155"/>
      <c r="I294" s="155"/>
      <c r="J294" s="40"/>
      <c r="K294" s="40"/>
      <c r="L294" s="31"/>
    </row>
    <row r="295" spans="1:14" x14ac:dyDescent="0.25">
      <c r="C295" s="35"/>
      <c r="D295" s="35"/>
      <c r="E295" s="30"/>
      <c r="F295" s="30"/>
      <c r="G295" s="30"/>
      <c r="J295" s="40"/>
      <c r="K295" s="36"/>
      <c r="L295" s="31"/>
    </row>
    <row r="296" spans="1:14" ht="20.25" x14ac:dyDescent="0.25">
      <c r="C296" s="35"/>
      <c r="D296" s="35"/>
      <c r="E296" s="43" t="s">
        <v>239</v>
      </c>
      <c r="F296" s="30"/>
      <c r="G296" s="30"/>
      <c r="J296" s="40"/>
      <c r="K296" s="36"/>
      <c r="L296" s="31"/>
    </row>
    <row r="297" spans="1:14" x14ac:dyDescent="0.25">
      <c r="C297" s="35"/>
      <c r="D297" s="35"/>
      <c r="E297" s="30"/>
      <c r="F297" s="30"/>
      <c r="G297" s="30"/>
      <c r="H297" s="84"/>
      <c r="J297" s="40"/>
      <c r="K297" s="36"/>
      <c r="L297" s="31"/>
    </row>
    <row r="298" spans="1:14" ht="30" customHeight="1" x14ac:dyDescent="0.25">
      <c r="C298" s="39"/>
      <c r="D298" s="35"/>
      <c r="E298" s="192" t="s">
        <v>234</v>
      </c>
      <c r="F298" s="193" t="s">
        <v>240</v>
      </c>
      <c r="G298" s="193" t="s">
        <v>241</v>
      </c>
      <c r="H298" s="204" t="s">
        <v>242</v>
      </c>
      <c r="J298" s="40"/>
      <c r="K298" s="40"/>
      <c r="L298" s="31"/>
    </row>
    <row r="299" spans="1:14" ht="15" customHeight="1" x14ac:dyDescent="0.25">
      <c r="C299" s="39"/>
      <c r="D299" s="35"/>
      <c r="E299" s="189">
        <v>2025</v>
      </c>
      <c r="F299" s="79"/>
      <c r="G299" s="79"/>
      <c r="H299" s="162"/>
      <c r="J299" s="40"/>
      <c r="K299" s="40"/>
      <c r="L299" s="31"/>
    </row>
    <row r="300" spans="1:14" ht="15" customHeight="1" x14ac:dyDescent="0.25">
      <c r="C300" s="35"/>
      <c r="D300" s="35"/>
      <c r="E300" s="189"/>
      <c r="F300" s="79"/>
      <c r="G300" s="79"/>
      <c r="H300" s="162"/>
      <c r="J300" s="40"/>
      <c r="K300" s="36"/>
      <c r="L300" s="31"/>
    </row>
    <row r="301" spans="1:14" ht="15" customHeight="1" x14ac:dyDescent="0.25">
      <c r="C301" s="35"/>
      <c r="D301" s="35"/>
      <c r="E301" s="189"/>
      <c r="F301" s="79"/>
      <c r="G301" s="79"/>
      <c r="H301" s="162"/>
      <c r="J301" s="40"/>
      <c r="K301" s="36"/>
      <c r="L301" s="31"/>
    </row>
    <row r="302" spans="1:14" ht="15" customHeight="1" x14ac:dyDescent="0.25">
      <c r="C302" s="39"/>
      <c r="D302" s="35"/>
      <c r="E302" s="189"/>
      <c r="F302" s="79"/>
      <c r="G302" s="79"/>
      <c r="H302" s="162"/>
      <c r="J302" s="40"/>
      <c r="K302" s="40"/>
      <c r="L302" s="31"/>
    </row>
    <row r="303" spans="1:14" ht="15" customHeight="1" x14ac:dyDescent="0.25">
      <c r="C303" s="35"/>
      <c r="D303" s="35"/>
      <c r="E303" s="189"/>
      <c r="F303" s="79"/>
      <c r="G303" s="79"/>
      <c r="H303" s="162"/>
      <c r="J303" s="40"/>
      <c r="K303" s="36"/>
      <c r="L303" s="31"/>
    </row>
    <row r="304" spans="1:14" s="60" customFormat="1" ht="15" customHeight="1" x14ac:dyDescent="0.25">
      <c r="A304" s="56"/>
      <c r="B304" s="57"/>
      <c r="C304" s="58"/>
      <c r="D304" s="35"/>
      <c r="E304" s="189"/>
      <c r="F304" s="79"/>
      <c r="G304" s="79"/>
      <c r="H304" s="162"/>
      <c r="I304" s="82"/>
      <c r="J304" s="40"/>
      <c r="K304" s="59"/>
      <c r="L304" s="31"/>
      <c r="M304" s="26"/>
      <c r="N304" s="26"/>
    </row>
    <row r="305" spans="1:14" ht="15" customHeight="1" x14ac:dyDescent="0.25">
      <c r="C305" s="35"/>
      <c r="D305" s="35"/>
      <c r="E305" s="189"/>
      <c r="F305" s="79"/>
      <c r="G305" s="79"/>
      <c r="H305" s="162"/>
      <c r="J305" s="40"/>
      <c r="K305" s="36"/>
      <c r="L305" s="31"/>
    </row>
    <row r="306" spans="1:14" ht="15" customHeight="1" x14ac:dyDescent="0.25">
      <c r="C306" s="42"/>
      <c r="D306" s="35"/>
      <c r="E306" s="189"/>
      <c r="F306" s="79"/>
      <c r="G306" s="79"/>
      <c r="H306" s="162"/>
      <c r="J306" s="40"/>
      <c r="K306" s="40"/>
      <c r="L306" s="31"/>
    </row>
    <row r="307" spans="1:14" ht="15" customHeight="1" x14ac:dyDescent="0.25">
      <c r="C307" s="39"/>
      <c r="D307" s="35"/>
      <c r="E307" s="189"/>
      <c r="F307" s="79"/>
      <c r="G307" s="79"/>
      <c r="H307" s="162"/>
      <c r="J307" s="40"/>
      <c r="K307" s="40"/>
      <c r="L307" s="31"/>
    </row>
    <row r="308" spans="1:14" ht="15" customHeight="1" x14ac:dyDescent="0.25">
      <c r="C308" s="39"/>
      <c r="D308" s="35"/>
      <c r="E308" s="189"/>
      <c r="F308" s="79"/>
      <c r="G308" s="79"/>
      <c r="H308" s="162"/>
      <c r="J308" s="40"/>
      <c r="K308" s="40"/>
      <c r="L308" s="31"/>
    </row>
    <row r="309" spans="1:14" ht="15" customHeight="1" x14ac:dyDescent="0.25">
      <c r="C309" s="35"/>
      <c r="D309" s="35"/>
      <c r="E309" s="189"/>
      <c r="F309" s="79"/>
      <c r="G309" s="79"/>
      <c r="H309" s="162"/>
      <c r="J309" s="40"/>
      <c r="K309" s="36"/>
      <c r="L309" s="31"/>
    </row>
    <row r="310" spans="1:14" ht="15" customHeight="1" x14ac:dyDescent="0.25">
      <c r="C310" s="35"/>
      <c r="D310" s="35"/>
      <c r="E310" s="190"/>
      <c r="F310" s="194"/>
      <c r="G310" s="194"/>
      <c r="H310" s="180"/>
      <c r="J310" s="40"/>
      <c r="K310" s="36"/>
      <c r="L310" s="31"/>
    </row>
    <row r="311" spans="1:14" ht="15" customHeight="1" x14ac:dyDescent="0.25">
      <c r="C311" s="35"/>
      <c r="D311" s="35"/>
      <c r="E311" s="30"/>
      <c r="F311" s="30"/>
      <c r="G311" s="30"/>
      <c r="H311" s="84"/>
      <c r="J311" s="40"/>
      <c r="K311" s="36"/>
      <c r="L311" s="31"/>
    </row>
    <row r="312" spans="1:14" ht="15" customHeight="1" x14ac:dyDescent="0.25">
      <c r="C312" s="35"/>
      <c r="D312" s="35"/>
      <c r="E312" s="43" t="s">
        <v>243</v>
      </c>
      <c r="F312" s="30"/>
      <c r="G312" s="30"/>
      <c r="J312" s="40"/>
      <c r="K312" s="36"/>
      <c r="L312" s="31"/>
    </row>
    <row r="313" spans="1:14" ht="15" customHeight="1" x14ac:dyDescent="0.25">
      <c r="C313" s="35"/>
      <c r="D313" s="35"/>
      <c r="E313" s="30"/>
      <c r="F313" s="30"/>
      <c r="G313" s="30"/>
      <c r="J313" s="40"/>
      <c r="K313" s="36"/>
      <c r="L313" s="31"/>
    </row>
    <row r="314" spans="1:14" ht="15" customHeight="1" x14ac:dyDescent="0.25">
      <c r="C314" s="39"/>
      <c r="D314" s="35"/>
      <c r="E314" s="30"/>
      <c r="F314" s="30"/>
      <c r="G314" s="30"/>
      <c r="J314" s="40"/>
      <c r="K314" s="40"/>
      <c r="L314" s="31"/>
    </row>
    <row r="315" spans="1:14" ht="23.1" customHeight="1" x14ac:dyDescent="0.25">
      <c r="C315" s="35"/>
      <c r="D315" s="35"/>
      <c r="F315" s="361" t="s">
        <v>244</v>
      </c>
      <c r="G315" s="362"/>
      <c r="H315" s="362"/>
      <c r="I315" s="363"/>
      <c r="J315" s="40"/>
      <c r="K315" s="36"/>
      <c r="L315" s="31"/>
    </row>
    <row r="316" spans="1:14" ht="23.1" customHeight="1" x14ac:dyDescent="0.25">
      <c r="C316" s="35"/>
      <c r="D316" s="35"/>
      <c r="E316" s="178" t="s">
        <v>245</v>
      </c>
      <c r="F316" s="174" t="s">
        <v>246</v>
      </c>
      <c r="G316" s="174" t="s">
        <v>247</v>
      </c>
      <c r="H316" s="174" t="s">
        <v>248</v>
      </c>
      <c r="I316" s="187" t="s">
        <v>249</v>
      </c>
      <c r="J316" s="40"/>
      <c r="K316" s="36"/>
      <c r="L316" s="31"/>
    </row>
    <row r="317" spans="1:14" ht="77.25" customHeight="1" x14ac:dyDescent="0.25">
      <c r="C317" s="39"/>
      <c r="D317" s="35"/>
      <c r="E317" s="144" t="s">
        <v>182</v>
      </c>
      <c r="F317" s="78">
        <v>1</v>
      </c>
      <c r="G317" s="78">
        <v>1</v>
      </c>
      <c r="H317" s="79">
        <v>1</v>
      </c>
      <c r="I317" s="162">
        <v>1</v>
      </c>
      <c r="J317" s="40"/>
      <c r="K317" s="40"/>
      <c r="L317" s="31"/>
    </row>
    <row r="318" spans="1:14" ht="15" customHeight="1" x14ac:dyDescent="0.25">
      <c r="C318" s="35"/>
      <c r="D318" s="35"/>
      <c r="E318" s="144"/>
      <c r="F318" s="78"/>
      <c r="G318" s="78"/>
      <c r="H318" s="79"/>
      <c r="I318" s="162"/>
      <c r="J318" s="40"/>
      <c r="K318" s="36"/>
      <c r="L318" s="31"/>
    </row>
    <row r="319" spans="1:14" s="60" customFormat="1" ht="15" customHeight="1" x14ac:dyDescent="0.25">
      <c r="A319" s="56"/>
      <c r="B319" s="57"/>
      <c r="C319" s="58"/>
      <c r="D319" s="35"/>
      <c r="E319" s="144"/>
      <c r="F319" s="78"/>
      <c r="G319" s="78"/>
      <c r="H319" s="79"/>
      <c r="I319" s="162"/>
      <c r="J319" s="40"/>
      <c r="K319" s="59"/>
      <c r="L319" s="31"/>
      <c r="M319" s="26"/>
      <c r="N319" s="26"/>
    </row>
    <row r="320" spans="1:14" s="60" customFormat="1" ht="15" customHeight="1" x14ac:dyDescent="0.25">
      <c r="A320" s="56"/>
      <c r="B320" s="57"/>
      <c r="C320" s="58"/>
      <c r="D320" s="35"/>
      <c r="E320" s="144"/>
      <c r="F320" s="78"/>
      <c r="G320" s="78"/>
      <c r="H320" s="79"/>
      <c r="I320" s="162"/>
      <c r="J320" s="40"/>
      <c r="K320" s="59"/>
      <c r="L320" s="31"/>
      <c r="M320" s="26"/>
      <c r="N320" s="26"/>
    </row>
    <row r="321" spans="3:12" ht="15" customHeight="1" x14ac:dyDescent="0.25">
      <c r="C321" s="35"/>
      <c r="D321" s="35"/>
      <c r="E321" s="144"/>
      <c r="F321" s="78"/>
      <c r="G321" s="78"/>
      <c r="H321" s="79"/>
      <c r="I321" s="162"/>
      <c r="J321" s="40"/>
      <c r="K321" s="36"/>
      <c r="L321" s="31"/>
    </row>
    <row r="322" spans="3:12" ht="15" customHeight="1" x14ac:dyDescent="0.25">
      <c r="C322" s="42"/>
      <c r="D322" s="35"/>
      <c r="E322" s="160"/>
      <c r="F322" s="191"/>
      <c r="G322" s="191"/>
      <c r="H322" s="194"/>
      <c r="I322" s="180"/>
      <c r="J322" s="40"/>
      <c r="K322" s="40"/>
      <c r="L322" s="31"/>
    </row>
    <row r="323" spans="3:12" ht="15" customHeight="1" x14ac:dyDescent="0.25">
      <c r="C323" s="42"/>
      <c r="D323" s="35"/>
      <c r="E323" s="265"/>
      <c r="F323" s="266"/>
      <c r="G323" s="266"/>
      <c r="H323" s="267"/>
      <c r="I323" s="268"/>
      <c r="J323" s="40"/>
      <c r="K323" s="40"/>
      <c r="L323" s="31"/>
    </row>
    <row r="324" spans="3:12" ht="20.25" customHeight="1" x14ac:dyDescent="0.25">
      <c r="C324" s="42"/>
      <c r="D324" s="35"/>
      <c r="E324" s="43" t="s">
        <v>250</v>
      </c>
      <c r="F324" s="269"/>
      <c r="G324" s="269"/>
      <c r="H324" s="270"/>
      <c r="I324" s="271"/>
      <c r="J324" s="40"/>
      <c r="K324" s="40"/>
      <c r="L324" s="31"/>
    </row>
    <row r="325" spans="3:12" ht="15" customHeight="1" x14ac:dyDescent="0.25">
      <c r="C325" s="42"/>
      <c r="D325" s="35"/>
      <c r="E325" s="272"/>
      <c r="F325" s="269"/>
      <c r="G325" s="269"/>
      <c r="H325" s="270"/>
      <c r="I325" s="271"/>
      <c r="J325" s="40"/>
      <c r="K325" s="40"/>
      <c r="L325" s="31"/>
    </row>
    <row r="326" spans="3:12" ht="23.1" customHeight="1" x14ac:dyDescent="0.25">
      <c r="C326" s="42"/>
      <c r="D326" s="35"/>
      <c r="E326" s="350" t="s">
        <v>251</v>
      </c>
      <c r="F326" s="351"/>
      <c r="G326" s="351"/>
      <c r="H326" s="352"/>
      <c r="I326" s="271"/>
      <c r="J326" s="40"/>
      <c r="K326" s="40"/>
      <c r="L326" s="31"/>
    </row>
    <row r="327" spans="3:12" ht="15" customHeight="1" x14ac:dyDescent="0.25">
      <c r="C327" s="42"/>
      <c r="D327" s="35"/>
      <c r="E327" s="347" t="s">
        <v>252</v>
      </c>
      <c r="F327" s="348"/>
      <c r="G327" s="348"/>
      <c r="H327" s="349"/>
      <c r="I327" s="271"/>
      <c r="J327" s="40"/>
      <c r="K327" s="40"/>
      <c r="L327" s="31"/>
    </row>
    <row r="328" spans="3:12" ht="15" customHeight="1" x14ac:dyDescent="0.25">
      <c r="C328" s="42"/>
      <c r="D328" s="35"/>
      <c r="E328" s="347"/>
      <c r="F328" s="348"/>
      <c r="G328" s="348"/>
      <c r="H328" s="349"/>
      <c r="I328" s="271"/>
      <c r="J328" s="40"/>
      <c r="K328" s="40"/>
      <c r="L328" s="31"/>
    </row>
    <row r="329" spans="3:12" ht="15" customHeight="1" x14ac:dyDescent="0.25">
      <c r="C329" s="42"/>
      <c r="D329" s="35"/>
      <c r="E329" s="259"/>
      <c r="F329" s="260"/>
      <c r="G329" s="260"/>
      <c r="H329" s="261"/>
      <c r="I329" s="271"/>
      <c r="J329" s="40"/>
      <c r="K329" s="40"/>
      <c r="L329" s="31"/>
    </row>
    <row r="330" spans="3:12" ht="15" customHeight="1" x14ac:dyDescent="0.25">
      <c r="C330" s="42"/>
      <c r="D330" s="35"/>
      <c r="E330" s="259"/>
      <c r="F330" s="260"/>
      <c r="G330" s="260"/>
      <c r="H330" s="261"/>
      <c r="I330" s="271"/>
      <c r="J330" s="40"/>
      <c r="K330" s="40"/>
      <c r="L330" s="31"/>
    </row>
    <row r="331" spans="3:12" ht="15" customHeight="1" x14ac:dyDescent="0.25">
      <c r="C331" s="42"/>
      <c r="D331" s="35"/>
      <c r="E331" s="259"/>
      <c r="F331" s="260"/>
      <c r="G331" s="260"/>
      <c r="H331" s="261"/>
      <c r="I331" s="271"/>
      <c r="J331" s="40"/>
      <c r="K331" s="40"/>
      <c r="L331" s="31"/>
    </row>
    <row r="332" spans="3:12" ht="15" customHeight="1" x14ac:dyDescent="0.25">
      <c r="C332" s="42"/>
      <c r="D332" s="35"/>
      <c r="E332" s="259"/>
      <c r="F332" s="260"/>
      <c r="G332" s="260"/>
      <c r="H332" s="261"/>
      <c r="I332" s="271"/>
      <c r="J332" s="40"/>
      <c r="K332" s="40"/>
      <c r="L332" s="31"/>
    </row>
    <row r="333" spans="3:12" ht="15" customHeight="1" x14ac:dyDescent="0.25">
      <c r="C333" s="42"/>
      <c r="D333" s="35"/>
      <c r="E333" s="347"/>
      <c r="F333" s="348"/>
      <c r="G333" s="348"/>
      <c r="H333" s="349"/>
      <c r="I333" s="271"/>
      <c r="J333" s="40"/>
      <c r="K333" s="40"/>
      <c r="L333" s="31"/>
    </row>
    <row r="334" spans="3:12" ht="15" customHeight="1" x14ac:dyDescent="0.25">
      <c r="C334" s="42"/>
      <c r="D334" s="35"/>
      <c r="E334" s="347"/>
      <c r="F334" s="348"/>
      <c r="G334" s="348"/>
      <c r="H334" s="349"/>
      <c r="I334" s="271"/>
      <c r="J334" s="40"/>
      <c r="K334" s="40"/>
      <c r="L334" s="31"/>
    </row>
    <row r="335" spans="3:12" ht="15" customHeight="1" x14ac:dyDescent="0.25">
      <c r="C335" s="42"/>
      <c r="D335" s="35"/>
      <c r="E335" s="30"/>
      <c r="F335" s="30"/>
      <c r="G335" s="30"/>
      <c r="J335" s="40"/>
      <c r="K335" s="40"/>
      <c r="L335" s="31"/>
    </row>
    <row r="336" spans="3:12" ht="15" customHeight="1" x14ac:dyDescent="0.25">
      <c r="C336" s="35"/>
      <c r="D336" s="35"/>
      <c r="E336" s="30"/>
      <c r="F336" s="30"/>
      <c r="G336" s="30"/>
      <c r="J336" s="40"/>
      <c r="K336" s="36"/>
      <c r="L336" s="31"/>
    </row>
    <row r="337" spans="3:12" ht="15" customHeight="1" x14ac:dyDescent="0.25">
      <c r="C337" s="35"/>
      <c r="D337" s="35"/>
      <c r="E337" s="30"/>
      <c r="F337" s="30"/>
      <c r="G337" s="45"/>
      <c r="H337" s="46"/>
      <c r="I337" s="46"/>
      <c r="J337" s="149"/>
      <c r="K337" s="36"/>
      <c r="L337" s="31"/>
    </row>
    <row r="338" spans="3:12" ht="15" customHeight="1" x14ac:dyDescent="0.25">
      <c r="C338" s="35"/>
      <c r="D338" s="254"/>
      <c r="E338" s="255"/>
      <c r="F338" s="255"/>
      <c r="G338" s="255"/>
      <c r="H338" s="253"/>
      <c r="I338" s="241"/>
      <c r="J338" s="243"/>
      <c r="K338" s="36"/>
      <c r="L338" s="31"/>
    </row>
    <row r="339" spans="3:12" ht="15" customHeight="1" x14ac:dyDescent="0.25">
      <c r="C339" s="35"/>
      <c r="D339" s="234"/>
      <c r="E339" s="236"/>
      <c r="F339" s="236"/>
      <c r="G339" s="236"/>
      <c r="H339" s="253"/>
      <c r="I339" s="241"/>
      <c r="J339" s="243"/>
      <c r="K339" s="36"/>
      <c r="L339" s="31"/>
    </row>
    <row r="340" spans="3:12" ht="15" customHeight="1" x14ac:dyDescent="0.25">
      <c r="C340" s="35"/>
      <c r="D340" s="234"/>
      <c r="E340" s="236"/>
      <c r="F340" s="236"/>
      <c r="G340" s="236"/>
      <c r="H340" s="253"/>
      <c r="I340" s="241"/>
      <c r="J340" s="243"/>
      <c r="K340" s="36"/>
      <c r="L340" s="31"/>
    </row>
    <row r="341" spans="3:12" ht="15" customHeight="1" x14ac:dyDescent="0.25">
      <c r="C341" s="39"/>
      <c r="D341" s="234"/>
      <c r="E341" s="236"/>
      <c r="F341" s="257"/>
      <c r="G341" s="236" t="s">
        <v>228</v>
      </c>
      <c r="H341" s="253"/>
      <c r="I341" s="241"/>
      <c r="J341" s="243"/>
      <c r="K341" s="36"/>
      <c r="L341" s="31"/>
    </row>
    <row r="342" spans="3:12" ht="30" customHeight="1" x14ac:dyDescent="0.25">
      <c r="C342" s="39"/>
      <c r="D342" s="234"/>
      <c r="E342" s="353" t="s">
        <v>255</v>
      </c>
      <c r="F342" s="354"/>
      <c r="G342" s="374" t="str">
        <f t="shared" ref="G342" si="1">$G$164</f>
        <v>DOTACIÓN</v>
      </c>
      <c r="H342" s="375"/>
      <c r="I342" s="376"/>
      <c r="J342" s="243"/>
      <c r="K342" s="36"/>
      <c r="L342" s="31"/>
    </row>
    <row r="343" spans="3:12" x14ac:dyDescent="0.25">
      <c r="C343" s="39"/>
      <c r="D343" s="234"/>
      <c r="E343" s="236"/>
      <c r="F343" s="236"/>
      <c r="G343" s="236"/>
      <c r="H343" s="253"/>
      <c r="I343" s="241"/>
      <c r="J343" s="243"/>
      <c r="K343" s="36"/>
      <c r="L343" s="31"/>
    </row>
    <row r="344" spans="3:12" x14ac:dyDescent="0.25">
      <c r="C344" s="39"/>
      <c r="D344" s="246"/>
      <c r="E344" s="236"/>
      <c r="F344" s="236"/>
      <c r="G344" s="236"/>
      <c r="H344" s="237"/>
      <c r="I344" s="241"/>
      <c r="J344" s="243"/>
      <c r="K344" s="40"/>
      <c r="L344" s="31"/>
    </row>
    <row r="345" spans="3:12" ht="20.25" x14ac:dyDescent="0.25">
      <c r="C345" s="35"/>
      <c r="D345" s="246"/>
      <c r="E345" s="250" t="s">
        <v>230</v>
      </c>
      <c r="F345" s="236"/>
      <c r="G345" s="236"/>
      <c r="H345" s="237"/>
      <c r="I345" s="241"/>
      <c r="J345" s="243"/>
      <c r="K345" s="36"/>
      <c r="L345" s="31"/>
    </row>
    <row r="346" spans="3:12" x14ac:dyDescent="0.25">
      <c r="C346" s="35"/>
      <c r="D346" s="234"/>
      <c r="E346" s="236"/>
      <c r="F346" s="236"/>
      <c r="G346" s="236"/>
      <c r="H346" s="253"/>
      <c r="I346" s="241"/>
      <c r="J346" s="243"/>
      <c r="K346" s="36"/>
      <c r="L346" s="31"/>
    </row>
    <row r="347" spans="3:12" ht="23.1" customHeight="1" x14ac:dyDescent="0.25">
      <c r="C347" s="35"/>
      <c r="D347" s="39"/>
      <c r="E347" s="377" t="s">
        <v>231</v>
      </c>
      <c r="F347" s="378"/>
      <c r="G347" s="378"/>
      <c r="H347" s="378"/>
      <c r="I347" s="379"/>
      <c r="J347" s="40"/>
      <c r="K347" s="36"/>
      <c r="L347" s="31"/>
    </row>
    <row r="348" spans="3:12" ht="13.5" customHeight="1" x14ac:dyDescent="0.25">
      <c r="C348" s="35"/>
      <c r="D348" s="39"/>
      <c r="E348" s="364" t="s">
        <v>256</v>
      </c>
      <c r="F348" s="364"/>
      <c r="G348" s="364"/>
      <c r="H348" s="364"/>
      <c r="I348" s="364"/>
      <c r="J348" s="40"/>
      <c r="K348" s="36"/>
      <c r="L348" s="31"/>
    </row>
    <row r="349" spans="3:12" ht="13.5" customHeight="1" x14ac:dyDescent="0.25">
      <c r="C349" s="35"/>
      <c r="D349" s="39"/>
      <c r="E349" s="364"/>
      <c r="F349" s="364"/>
      <c r="G349" s="364"/>
      <c r="H349" s="364"/>
      <c r="I349" s="364"/>
      <c r="J349" s="40"/>
      <c r="K349" s="36"/>
      <c r="L349" s="31"/>
    </row>
    <row r="350" spans="3:12" ht="13.5" customHeight="1" x14ac:dyDescent="0.25">
      <c r="C350" s="35"/>
      <c r="D350" s="39"/>
      <c r="E350" s="364"/>
      <c r="F350" s="364"/>
      <c r="G350" s="364"/>
      <c r="H350" s="364"/>
      <c r="I350" s="364"/>
      <c r="J350" s="40"/>
      <c r="K350" s="36"/>
      <c r="L350" s="31"/>
    </row>
    <row r="351" spans="3:12" ht="13.5" customHeight="1" x14ac:dyDescent="0.25">
      <c r="C351" s="35"/>
      <c r="D351" s="39"/>
      <c r="E351" s="364"/>
      <c r="F351" s="364"/>
      <c r="G351" s="364"/>
      <c r="H351" s="364"/>
      <c r="I351" s="364"/>
      <c r="J351" s="40"/>
      <c r="K351" s="36"/>
      <c r="L351" s="31"/>
    </row>
    <row r="352" spans="3:12" ht="13.5" customHeight="1" x14ac:dyDescent="0.25">
      <c r="C352" s="35"/>
      <c r="D352" s="39"/>
      <c r="E352" s="364"/>
      <c r="F352" s="364"/>
      <c r="G352" s="364"/>
      <c r="H352" s="364"/>
      <c r="I352" s="364"/>
      <c r="J352" s="40"/>
      <c r="K352" s="36"/>
      <c r="L352" s="31"/>
    </row>
    <row r="353" spans="3:12" ht="13.5" customHeight="1" x14ac:dyDescent="0.25">
      <c r="C353" s="35"/>
      <c r="D353" s="39"/>
      <c r="E353" s="364"/>
      <c r="F353" s="364"/>
      <c r="G353" s="364"/>
      <c r="H353" s="364"/>
      <c r="I353" s="364"/>
      <c r="J353" s="40"/>
      <c r="K353" s="36"/>
      <c r="L353" s="31"/>
    </row>
    <row r="354" spans="3:12" ht="13.5" customHeight="1" x14ac:dyDescent="0.25">
      <c r="C354" s="35"/>
      <c r="D354" s="39"/>
      <c r="E354" s="364"/>
      <c r="F354" s="364"/>
      <c r="G354" s="364"/>
      <c r="H354" s="364"/>
      <c r="I354" s="364"/>
      <c r="J354" s="40"/>
      <c r="K354" s="36"/>
      <c r="L354" s="31"/>
    </row>
    <row r="355" spans="3:12" ht="13.5" customHeight="1" x14ac:dyDescent="0.25">
      <c r="C355" s="35"/>
      <c r="D355" s="39"/>
      <c r="E355" s="364"/>
      <c r="F355" s="364"/>
      <c r="G355" s="364"/>
      <c r="H355" s="364"/>
      <c r="I355" s="364"/>
      <c r="J355" s="40"/>
      <c r="K355" s="36"/>
      <c r="L355" s="31"/>
    </row>
    <row r="356" spans="3:12" ht="13.5" customHeight="1" x14ac:dyDescent="0.25">
      <c r="C356" s="35"/>
      <c r="D356" s="39"/>
      <c r="E356" s="364"/>
      <c r="F356" s="364"/>
      <c r="G356" s="364"/>
      <c r="H356" s="364"/>
      <c r="I356" s="364"/>
      <c r="J356" s="40"/>
      <c r="K356" s="36"/>
      <c r="L356" s="31"/>
    </row>
    <row r="357" spans="3:12" ht="13.5" customHeight="1" x14ac:dyDescent="0.25">
      <c r="C357" s="35"/>
      <c r="D357" s="39"/>
      <c r="E357" s="364"/>
      <c r="F357" s="364"/>
      <c r="G357" s="364"/>
      <c r="H357" s="364"/>
      <c r="I357" s="364"/>
      <c r="J357" s="40"/>
      <c r="K357" s="36"/>
      <c r="L357" s="31"/>
    </row>
    <row r="358" spans="3:12" x14ac:dyDescent="0.25">
      <c r="C358" s="35"/>
      <c r="D358" s="39"/>
      <c r="E358" s="30"/>
      <c r="F358" s="30"/>
      <c r="G358" s="30"/>
      <c r="J358" s="40"/>
      <c r="K358" s="36"/>
      <c r="L358" s="31"/>
    </row>
    <row r="359" spans="3:12" ht="20.25" x14ac:dyDescent="0.25">
      <c r="C359" s="35"/>
      <c r="D359" s="39"/>
      <c r="E359" s="43" t="s">
        <v>233</v>
      </c>
      <c r="F359" s="30"/>
      <c r="G359" s="30"/>
      <c r="J359" s="40"/>
      <c r="K359" s="36"/>
      <c r="L359" s="31"/>
    </row>
    <row r="360" spans="3:12" x14ac:dyDescent="0.25">
      <c r="C360" s="35"/>
      <c r="D360" s="39"/>
      <c r="E360" s="30"/>
      <c r="F360" s="30"/>
      <c r="G360" s="30"/>
      <c r="J360" s="40"/>
      <c r="K360" s="36"/>
      <c r="L360" s="31"/>
    </row>
    <row r="361" spans="3:12" ht="30" customHeight="1" x14ac:dyDescent="0.25">
      <c r="C361" s="35"/>
      <c r="D361" s="39"/>
      <c r="E361" s="192" t="s">
        <v>234</v>
      </c>
      <c r="F361" s="193" t="s">
        <v>235</v>
      </c>
      <c r="G361" s="192" t="s">
        <v>236</v>
      </c>
      <c r="H361" s="204" t="s">
        <v>237</v>
      </c>
      <c r="I361" s="204" t="s">
        <v>238</v>
      </c>
      <c r="J361" s="40"/>
      <c r="K361" s="36"/>
      <c r="L361" s="31"/>
    </row>
    <row r="362" spans="3:12" ht="15" customHeight="1" x14ac:dyDescent="0.25">
      <c r="C362" s="35"/>
      <c r="D362" s="39"/>
      <c r="E362" s="189">
        <v>2025</v>
      </c>
      <c r="F362" s="78"/>
      <c r="G362" s="80"/>
      <c r="H362" s="131"/>
      <c r="I362" s="131"/>
      <c r="J362" s="40"/>
      <c r="K362" s="36"/>
      <c r="L362" s="31"/>
    </row>
    <row r="363" spans="3:12" ht="15" customHeight="1" x14ac:dyDescent="0.25">
      <c r="C363" s="35"/>
      <c r="D363" s="39"/>
      <c r="E363" s="189"/>
      <c r="F363" s="78"/>
      <c r="G363" s="80"/>
      <c r="H363" s="131"/>
      <c r="I363" s="131"/>
      <c r="J363" s="40"/>
      <c r="K363" s="36"/>
      <c r="L363" s="31"/>
    </row>
    <row r="364" spans="3:12" ht="15" customHeight="1" x14ac:dyDescent="0.25">
      <c r="C364" s="35"/>
      <c r="D364" s="39"/>
      <c r="E364" s="189"/>
      <c r="F364" s="78"/>
      <c r="G364" s="80"/>
      <c r="H364" s="131"/>
      <c r="I364" s="131"/>
      <c r="J364" s="40"/>
      <c r="K364" s="36"/>
      <c r="L364" s="31"/>
    </row>
    <row r="365" spans="3:12" ht="15" customHeight="1" x14ac:dyDescent="0.25">
      <c r="C365" s="39"/>
      <c r="D365" s="39"/>
      <c r="E365" s="189"/>
      <c r="F365" s="78"/>
      <c r="G365" s="80"/>
      <c r="H365" s="131"/>
      <c r="I365" s="131"/>
      <c r="J365" s="40"/>
      <c r="K365" s="40"/>
      <c r="L365" s="31"/>
    </row>
    <row r="366" spans="3:12" ht="15" customHeight="1" x14ac:dyDescent="0.25">
      <c r="C366" s="39"/>
      <c r="D366" s="39"/>
      <c r="E366" s="189"/>
      <c r="F366" s="78"/>
      <c r="G366" s="80"/>
      <c r="H366" s="131"/>
      <c r="I366" s="131"/>
      <c r="J366" s="40"/>
      <c r="K366" s="40"/>
      <c r="L366" s="31"/>
    </row>
    <row r="367" spans="3:12" ht="15" customHeight="1" x14ac:dyDescent="0.25">
      <c r="C367" s="35"/>
      <c r="D367" s="39"/>
      <c r="E367" s="189"/>
      <c r="F367" s="78"/>
      <c r="G367" s="80"/>
      <c r="H367" s="131"/>
      <c r="I367" s="131"/>
      <c r="J367" s="40"/>
      <c r="K367" s="36"/>
      <c r="L367" s="31"/>
    </row>
    <row r="368" spans="3:12" ht="15" customHeight="1" x14ac:dyDescent="0.25">
      <c r="C368" s="35"/>
      <c r="D368" s="39"/>
      <c r="E368" s="189"/>
      <c r="F368" s="78"/>
      <c r="G368" s="80"/>
      <c r="H368" s="131"/>
      <c r="I368" s="131"/>
      <c r="J368" s="40"/>
      <c r="K368" s="36"/>
      <c r="L368" s="31"/>
    </row>
    <row r="369" spans="3:12" ht="15" customHeight="1" x14ac:dyDescent="0.25">
      <c r="C369" s="35"/>
      <c r="D369" s="39"/>
      <c r="E369" s="190"/>
      <c r="F369" s="191"/>
      <c r="G369" s="183"/>
      <c r="H369" s="155"/>
      <c r="I369" s="155"/>
      <c r="J369" s="40"/>
      <c r="K369" s="36"/>
      <c r="L369" s="31"/>
    </row>
    <row r="370" spans="3:12" x14ac:dyDescent="0.25">
      <c r="C370" s="35"/>
      <c r="D370" s="39"/>
      <c r="E370" s="30"/>
      <c r="F370" s="30"/>
      <c r="G370" s="30"/>
      <c r="J370" s="40"/>
      <c r="K370" s="36"/>
      <c r="L370" s="31"/>
    </row>
    <row r="371" spans="3:12" ht="15.75" customHeight="1" x14ac:dyDescent="0.25">
      <c r="C371" s="42"/>
      <c r="D371" s="39"/>
      <c r="E371" s="43" t="s">
        <v>239</v>
      </c>
      <c r="F371" s="30"/>
      <c r="G371" s="30"/>
      <c r="J371" s="40"/>
      <c r="K371" s="40"/>
      <c r="L371" s="31"/>
    </row>
    <row r="372" spans="3:12" ht="15" customHeight="1" x14ac:dyDescent="0.25">
      <c r="C372" s="39"/>
      <c r="D372" s="39"/>
      <c r="E372" s="30"/>
      <c r="F372" s="30"/>
      <c r="G372" s="30"/>
      <c r="H372" s="84"/>
      <c r="J372" s="40"/>
      <c r="K372" s="40"/>
      <c r="L372" s="31"/>
    </row>
    <row r="373" spans="3:12" ht="30" customHeight="1" x14ac:dyDescent="0.25">
      <c r="C373" s="39"/>
      <c r="D373" s="39"/>
      <c r="E373" s="192" t="s">
        <v>234</v>
      </c>
      <c r="F373" s="193" t="s">
        <v>240</v>
      </c>
      <c r="G373" s="193" t="s">
        <v>241</v>
      </c>
      <c r="H373" s="204" t="s">
        <v>242</v>
      </c>
      <c r="J373" s="40"/>
      <c r="K373" s="40"/>
      <c r="L373" s="31"/>
    </row>
    <row r="374" spans="3:12" ht="15" customHeight="1" x14ac:dyDescent="0.25">
      <c r="C374" s="35"/>
      <c r="D374" s="39"/>
      <c r="E374" s="189">
        <v>2025</v>
      </c>
      <c r="F374" s="79"/>
      <c r="G374" s="79"/>
      <c r="H374" s="162"/>
      <c r="J374" s="40"/>
      <c r="K374" s="36"/>
      <c r="L374" s="31"/>
    </row>
    <row r="375" spans="3:12" ht="15" customHeight="1" x14ac:dyDescent="0.25">
      <c r="C375" s="35"/>
      <c r="D375" s="39"/>
      <c r="E375" s="189"/>
      <c r="F375" s="79"/>
      <c r="G375" s="79"/>
      <c r="H375" s="162"/>
      <c r="J375" s="40"/>
      <c r="K375" s="36"/>
      <c r="L375" s="31"/>
    </row>
    <row r="376" spans="3:12" ht="15" customHeight="1" x14ac:dyDescent="0.25">
      <c r="C376" s="35"/>
      <c r="D376" s="39"/>
      <c r="E376" s="189"/>
      <c r="F376" s="79"/>
      <c r="G376" s="79"/>
      <c r="H376" s="162"/>
      <c r="J376" s="40"/>
      <c r="K376" s="36"/>
      <c r="L376" s="31"/>
    </row>
    <row r="377" spans="3:12" ht="15" customHeight="1" x14ac:dyDescent="0.25">
      <c r="C377" s="35"/>
      <c r="D377" s="39"/>
      <c r="E377" s="189"/>
      <c r="F377" s="79"/>
      <c r="G377" s="79"/>
      <c r="H377" s="162"/>
      <c r="J377" s="40"/>
      <c r="K377" s="36"/>
      <c r="L377" s="31"/>
    </row>
    <row r="378" spans="3:12" ht="15" customHeight="1" x14ac:dyDescent="0.25">
      <c r="C378" s="39"/>
      <c r="D378" s="39"/>
      <c r="E378" s="189"/>
      <c r="F378" s="79"/>
      <c r="G378" s="79"/>
      <c r="H378" s="162"/>
      <c r="J378" s="40"/>
      <c r="K378" s="40"/>
      <c r="L378" s="31"/>
    </row>
    <row r="379" spans="3:12" ht="15" customHeight="1" x14ac:dyDescent="0.25">
      <c r="C379" s="39"/>
      <c r="D379" s="39"/>
      <c r="E379" s="189"/>
      <c r="F379" s="79"/>
      <c r="G379" s="79"/>
      <c r="H379" s="162"/>
      <c r="J379" s="40"/>
      <c r="K379" s="40"/>
      <c r="L379" s="31"/>
    </row>
    <row r="380" spans="3:12" ht="15" customHeight="1" x14ac:dyDescent="0.25">
      <c r="C380" s="39"/>
      <c r="D380" s="39"/>
      <c r="E380" s="189"/>
      <c r="F380" s="79"/>
      <c r="G380" s="79"/>
      <c r="H380" s="162"/>
      <c r="J380" s="40"/>
      <c r="K380" s="40"/>
      <c r="L380" s="31"/>
    </row>
    <row r="381" spans="3:12" ht="15" customHeight="1" x14ac:dyDescent="0.25">
      <c r="C381" s="39"/>
      <c r="D381" s="39"/>
      <c r="E381" s="189"/>
      <c r="F381" s="79"/>
      <c r="G381" s="79"/>
      <c r="H381" s="162"/>
      <c r="J381" s="40"/>
      <c r="K381" s="40"/>
      <c r="L381" s="31"/>
    </row>
    <row r="382" spans="3:12" ht="15" customHeight="1" x14ac:dyDescent="0.25">
      <c r="C382" s="35"/>
      <c r="D382" s="39"/>
      <c r="E382" s="189"/>
      <c r="F382" s="79"/>
      <c r="G382" s="79"/>
      <c r="H382" s="162"/>
      <c r="J382" s="40"/>
      <c r="K382" s="36"/>
      <c r="L382" s="31"/>
    </row>
    <row r="383" spans="3:12" ht="15" customHeight="1" x14ac:dyDescent="0.25">
      <c r="C383" s="35"/>
      <c r="D383" s="39"/>
      <c r="E383" s="189"/>
      <c r="F383" s="79"/>
      <c r="G383" s="79"/>
      <c r="H383" s="162"/>
      <c r="J383" s="40"/>
      <c r="K383" s="36"/>
      <c r="L383" s="31"/>
    </row>
    <row r="384" spans="3:12" ht="15" customHeight="1" x14ac:dyDescent="0.25">
      <c r="C384" s="39"/>
      <c r="D384" s="39"/>
      <c r="E384" s="189"/>
      <c r="F384" s="79"/>
      <c r="G384" s="79"/>
      <c r="H384" s="162"/>
      <c r="J384" s="40"/>
      <c r="K384" s="40"/>
      <c r="L384" s="31"/>
    </row>
    <row r="385" spans="1:14" ht="15" customHeight="1" x14ac:dyDescent="0.25">
      <c r="C385" s="39"/>
      <c r="D385" s="39"/>
      <c r="E385" s="190"/>
      <c r="F385" s="194"/>
      <c r="G385" s="194"/>
      <c r="H385" s="180"/>
      <c r="J385" s="40"/>
      <c r="K385" s="40"/>
      <c r="L385" s="31"/>
    </row>
    <row r="386" spans="1:14" x14ac:dyDescent="0.25">
      <c r="C386" s="35"/>
      <c r="D386" s="39"/>
      <c r="E386" s="30"/>
      <c r="F386" s="30"/>
      <c r="G386" s="30"/>
      <c r="H386" s="84"/>
      <c r="J386" s="40"/>
      <c r="K386" s="36"/>
      <c r="L386" s="31"/>
    </row>
    <row r="387" spans="1:14" ht="15.75" customHeight="1" x14ac:dyDescent="0.25">
      <c r="C387" s="39"/>
      <c r="D387" s="39"/>
      <c r="E387" s="43" t="s">
        <v>243</v>
      </c>
      <c r="F387" s="30"/>
      <c r="G387" s="30"/>
      <c r="J387" s="40"/>
      <c r="K387" s="40"/>
      <c r="L387" s="31"/>
    </row>
    <row r="388" spans="1:14" s="60" customFormat="1" ht="30" customHeight="1" x14ac:dyDescent="0.25">
      <c r="A388" s="56"/>
      <c r="B388" s="57"/>
      <c r="C388" s="64"/>
      <c r="D388" s="39"/>
      <c r="E388" s="30"/>
      <c r="F388" s="30"/>
      <c r="G388" s="30"/>
      <c r="H388" s="83"/>
      <c r="I388" s="82"/>
      <c r="J388" s="40"/>
      <c r="K388" s="65"/>
      <c r="L388" s="31"/>
      <c r="M388" s="26"/>
      <c r="N388" s="26"/>
    </row>
    <row r="389" spans="1:14" ht="15" customHeight="1" x14ac:dyDescent="0.25">
      <c r="C389" s="35"/>
      <c r="D389" s="39"/>
      <c r="E389" s="30"/>
      <c r="F389" s="30"/>
      <c r="G389" s="30"/>
      <c r="J389" s="40"/>
      <c r="K389" s="36"/>
      <c r="L389" s="31"/>
    </row>
    <row r="390" spans="1:14" ht="23.1" customHeight="1" x14ac:dyDescent="0.25">
      <c r="C390" s="35"/>
      <c r="D390" s="39"/>
      <c r="F390" s="361" t="s">
        <v>244</v>
      </c>
      <c r="G390" s="362"/>
      <c r="H390" s="362"/>
      <c r="I390" s="363"/>
      <c r="J390" s="40"/>
      <c r="K390" s="36"/>
      <c r="L390" s="31"/>
    </row>
    <row r="391" spans="1:14" ht="23.1" customHeight="1" x14ac:dyDescent="0.25">
      <c r="C391" s="35"/>
      <c r="D391" s="39"/>
      <c r="E391" s="178" t="s">
        <v>245</v>
      </c>
      <c r="F391" s="174" t="s">
        <v>246</v>
      </c>
      <c r="G391" s="174" t="s">
        <v>247</v>
      </c>
      <c r="H391" s="174" t="s">
        <v>248</v>
      </c>
      <c r="I391" s="187" t="s">
        <v>249</v>
      </c>
      <c r="J391" s="40"/>
      <c r="K391" s="36"/>
      <c r="L391" s="31"/>
    </row>
    <row r="392" spans="1:14" ht="126.75" customHeight="1" x14ac:dyDescent="0.25">
      <c r="C392" s="35"/>
      <c r="D392" s="39"/>
      <c r="E392" s="144" t="s">
        <v>257</v>
      </c>
      <c r="F392" s="78">
        <v>2</v>
      </c>
      <c r="G392" s="78">
        <v>2</v>
      </c>
      <c r="H392" s="79">
        <v>2</v>
      </c>
      <c r="I392" s="162">
        <v>3</v>
      </c>
      <c r="J392" s="40"/>
      <c r="K392" s="36"/>
      <c r="L392" s="31"/>
    </row>
    <row r="393" spans="1:14" ht="15" customHeight="1" x14ac:dyDescent="0.25">
      <c r="C393" s="35"/>
      <c r="D393" s="39"/>
      <c r="E393" s="144"/>
      <c r="F393" s="78"/>
      <c r="G393" s="78"/>
      <c r="H393" s="79"/>
      <c r="I393" s="162"/>
      <c r="J393" s="40"/>
      <c r="K393" s="36"/>
      <c r="L393" s="31"/>
    </row>
    <row r="394" spans="1:14" ht="15" customHeight="1" x14ac:dyDescent="0.25">
      <c r="C394" s="35"/>
      <c r="D394" s="39"/>
      <c r="E394" s="144"/>
      <c r="F394" s="78"/>
      <c r="G394" s="78"/>
      <c r="H394" s="79"/>
      <c r="I394" s="162"/>
      <c r="J394" s="40"/>
      <c r="K394" s="36"/>
      <c r="L394" s="31"/>
    </row>
    <row r="395" spans="1:14" ht="15" customHeight="1" x14ac:dyDescent="0.25">
      <c r="C395" s="35"/>
      <c r="D395" s="39"/>
      <c r="E395" s="144"/>
      <c r="F395" s="78"/>
      <c r="G395" s="78"/>
      <c r="H395" s="79"/>
      <c r="I395" s="162"/>
      <c r="J395" s="40"/>
      <c r="K395" s="36"/>
      <c r="L395" s="31"/>
    </row>
    <row r="396" spans="1:14" ht="15" customHeight="1" x14ac:dyDescent="0.25">
      <c r="C396" s="35"/>
      <c r="D396" s="39"/>
      <c r="E396" s="144"/>
      <c r="F396" s="78"/>
      <c r="G396" s="78"/>
      <c r="H396" s="79"/>
      <c r="I396" s="162"/>
      <c r="J396" s="40"/>
      <c r="K396" s="36"/>
      <c r="L396" s="31"/>
    </row>
    <row r="397" spans="1:14" ht="15" customHeight="1" x14ac:dyDescent="0.25">
      <c r="C397" s="42"/>
      <c r="D397" s="39"/>
      <c r="E397" s="160"/>
      <c r="F397" s="191"/>
      <c r="G397" s="191"/>
      <c r="H397" s="194"/>
      <c r="I397" s="180"/>
      <c r="J397" s="40"/>
      <c r="K397" s="40"/>
      <c r="L397" s="31"/>
    </row>
    <row r="398" spans="1:14" ht="15" customHeight="1" x14ac:dyDescent="0.25">
      <c r="C398" s="42"/>
      <c r="D398" s="39"/>
      <c r="E398" s="265"/>
      <c r="F398" s="266"/>
      <c r="G398" s="266"/>
      <c r="H398" s="267"/>
      <c r="I398" s="268"/>
      <c r="J398" s="40"/>
      <c r="K398" s="40"/>
      <c r="L398" s="31"/>
    </row>
    <row r="399" spans="1:14" ht="20.25" customHeight="1" x14ac:dyDescent="0.25">
      <c r="C399" s="42"/>
      <c r="D399" s="39"/>
      <c r="E399" s="43" t="s">
        <v>250</v>
      </c>
      <c r="F399" s="269"/>
      <c r="G399" s="269"/>
      <c r="H399" s="270"/>
      <c r="I399" s="271"/>
      <c r="J399" s="40"/>
      <c r="K399" s="40"/>
      <c r="L399" s="31"/>
    </row>
    <row r="400" spans="1:14" ht="15" customHeight="1" x14ac:dyDescent="0.25">
      <c r="C400" s="42"/>
      <c r="D400" s="39"/>
      <c r="E400" s="272"/>
      <c r="F400" s="269"/>
      <c r="G400" s="269"/>
      <c r="H400" s="270"/>
      <c r="I400" s="271"/>
      <c r="J400" s="40"/>
      <c r="K400" s="40"/>
      <c r="L400" s="31"/>
    </row>
    <row r="401" spans="3:12" ht="23.1" customHeight="1" x14ac:dyDescent="0.25">
      <c r="C401" s="42"/>
      <c r="D401" s="39"/>
      <c r="E401" s="350" t="s">
        <v>251</v>
      </c>
      <c r="F401" s="351"/>
      <c r="G401" s="351"/>
      <c r="H401" s="352"/>
      <c r="I401" s="271"/>
      <c r="J401" s="40"/>
      <c r="K401" s="40"/>
      <c r="L401" s="31"/>
    </row>
    <row r="402" spans="3:12" ht="15" customHeight="1" x14ac:dyDescent="0.25">
      <c r="C402" s="42"/>
      <c r="D402" s="39"/>
      <c r="E402" s="347" t="s">
        <v>252</v>
      </c>
      <c r="F402" s="348"/>
      <c r="G402" s="348"/>
      <c r="H402" s="349"/>
      <c r="I402" s="271"/>
      <c r="J402" s="40"/>
      <c r="K402" s="40"/>
      <c r="L402" s="31"/>
    </row>
    <row r="403" spans="3:12" ht="15" customHeight="1" x14ac:dyDescent="0.25">
      <c r="C403" s="42"/>
      <c r="D403" s="39"/>
      <c r="E403" s="347"/>
      <c r="F403" s="348"/>
      <c r="G403" s="348"/>
      <c r="H403" s="349"/>
      <c r="I403" s="271"/>
      <c r="J403" s="40"/>
      <c r="K403" s="40"/>
      <c r="L403" s="31"/>
    </row>
    <row r="404" spans="3:12" ht="15" customHeight="1" x14ac:dyDescent="0.25">
      <c r="C404" s="42"/>
      <c r="D404" s="39"/>
      <c r="E404" s="259"/>
      <c r="F404" s="260"/>
      <c r="G404" s="260"/>
      <c r="H404" s="261"/>
      <c r="I404" s="271"/>
      <c r="J404" s="40"/>
      <c r="K404" s="40"/>
      <c r="L404" s="31"/>
    </row>
    <row r="405" spans="3:12" ht="15" customHeight="1" x14ac:dyDescent="0.25">
      <c r="C405" s="42"/>
      <c r="D405" s="39"/>
      <c r="E405" s="259"/>
      <c r="F405" s="260"/>
      <c r="G405" s="260"/>
      <c r="H405" s="261"/>
      <c r="I405" s="271"/>
      <c r="J405" s="40"/>
      <c r="K405" s="40"/>
      <c r="L405" s="31"/>
    </row>
    <row r="406" spans="3:12" ht="15" customHeight="1" x14ac:dyDescent="0.25">
      <c r="C406" s="42"/>
      <c r="D406" s="39"/>
      <c r="E406" s="259"/>
      <c r="F406" s="260"/>
      <c r="G406" s="260"/>
      <c r="H406" s="261"/>
      <c r="I406" s="271"/>
      <c r="J406" s="40"/>
      <c r="K406" s="40"/>
      <c r="L406" s="31"/>
    </row>
    <row r="407" spans="3:12" ht="15" customHeight="1" x14ac:dyDescent="0.25">
      <c r="C407" s="42"/>
      <c r="D407" s="39"/>
      <c r="E407" s="259"/>
      <c r="F407" s="260"/>
      <c r="G407" s="260"/>
      <c r="H407" s="261"/>
      <c r="I407" s="271"/>
      <c r="J407" s="40"/>
      <c r="K407" s="40"/>
      <c r="L407" s="31"/>
    </row>
    <row r="408" spans="3:12" ht="15" customHeight="1" x14ac:dyDescent="0.25">
      <c r="C408" s="42"/>
      <c r="D408" s="39"/>
      <c r="E408" s="347"/>
      <c r="F408" s="348"/>
      <c r="G408" s="348"/>
      <c r="H408" s="349"/>
      <c r="I408" s="271"/>
      <c r="J408" s="40"/>
      <c r="K408" s="40"/>
      <c r="L408" s="31"/>
    </row>
    <row r="409" spans="3:12" ht="15" customHeight="1" x14ac:dyDescent="0.25">
      <c r="C409" s="42"/>
      <c r="D409" s="39"/>
      <c r="E409" s="347"/>
      <c r="F409" s="348"/>
      <c r="G409" s="348"/>
      <c r="H409" s="349"/>
      <c r="I409" s="271"/>
      <c r="J409" s="40"/>
      <c r="K409" s="40"/>
      <c r="L409" s="31"/>
    </row>
    <row r="410" spans="3:12" ht="15" customHeight="1" x14ac:dyDescent="0.25">
      <c r="C410" s="35"/>
      <c r="D410" s="39"/>
      <c r="E410" s="30"/>
      <c r="F410" s="30"/>
      <c r="G410" s="30"/>
      <c r="H410" s="84"/>
      <c r="J410" s="40"/>
      <c r="K410" s="36"/>
      <c r="L410" s="31"/>
    </row>
    <row r="411" spans="3:12" ht="15" hidden="1" customHeight="1" outlineLevel="1" x14ac:dyDescent="0.25">
      <c r="C411" s="35"/>
      <c r="D411" s="39"/>
      <c r="E411" s="30"/>
      <c r="F411" s="30"/>
      <c r="G411" s="30"/>
      <c r="H411" s="84"/>
      <c r="J411" s="40"/>
      <c r="K411" s="36"/>
      <c r="L411" s="31"/>
    </row>
    <row r="412" spans="3:12" ht="15" hidden="1" customHeight="1" outlineLevel="1" x14ac:dyDescent="0.25">
      <c r="C412" s="35"/>
      <c r="D412" s="39"/>
      <c r="E412" s="30"/>
      <c r="F412" s="30"/>
      <c r="G412" s="30"/>
      <c r="H412" s="84"/>
      <c r="J412" s="40"/>
      <c r="K412" s="36"/>
      <c r="L412" s="31"/>
    </row>
    <row r="413" spans="3:12" ht="15" hidden="1" customHeight="1" outlineLevel="1" x14ac:dyDescent="0.25">
      <c r="C413" s="39"/>
      <c r="D413" s="39"/>
      <c r="E413" s="30"/>
      <c r="G413" s="30" t="s">
        <v>228</v>
      </c>
      <c r="H413" s="84"/>
      <c r="J413" s="40"/>
      <c r="K413" s="40"/>
      <c r="L413" s="31"/>
    </row>
    <row r="414" spans="3:12" ht="30" hidden="1" customHeight="1" outlineLevel="1" x14ac:dyDescent="0.25">
      <c r="C414" s="39"/>
      <c r="D414" s="39"/>
      <c r="E414" s="418" t="s">
        <v>258</v>
      </c>
      <c r="F414" s="419"/>
      <c r="G414" s="374">
        <f t="shared" ref="G414" si="2">$G$165</f>
        <v>0</v>
      </c>
      <c r="H414" s="375"/>
      <c r="I414" s="376"/>
      <c r="J414" s="40"/>
      <c r="K414" s="40"/>
      <c r="L414" s="31"/>
    </row>
    <row r="415" spans="3:12" hidden="1" outlineLevel="1" x14ac:dyDescent="0.25">
      <c r="C415" s="39"/>
      <c r="D415" s="39"/>
      <c r="E415" s="30"/>
      <c r="F415" s="30"/>
      <c r="G415" s="30"/>
      <c r="H415" s="84"/>
      <c r="J415" s="40"/>
      <c r="K415" s="40"/>
      <c r="L415" s="31"/>
    </row>
    <row r="416" spans="3:12" hidden="1" outlineLevel="1" x14ac:dyDescent="0.25">
      <c r="C416" s="39"/>
      <c r="D416" s="35"/>
      <c r="E416" s="30"/>
      <c r="F416" s="30"/>
      <c r="G416" s="30"/>
      <c r="J416" s="40"/>
      <c r="K416" s="40"/>
      <c r="L416" s="31"/>
    </row>
    <row r="417" spans="3:12" ht="20.25" hidden="1" outlineLevel="1" x14ac:dyDescent="0.25">
      <c r="C417" s="35"/>
      <c r="D417" s="35"/>
      <c r="E417" s="43" t="s">
        <v>230</v>
      </c>
      <c r="F417" s="30"/>
      <c r="G417" s="30"/>
      <c r="J417" s="40"/>
      <c r="K417" s="36"/>
      <c r="L417" s="31"/>
    </row>
    <row r="418" spans="3:12" hidden="1" outlineLevel="1" x14ac:dyDescent="0.25">
      <c r="C418" s="35"/>
      <c r="D418" s="39"/>
      <c r="E418" s="30"/>
      <c r="F418" s="30"/>
      <c r="G418" s="30"/>
      <c r="H418" s="84"/>
      <c r="J418" s="40"/>
      <c r="K418" s="36"/>
      <c r="L418" s="31"/>
    </row>
    <row r="419" spans="3:12" ht="23.1" hidden="1" customHeight="1" outlineLevel="1" x14ac:dyDescent="0.25">
      <c r="C419" s="35"/>
      <c r="D419" s="39"/>
      <c r="E419" s="356" t="s">
        <v>231</v>
      </c>
      <c r="F419" s="356"/>
      <c r="G419" s="356"/>
      <c r="H419" s="356"/>
      <c r="I419" s="356"/>
      <c r="J419" s="40"/>
      <c r="K419" s="36"/>
      <c r="L419" s="31"/>
    </row>
    <row r="420" spans="3:12" ht="50.1" hidden="1" customHeight="1" outlineLevel="1" x14ac:dyDescent="0.25">
      <c r="C420" s="39"/>
      <c r="D420" s="39"/>
      <c r="E420" s="367"/>
      <c r="F420" s="367"/>
      <c r="G420" s="367"/>
      <c r="H420" s="367"/>
      <c r="I420" s="367"/>
      <c r="J420" s="40"/>
      <c r="K420" s="40"/>
      <c r="L420" s="31"/>
    </row>
    <row r="421" spans="3:12" ht="50.1" hidden="1" customHeight="1" outlineLevel="1" x14ac:dyDescent="0.25">
      <c r="C421" s="39"/>
      <c r="D421" s="39"/>
      <c r="E421" s="367"/>
      <c r="F421" s="367"/>
      <c r="G421" s="367"/>
      <c r="H421" s="367"/>
      <c r="I421" s="367"/>
      <c r="J421" s="40"/>
      <c r="K421" s="40"/>
      <c r="L421" s="31"/>
    </row>
    <row r="422" spans="3:12" ht="50.1" hidden="1" customHeight="1" outlineLevel="1" x14ac:dyDescent="0.25">
      <c r="C422" s="39"/>
      <c r="D422" s="39"/>
      <c r="E422" s="367"/>
      <c r="F422" s="367"/>
      <c r="G422" s="367"/>
      <c r="H422" s="367"/>
      <c r="I422" s="367"/>
      <c r="J422" s="40"/>
      <c r="K422" s="40"/>
      <c r="L422" s="31"/>
    </row>
    <row r="423" spans="3:12" ht="50.1" hidden="1" customHeight="1" outlineLevel="1" x14ac:dyDescent="0.25">
      <c r="C423" s="39"/>
      <c r="D423" s="39"/>
      <c r="E423" s="367"/>
      <c r="F423" s="367"/>
      <c r="G423" s="367"/>
      <c r="H423" s="367"/>
      <c r="I423" s="367"/>
      <c r="J423" s="40"/>
      <c r="K423" s="40"/>
      <c r="L423" s="31"/>
    </row>
    <row r="424" spans="3:12" ht="50.1" hidden="1" customHeight="1" outlineLevel="1" x14ac:dyDescent="0.25">
      <c r="C424" s="39"/>
      <c r="D424" s="39"/>
      <c r="E424" s="367"/>
      <c r="F424" s="367"/>
      <c r="G424" s="367"/>
      <c r="H424" s="367"/>
      <c r="I424" s="367"/>
      <c r="J424" s="40"/>
      <c r="K424" s="40"/>
      <c r="L424" s="31"/>
    </row>
    <row r="425" spans="3:12" ht="50.1" hidden="1" customHeight="1" outlineLevel="1" x14ac:dyDescent="0.25">
      <c r="C425" s="39"/>
      <c r="D425" s="39"/>
      <c r="E425" s="367"/>
      <c r="F425" s="367"/>
      <c r="G425" s="367"/>
      <c r="H425" s="367"/>
      <c r="I425" s="367"/>
      <c r="J425" s="40"/>
      <c r="K425" s="40"/>
      <c r="L425" s="31"/>
    </row>
    <row r="426" spans="3:12" ht="50.1" hidden="1" customHeight="1" outlineLevel="1" x14ac:dyDescent="0.25">
      <c r="C426" s="39"/>
      <c r="D426" s="39"/>
      <c r="E426" s="367"/>
      <c r="F426" s="367"/>
      <c r="G426" s="367"/>
      <c r="H426" s="367"/>
      <c r="I426" s="367"/>
      <c r="J426" s="40"/>
      <c r="K426" s="40"/>
      <c r="L426" s="31"/>
    </row>
    <row r="427" spans="3:12" ht="50.1" hidden="1" customHeight="1" outlineLevel="1" x14ac:dyDescent="0.25">
      <c r="C427" s="39"/>
      <c r="D427" s="39"/>
      <c r="E427" s="367"/>
      <c r="F427" s="367"/>
      <c r="G427" s="367"/>
      <c r="H427" s="367"/>
      <c r="I427" s="367"/>
      <c r="J427" s="40"/>
      <c r="K427" s="40"/>
      <c r="L427" s="31"/>
    </row>
    <row r="428" spans="3:12" ht="50.1" hidden="1" customHeight="1" outlineLevel="1" x14ac:dyDescent="0.25">
      <c r="C428" s="39"/>
      <c r="D428" s="39"/>
      <c r="E428" s="367"/>
      <c r="F428" s="367"/>
      <c r="G428" s="367"/>
      <c r="H428" s="367"/>
      <c r="I428" s="367"/>
      <c r="J428" s="40"/>
      <c r="K428" s="40"/>
      <c r="L428" s="31"/>
    </row>
    <row r="429" spans="3:12" ht="50.1" hidden="1" customHeight="1" outlineLevel="1" x14ac:dyDescent="0.25">
      <c r="C429" s="39"/>
      <c r="D429" s="39"/>
      <c r="E429" s="367"/>
      <c r="F429" s="367"/>
      <c r="G429" s="367"/>
      <c r="H429" s="367"/>
      <c r="I429" s="367"/>
      <c r="J429" s="40"/>
      <c r="K429" s="40"/>
      <c r="L429" s="31"/>
    </row>
    <row r="430" spans="3:12" hidden="1" outlineLevel="1" x14ac:dyDescent="0.25">
      <c r="C430" s="39"/>
      <c r="D430" s="39"/>
      <c r="E430" s="30"/>
      <c r="F430" s="30"/>
      <c r="G430" s="30"/>
      <c r="J430" s="40"/>
      <c r="K430" s="40"/>
      <c r="L430" s="31"/>
    </row>
    <row r="431" spans="3:12" ht="20.25" hidden="1" outlineLevel="1" x14ac:dyDescent="0.25">
      <c r="C431" s="39"/>
      <c r="D431" s="39"/>
      <c r="E431" s="43" t="s">
        <v>233</v>
      </c>
      <c r="F431" s="30"/>
      <c r="G431" s="30"/>
      <c r="J431" s="40"/>
      <c r="K431" s="40"/>
      <c r="L431" s="31"/>
    </row>
    <row r="432" spans="3:12" hidden="1" outlineLevel="1" x14ac:dyDescent="0.25">
      <c r="C432" s="39"/>
      <c r="D432" s="39"/>
      <c r="E432" s="30"/>
      <c r="F432" s="30"/>
      <c r="G432" s="30"/>
      <c r="J432" s="40"/>
      <c r="K432" s="40"/>
      <c r="L432" s="31"/>
    </row>
    <row r="433" spans="3:12" ht="30" hidden="1" customHeight="1" outlineLevel="1" x14ac:dyDescent="0.25">
      <c r="C433" s="39"/>
      <c r="D433" s="39"/>
      <c r="E433" s="192" t="s">
        <v>234</v>
      </c>
      <c r="F433" s="193" t="s">
        <v>235</v>
      </c>
      <c r="G433" s="192" t="s">
        <v>236</v>
      </c>
      <c r="H433" s="204" t="s">
        <v>237</v>
      </c>
      <c r="I433" s="204" t="s">
        <v>238</v>
      </c>
      <c r="J433" s="40"/>
      <c r="K433" s="40"/>
      <c r="L433" s="31"/>
    </row>
    <row r="434" spans="3:12" ht="15" hidden="1" customHeight="1" outlineLevel="1" x14ac:dyDescent="0.25">
      <c r="C434" s="39"/>
      <c r="D434" s="39"/>
      <c r="E434" s="274">
        <v>2025</v>
      </c>
      <c r="F434" s="275" t="s">
        <v>259</v>
      </c>
      <c r="G434" s="276"/>
      <c r="H434" s="277"/>
      <c r="I434" s="277"/>
      <c r="J434" s="40"/>
      <c r="K434" s="40"/>
      <c r="L434" s="31"/>
    </row>
    <row r="435" spans="3:12" ht="15" hidden="1" customHeight="1" outlineLevel="1" x14ac:dyDescent="0.25">
      <c r="C435" s="39"/>
      <c r="D435" s="39"/>
      <c r="E435" s="274"/>
      <c r="F435" s="275"/>
      <c r="G435" s="276"/>
      <c r="H435" s="277"/>
      <c r="I435" s="277"/>
      <c r="J435" s="40"/>
      <c r="K435" s="40"/>
      <c r="L435" s="31"/>
    </row>
    <row r="436" spans="3:12" ht="15" hidden="1" customHeight="1" outlineLevel="1" x14ac:dyDescent="0.25">
      <c r="C436" s="39"/>
      <c r="D436" s="39"/>
      <c r="E436" s="274"/>
      <c r="F436" s="275"/>
      <c r="G436" s="276"/>
      <c r="H436" s="277"/>
      <c r="I436" s="277"/>
      <c r="J436" s="40"/>
      <c r="K436" s="40"/>
      <c r="L436" s="31"/>
    </row>
    <row r="437" spans="3:12" ht="15" hidden="1" customHeight="1" outlineLevel="1" x14ac:dyDescent="0.25">
      <c r="C437" s="39"/>
      <c r="D437" s="39"/>
      <c r="E437" s="274"/>
      <c r="F437" s="275"/>
      <c r="G437" s="276"/>
      <c r="H437" s="277"/>
      <c r="I437" s="277"/>
      <c r="J437" s="40"/>
      <c r="K437" s="40"/>
      <c r="L437" s="31"/>
    </row>
    <row r="438" spans="3:12" ht="15" hidden="1" customHeight="1" outlineLevel="1" x14ac:dyDescent="0.25">
      <c r="C438" s="39"/>
      <c r="D438" s="39"/>
      <c r="E438" s="274"/>
      <c r="F438" s="275"/>
      <c r="G438" s="276"/>
      <c r="H438" s="277"/>
      <c r="I438" s="277"/>
      <c r="J438" s="40"/>
      <c r="K438" s="40"/>
      <c r="L438" s="31"/>
    </row>
    <row r="439" spans="3:12" ht="15" hidden="1" customHeight="1" outlineLevel="1" x14ac:dyDescent="0.25">
      <c r="C439" s="39"/>
      <c r="D439" s="39"/>
      <c r="E439" s="274"/>
      <c r="F439" s="275"/>
      <c r="G439" s="276"/>
      <c r="H439" s="277"/>
      <c r="I439" s="277"/>
      <c r="J439" s="40"/>
      <c r="K439" s="40"/>
      <c r="L439" s="31"/>
    </row>
    <row r="440" spans="3:12" ht="15" hidden="1" customHeight="1" outlineLevel="1" x14ac:dyDescent="0.25">
      <c r="C440" s="39"/>
      <c r="D440" s="39"/>
      <c r="E440" s="274"/>
      <c r="F440" s="275"/>
      <c r="G440" s="276"/>
      <c r="H440" s="277"/>
      <c r="I440" s="277"/>
      <c r="J440" s="40"/>
      <c r="K440" s="40"/>
      <c r="L440" s="31"/>
    </row>
    <row r="441" spans="3:12" ht="15" hidden="1" customHeight="1" outlineLevel="1" x14ac:dyDescent="0.25">
      <c r="C441" s="39"/>
      <c r="D441" s="39"/>
      <c r="E441" s="278"/>
      <c r="F441" s="279"/>
      <c r="G441" s="280"/>
      <c r="H441" s="281"/>
      <c r="I441" s="281"/>
      <c r="J441" s="40"/>
      <c r="K441" s="40"/>
      <c r="L441" s="31"/>
    </row>
    <row r="442" spans="3:12" hidden="1" outlineLevel="1" x14ac:dyDescent="0.25">
      <c r="C442" s="35"/>
      <c r="D442" s="39"/>
      <c r="E442" s="30"/>
      <c r="F442" s="30"/>
      <c r="G442" s="30"/>
      <c r="J442" s="40"/>
      <c r="K442" s="36"/>
      <c r="L442" s="31"/>
    </row>
    <row r="443" spans="3:12" ht="20.25" hidden="1" outlineLevel="1" x14ac:dyDescent="0.25">
      <c r="C443" s="35"/>
      <c r="D443" s="39"/>
      <c r="E443" s="43" t="s">
        <v>239</v>
      </c>
      <c r="F443" s="30"/>
      <c r="G443" s="30"/>
      <c r="J443" s="40"/>
      <c r="K443" s="36"/>
      <c r="L443" s="31"/>
    </row>
    <row r="444" spans="3:12" hidden="1" outlineLevel="1" x14ac:dyDescent="0.25">
      <c r="C444" s="35"/>
      <c r="D444" s="39"/>
      <c r="E444" s="30"/>
      <c r="F444" s="30"/>
      <c r="G444" s="30"/>
      <c r="H444" s="84"/>
      <c r="J444" s="40"/>
      <c r="K444" s="36"/>
      <c r="L444" s="31"/>
    </row>
    <row r="445" spans="3:12" ht="30" hidden="1" customHeight="1" outlineLevel="1" x14ac:dyDescent="0.25">
      <c r="C445" s="35"/>
      <c r="D445" s="39"/>
      <c r="E445" s="192" t="s">
        <v>234</v>
      </c>
      <c r="F445" s="193" t="s">
        <v>240</v>
      </c>
      <c r="G445" s="193" t="s">
        <v>241</v>
      </c>
      <c r="H445" s="204" t="s">
        <v>242</v>
      </c>
      <c r="J445" s="40"/>
      <c r="K445" s="36"/>
      <c r="L445" s="31"/>
    </row>
    <row r="446" spans="3:12" ht="15.75" hidden="1" customHeight="1" outlineLevel="1" x14ac:dyDescent="0.25">
      <c r="C446" s="42"/>
      <c r="D446" s="39"/>
      <c r="E446" s="274">
        <v>2025</v>
      </c>
      <c r="F446" s="282"/>
      <c r="G446" s="282"/>
      <c r="H446" s="283"/>
      <c r="J446" s="40"/>
      <c r="K446" s="40"/>
      <c r="L446" s="31"/>
    </row>
    <row r="447" spans="3:12" ht="15" hidden="1" customHeight="1" outlineLevel="1" x14ac:dyDescent="0.25">
      <c r="C447" s="39"/>
      <c r="D447" s="39"/>
      <c r="E447" s="274"/>
      <c r="F447" s="282"/>
      <c r="G447" s="282"/>
      <c r="H447" s="283"/>
      <c r="J447" s="40"/>
      <c r="K447" s="40"/>
      <c r="L447" s="31"/>
    </row>
    <row r="448" spans="3:12" ht="15" hidden="1" customHeight="1" outlineLevel="1" x14ac:dyDescent="0.25">
      <c r="C448" s="39"/>
      <c r="D448" s="39"/>
      <c r="E448" s="274"/>
      <c r="F448" s="282"/>
      <c r="G448" s="282"/>
      <c r="H448" s="283"/>
      <c r="J448" s="40"/>
      <c r="K448" s="40"/>
      <c r="L448" s="31"/>
    </row>
    <row r="449" spans="1:14" ht="15" hidden="1" customHeight="1" outlineLevel="1" x14ac:dyDescent="0.25">
      <c r="C449" s="35"/>
      <c r="D449" s="39"/>
      <c r="E449" s="274"/>
      <c r="F449" s="282"/>
      <c r="G449" s="282"/>
      <c r="H449" s="283"/>
      <c r="J449" s="40"/>
      <c r="K449" s="36"/>
      <c r="L449" s="31"/>
    </row>
    <row r="450" spans="1:14" ht="15" hidden="1" customHeight="1" outlineLevel="1" x14ac:dyDescent="0.25">
      <c r="C450" s="35"/>
      <c r="D450" s="39"/>
      <c r="E450" s="274"/>
      <c r="F450" s="282"/>
      <c r="G450" s="282"/>
      <c r="H450" s="283"/>
      <c r="J450" s="40"/>
      <c r="K450" s="36"/>
      <c r="L450" s="31"/>
    </row>
    <row r="451" spans="1:14" ht="15" hidden="1" customHeight="1" outlineLevel="1" x14ac:dyDescent="0.25">
      <c r="C451" s="35"/>
      <c r="D451" s="39"/>
      <c r="E451" s="274"/>
      <c r="F451" s="282"/>
      <c r="G451" s="282"/>
      <c r="H451" s="283"/>
      <c r="J451" s="40"/>
      <c r="K451" s="36"/>
      <c r="L451" s="31"/>
    </row>
    <row r="452" spans="1:14" ht="15" hidden="1" customHeight="1" outlineLevel="1" x14ac:dyDescent="0.25">
      <c r="C452" s="35"/>
      <c r="D452" s="39"/>
      <c r="E452" s="274"/>
      <c r="F452" s="282"/>
      <c r="G452" s="282"/>
      <c r="H452" s="283"/>
      <c r="J452" s="40"/>
      <c r="K452" s="36"/>
      <c r="L452" s="31"/>
    </row>
    <row r="453" spans="1:14" ht="15" hidden="1" customHeight="1" outlineLevel="1" x14ac:dyDescent="0.25">
      <c r="C453" s="39"/>
      <c r="D453" s="39"/>
      <c r="E453" s="274"/>
      <c r="F453" s="282"/>
      <c r="G453" s="282"/>
      <c r="H453" s="283"/>
      <c r="J453" s="40"/>
      <c r="K453" s="40"/>
      <c r="L453" s="31"/>
    </row>
    <row r="454" spans="1:14" ht="15" hidden="1" customHeight="1" outlineLevel="1" x14ac:dyDescent="0.25">
      <c r="C454" s="39"/>
      <c r="D454" s="39"/>
      <c r="E454" s="274"/>
      <c r="F454" s="282"/>
      <c r="G454" s="282"/>
      <c r="H454" s="283"/>
      <c r="J454" s="40"/>
      <c r="K454" s="40"/>
      <c r="L454" s="31"/>
    </row>
    <row r="455" spans="1:14" ht="15" hidden="1" customHeight="1" outlineLevel="1" x14ac:dyDescent="0.25">
      <c r="C455" s="39"/>
      <c r="D455" s="39"/>
      <c r="E455" s="274"/>
      <c r="F455" s="282"/>
      <c r="G455" s="282"/>
      <c r="H455" s="283"/>
      <c r="J455" s="40"/>
      <c r="K455" s="40"/>
      <c r="L455" s="31"/>
    </row>
    <row r="456" spans="1:14" ht="15" hidden="1" customHeight="1" outlineLevel="1" x14ac:dyDescent="0.25">
      <c r="C456" s="39"/>
      <c r="D456" s="39"/>
      <c r="E456" s="274"/>
      <c r="F456" s="282"/>
      <c r="G456" s="282"/>
      <c r="H456" s="283"/>
      <c r="J456" s="40"/>
      <c r="K456" s="40"/>
      <c r="L456" s="31"/>
    </row>
    <row r="457" spans="1:14" ht="15" hidden="1" customHeight="1" outlineLevel="1" x14ac:dyDescent="0.25">
      <c r="C457" s="35"/>
      <c r="D457" s="39"/>
      <c r="E457" s="278"/>
      <c r="F457" s="284"/>
      <c r="G457" s="284"/>
      <c r="H457" s="285"/>
      <c r="J457" s="40"/>
      <c r="K457" s="36"/>
      <c r="L457" s="31"/>
    </row>
    <row r="458" spans="1:14" hidden="1" outlineLevel="1" x14ac:dyDescent="0.25">
      <c r="C458" s="35"/>
      <c r="D458" s="39"/>
      <c r="E458" s="30"/>
      <c r="F458" s="30"/>
      <c r="G458" s="30"/>
      <c r="H458" s="84"/>
      <c r="J458" s="40"/>
      <c r="K458" s="36"/>
      <c r="L458" s="31"/>
    </row>
    <row r="459" spans="1:14" ht="20.25" hidden="1" outlineLevel="1" x14ac:dyDescent="0.25">
      <c r="C459" s="39"/>
      <c r="D459" s="39"/>
      <c r="E459" s="43" t="s">
        <v>243</v>
      </c>
      <c r="F459" s="30"/>
      <c r="G459" s="30"/>
      <c r="J459" s="40"/>
      <c r="K459" s="40"/>
      <c r="L459" s="31"/>
    </row>
    <row r="460" spans="1:14" hidden="1" outlineLevel="1" x14ac:dyDescent="0.25">
      <c r="C460" s="39"/>
      <c r="D460" s="39"/>
      <c r="E460" s="30"/>
      <c r="F460" s="30"/>
      <c r="G460" s="30"/>
      <c r="J460" s="40"/>
      <c r="K460" s="40"/>
      <c r="L460" s="31"/>
    </row>
    <row r="461" spans="1:14" hidden="1" outlineLevel="1" x14ac:dyDescent="0.25">
      <c r="C461" s="35"/>
      <c r="D461" s="39"/>
      <c r="E461" s="30"/>
      <c r="F461" s="30"/>
      <c r="G461" s="30"/>
      <c r="J461" s="40"/>
      <c r="K461" s="36"/>
      <c r="L461" s="31"/>
    </row>
    <row r="462" spans="1:14" ht="23.1" hidden="1" customHeight="1" outlineLevel="1" x14ac:dyDescent="0.25">
      <c r="C462" s="39"/>
      <c r="D462" s="39"/>
      <c r="F462" s="361" t="s">
        <v>244</v>
      </c>
      <c r="G462" s="362"/>
      <c r="H462" s="362"/>
      <c r="I462" s="363"/>
      <c r="J462" s="40"/>
      <c r="K462" s="40"/>
      <c r="L462" s="31"/>
    </row>
    <row r="463" spans="1:14" s="60" customFormat="1" ht="23.1" hidden="1" customHeight="1" outlineLevel="1" x14ac:dyDescent="0.25">
      <c r="A463" s="56"/>
      <c r="B463" s="57"/>
      <c r="C463" s="64"/>
      <c r="D463" s="39"/>
      <c r="E463" s="178" t="s">
        <v>245</v>
      </c>
      <c r="F463" s="174" t="s">
        <v>246</v>
      </c>
      <c r="G463" s="174" t="s">
        <v>247</v>
      </c>
      <c r="H463" s="174" t="s">
        <v>248</v>
      </c>
      <c r="I463" s="187" t="s">
        <v>249</v>
      </c>
      <c r="J463" s="40"/>
      <c r="K463" s="65"/>
      <c r="L463" s="31"/>
      <c r="M463" s="26"/>
      <c r="N463" s="26"/>
    </row>
    <row r="464" spans="1:14" ht="15" hidden="1" customHeight="1" outlineLevel="1" x14ac:dyDescent="0.25">
      <c r="C464" s="35"/>
      <c r="D464" s="39"/>
      <c r="E464" s="286"/>
      <c r="F464" s="275"/>
      <c r="G464" s="275"/>
      <c r="H464" s="282"/>
      <c r="I464" s="283"/>
      <c r="J464" s="40"/>
      <c r="K464" s="36"/>
      <c r="L464" s="31"/>
    </row>
    <row r="465" spans="3:12" ht="15" hidden="1" customHeight="1" outlineLevel="1" x14ac:dyDescent="0.25">
      <c r="C465" s="35"/>
      <c r="D465" s="39"/>
      <c r="E465" s="286"/>
      <c r="F465" s="275"/>
      <c r="G465" s="275"/>
      <c r="H465" s="282"/>
      <c r="I465" s="283"/>
      <c r="J465" s="40"/>
      <c r="K465" s="36"/>
      <c r="L465" s="31"/>
    </row>
    <row r="466" spans="3:12" ht="15" hidden="1" customHeight="1" outlineLevel="1" x14ac:dyDescent="0.25">
      <c r="C466" s="35"/>
      <c r="D466" s="39"/>
      <c r="E466" s="286"/>
      <c r="F466" s="275"/>
      <c r="G466" s="275"/>
      <c r="H466" s="282"/>
      <c r="I466" s="283"/>
      <c r="J466" s="40"/>
      <c r="K466" s="36"/>
      <c r="L466" s="31"/>
    </row>
    <row r="467" spans="3:12" ht="15" hidden="1" customHeight="1" outlineLevel="1" x14ac:dyDescent="0.25">
      <c r="C467" s="35"/>
      <c r="D467" s="39"/>
      <c r="E467" s="286"/>
      <c r="F467" s="275"/>
      <c r="G467" s="275"/>
      <c r="H467" s="282"/>
      <c r="I467" s="283"/>
      <c r="J467" s="40"/>
      <c r="K467" s="36"/>
      <c r="L467" s="31"/>
    </row>
    <row r="468" spans="3:12" ht="15" hidden="1" customHeight="1" outlineLevel="1" x14ac:dyDescent="0.25">
      <c r="C468" s="35"/>
      <c r="D468" s="39"/>
      <c r="E468" s="286"/>
      <c r="F468" s="275"/>
      <c r="G468" s="275"/>
      <c r="H468" s="282"/>
      <c r="I468" s="283"/>
      <c r="J468" s="40"/>
      <c r="K468" s="36"/>
      <c r="L468" s="31"/>
    </row>
    <row r="469" spans="3:12" ht="15" hidden="1" customHeight="1" outlineLevel="1" x14ac:dyDescent="0.25">
      <c r="C469" s="35"/>
      <c r="D469" s="39"/>
      <c r="E469" s="286"/>
      <c r="F469" s="275"/>
      <c r="G469" s="275"/>
      <c r="H469" s="282"/>
      <c r="I469" s="283"/>
      <c r="J469" s="40"/>
      <c r="K469" s="36"/>
      <c r="L469" s="31"/>
    </row>
    <row r="470" spans="3:12" ht="15" hidden="1" customHeight="1" outlineLevel="1" x14ac:dyDescent="0.25">
      <c r="C470" s="35"/>
      <c r="D470" s="39"/>
      <c r="E470" s="286"/>
      <c r="F470" s="275"/>
      <c r="G470" s="275"/>
      <c r="H470" s="282"/>
      <c r="I470" s="283"/>
      <c r="J470" s="40"/>
      <c r="K470" s="36"/>
      <c r="L470" s="31"/>
    </row>
    <row r="471" spans="3:12" ht="15" hidden="1" customHeight="1" outlineLevel="1" x14ac:dyDescent="0.25">
      <c r="C471" s="35"/>
      <c r="D471" s="39"/>
      <c r="E471" s="287"/>
      <c r="F471" s="279"/>
      <c r="G471" s="279"/>
      <c r="H471" s="284"/>
      <c r="I471" s="285"/>
      <c r="J471" s="40"/>
      <c r="K471" s="36"/>
      <c r="L471" s="31"/>
    </row>
    <row r="472" spans="3:12" ht="15" hidden="1" customHeight="1" outlineLevel="1" x14ac:dyDescent="0.25">
      <c r="C472" s="35"/>
      <c r="D472" s="39"/>
      <c r="E472" s="272"/>
      <c r="F472" s="269"/>
      <c r="G472" s="269"/>
      <c r="H472" s="270"/>
      <c r="I472" s="271"/>
      <c r="J472" s="40"/>
      <c r="K472" s="36"/>
      <c r="L472" s="31"/>
    </row>
    <row r="473" spans="3:12" ht="20.25" hidden="1" customHeight="1" outlineLevel="1" x14ac:dyDescent="0.25">
      <c r="C473" s="35"/>
      <c r="D473" s="39"/>
      <c r="E473" s="43" t="s">
        <v>250</v>
      </c>
      <c r="F473" s="269"/>
      <c r="G473" s="269"/>
      <c r="H473" s="270"/>
      <c r="I473" s="271"/>
      <c r="J473" s="40"/>
      <c r="K473" s="36"/>
      <c r="L473" s="31"/>
    </row>
    <row r="474" spans="3:12" ht="15" hidden="1" customHeight="1" outlineLevel="1" x14ac:dyDescent="0.25">
      <c r="C474" s="35"/>
      <c r="D474" s="39"/>
      <c r="E474" s="272"/>
      <c r="F474" s="269"/>
      <c r="G474" s="269"/>
      <c r="H474" s="270"/>
      <c r="I474" s="271"/>
      <c r="J474" s="40"/>
      <c r="K474" s="36"/>
      <c r="L474" s="31"/>
    </row>
    <row r="475" spans="3:12" ht="23.1" hidden="1" customHeight="1" outlineLevel="1" x14ac:dyDescent="0.25">
      <c r="C475" s="35"/>
      <c r="D475" s="39"/>
      <c r="E475" s="350" t="s">
        <v>251</v>
      </c>
      <c r="F475" s="351"/>
      <c r="G475" s="351"/>
      <c r="H475" s="352"/>
      <c r="I475" s="271"/>
      <c r="J475" s="40"/>
      <c r="K475" s="36"/>
      <c r="L475" s="31"/>
    </row>
    <row r="476" spans="3:12" ht="15" hidden="1" customHeight="1" outlineLevel="1" x14ac:dyDescent="0.25">
      <c r="C476" s="35"/>
      <c r="D476" s="39"/>
      <c r="E476" s="347"/>
      <c r="F476" s="348"/>
      <c r="G476" s="348"/>
      <c r="H476" s="349"/>
      <c r="I476" s="271"/>
      <c r="J476" s="40"/>
      <c r="K476" s="36"/>
      <c r="L476" s="31"/>
    </row>
    <row r="477" spans="3:12" ht="15" hidden="1" customHeight="1" outlineLevel="1" x14ac:dyDescent="0.25">
      <c r="C477" s="35"/>
      <c r="D477" s="39"/>
      <c r="E477" s="347"/>
      <c r="F477" s="348"/>
      <c r="G477" s="348"/>
      <c r="H477" s="349"/>
      <c r="I477" s="271"/>
      <c r="J477" s="40"/>
      <c r="K477" s="36"/>
      <c r="L477" s="31"/>
    </row>
    <row r="478" spans="3:12" ht="15" hidden="1" customHeight="1" outlineLevel="1" x14ac:dyDescent="0.25">
      <c r="C478" s="35"/>
      <c r="D478" s="39"/>
      <c r="E478" s="259"/>
      <c r="F478" s="260"/>
      <c r="G478" s="260"/>
      <c r="H478" s="261"/>
      <c r="I478" s="271"/>
      <c r="J478" s="40"/>
      <c r="K478" s="36"/>
      <c r="L478" s="31"/>
    </row>
    <row r="479" spans="3:12" ht="15" hidden="1" customHeight="1" outlineLevel="1" x14ac:dyDescent="0.25">
      <c r="C479" s="35"/>
      <c r="D479" s="39"/>
      <c r="E479" s="259"/>
      <c r="F479" s="260"/>
      <c r="G479" s="260"/>
      <c r="H479" s="261"/>
      <c r="I479" s="271"/>
      <c r="J479" s="40"/>
      <c r="K479" s="36"/>
      <c r="L479" s="31"/>
    </row>
    <row r="480" spans="3:12" ht="15" hidden="1" customHeight="1" outlineLevel="1" x14ac:dyDescent="0.25">
      <c r="C480" s="35"/>
      <c r="D480" s="39"/>
      <c r="E480" s="259"/>
      <c r="F480" s="260"/>
      <c r="G480" s="260"/>
      <c r="H480" s="261"/>
      <c r="I480" s="271"/>
      <c r="J480" s="40"/>
      <c r="K480" s="36"/>
      <c r="L480" s="31"/>
    </row>
    <row r="481" spans="3:12" ht="15" hidden="1" customHeight="1" outlineLevel="1" x14ac:dyDescent="0.25">
      <c r="C481" s="35"/>
      <c r="D481" s="39"/>
      <c r="E481" s="259"/>
      <c r="F481" s="260"/>
      <c r="G481" s="260"/>
      <c r="H481" s="261"/>
      <c r="I481" s="271"/>
      <c r="J481" s="40"/>
      <c r="K481" s="36"/>
      <c r="L481" s="31"/>
    </row>
    <row r="482" spans="3:12" ht="15" hidden="1" customHeight="1" outlineLevel="1" x14ac:dyDescent="0.25">
      <c r="C482" s="35"/>
      <c r="D482" s="39"/>
      <c r="E482" s="347"/>
      <c r="F482" s="348"/>
      <c r="G482" s="348"/>
      <c r="H482" s="349"/>
      <c r="I482" s="271"/>
      <c r="J482" s="40"/>
      <c r="K482" s="36"/>
      <c r="L482" s="31"/>
    </row>
    <row r="483" spans="3:12" ht="15" hidden="1" customHeight="1" outlineLevel="1" x14ac:dyDescent="0.25">
      <c r="C483" s="35"/>
      <c r="D483" s="39"/>
      <c r="E483" s="347"/>
      <c r="F483" s="348"/>
      <c r="G483" s="348"/>
      <c r="H483" s="349"/>
      <c r="I483" s="271"/>
      <c r="J483" s="40"/>
      <c r="K483" s="36"/>
      <c r="L483" s="31"/>
    </row>
    <row r="484" spans="3:12" ht="15" hidden="1" customHeight="1" outlineLevel="1" x14ac:dyDescent="0.25">
      <c r="C484" s="35"/>
      <c r="D484" s="39"/>
      <c r="E484" s="272"/>
      <c r="F484" s="269"/>
      <c r="G484" s="269"/>
      <c r="H484" s="270"/>
      <c r="I484" s="271"/>
      <c r="J484" s="40"/>
      <c r="K484" s="36"/>
      <c r="L484" s="31"/>
    </row>
    <row r="485" spans="3:12" ht="15" customHeight="1" collapsed="1" x14ac:dyDescent="0.25">
      <c r="C485" s="35"/>
      <c r="D485" s="39"/>
      <c r="E485" s="272"/>
      <c r="F485" s="269"/>
      <c r="G485" s="269"/>
      <c r="H485" s="270"/>
      <c r="I485" s="271"/>
      <c r="J485" s="40"/>
      <c r="K485" s="36"/>
      <c r="L485" s="31"/>
    </row>
    <row r="486" spans="3:12" ht="15" customHeight="1" x14ac:dyDescent="0.25">
      <c r="C486" s="35"/>
      <c r="D486" s="39"/>
      <c r="E486" s="30"/>
      <c r="F486" s="30"/>
      <c r="G486" s="30"/>
      <c r="H486" s="84"/>
      <c r="J486" s="40"/>
      <c r="K486" s="36"/>
      <c r="L486" s="31"/>
    </row>
    <row r="487" spans="3:12" ht="15" hidden="1" customHeight="1" outlineLevel="1" x14ac:dyDescent="0.25">
      <c r="C487" s="35"/>
      <c r="D487" s="39"/>
      <c r="E487" s="30"/>
      <c r="F487" s="30"/>
      <c r="G487" s="30"/>
      <c r="H487" s="84"/>
      <c r="J487" s="40"/>
      <c r="K487" s="36"/>
      <c r="L487" s="31"/>
    </row>
    <row r="488" spans="3:12" ht="15" hidden="1" customHeight="1" outlineLevel="1" x14ac:dyDescent="0.25">
      <c r="C488" s="39"/>
      <c r="D488" s="39"/>
      <c r="E488" s="30"/>
      <c r="G488" s="30" t="s">
        <v>228</v>
      </c>
      <c r="H488" s="84"/>
      <c r="J488" s="40"/>
      <c r="K488" s="40"/>
      <c r="L488" s="31"/>
    </row>
    <row r="489" spans="3:12" ht="30" hidden="1" customHeight="1" outlineLevel="1" x14ac:dyDescent="0.25">
      <c r="C489" s="39"/>
      <c r="D489" s="39"/>
      <c r="E489" s="418" t="s">
        <v>260</v>
      </c>
      <c r="F489" s="419"/>
      <c r="G489" s="374">
        <f t="shared" ref="G489" si="3">$G$166</f>
        <v>0</v>
      </c>
      <c r="H489" s="375"/>
      <c r="I489" s="376"/>
      <c r="J489" s="38"/>
      <c r="K489" s="40"/>
      <c r="L489" s="31"/>
    </row>
    <row r="490" spans="3:12" hidden="1" outlineLevel="1" x14ac:dyDescent="0.25">
      <c r="C490" s="39"/>
      <c r="D490" s="39"/>
      <c r="E490" s="30"/>
      <c r="F490" s="30"/>
      <c r="G490" s="30"/>
      <c r="H490" s="84"/>
      <c r="J490" s="40"/>
      <c r="K490" s="40"/>
      <c r="L490" s="31"/>
    </row>
    <row r="491" spans="3:12" hidden="1" outlineLevel="1" x14ac:dyDescent="0.25">
      <c r="C491" s="39"/>
      <c r="D491" s="35"/>
      <c r="E491" s="30"/>
      <c r="F491" s="30"/>
      <c r="G491" s="30"/>
      <c r="J491" s="38"/>
      <c r="K491" s="40"/>
      <c r="L491" s="31"/>
    </row>
    <row r="492" spans="3:12" ht="20.25" hidden="1" outlineLevel="1" x14ac:dyDescent="0.25">
      <c r="C492" s="35"/>
      <c r="D492" s="35"/>
      <c r="E492" s="43" t="s">
        <v>230</v>
      </c>
      <c r="F492" s="30"/>
      <c r="G492" s="30"/>
      <c r="J492" s="38"/>
      <c r="K492" s="36"/>
      <c r="L492" s="31"/>
    </row>
    <row r="493" spans="3:12" hidden="1" outlineLevel="1" x14ac:dyDescent="0.25">
      <c r="C493" s="35"/>
      <c r="D493" s="39"/>
      <c r="E493" s="30"/>
      <c r="F493" s="30"/>
      <c r="G493" s="30"/>
      <c r="H493" s="84"/>
      <c r="J493" s="40"/>
      <c r="K493" s="36"/>
      <c r="L493" s="31"/>
    </row>
    <row r="494" spans="3:12" ht="23.1" hidden="1" customHeight="1" outlineLevel="1" x14ac:dyDescent="0.25">
      <c r="C494" s="35"/>
      <c r="D494" s="39"/>
      <c r="E494" s="356" t="s">
        <v>231</v>
      </c>
      <c r="F494" s="356"/>
      <c r="G494" s="356"/>
      <c r="H494" s="356"/>
      <c r="I494" s="356"/>
      <c r="J494" s="40"/>
      <c r="K494" s="36"/>
      <c r="L494" s="31"/>
    </row>
    <row r="495" spans="3:12" ht="50.1" hidden="1" customHeight="1" outlineLevel="1" x14ac:dyDescent="0.25">
      <c r="C495" s="35"/>
      <c r="D495" s="39"/>
      <c r="E495" s="364"/>
      <c r="F495" s="364"/>
      <c r="G495" s="364"/>
      <c r="H495" s="364"/>
      <c r="I495" s="364"/>
      <c r="J495" s="40"/>
      <c r="K495" s="36"/>
      <c r="L495" s="31"/>
    </row>
    <row r="496" spans="3:12" ht="50.1" hidden="1" customHeight="1" outlineLevel="1" x14ac:dyDescent="0.25">
      <c r="C496" s="35"/>
      <c r="D496" s="39"/>
      <c r="E496" s="364"/>
      <c r="F496" s="364"/>
      <c r="G496" s="364"/>
      <c r="H496" s="364"/>
      <c r="I496" s="364"/>
      <c r="J496" s="40"/>
      <c r="K496" s="36"/>
      <c r="L496" s="31"/>
    </row>
    <row r="497" spans="3:12" ht="50.1" hidden="1" customHeight="1" outlineLevel="1" x14ac:dyDescent="0.25">
      <c r="C497" s="35"/>
      <c r="D497" s="39"/>
      <c r="E497" s="364"/>
      <c r="F497" s="364"/>
      <c r="G497" s="364"/>
      <c r="H497" s="364"/>
      <c r="I497" s="364"/>
      <c r="J497" s="40"/>
      <c r="K497" s="36"/>
      <c r="L497" s="31"/>
    </row>
    <row r="498" spans="3:12" ht="50.1" hidden="1" customHeight="1" outlineLevel="1" x14ac:dyDescent="0.25">
      <c r="C498" s="35"/>
      <c r="D498" s="39"/>
      <c r="E498" s="364"/>
      <c r="F498" s="364"/>
      <c r="G498" s="364"/>
      <c r="H498" s="364"/>
      <c r="I498" s="364"/>
      <c r="J498" s="40"/>
      <c r="K498" s="36"/>
      <c r="L498" s="31"/>
    </row>
    <row r="499" spans="3:12" ht="50.1" hidden="1" customHeight="1" outlineLevel="1" x14ac:dyDescent="0.25">
      <c r="C499" s="35"/>
      <c r="D499" s="39"/>
      <c r="E499" s="364"/>
      <c r="F499" s="364"/>
      <c r="G499" s="364"/>
      <c r="H499" s="364"/>
      <c r="I499" s="364"/>
      <c r="J499" s="40"/>
      <c r="K499" s="36"/>
      <c r="L499" s="31"/>
    </row>
    <row r="500" spans="3:12" ht="50.1" hidden="1" customHeight="1" outlineLevel="1" x14ac:dyDescent="0.25">
      <c r="C500" s="35"/>
      <c r="D500" s="39"/>
      <c r="E500" s="364"/>
      <c r="F500" s="364"/>
      <c r="G500" s="364"/>
      <c r="H500" s="364"/>
      <c r="I500" s="364"/>
      <c r="J500" s="40"/>
      <c r="K500" s="36"/>
      <c r="L500" s="31"/>
    </row>
    <row r="501" spans="3:12" ht="50.1" hidden="1" customHeight="1" outlineLevel="1" x14ac:dyDescent="0.25">
      <c r="C501" s="35"/>
      <c r="D501" s="39"/>
      <c r="E501" s="364"/>
      <c r="F501" s="364"/>
      <c r="G501" s="364"/>
      <c r="H501" s="364"/>
      <c r="I501" s="364"/>
      <c r="J501" s="40"/>
      <c r="K501" s="36"/>
      <c r="L501" s="31"/>
    </row>
    <row r="502" spans="3:12" ht="50.1" hidden="1" customHeight="1" outlineLevel="1" x14ac:dyDescent="0.25">
      <c r="C502" s="35"/>
      <c r="D502" s="39"/>
      <c r="E502" s="364"/>
      <c r="F502" s="364"/>
      <c r="G502" s="364"/>
      <c r="H502" s="364"/>
      <c r="I502" s="364"/>
      <c r="J502" s="40"/>
      <c r="K502" s="36"/>
      <c r="L502" s="31"/>
    </row>
    <row r="503" spans="3:12" ht="50.1" hidden="1" customHeight="1" outlineLevel="1" x14ac:dyDescent="0.25">
      <c r="C503" s="35"/>
      <c r="D503" s="39"/>
      <c r="E503" s="364"/>
      <c r="F503" s="364"/>
      <c r="G503" s="364"/>
      <c r="H503" s="364"/>
      <c r="I503" s="364"/>
      <c r="J503" s="40"/>
      <c r="K503" s="36"/>
      <c r="L503" s="31"/>
    </row>
    <row r="504" spans="3:12" ht="50.1" hidden="1" customHeight="1" outlineLevel="1" x14ac:dyDescent="0.25">
      <c r="C504" s="35"/>
      <c r="D504" s="39"/>
      <c r="E504" s="364"/>
      <c r="F504" s="364"/>
      <c r="G504" s="364"/>
      <c r="H504" s="364"/>
      <c r="I504" s="364"/>
      <c r="J504" s="40"/>
      <c r="K504" s="36"/>
      <c r="L504" s="31"/>
    </row>
    <row r="505" spans="3:12" ht="23.1" hidden="1" customHeight="1" outlineLevel="1" x14ac:dyDescent="0.25">
      <c r="C505" s="35"/>
      <c r="D505" s="39"/>
      <c r="E505" s="30"/>
      <c r="F505" s="30"/>
      <c r="G505" s="30"/>
      <c r="J505" s="40"/>
      <c r="K505" s="36"/>
      <c r="L505" s="31"/>
    </row>
    <row r="506" spans="3:12" ht="23.1" hidden="1" customHeight="1" outlineLevel="1" x14ac:dyDescent="0.25">
      <c r="C506" s="35"/>
      <c r="D506" s="39"/>
      <c r="E506" s="43" t="s">
        <v>233</v>
      </c>
      <c r="F506" s="30"/>
      <c r="G506" s="30"/>
      <c r="J506" s="40"/>
      <c r="K506" s="36"/>
      <c r="L506" s="31"/>
    </row>
    <row r="507" spans="3:12" ht="23.1" hidden="1" customHeight="1" outlineLevel="1" x14ac:dyDescent="0.25">
      <c r="C507" s="35"/>
      <c r="D507" s="39"/>
      <c r="E507" s="30"/>
      <c r="F507" s="30"/>
      <c r="G507" s="30"/>
      <c r="J507" s="40"/>
      <c r="K507" s="36"/>
      <c r="L507" s="31"/>
    </row>
    <row r="508" spans="3:12" ht="30" hidden="1" customHeight="1" outlineLevel="1" x14ac:dyDescent="0.25">
      <c r="C508" s="35"/>
      <c r="D508" s="39"/>
      <c r="E508" s="192" t="s">
        <v>234</v>
      </c>
      <c r="F508" s="193" t="s">
        <v>235</v>
      </c>
      <c r="G508" s="192" t="s">
        <v>236</v>
      </c>
      <c r="H508" s="204" t="s">
        <v>237</v>
      </c>
      <c r="I508" s="204" t="s">
        <v>238</v>
      </c>
      <c r="J508" s="40"/>
      <c r="K508" s="36"/>
      <c r="L508" s="31"/>
    </row>
    <row r="509" spans="3:12" ht="15" hidden="1" customHeight="1" outlineLevel="1" x14ac:dyDescent="0.25">
      <c r="C509" s="35"/>
      <c r="D509" s="39"/>
      <c r="E509" s="189">
        <v>2025</v>
      </c>
      <c r="F509" s="78"/>
      <c r="G509" s="80"/>
      <c r="H509" s="131"/>
      <c r="I509" s="131"/>
      <c r="J509" s="40"/>
      <c r="K509" s="36"/>
      <c r="L509" s="31"/>
    </row>
    <row r="510" spans="3:12" ht="15" hidden="1" customHeight="1" outlineLevel="1" x14ac:dyDescent="0.25">
      <c r="C510" s="35"/>
      <c r="D510" s="39"/>
      <c r="E510" s="189"/>
      <c r="F510" s="78"/>
      <c r="G510" s="80"/>
      <c r="H510" s="131"/>
      <c r="I510" s="131"/>
      <c r="J510" s="40"/>
      <c r="K510" s="36"/>
      <c r="L510" s="31"/>
    </row>
    <row r="511" spans="3:12" ht="15" hidden="1" customHeight="1" outlineLevel="1" x14ac:dyDescent="0.25">
      <c r="C511" s="35"/>
      <c r="D511" s="39"/>
      <c r="E511" s="189"/>
      <c r="F511" s="78"/>
      <c r="G511" s="80"/>
      <c r="H511" s="131"/>
      <c r="I511" s="131"/>
      <c r="J511" s="40"/>
      <c r="K511" s="36"/>
      <c r="L511" s="31"/>
    </row>
    <row r="512" spans="3:12" ht="15" hidden="1" customHeight="1" outlineLevel="1" x14ac:dyDescent="0.25">
      <c r="C512" s="39"/>
      <c r="D512" s="39"/>
      <c r="E512" s="189"/>
      <c r="F512" s="78"/>
      <c r="G512" s="80"/>
      <c r="H512" s="131"/>
      <c r="I512" s="131"/>
      <c r="J512" s="40"/>
      <c r="K512" s="40"/>
      <c r="L512" s="31"/>
    </row>
    <row r="513" spans="3:12" ht="15" hidden="1" customHeight="1" outlineLevel="1" x14ac:dyDescent="0.25">
      <c r="C513" s="39"/>
      <c r="D513" s="39"/>
      <c r="E513" s="189"/>
      <c r="F513" s="78"/>
      <c r="G513" s="80"/>
      <c r="H513" s="131"/>
      <c r="I513" s="131"/>
      <c r="J513" s="40"/>
      <c r="K513" s="40"/>
      <c r="L513" s="31"/>
    </row>
    <row r="514" spans="3:12" ht="15" hidden="1" customHeight="1" outlineLevel="1" x14ac:dyDescent="0.25">
      <c r="C514" s="35"/>
      <c r="D514" s="39"/>
      <c r="E514" s="189"/>
      <c r="F514" s="78"/>
      <c r="G514" s="80"/>
      <c r="H514" s="131"/>
      <c r="I514" s="131"/>
      <c r="J514" s="40"/>
      <c r="K514" s="36"/>
      <c r="L514" s="31"/>
    </row>
    <row r="515" spans="3:12" ht="15" hidden="1" customHeight="1" outlineLevel="1" x14ac:dyDescent="0.25">
      <c r="C515" s="35"/>
      <c r="D515" s="39"/>
      <c r="E515" s="189"/>
      <c r="F515" s="78"/>
      <c r="G515" s="80"/>
      <c r="H515" s="131"/>
      <c r="I515" s="131"/>
      <c r="J515" s="40"/>
      <c r="K515" s="36"/>
      <c r="L515" s="31"/>
    </row>
    <row r="516" spans="3:12" ht="15" hidden="1" customHeight="1" outlineLevel="1" x14ac:dyDescent="0.25">
      <c r="C516" s="35"/>
      <c r="D516" s="39"/>
      <c r="E516" s="190"/>
      <c r="F516" s="191"/>
      <c r="G516" s="183"/>
      <c r="H516" s="155"/>
      <c r="I516" s="155"/>
      <c r="J516" s="40"/>
      <c r="K516" s="36"/>
      <c r="L516" s="31"/>
    </row>
    <row r="517" spans="3:12" hidden="1" outlineLevel="1" x14ac:dyDescent="0.25">
      <c r="C517" s="35"/>
      <c r="D517" s="39"/>
      <c r="E517" s="30"/>
      <c r="F517" s="30"/>
      <c r="G517" s="30"/>
      <c r="J517" s="40"/>
      <c r="K517" s="36"/>
      <c r="L517" s="31"/>
    </row>
    <row r="518" spans="3:12" ht="15.75" hidden="1" customHeight="1" outlineLevel="1" x14ac:dyDescent="0.25">
      <c r="C518" s="42"/>
      <c r="D518" s="39"/>
      <c r="E518" s="43" t="s">
        <v>239</v>
      </c>
      <c r="F518" s="30"/>
      <c r="G518" s="30"/>
      <c r="J518" s="40"/>
      <c r="K518" s="40"/>
      <c r="L518" s="31"/>
    </row>
    <row r="519" spans="3:12" ht="15" hidden="1" customHeight="1" outlineLevel="1" x14ac:dyDescent="0.25">
      <c r="C519" s="39"/>
      <c r="D519" s="39"/>
      <c r="E519" s="30"/>
      <c r="F519" s="30"/>
      <c r="G519" s="30"/>
      <c r="H519" s="84"/>
      <c r="J519" s="40"/>
      <c r="K519" s="40"/>
      <c r="L519" s="31"/>
    </row>
    <row r="520" spans="3:12" ht="30" hidden="1" customHeight="1" outlineLevel="1" x14ac:dyDescent="0.25">
      <c r="C520" s="39"/>
      <c r="D520" s="39"/>
      <c r="E520" s="192" t="s">
        <v>234</v>
      </c>
      <c r="F520" s="193" t="s">
        <v>240</v>
      </c>
      <c r="G520" s="193" t="s">
        <v>241</v>
      </c>
      <c r="H520" s="204" t="s">
        <v>242</v>
      </c>
      <c r="J520" s="40"/>
      <c r="K520" s="40"/>
      <c r="L520" s="31"/>
    </row>
    <row r="521" spans="3:12" ht="15" hidden="1" customHeight="1" outlineLevel="1" x14ac:dyDescent="0.25">
      <c r="C521" s="35"/>
      <c r="D521" s="39"/>
      <c r="E521" s="189">
        <v>2025</v>
      </c>
      <c r="F521" s="79"/>
      <c r="G521" s="79"/>
      <c r="H521" s="162"/>
      <c r="J521" s="40"/>
      <c r="K521" s="36"/>
      <c r="L521" s="31"/>
    </row>
    <row r="522" spans="3:12" ht="15" hidden="1" customHeight="1" outlineLevel="1" x14ac:dyDescent="0.25">
      <c r="C522" s="35"/>
      <c r="D522" s="39"/>
      <c r="E522" s="189"/>
      <c r="F522" s="79"/>
      <c r="G522" s="79"/>
      <c r="H522" s="162"/>
      <c r="J522" s="40"/>
      <c r="K522" s="36"/>
      <c r="L522" s="31"/>
    </row>
    <row r="523" spans="3:12" ht="15" hidden="1" customHeight="1" outlineLevel="1" x14ac:dyDescent="0.25">
      <c r="C523" s="35"/>
      <c r="D523" s="39"/>
      <c r="E523" s="189"/>
      <c r="F523" s="79"/>
      <c r="G523" s="79"/>
      <c r="H523" s="162"/>
      <c r="J523" s="40"/>
      <c r="K523" s="36"/>
      <c r="L523" s="31"/>
    </row>
    <row r="524" spans="3:12" ht="15" hidden="1" customHeight="1" outlineLevel="1" x14ac:dyDescent="0.25">
      <c r="C524" s="35"/>
      <c r="D524" s="39"/>
      <c r="E524" s="189"/>
      <c r="F524" s="79"/>
      <c r="G524" s="79"/>
      <c r="H524" s="162"/>
      <c r="J524" s="40"/>
      <c r="K524" s="36"/>
      <c r="L524" s="31"/>
    </row>
    <row r="525" spans="3:12" ht="15" hidden="1" customHeight="1" outlineLevel="1" x14ac:dyDescent="0.25">
      <c r="C525" s="39"/>
      <c r="D525" s="39"/>
      <c r="E525" s="189"/>
      <c r="F525" s="79"/>
      <c r="G525" s="79"/>
      <c r="H525" s="162"/>
      <c r="J525" s="40"/>
      <c r="K525" s="40"/>
      <c r="L525" s="31"/>
    </row>
    <row r="526" spans="3:12" ht="15" hidden="1" customHeight="1" outlineLevel="1" x14ac:dyDescent="0.25">
      <c r="C526" s="39"/>
      <c r="D526" s="39"/>
      <c r="E526" s="189"/>
      <c r="F526" s="79"/>
      <c r="G526" s="79"/>
      <c r="H526" s="162"/>
      <c r="J526" s="40"/>
      <c r="K526" s="40"/>
      <c r="L526" s="31"/>
    </row>
    <row r="527" spans="3:12" ht="15" hidden="1" customHeight="1" outlineLevel="1" x14ac:dyDescent="0.25">
      <c r="C527" s="39"/>
      <c r="D527" s="39"/>
      <c r="E527" s="189"/>
      <c r="F527" s="79"/>
      <c r="G527" s="79"/>
      <c r="H527" s="162"/>
      <c r="J527" s="40"/>
      <c r="K527" s="40"/>
      <c r="L527" s="31"/>
    </row>
    <row r="528" spans="3:12" ht="15" hidden="1" customHeight="1" outlineLevel="1" x14ac:dyDescent="0.25">
      <c r="C528" s="39"/>
      <c r="D528" s="39"/>
      <c r="E528" s="189"/>
      <c r="F528" s="79"/>
      <c r="G528" s="79"/>
      <c r="H528" s="162"/>
      <c r="J528" s="40"/>
      <c r="K528" s="40"/>
      <c r="L528" s="31"/>
    </row>
    <row r="529" spans="1:14" ht="15" hidden="1" customHeight="1" outlineLevel="1" x14ac:dyDescent="0.25">
      <c r="C529" s="35"/>
      <c r="D529" s="39"/>
      <c r="E529" s="189"/>
      <c r="F529" s="79"/>
      <c r="G529" s="79"/>
      <c r="H529" s="162"/>
      <c r="J529" s="40"/>
      <c r="K529" s="36"/>
      <c r="L529" s="31"/>
    </row>
    <row r="530" spans="1:14" ht="15" hidden="1" customHeight="1" outlineLevel="1" x14ac:dyDescent="0.25">
      <c r="C530" s="35"/>
      <c r="D530" s="39"/>
      <c r="E530" s="189"/>
      <c r="F530" s="79"/>
      <c r="G530" s="79"/>
      <c r="H530" s="162"/>
      <c r="J530" s="40"/>
      <c r="K530" s="36"/>
      <c r="L530" s="31"/>
    </row>
    <row r="531" spans="1:14" ht="15" hidden="1" customHeight="1" outlineLevel="1" x14ac:dyDescent="0.25">
      <c r="C531" s="39"/>
      <c r="D531" s="39"/>
      <c r="E531" s="189"/>
      <c r="F531" s="79"/>
      <c r="G531" s="79"/>
      <c r="H531" s="162"/>
      <c r="J531" s="40"/>
      <c r="K531" s="40"/>
      <c r="L531" s="31"/>
    </row>
    <row r="532" spans="1:14" ht="15" hidden="1" customHeight="1" outlineLevel="1" x14ac:dyDescent="0.25">
      <c r="C532" s="39"/>
      <c r="D532" s="39"/>
      <c r="E532" s="190"/>
      <c r="F532" s="194"/>
      <c r="G532" s="194"/>
      <c r="H532" s="180"/>
      <c r="J532" s="40"/>
      <c r="K532" s="40"/>
      <c r="L532" s="31"/>
    </row>
    <row r="533" spans="1:14" hidden="1" outlineLevel="1" x14ac:dyDescent="0.25">
      <c r="C533" s="35"/>
      <c r="D533" s="39"/>
      <c r="E533" s="30"/>
      <c r="F533" s="30"/>
      <c r="G533" s="30"/>
      <c r="H533" s="84"/>
      <c r="J533" s="40"/>
      <c r="K533" s="36"/>
      <c r="L533" s="31"/>
    </row>
    <row r="534" spans="1:14" ht="15.75" hidden="1" customHeight="1" outlineLevel="1" x14ac:dyDescent="0.25">
      <c r="C534" s="39"/>
      <c r="D534" s="39"/>
      <c r="E534" s="43" t="s">
        <v>243</v>
      </c>
      <c r="F534" s="30"/>
      <c r="G534" s="30"/>
      <c r="J534" s="40"/>
      <c r="K534" s="40"/>
      <c r="L534" s="31"/>
    </row>
    <row r="535" spans="1:14" s="60" customFormat="1" ht="30" hidden="1" customHeight="1" outlineLevel="1" x14ac:dyDescent="0.25">
      <c r="A535" s="56"/>
      <c r="B535" s="57"/>
      <c r="C535" s="64"/>
      <c r="D535" s="39"/>
      <c r="E535" s="30"/>
      <c r="F535" s="30"/>
      <c r="G535" s="30"/>
      <c r="H535" s="83"/>
      <c r="I535" s="82"/>
      <c r="J535" s="40"/>
      <c r="K535" s="65"/>
      <c r="L535" s="31"/>
      <c r="M535" s="26"/>
      <c r="N535" s="26"/>
    </row>
    <row r="536" spans="1:14" ht="15" hidden="1" customHeight="1" outlineLevel="1" x14ac:dyDescent="0.25">
      <c r="C536" s="35"/>
      <c r="D536" s="39"/>
      <c r="E536" s="30"/>
      <c r="F536" s="30"/>
      <c r="G536" s="30"/>
      <c r="J536" s="40"/>
      <c r="K536" s="36"/>
      <c r="L536" s="31"/>
    </row>
    <row r="537" spans="1:14" ht="23.1" hidden="1" customHeight="1" outlineLevel="1" x14ac:dyDescent="0.25">
      <c r="C537" s="35"/>
      <c r="D537" s="39"/>
      <c r="F537" s="361" t="s">
        <v>244</v>
      </c>
      <c r="G537" s="362"/>
      <c r="H537" s="362"/>
      <c r="I537" s="363"/>
      <c r="J537" s="40"/>
      <c r="K537" s="36"/>
      <c r="L537" s="31"/>
    </row>
    <row r="538" spans="1:14" ht="23.1" hidden="1" customHeight="1" outlineLevel="1" x14ac:dyDescent="0.25">
      <c r="C538" s="35"/>
      <c r="D538" s="39"/>
      <c r="E538" s="178" t="s">
        <v>245</v>
      </c>
      <c r="F538" s="174" t="s">
        <v>246</v>
      </c>
      <c r="G538" s="174" t="s">
        <v>247</v>
      </c>
      <c r="H538" s="174" t="s">
        <v>248</v>
      </c>
      <c r="I538" s="187" t="s">
        <v>249</v>
      </c>
      <c r="J538" s="40"/>
      <c r="K538" s="36"/>
      <c r="L538" s="31"/>
    </row>
    <row r="539" spans="1:14" ht="15" hidden="1" customHeight="1" outlineLevel="1" x14ac:dyDescent="0.25">
      <c r="C539" s="35"/>
      <c r="D539" s="39"/>
      <c r="E539" s="144"/>
      <c r="F539" s="78"/>
      <c r="G539" s="78"/>
      <c r="H539" s="79"/>
      <c r="I539" s="162"/>
      <c r="J539" s="40"/>
      <c r="K539" s="36"/>
      <c r="L539" s="31"/>
    </row>
    <row r="540" spans="1:14" ht="15" hidden="1" customHeight="1" outlineLevel="1" x14ac:dyDescent="0.25">
      <c r="C540" s="35"/>
      <c r="D540" s="39"/>
      <c r="E540" s="144"/>
      <c r="F540" s="78"/>
      <c r="G540" s="78"/>
      <c r="H540" s="79"/>
      <c r="I540" s="162"/>
      <c r="J540" s="40"/>
      <c r="K540" s="36"/>
      <c r="L540" s="31"/>
    </row>
    <row r="541" spans="1:14" ht="15" hidden="1" customHeight="1" outlineLevel="1" x14ac:dyDescent="0.25">
      <c r="C541" s="35"/>
      <c r="D541" s="39"/>
      <c r="E541" s="144"/>
      <c r="F541" s="78"/>
      <c r="G541" s="78"/>
      <c r="H541" s="79"/>
      <c r="I541" s="162"/>
      <c r="J541" s="40"/>
      <c r="K541" s="36"/>
      <c r="L541" s="31"/>
    </row>
    <row r="542" spans="1:14" ht="15" hidden="1" customHeight="1" outlineLevel="1" x14ac:dyDescent="0.25">
      <c r="C542" s="35"/>
      <c r="D542" s="39"/>
      <c r="E542" s="144"/>
      <c r="F542" s="78"/>
      <c r="G542" s="78"/>
      <c r="H542" s="79"/>
      <c r="I542" s="162"/>
      <c r="J542" s="40"/>
      <c r="K542" s="36"/>
      <c r="L542" s="31"/>
    </row>
    <row r="543" spans="1:14" ht="15" hidden="1" customHeight="1" outlineLevel="1" x14ac:dyDescent="0.25">
      <c r="C543" s="35"/>
      <c r="D543" s="39"/>
      <c r="E543" s="144"/>
      <c r="F543" s="78"/>
      <c r="G543" s="78"/>
      <c r="H543" s="79"/>
      <c r="I543" s="162"/>
      <c r="J543" s="40"/>
      <c r="K543" s="36"/>
      <c r="L543" s="31"/>
    </row>
    <row r="544" spans="1:14" ht="15" hidden="1" customHeight="1" outlineLevel="1" x14ac:dyDescent="0.25">
      <c r="C544" s="42"/>
      <c r="D544" s="39"/>
      <c r="E544" s="160"/>
      <c r="F544" s="191"/>
      <c r="G544" s="191"/>
      <c r="H544" s="194"/>
      <c r="I544" s="180"/>
      <c r="J544" s="40"/>
      <c r="K544" s="40"/>
      <c r="L544" s="31"/>
    </row>
    <row r="545" spans="3:12" ht="15" hidden="1" customHeight="1" outlineLevel="1" x14ac:dyDescent="0.25">
      <c r="C545" s="42"/>
      <c r="D545" s="39"/>
      <c r="E545" s="265"/>
      <c r="F545" s="266"/>
      <c r="G545" s="266"/>
      <c r="H545" s="267"/>
      <c r="I545" s="268"/>
      <c r="J545" s="40"/>
      <c r="K545" s="40"/>
      <c r="L545" s="31"/>
    </row>
    <row r="546" spans="3:12" ht="20.25" hidden="1" customHeight="1" outlineLevel="1" x14ac:dyDescent="0.25">
      <c r="C546" s="42"/>
      <c r="D546" s="39"/>
      <c r="E546" s="43" t="s">
        <v>250</v>
      </c>
      <c r="F546" s="269"/>
      <c r="G546" s="269"/>
      <c r="H546" s="270"/>
      <c r="I546" s="271"/>
      <c r="J546" s="40"/>
      <c r="K546" s="40"/>
      <c r="L546" s="31"/>
    </row>
    <row r="547" spans="3:12" ht="15" hidden="1" customHeight="1" outlineLevel="1" x14ac:dyDescent="0.25">
      <c r="C547" s="42"/>
      <c r="D547" s="39"/>
      <c r="E547" s="272"/>
      <c r="F547" s="269"/>
      <c r="G547" s="269"/>
      <c r="H547" s="270"/>
      <c r="I547" s="271"/>
      <c r="J547" s="40"/>
      <c r="K547" s="40"/>
      <c r="L547" s="31"/>
    </row>
    <row r="548" spans="3:12" ht="23.1" hidden="1" customHeight="1" outlineLevel="1" x14ac:dyDescent="0.25">
      <c r="C548" s="42"/>
      <c r="D548" s="39"/>
      <c r="E548" s="350" t="s">
        <v>251</v>
      </c>
      <c r="F548" s="351"/>
      <c r="G548" s="351"/>
      <c r="H548" s="352"/>
      <c r="I548" s="271"/>
      <c r="J548" s="40"/>
      <c r="K548" s="40"/>
      <c r="L548" s="31"/>
    </row>
    <row r="549" spans="3:12" ht="15" hidden="1" customHeight="1" outlineLevel="1" x14ac:dyDescent="0.25">
      <c r="C549" s="42"/>
      <c r="D549" s="39"/>
      <c r="E549" s="347"/>
      <c r="F549" s="348"/>
      <c r="G549" s="348"/>
      <c r="H549" s="349"/>
      <c r="I549" s="271"/>
      <c r="J549" s="40"/>
      <c r="K549" s="40"/>
      <c r="L549" s="31"/>
    </row>
    <row r="550" spans="3:12" ht="15" hidden="1" customHeight="1" outlineLevel="1" x14ac:dyDescent="0.25">
      <c r="C550" s="42"/>
      <c r="D550" s="39"/>
      <c r="E550" s="347"/>
      <c r="F550" s="348"/>
      <c r="G550" s="348"/>
      <c r="H550" s="349"/>
      <c r="I550" s="271"/>
      <c r="J550" s="40"/>
      <c r="K550" s="40"/>
      <c r="L550" s="31"/>
    </row>
    <row r="551" spans="3:12" ht="15" hidden="1" customHeight="1" outlineLevel="1" x14ac:dyDescent="0.25">
      <c r="C551" s="42"/>
      <c r="D551" s="39"/>
      <c r="E551" s="259"/>
      <c r="F551" s="260"/>
      <c r="G551" s="260"/>
      <c r="H551" s="261"/>
      <c r="I551" s="271"/>
      <c r="J551" s="40"/>
      <c r="K551" s="40"/>
      <c r="L551" s="31"/>
    </row>
    <row r="552" spans="3:12" ht="15" hidden="1" customHeight="1" outlineLevel="1" x14ac:dyDescent="0.25">
      <c r="C552" s="42"/>
      <c r="D552" s="39"/>
      <c r="E552" s="259"/>
      <c r="F552" s="260"/>
      <c r="G552" s="260"/>
      <c r="H552" s="261"/>
      <c r="I552" s="271"/>
      <c r="J552" s="40"/>
      <c r="K552" s="40"/>
      <c r="L552" s="31"/>
    </row>
    <row r="553" spans="3:12" ht="15" hidden="1" customHeight="1" outlineLevel="1" x14ac:dyDescent="0.25">
      <c r="C553" s="42"/>
      <c r="D553" s="39"/>
      <c r="E553" s="259"/>
      <c r="F553" s="260"/>
      <c r="G553" s="260"/>
      <c r="H553" s="261"/>
      <c r="I553" s="271"/>
      <c r="J553" s="40"/>
      <c r="K553" s="40"/>
      <c r="L553" s="31"/>
    </row>
    <row r="554" spans="3:12" ht="15" hidden="1" customHeight="1" outlineLevel="1" x14ac:dyDescent="0.25">
      <c r="C554" s="42"/>
      <c r="D554" s="39"/>
      <c r="E554" s="259"/>
      <c r="F554" s="260"/>
      <c r="G554" s="260"/>
      <c r="H554" s="261"/>
      <c r="I554" s="271"/>
      <c r="J554" s="40"/>
      <c r="K554" s="40"/>
      <c r="L554" s="31"/>
    </row>
    <row r="555" spans="3:12" ht="15" hidden="1" customHeight="1" outlineLevel="1" x14ac:dyDescent="0.25">
      <c r="C555" s="42"/>
      <c r="D555" s="39"/>
      <c r="E555" s="347"/>
      <c r="F555" s="348"/>
      <c r="G555" s="348"/>
      <c r="H555" s="349"/>
      <c r="I555" s="271"/>
      <c r="J555" s="40"/>
      <c r="K555" s="40"/>
      <c r="L555" s="31"/>
    </row>
    <row r="556" spans="3:12" ht="15" hidden="1" customHeight="1" outlineLevel="1" x14ac:dyDescent="0.25">
      <c r="C556" s="42"/>
      <c r="D556" s="39"/>
      <c r="E556" s="347"/>
      <c r="F556" s="348"/>
      <c r="G556" s="348"/>
      <c r="H556" s="349"/>
      <c r="I556" s="271"/>
      <c r="J556" s="40"/>
      <c r="K556" s="40"/>
      <c r="L556" s="31"/>
    </row>
    <row r="557" spans="3:12" ht="15" hidden="1" customHeight="1" outlineLevel="1" x14ac:dyDescent="0.25">
      <c r="C557" s="35"/>
      <c r="D557" s="39"/>
      <c r="E557" s="30"/>
      <c r="F557" s="30"/>
      <c r="G557" s="30"/>
      <c r="H557" s="84"/>
      <c r="J557" s="40"/>
      <c r="K557" s="36"/>
      <c r="L557" s="31"/>
    </row>
    <row r="558" spans="3:12" ht="15" customHeight="1" collapsed="1" x14ac:dyDescent="0.25">
      <c r="C558" s="39"/>
      <c r="D558" s="39"/>
      <c r="E558" s="30"/>
      <c r="F558" s="30"/>
      <c r="G558" s="30"/>
      <c r="H558" s="84"/>
      <c r="J558" s="40"/>
      <c r="K558" s="40"/>
      <c r="L558" s="31"/>
    </row>
    <row r="559" spans="3:12" ht="15" customHeight="1" x14ac:dyDescent="0.25">
      <c r="C559" s="39"/>
      <c r="D559" s="39"/>
      <c r="E559" s="30"/>
      <c r="F559" s="30"/>
      <c r="G559" s="30"/>
      <c r="H559" s="84"/>
      <c r="J559" s="40"/>
      <c r="K559" s="40"/>
      <c r="L559" s="31"/>
    </row>
    <row r="560" spans="3:12" ht="15" customHeight="1" x14ac:dyDescent="0.25">
      <c r="C560" s="39"/>
      <c r="D560" s="39"/>
      <c r="E560" s="30"/>
      <c r="F560" s="30"/>
      <c r="G560" s="30"/>
      <c r="H560" s="30"/>
      <c r="I560" s="30"/>
      <c r="J560" s="40"/>
      <c r="K560" s="40"/>
      <c r="L560" s="31"/>
    </row>
    <row r="561" spans="3:12" ht="15" hidden="1" customHeight="1" outlineLevel="1" x14ac:dyDescent="0.25">
      <c r="C561" s="39"/>
      <c r="D561" s="39"/>
      <c r="E561" s="30"/>
      <c r="F561" s="30"/>
      <c r="G561" s="30"/>
      <c r="H561" s="30"/>
      <c r="I561" s="30"/>
      <c r="J561" s="40"/>
      <c r="K561" s="40"/>
      <c r="L561" s="31"/>
    </row>
    <row r="562" spans="3:12" hidden="1" outlineLevel="1" x14ac:dyDescent="0.25">
      <c r="C562" s="39"/>
      <c r="D562" s="39"/>
      <c r="E562" s="30"/>
      <c r="G562" s="30" t="s">
        <v>228</v>
      </c>
      <c r="H562" s="84"/>
      <c r="J562" s="40"/>
      <c r="K562" s="40"/>
      <c r="L562" s="31"/>
    </row>
    <row r="563" spans="3:12" ht="30" hidden="1" customHeight="1" outlineLevel="1" x14ac:dyDescent="0.25">
      <c r="C563" s="39"/>
      <c r="D563" s="39"/>
      <c r="E563" s="418" t="s">
        <v>261</v>
      </c>
      <c r="F563" s="419"/>
      <c r="G563" s="374">
        <f t="shared" ref="G563" si="4">$G$167</f>
        <v>0</v>
      </c>
      <c r="H563" s="375"/>
      <c r="I563" s="376"/>
      <c r="J563" s="40"/>
      <c r="K563" s="40"/>
      <c r="L563" s="31"/>
    </row>
    <row r="564" spans="3:12" hidden="1" outlineLevel="1" x14ac:dyDescent="0.25">
      <c r="C564" s="39"/>
      <c r="D564" s="39"/>
      <c r="E564" s="30"/>
      <c r="F564" s="30"/>
      <c r="G564" s="30"/>
      <c r="H564" s="84"/>
      <c r="J564" s="40"/>
      <c r="K564" s="40"/>
      <c r="L564" s="31"/>
    </row>
    <row r="565" spans="3:12" hidden="1" outlineLevel="1" x14ac:dyDescent="0.25">
      <c r="C565" s="39"/>
      <c r="D565" s="35"/>
      <c r="E565" s="30"/>
      <c r="F565" s="30"/>
      <c r="G565" s="30"/>
      <c r="J565" s="40"/>
      <c r="K565" s="40"/>
      <c r="L565" s="31"/>
    </row>
    <row r="566" spans="3:12" ht="20.25" hidden="1" outlineLevel="1" x14ac:dyDescent="0.25">
      <c r="C566" s="39"/>
      <c r="D566" s="35"/>
      <c r="E566" s="43" t="s">
        <v>230</v>
      </c>
      <c r="F566" s="30"/>
      <c r="G566" s="30"/>
      <c r="J566" s="40"/>
      <c r="K566" s="40"/>
      <c r="L566" s="31"/>
    </row>
    <row r="567" spans="3:12" hidden="1" outlineLevel="1" x14ac:dyDescent="0.25">
      <c r="C567" s="39"/>
      <c r="D567" s="39"/>
      <c r="E567" s="30"/>
      <c r="F567" s="30"/>
      <c r="G567" s="30"/>
      <c r="H567" s="84"/>
      <c r="J567" s="40"/>
      <c r="K567" s="40"/>
      <c r="L567" s="31"/>
    </row>
    <row r="568" spans="3:12" ht="23.1" hidden="1" customHeight="1" outlineLevel="1" x14ac:dyDescent="0.25">
      <c r="C568" s="39"/>
      <c r="D568" s="39"/>
      <c r="E568" s="356" t="s">
        <v>231</v>
      </c>
      <c r="F568" s="356"/>
      <c r="G568" s="356"/>
      <c r="H568" s="356"/>
      <c r="I568" s="356"/>
      <c r="J568" s="40"/>
      <c r="K568" s="40"/>
      <c r="L568" s="31"/>
    </row>
    <row r="569" spans="3:12" ht="50.1" hidden="1" customHeight="1" outlineLevel="1" x14ac:dyDescent="0.25">
      <c r="C569" s="39"/>
      <c r="D569" s="39"/>
      <c r="E569" s="364"/>
      <c r="F569" s="364"/>
      <c r="G569" s="364"/>
      <c r="H569" s="364"/>
      <c r="I569" s="364"/>
      <c r="J569" s="40"/>
      <c r="K569" s="40"/>
      <c r="L569" s="31"/>
    </row>
    <row r="570" spans="3:12" ht="50.1" hidden="1" customHeight="1" outlineLevel="1" x14ac:dyDescent="0.25">
      <c r="C570" s="39"/>
      <c r="D570" s="39"/>
      <c r="E570" s="364"/>
      <c r="F570" s="364"/>
      <c r="G570" s="364"/>
      <c r="H570" s="364"/>
      <c r="I570" s="364"/>
      <c r="J570" s="40"/>
      <c r="K570" s="40"/>
      <c r="L570" s="31"/>
    </row>
    <row r="571" spans="3:12" ht="50.1" hidden="1" customHeight="1" outlineLevel="1" x14ac:dyDescent="0.25">
      <c r="C571" s="39"/>
      <c r="D571" s="39"/>
      <c r="E571" s="364"/>
      <c r="F571" s="364"/>
      <c r="G571" s="364"/>
      <c r="H571" s="364"/>
      <c r="I571" s="364"/>
      <c r="J571" s="40"/>
      <c r="K571" s="40"/>
      <c r="L571" s="31"/>
    </row>
    <row r="572" spans="3:12" ht="50.1" hidden="1" customHeight="1" outlineLevel="1" x14ac:dyDescent="0.25">
      <c r="C572" s="39"/>
      <c r="D572" s="39"/>
      <c r="E572" s="364"/>
      <c r="F572" s="364"/>
      <c r="G572" s="364"/>
      <c r="H572" s="364"/>
      <c r="I572" s="364"/>
      <c r="J572" s="40"/>
      <c r="K572" s="40"/>
      <c r="L572" s="31"/>
    </row>
    <row r="573" spans="3:12" ht="50.1" hidden="1" customHeight="1" outlineLevel="1" x14ac:dyDescent="0.25">
      <c r="C573" s="39"/>
      <c r="D573" s="39"/>
      <c r="E573" s="364"/>
      <c r="F573" s="364"/>
      <c r="G573" s="364"/>
      <c r="H573" s="364"/>
      <c r="I573" s="364"/>
      <c r="J573" s="40"/>
      <c r="K573" s="40"/>
      <c r="L573" s="31"/>
    </row>
    <row r="574" spans="3:12" ht="50.1" hidden="1" customHeight="1" outlineLevel="1" x14ac:dyDescent="0.25">
      <c r="C574" s="39"/>
      <c r="D574" s="39"/>
      <c r="E574" s="364"/>
      <c r="F574" s="364"/>
      <c r="G574" s="364"/>
      <c r="H574" s="364"/>
      <c r="I574" s="364"/>
      <c r="J574" s="40"/>
      <c r="K574" s="40"/>
      <c r="L574" s="31"/>
    </row>
    <row r="575" spans="3:12" ht="50.1" hidden="1" customHeight="1" outlineLevel="1" x14ac:dyDescent="0.25">
      <c r="C575" s="39"/>
      <c r="D575" s="39"/>
      <c r="E575" s="364"/>
      <c r="F575" s="364"/>
      <c r="G575" s="364"/>
      <c r="H575" s="364"/>
      <c r="I575" s="364"/>
      <c r="J575" s="40"/>
      <c r="K575" s="40"/>
      <c r="L575" s="31"/>
    </row>
    <row r="576" spans="3:12" ht="50.1" hidden="1" customHeight="1" outlineLevel="1" x14ac:dyDescent="0.25">
      <c r="C576" s="39"/>
      <c r="D576" s="39"/>
      <c r="E576" s="364"/>
      <c r="F576" s="364"/>
      <c r="G576" s="364"/>
      <c r="H576" s="364"/>
      <c r="I576" s="364"/>
      <c r="J576" s="40"/>
      <c r="K576" s="40"/>
      <c r="L576" s="31"/>
    </row>
    <row r="577" spans="3:12" ht="50.1" hidden="1" customHeight="1" outlineLevel="1" x14ac:dyDescent="0.25">
      <c r="C577" s="39"/>
      <c r="D577" s="39"/>
      <c r="E577" s="364"/>
      <c r="F577" s="364"/>
      <c r="G577" s="364"/>
      <c r="H577" s="364"/>
      <c r="I577" s="364"/>
      <c r="J577" s="40"/>
      <c r="K577" s="40"/>
      <c r="L577" s="31"/>
    </row>
    <row r="578" spans="3:12" ht="50.1" hidden="1" customHeight="1" outlineLevel="1" x14ac:dyDescent="0.25">
      <c r="C578" s="39"/>
      <c r="D578" s="39"/>
      <c r="E578" s="364"/>
      <c r="F578" s="364"/>
      <c r="G578" s="364"/>
      <c r="H578" s="364"/>
      <c r="I578" s="364"/>
      <c r="J578" s="40"/>
      <c r="K578" s="40"/>
      <c r="L578" s="31"/>
    </row>
    <row r="579" spans="3:12" ht="23.1" hidden="1" customHeight="1" outlineLevel="1" x14ac:dyDescent="0.25">
      <c r="C579" s="39"/>
      <c r="D579" s="39"/>
      <c r="E579" s="30"/>
      <c r="F579" s="30"/>
      <c r="G579" s="30"/>
      <c r="J579" s="40"/>
      <c r="K579" s="40"/>
      <c r="L579" s="31"/>
    </row>
    <row r="580" spans="3:12" ht="23.1" hidden="1" customHeight="1" outlineLevel="1" x14ac:dyDescent="0.25">
      <c r="C580" s="39"/>
      <c r="D580" s="39"/>
      <c r="E580" s="43" t="s">
        <v>233</v>
      </c>
      <c r="F580" s="30"/>
      <c r="G580" s="30"/>
      <c r="J580" s="40"/>
      <c r="K580" s="40"/>
      <c r="L580" s="31"/>
    </row>
    <row r="581" spans="3:12" ht="23.1" hidden="1" customHeight="1" outlineLevel="1" x14ac:dyDescent="0.25">
      <c r="C581" s="39"/>
      <c r="D581" s="39"/>
      <c r="E581" s="30"/>
      <c r="F581" s="30"/>
      <c r="G581" s="30"/>
      <c r="J581" s="40"/>
      <c r="K581" s="40"/>
      <c r="L581" s="31"/>
    </row>
    <row r="582" spans="3:12" ht="30" hidden="1" customHeight="1" outlineLevel="1" x14ac:dyDescent="0.25">
      <c r="C582" s="39"/>
      <c r="D582" s="39"/>
      <c r="E582" s="192" t="s">
        <v>234</v>
      </c>
      <c r="F582" s="193" t="s">
        <v>235</v>
      </c>
      <c r="G582" s="192" t="s">
        <v>236</v>
      </c>
      <c r="H582" s="204" t="s">
        <v>237</v>
      </c>
      <c r="I582" s="204" t="s">
        <v>238</v>
      </c>
      <c r="J582" s="40"/>
      <c r="K582" s="40"/>
      <c r="L582" s="31"/>
    </row>
    <row r="583" spans="3:12" ht="15" hidden="1" customHeight="1" outlineLevel="1" x14ac:dyDescent="0.25">
      <c r="C583" s="39"/>
      <c r="D583" s="39"/>
      <c r="E583" s="189">
        <v>2025</v>
      </c>
      <c r="F583" s="78"/>
      <c r="G583" s="80"/>
      <c r="H583" s="131"/>
      <c r="I583" s="131"/>
      <c r="J583" s="40"/>
      <c r="K583" s="40"/>
      <c r="L583" s="31"/>
    </row>
    <row r="584" spans="3:12" ht="15" hidden="1" customHeight="1" outlineLevel="1" x14ac:dyDescent="0.25">
      <c r="C584" s="39"/>
      <c r="D584" s="39"/>
      <c r="E584" s="189"/>
      <c r="F584" s="78"/>
      <c r="G584" s="80"/>
      <c r="H584" s="131"/>
      <c r="I584" s="131"/>
      <c r="J584" s="40"/>
      <c r="K584" s="40"/>
      <c r="L584" s="31"/>
    </row>
    <row r="585" spans="3:12" ht="15" hidden="1" customHeight="1" outlineLevel="1" x14ac:dyDescent="0.25">
      <c r="C585" s="39"/>
      <c r="D585" s="39"/>
      <c r="E585" s="189"/>
      <c r="F585" s="78"/>
      <c r="G585" s="80"/>
      <c r="H585" s="131"/>
      <c r="I585" s="131"/>
      <c r="J585" s="40"/>
      <c r="K585" s="40"/>
      <c r="L585" s="31"/>
    </row>
    <row r="586" spans="3:12" ht="15" hidden="1" customHeight="1" outlineLevel="1" x14ac:dyDescent="0.25">
      <c r="C586" s="39"/>
      <c r="D586" s="39"/>
      <c r="E586" s="189"/>
      <c r="F586" s="78"/>
      <c r="G586" s="80"/>
      <c r="H586" s="131"/>
      <c r="I586" s="131"/>
      <c r="J586" s="40"/>
      <c r="K586" s="40"/>
      <c r="L586" s="31"/>
    </row>
    <row r="587" spans="3:12" ht="15" hidden="1" customHeight="1" outlineLevel="1" x14ac:dyDescent="0.25">
      <c r="C587" s="39"/>
      <c r="D587" s="39"/>
      <c r="E587" s="189"/>
      <c r="F587" s="78"/>
      <c r="G587" s="80"/>
      <c r="H587" s="131"/>
      <c r="I587" s="131"/>
      <c r="J587" s="40"/>
      <c r="K587" s="40"/>
      <c r="L587" s="31"/>
    </row>
    <row r="588" spans="3:12" ht="15" hidden="1" customHeight="1" outlineLevel="1" x14ac:dyDescent="0.25">
      <c r="C588" s="39"/>
      <c r="D588" s="39"/>
      <c r="E588" s="189"/>
      <c r="F588" s="78"/>
      <c r="G588" s="80"/>
      <c r="H588" s="131"/>
      <c r="I588" s="131"/>
      <c r="J588" s="40"/>
      <c r="K588" s="40"/>
      <c r="L588" s="31"/>
    </row>
    <row r="589" spans="3:12" ht="15" hidden="1" customHeight="1" outlineLevel="1" x14ac:dyDescent="0.25">
      <c r="C589" s="39"/>
      <c r="D589" s="39"/>
      <c r="E589" s="189"/>
      <c r="F589" s="78"/>
      <c r="G589" s="80"/>
      <c r="H589" s="131"/>
      <c r="I589" s="131"/>
      <c r="J589" s="40"/>
      <c r="K589" s="40"/>
      <c r="L589" s="31"/>
    </row>
    <row r="590" spans="3:12" ht="15" hidden="1" customHeight="1" outlineLevel="1" x14ac:dyDescent="0.25">
      <c r="C590" s="39"/>
      <c r="D590" s="39"/>
      <c r="E590" s="190"/>
      <c r="F590" s="191"/>
      <c r="G590" s="183"/>
      <c r="H590" s="155"/>
      <c r="I590" s="155"/>
      <c r="J590" s="40"/>
      <c r="K590" s="40"/>
      <c r="L590" s="31"/>
    </row>
    <row r="591" spans="3:12" hidden="1" outlineLevel="1" x14ac:dyDescent="0.25">
      <c r="C591" s="39"/>
      <c r="D591" s="39"/>
      <c r="E591" s="30"/>
      <c r="F591" s="30"/>
      <c r="G591" s="30"/>
      <c r="J591" s="40"/>
      <c r="K591" s="40"/>
      <c r="L591" s="31"/>
    </row>
    <row r="592" spans="3:12" ht="20.25" hidden="1" outlineLevel="1" x14ac:dyDescent="0.25">
      <c r="C592" s="39"/>
      <c r="D592" s="39"/>
      <c r="E592" s="43" t="s">
        <v>239</v>
      </c>
      <c r="F592" s="30"/>
      <c r="G592" s="30"/>
      <c r="J592" s="40"/>
      <c r="K592" s="40"/>
      <c r="L592" s="31"/>
    </row>
    <row r="593" spans="3:12" hidden="1" outlineLevel="1" x14ac:dyDescent="0.25">
      <c r="C593" s="39"/>
      <c r="D593" s="39"/>
      <c r="E593" s="30"/>
      <c r="F593" s="30"/>
      <c r="G593" s="30"/>
      <c r="H593" s="84"/>
      <c r="J593" s="40"/>
      <c r="K593" s="40"/>
      <c r="L593" s="31"/>
    </row>
    <row r="594" spans="3:12" ht="30" hidden="1" customHeight="1" outlineLevel="1" x14ac:dyDescent="0.25">
      <c r="C594" s="39"/>
      <c r="D594" s="39"/>
      <c r="E594" s="192" t="s">
        <v>234</v>
      </c>
      <c r="F594" s="193" t="s">
        <v>240</v>
      </c>
      <c r="G594" s="193" t="s">
        <v>241</v>
      </c>
      <c r="H594" s="204" t="s">
        <v>242</v>
      </c>
      <c r="J594" s="40"/>
      <c r="K594" s="40"/>
      <c r="L594" s="31"/>
    </row>
    <row r="595" spans="3:12" ht="15" hidden="1" customHeight="1" outlineLevel="1" x14ac:dyDescent="0.25">
      <c r="C595" s="39"/>
      <c r="D595" s="39"/>
      <c r="E595" s="189">
        <v>2025</v>
      </c>
      <c r="F595" s="79"/>
      <c r="G595" s="79"/>
      <c r="H595" s="162"/>
      <c r="J595" s="40"/>
      <c r="K595" s="40"/>
      <c r="L595" s="31"/>
    </row>
    <row r="596" spans="3:12" ht="15" hidden="1" customHeight="1" outlineLevel="1" x14ac:dyDescent="0.25">
      <c r="C596" s="39"/>
      <c r="D596" s="39"/>
      <c r="E596" s="189"/>
      <c r="F596" s="79"/>
      <c r="G596" s="79"/>
      <c r="H596" s="162"/>
      <c r="J596" s="40"/>
      <c r="K596" s="40"/>
      <c r="L596" s="31"/>
    </row>
    <row r="597" spans="3:12" ht="15" hidden="1" customHeight="1" outlineLevel="1" x14ac:dyDescent="0.25">
      <c r="C597" s="39"/>
      <c r="D597" s="39"/>
      <c r="E597" s="189"/>
      <c r="F597" s="79"/>
      <c r="G597" s="79"/>
      <c r="H597" s="162"/>
      <c r="J597" s="40"/>
      <c r="K597" s="40"/>
      <c r="L597" s="31"/>
    </row>
    <row r="598" spans="3:12" ht="15" hidden="1" customHeight="1" outlineLevel="1" x14ac:dyDescent="0.25">
      <c r="C598" s="39"/>
      <c r="D598" s="39"/>
      <c r="E598" s="189"/>
      <c r="F598" s="79"/>
      <c r="G598" s="79"/>
      <c r="H598" s="162"/>
      <c r="J598" s="40"/>
      <c r="K598" s="40"/>
      <c r="L598" s="31"/>
    </row>
    <row r="599" spans="3:12" ht="15" hidden="1" customHeight="1" outlineLevel="1" x14ac:dyDescent="0.25">
      <c r="C599" s="39"/>
      <c r="D599" s="39"/>
      <c r="E599" s="189"/>
      <c r="F599" s="79"/>
      <c r="G599" s="79"/>
      <c r="H599" s="162"/>
      <c r="J599" s="40"/>
      <c r="K599" s="40"/>
      <c r="L599" s="31"/>
    </row>
    <row r="600" spans="3:12" ht="15" hidden="1" customHeight="1" outlineLevel="1" x14ac:dyDescent="0.25">
      <c r="C600" s="39"/>
      <c r="D600" s="39"/>
      <c r="E600" s="189"/>
      <c r="F600" s="79"/>
      <c r="G600" s="79"/>
      <c r="H600" s="162"/>
      <c r="J600" s="40"/>
      <c r="K600" s="40"/>
      <c r="L600" s="31"/>
    </row>
    <row r="601" spans="3:12" ht="15" hidden="1" customHeight="1" outlineLevel="1" x14ac:dyDescent="0.25">
      <c r="C601" s="39"/>
      <c r="D601" s="39"/>
      <c r="E601" s="189"/>
      <c r="F601" s="79"/>
      <c r="G601" s="79"/>
      <c r="H601" s="162"/>
      <c r="J601" s="40"/>
      <c r="K601" s="40"/>
      <c r="L601" s="31"/>
    </row>
    <row r="602" spans="3:12" ht="15" hidden="1" customHeight="1" outlineLevel="1" x14ac:dyDescent="0.25">
      <c r="C602" s="39"/>
      <c r="D602" s="39"/>
      <c r="E602" s="189"/>
      <c r="F602" s="79"/>
      <c r="G602" s="79"/>
      <c r="H602" s="162"/>
      <c r="J602" s="40"/>
      <c r="K602" s="40"/>
      <c r="L602" s="31"/>
    </row>
    <row r="603" spans="3:12" ht="15" hidden="1" customHeight="1" outlineLevel="1" x14ac:dyDescent="0.25">
      <c r="C603" s="39"/>
      <c r="D603" s="39"/>
      <c r="E603" s="189"/>
      <c r="F603" s="79"/>
      <c r="G603" s="79"/>
      <c r="H603" s="162"/>
      <c r="J603" s="40"/>
      <c r="K603" s="40"/>
      <c r="L603" s="31"/>
    </row>
    <row r="604" spans="3:12" ht="15" hidden="1" customHeight="1" outlineLevel="1" x14ac:dyDescent="0.25">
      <c r="C604" s="39"/>
      <c r="D604" s="39"/>
      <c r="E604" s="189"/>
      <c r="F604" s="79"/>
      <c r="G604" s="79"/>
      <c r="H604" s="162"/>
      <c r="J604" s="40"/>
      <c r="K604" s="40"/>
      <c r="L604" s="31"/>
    </row>
    <row r="605" spans="3:12" ht="15" hidden="1" customHeight="1" outlineLevel="1" x14ac:dyDescent="0.25">
      <c r="C605" s="39"/>
      <c r="D605" s="39"/>
      <c r="E605" s="189"/>
      <c r="F605" s="79"/>
      <c r="G605" s="79"/>
      <c r="H605" s="162"/>
      <c r="J605" s="40"/>
      <c r="K605" s="40"/>
      <c r="L605" s="31"/>
    </row>
    <row r="606" spans="3:12" ht="15" hidden="1" customHeight="1" outlineLevel="1" x14ac:dyDescent="0.25">
      <c r="C606" s="39"/>
      <c r="D606" s="39"/>
      <c r="E606" s="190"/>
      <c r="F606" s="194"/>
      <c r="G606" s="194"/>
      <c r="H606" s="180"/>
      <c r="J606" s="40"/>
      <c r="K606" s="40"/>
      <c r="L606" s="31"/>
    </row>
    <row r="607" spans="3:12" hidden="1" outlineLevel="1" x14ac:dyDescent="0.25">
      <c r="C607" s="39"/>
      <c r="D607" s="39"/>
      <c r="E607" s="30"/>
      <c r="F607" s="30"/>
      <c r="G607" s="30"/>
      <c r="H607" s="84"/>
      <c r="J607" s="40"/>
      <c r="K607" s="40"/>
      <c r="L607" s="31"/>
    </row>
    <row r="608" spans="3:12" ht="20.25" hidden="1" outlineLevel="1" x14ac:dyDescent="0.25">
      <c r="C608" s="39"/>
      <c r="D608" s="39"/>
      <c r="E608" s="43" t="s">
        <v>243</v>
      </c>
      <c r="F608" s="30"/>
      <c r="G608" s="30"/>
      <c r="J608" s="40"/>
      <c r="K608" s="40"/>
      <c r="L608" s="31"/>
    </row>
    <row r="609" spans="3:12" hidden="1" outlineLevel="1" x14ac:dyDescent="0.25">
      <c r="C609" s="39"/>
      <c r="D609" s="39"/>
      <c r="E609" s="30"/>
      <c r="F609" s="30"/>
      <c r="G609" s="30"/>
      <c r="J609" s="40"/>
      <c r="K609" s="40"/>
      <c r="L609" s="31"/>
    </row>
    <row r="610" spans="3:12" hidden="1" outlineLevel="1" x14ac:dyDescent="0.25">
      <c r="C610" s="39"/>
      <c r="D610" s="39"/>
      <c r="E610" s="30"/>
      <c r="F610" s="30"/>
      <c r="G610" s="30"/>
      <c r="J610" s="40"/>
      <c r="K610" s="40"/>
      <c r="L610" s="31"/>
    </row>
    <row r="611" spans="3:12" ht="23.1" hidden="1" customHeight="1" outlineLevel="1" x14ac:dyDescent="0.25">
      <c r="C611" s="39"/>
      <c r="D611" s="39"/>
      <c r="F611" s="361" t="s">
        <v>244</v>
      </c>
      <c r="G611" s="362"/>
      <c r="H611" s="362"/>
      <c r="I611" s="363"/>
      <c r="J611" s="40"/>
      <c r="K611" s="40"/>
      <c r="L611" s="31"/>
    </row>
    <row r="612" spans="3:12" ht="23.1" hidden="1" customHeight="1" outlineLevel="1" x14ac:dyDescent="0.25">
      <c r="C612" s="39"/>
      <c r="D612" s="39"/>
      <c r="E612" s="178" t="s">
        <v>245</v>
      </c>
      <c r="F612" s="174" t="s">
        <v>246</v>
      </c>
      <c r="G612" s="174" t="s">
        <v>247</v>
      </c>
      <c r="H612" s="174" t="s">
        <v>248</v>
      </c>
      <c r="I612" s="187" t="s">
        <v>249</v>
      </c>
      <c r="J612" s="40"/>
      <c r="K612" s="40"/>
      <c r="L612" s="31"/>
    </row>
    <row r="613" spans="3:12" ht="15" hidden="1" customHeight="1" outlineLevel="1" x14ac:dyDescent="0.25">
      <c r="C613" s="39"/>
      <c r="D613" s="39"/>
      <c r="E613" s="144"/>
      <c r="F613" s="78"/>
      <c r="G613" s="78"/>
      <c r="H613" s="79"/>
      <c r="I613" s="162"/>
      <c r="J613" s="40"/>
      <c r="K613" s="40"/>
      <c r="L613" s="31"/>
    </row>
    <row r="614" spans="3:12" ht="15" hidden="1" customHeight="1" outlineLevel="1" x14ac:dyDescent="0.25">
      <c r="C614" s="39"/>
      <c r="D614" s="39"/>
      <c r="E614" s="144"/>
      <c r="F614" s="78"/>
      <c r="G614" s="78"/>
      <c r="H614" s="79"/>
      <c r="I614" s="162"/>
      <c r="J614" s="40"/>
      <c r="K614" s="40"/>
      <c r="L614" s="31"/>
    </row>
    <row r="615" spans="3:12" ht="15" hidden="1" customHeight="1" outlineLevel="1" x14ac:dyDescent="0.25">
      <c r="C615" s="39"/>
      <c r="D615" s="39"/>
      <c r="E615" s="144"/>
      <c r="F615" s="78"/>
      <c r="G615" s="78"/>
      <c r="H615" s="79"/>
      <c r="I615" s="162"/>
      <c r="J615" s="40"/>
      <c r="K615" s="40"/>
      <c r="L615" s="31"/>
    </row>
    <row r="616" spans="3:12" ht="15" hidden="1" customHeight="1" outlineLevel="1" x14ac:dyDescent="0.25">
      <c r="C616" s="39"/>
      <c r="D616" s="39"/>
      <c r="E616" s="144"/>
      <c r="F616" s="78"/>
      <c r="G616" s="78"/>
      <c r="H616" s="79"/>
      <c r="I616" s="162"/>
      <c r="J616" s="40"/>
      <c r="K616" s="40"/>
      <c r="L616" s="31"/>
    </row>
    <row r="617" spans="3:12" ht="15" hidden="1" customHeight="1" outlineLevel="1" x14ac:dyDescent="0.25">
      <c r="C617" s="39"/>
      <c r="D617" s="39"/>
      <c r="E617" s="144"/>
      <c r="F617" s="78"/>
      <c r="G617" s="78"/>
      <c r="H617" s="79"/>
      <c r="I617" s="162"/>
      <c r="J617" s="40"/>
      <c r="K617" s="40"/>
      <c r="L617" s="31"/>
    </row>
    <row r="618" spans="3:12" ht="15" hidden="1" customHeight="1" outlineLevel="1" x14ac:dyDescent="0.25">
      <c r="C618" s="39"/>
      <c r="D618" s="39"/>
      <c r="E618" s="160"/>
      <c r="F618" s="191"/>
      <c r="G618" s="191"/>
      <c r="H618" s="194"/>
      <c r="I618" s="180"/>
      <c r="J618" s="40"/>
      <c r="K618" s="40"/>
      <c r="L618" s="31"/>
    </row>
    <row r="619" spans="3:12" ht="15" hidden="1" customHeight="1" outlineLevel="1" x14ac:dyDescent="0.25">
      <c r="C619" s="39"/>
      <c r="D619" s="39"/>
      <c r="E619" s="265"/>
      <c r="F619" s="266"/>
      <c r="G619" s="266"/>
      <c r="H619" s="267"/>
      <c r="I619" s="268"/>
      <c r="J619" s="40"/>
      <c r="K619" s="40"/>
      <c r="L619" s="31"/>
    </row>
    <row r="620" spans="3:12" ht="20.25" hidden="1" customHeight="1" outlineLevel="1" x14ac:dyDescent="0.25">
      <c r="C620" s="39"/>
      <c r="D620" s="39"/>
      <c r="E620" s="43" t="s">
        <v>250</v>
      </c>
      <c r="F620" s="269"/>
      <c r="G620" s="269"/>
      <c r="H620" s="270"/>
      <c r="I620" s="271"/>
      <c r="J620" s="40"/>
      <c r="K620" s="40"/>
      <c r="L620" s="31"/>
    </row>
    <row r="621" spans="3:12" ht="20.25" hidden="1" customHeight="1" outlineLevel="1" x14ac:dyDescent="0.25">
      <c r="C621" s="39"/>
      <c r="D621" s="39"/>
      <c r="E621" s="272"/>
      <c r="F621" s="269"/>
      <c r="G621" s="269"/>
      <c r="H621" s="270"/>
      <c r="I621" s="271"/>
      <c r="J621" s="40"/>
      <c r="K621" s="40"/>
      <c r="L621" s="31"/>
    </row>
    <row r="622" spans="3:12" ht="23.1" hidden="1" customHeight="1" outlineLevel="1" x14ac:dyDescent="0.25">
      <c r="C622" s="39"/>
      <c r="D622" s="39"/>
      <c r="E622" s="350" t="s">
        <v>251</v>
      </c>
      <c r="F622" s="351"/>
      <c r="G622" s="351"/>
      <c r="H622" s="352"/>
      <c r="I622" s="271"/>
      <c r="J622" s="40"/>
      <c r="K622" s="40"/>
      <c r="L622" s="31"/>
    </row>
    <row r="623" spans="3:12" ht="15" hidden="1" customHeight="1" outlineLevel="1" x14ac:dyDescent="0.25">
      <c r="C623" s="39"/>
      <c r="D623" s="39"/>
      <c r="E623" s="347"/>
      <c r="F623" s="348"/>
      <c r="G623" s="348"/>
      <c r="H623" s="349"/>
      <c r="I623" s="271"/>
      <c r="J623" s="40"/>
      <c r="K623" s="40"/>
      <c r="L623" s="31"/>
    </row>
    <row r="624" spans="3:12" ht="15" hidden="1" customHeight="1" outlineLevel="1" x14ac:dyDescent="0.25">
      <c r="C624" s="39"/>
      <c r="D624" s="39"/>
      <c r="E624" s="347"/>
      <c r="F624" s="348"/>
      <c r="G624" s="348"/>
      <c r="H624" s="349"/>
      <c r="I624" s="271"/>
      <c r="J624" s="40"/>
      <c r="K624" s="40"/>
      <c r="L624" s="31"/>
    </row>
    <row r="625" spans="3:12" ht="15" hidden="1" customHeight="1" outlineLevel="1" x14ac:dyDescent="0.25">
      <c r="C625" s="39"/>
      <c r="D625" s="39"/>
      <c r="E625" s="259"/>
      <c r="F625" s="260"/>
      <c r="G625" s="260"/>
      <c r="H625" s="261"/>
      <c r="I625" s="271"/>
      <c r="J625" s="40"/>
      <c r="K625" s="40"/>
      <c r="L625" s="31"/>
    </row>
    <row r="626" spans="3:12" ht="15" hidden="1" customHeight="1" outlineLevel="1" x14ac:dyDescent="0.25">
      <c r="C626" s="39"/>
      <c r="D626" s="39"/>
      <c r="E626" s="259"/>
      <c r="F626" s="260"/>
      <c r="G626" s="260"/>
      <c r="H626" s="261"/>
      <c r="I626" s="271"/>
      <c r="J626" s="40"/>
      <c r="K626" s="40"/>
      <c r="L626" s="31"/>
    </row>
    <row r="627" spans="3:12" ht="15" hidden="1" customHeight="1" outlineLevel="1" x14ac:dyDescent="0.25">
      <c r="C627" s="39"/>
      <c r="D627" s="39"/>
      <c r="E627" s="259"/>
      <c r="F627" s="260"/>
      <c r="G627" s="260"/>
      <c r="H627" s="261"/>
      <c r="I627" s="271"/>
      <c r="J627" s="40"/>
      <c r="K627" s="40"/>
      <c r="L627" s="31"/>
    </row>
    <row r="628" spans="3:12" ht="15" hidden="1" customHeight="1" outlineLevel="1" x14ac:dyDescent="0.25">
      <c r="C628" s="39"/>
      <c r="D628" s="39"/>
      <c r="E628" s="259"/>
      <c r="F628" s="260"/>
      <c r="G628" s="260"/>
      <c r="H628" s="261"/>
      <c r="I628" s="271"/>
      <c r="J628" s="40"/>
      <c r="K628" s="40"/>
      <c r="L628" s="31"/>
    </row>
    <row r="629" spans="3:12" ht="15" hidden="1" customHeight="1" outlineLevel="1" x14ac:dyDescent="0.25">
      <c r="C629" s="39"/>
      <c r="D629" s="39"/>
      <c r="E629" s="347"/>
      <c r="F629" s="348"/>
      <c r="G629" s="348"/>
      <c r="H629" s="349"/>
      <c r="I629" s="271"/>
      <c r="J629" s="40"/>
      <c r="K629" s="40"/>
      <c r="L629" s="31"/>
    </row>
    <row r="630" spans="3:12" ht="15" hidden="1" customHeight="1" outlineLevel="1" x14ac:dyDescent="0.25">
      <c r="C630" s="39"/>
      <c r="D630" s="39"/>
      <c r="E630" s="347"/>
      <c r="F630" s="348"/>
      <c r="G630" s="348"/>
      <c r="H630" s="349"/>
      <c r="I630" s="271"/>
      <c r="J630" s="40"/>
      <c r="K630" s="40"/>
      <c r="L630" s="31"/>
    </row>
    <row r="631" spans="3:12" ht="15" hidden="1" customHeight="1" outlineLevel="1" x14ac:dyDescent="0.25">
      <c r="C631" s="39"/>
      <c r="D631" s="39"/>
      <c r="E631" s="30"/>
      <c r="F631" s="30"/>
      <c r="G631" s="30"/>
      <c r="H631" s="84"/>
      <c r="J631" s="40"/>
      <c r="K631" s="40"/>
      <c r="L631" s="31"/>
    </row>
    <row r="632" spans="3:12" ht="15" customHeight="1" collapsed="1" x14ac:dyDescent="0.25">
      <c r="C632" s="39"/>
      <c r="D632" s="39"/>
      <c r="E632" s="30"/>
      <c r="F632" s="30"/>
      <c r="G632" s="30"/>
      <c r="H632" s="84"/>
      <c r="J632" s="40"/>
      <c r="K632" s="40"/>
      <c r="L632" s="31"/>
    </row>
    <row r="633" spans="3:12" ht="15" customHeight="1" x14ac:dyDescent="0.25">
      <c r="C633" s="39"/>
      <c r="D633" s="39"/>
      <c r="E633" s="30"/>
      <c r="F633" s="30"/>
      <c r="G633" s="30"/>
      <c r="H633" s="84"/>
      <c r="J633" s="40"/>
      <c r="K633" s="40"/>
      <c r="L633" s="31"/>
    </row>
    <row r="634" spans="3:12" ht="15" hidden="1" customHeight="1" outlineLevel="1" x14ac:dyDescent="0.25">
      <c r="C634" s="39"/>
      <c r="D634" s="39"/>
      <c r="E634" s="30"/>
      <c r="F634" s="30"/>
      <c r="G634" s="30"/>
      <c r="H634" s="30"/>
      <c r="I634" s="30"/>
      <c r="J634" s="40"/>
      <c r="K634" s="40"/>
      <c r="L634" s="31"/>
    </row>
    <row r="635" spans="3:12" ht="15" hidden="1" customHeight="1" outlineLevel="1" x14ac:dyDescent="0.25">
      <c r="C635" s="39"/>
      <c r="D635" s="39"/>
      <c r="E635" s="30"/>
      <c r="F635" s="30"/>
      <c r="G635" s="30"/>
      <c r="H635" s="30"/>
      <c r="I635" s="30"/>
      <c r="J635" s="40"/>
      <c r="K635" s="40"/>
      <c r="L635" s="31"/>
    </row>
    <row r="636" spans="3:12" hidden="1" outlineLevel="1" x14ac:dyDescent="0.25">
      <c r="C636" s="39"/>
      <c r="D636" s="39"/>
      <c r="E636" s="30"/>
      <c r="G636" s="30" t="s">
        <v>228</v>
      </c>
      <c r="H636" s="84"/>
      <c r="J636" s="40"/>
      <c r="K636" s="40"/>
      <c r="L636" s="31"/>
    </row>
    <row r="637" spans="3:12" ht="30" hidden="1" customHeight="1" outlineLevel="1" x14ac:dyDescent="0.25">
      <c r="C637" s="39"/>
      <c r="D637" s="39"/>
      <c r="E637" s="418" t="s">
        <v>262</v>
      </c>
      <c r="F637" s="419"/>
      <c r="G637" s="374">
        <f t="shared" ref="G637" si="5">$G$168</f>
        <v>0</v>
      </c>
      <c r="H637" s="375"/>
      <c r="I637" s="376"/>
      <c r="J637" s="40"/>
      <c r="K637" s="40"/>
      <c r="L637" s="31"/>
    </row>
    <row r="638" spans="3:12" hidden="1" outlineLevel="1" x14ac:dyDescent="0.25">
      <c r="C638" s="39"/>
      <c r="D638" s="39"/>
      <c r="E638" s="30"/>
      <c r="F638" s="30"/>
      <c r="G638" s="30"/>
      <c r="H638" s="84"/>
      <c r="J638" s="40"/>
      <c r="K638" s="40"/>
      <c r="L638" s="31"/>
    </row>
    <row r="639" spans="3:12" hidden="1" outlineLevel="1" x14ac:dyDescent="0.25">
      <c r="C639" s="39"/>
      <c r="D639" s="35"/>
      <c r="E639" s="30"/>
      <c r="F639" s="30"/>
      <c r="G639" s="30"/>
      <c r="J639" s="40"/>
      <c r="K639" s="40"/>
      <c r="L639" s="31"/>
    </row>
    <row r="640" spans="3:12" ht="20.25" hidden="1" outlineLevel="1" x14ac:dyDescent="0.25">
      <c r="C640" s="39"/>
      <c r="D640" s="35"/>
      <c r="E640" s="43" t="s">
        <v>230</v>
      </c>
      <c r="F640" s="30"/>
      <c r="G640" s="30"/>
      <c r="J640" s="38"/>
      <c r="K640" s="40"/>
      <c r="L640" s="31"/>
    </row>
    <row r="641" spans="3:12" hidden="1" outlineLevel="1" x14ac:dyDescent="0.25">
      <c r="C641" s="39"/>
      <c r="D641" s="39"/>
      <c r="E641" s="30"/>
      <c r="F641" s="30"/>
      <c r="G641" s="30"/>
      <c r="H641" s="84"/>
      <c r="J641" s="40"/>
      <c r="K641" s="40"/>
      <c r="L641" s="31"/>
    </row>
    <row r="642" spans="3:12" ht="23.1" hidden="1" customHeight="1" outlineLevel="1" x14ac:dyDescent="0.25">
      <c r="C642" s="39"/>
      <c r="D642" s="39"/>
      <c r="E642" s="356" t="s">
        <v>231</v>
      </c>
      <c r="F642" s="356"/>
      <c r="G642" s="356"/>
      <c r="H642" s="356"/>
      <c r="I642" s="356"/>
      <c r="J642" s="40"/>
      <c r="K642" s="40"/>
      <c r="L642" s="31"/>
    </row>
    <row r="643" spans="3:12" ht="50.1" hidden="1" customHeight="1" outlineLevel="1" x14ac:dyDescent="0.25">
      <c r="C643" s="39"/>
      <c r="D643" s="39"/>
      <c r="E643" s="364"/>
      <c r="F643" s="364"/>
      <c r="G643" s="364"/>
      <c r="H643" s="364"/>
      <c r="I643" s="364"/>
      <c r="J643" s="40"/>
      <c r="K643" s="40"/>
      <c r="L643" s="31"/>
    </row>
    <row r="644" spans="3:12" ht="50.1" hidden="1" customHeight="1" outlineLevel="1" x14ac:dyDescent="0.25">
      <c r="C644" s="39"/>
      <c r="D644" s="39"/>
      <c r="E644" s="364"/>
      <c r="F644" s="364"/>
      <c r="G644" s="364"/>
      <c r="H644" s="364"/>
      <c r="I644" s="364"/>
      <c r="J644" s="40"/>
      <c r="K644" s="40"/>
      <c r="L644" s="31"/>
    </row>
    <row r="645" spans="3:12" ht="50.1" hidden="1" customHeight="1" outlineLevel="1" x14ac:dyDescent="0.25">
      <c r="C645" s="39"/>
      <c r="D645" s="39"/>
      <c r="E645" s="364"/>
      <c r="F645" s="364"/>
      <c r="G645" s="364"/>
      <c r="H645" s="364"/>
      <c r="I645" s="364"/>
      <c r="J645" s="40"/>
      <c r="K645" s="40"/>
      <c r="L645" s="31"/>
    </row>
    <row r="646" spans="3:12" ht="50.1" hidden="1" customHeight="1" outlineLevel="1" x14ac:dyDescent="0.25">
      <c r="C646" s="39"/>
      <c r="D646" s="39"/>
      <c r="E646" s="364"/>
      <c r="F646" s="364"/>
      <c r="G646" s="364"/>
      <c r="H646" s="364"/>
      <c r="I646" s="364"/>
      <c r="J646" s="40"/>
      <c r="K646" s="40"/>
      <c r="L646" s="31"/>
    </row>
    <row r="647" spans="3:12" ht="50.1" hidden="1" customHeight="1" outlineLevel="1" x14ac:dyDescent="0.25">
      <c r="C647" s="39"/>
      <c r="D647" s="39"/>
      <c r="E647" s="364"/>
      <c r="F647" s="364"/>
      <c r="G647" s="364"/>
      <c r="H647" s="364"/>
      <c r="I647" s="364"/>
      <c r="J647" s="40"/>
      <c r="K647" s="40"/>
      <c r="L647" s="31"/>
    </row>
    <row r="648" spans="3:12" ht="50.1" hidden="1" customHeight="1" outlineLevel="1" x14ac:dyDescent="0.25">
      <c r="C648" s="39"/>
      <c r="D648" s="39"/>
      <c r="E648" s="364"/>
      <c r="F648" s="364"/>
      <c r="G648" s="364"/>
      <c r="H648" s="364"/>
      <c r="I648" s="364"/>
      <c r="J648" s="40"/>
      <c r="K648" s="40"/>
      <c r="L648" s="31"/>
    </row>
    <row r="649" spans="3:12" ht="50.1" hidden="1" customHeight="1" outlineLevel="1" x14ac:dyDescent="0.25">
      <c r="C649" s="39"/>
      <c r="D649" s="39"/>
      <c r="E649" s="364"/>
      <c r="F649" s="364"/>
      <c r="G649" s="364"/>
      <c r="H649" s="364"/>
      <c r="I649" s="364"/>
      <c r="J649" s="40"/>
      <c r="K649" s="40"/>
      <c r="L649" s="31"/>
    </row>
    <row r="650" spans="3:12" ht="50.1" hidden="1" customHeight="1" outlineLevel="1" x14ac:dyDescent="0.25">
      <c r="C650" s="39"/>
      <c r="D650" s="39"/>
      <c r="E650" s="364"/>
      <c r="F650" s="364"/>
      <c r="G650" s="364"/>
      <c r="H650" s="364"/>
      <c r="I650" s="364"/>
      <c r="J650" s="40"/>
      <c r="K650" s="40"/>
      <c r="L650" s="31"/>
    </row>
    <row r="651" spans="3:12" ht="50.1" hidden="1" customHeight="1" outlineLevel="1" x14ac:dyDescent="0.25">
      <c r="C651" s="39"/>
      <c r="D651" s="39"/>
      <c r="E651" s="364"/>
      <c r="F651" s="364"/>
      <c r="G651" s="364"/>
      <c r="H651" s="364"/>
      <c r="I651" s="364"/>
      <c r="J651" s="40"/>
      <c r="K651" s="40"/>
      <c r="L651" s="31"/>
    </row>
    <row r="652" spans="3:12" ht="50.1" hidden="1" customHeight="1" outlineLevel="1" x14ac:dyDescent="0.25">
      <c r="C652" s="39"/>
      <c r="D652" s="39"/>
      <c r="E652" s="364"/>
      <c r="F652" s="364"/>
      <c r="G652" s="364"/>
      <c r="H652" s="364"/>
      <c r="I652" s="364"/>
      <c r="J652" s="40"/>
      <c r="K652" s="40"/>
      <c r="L652" s="31"/>
    </row>
    <row r="653" spans="3:12" ht="15" hidden="1" customHeight="1" outlineLevel="1" x14ac:dyDescent="0.25">
      <c r="C653" s="39"/>
      <c r="D653" s="39"/>
      <c r="E653" s="30"/>
      <c r="F653" s="30"/>
      <c r="G653" s="30"/>
      <c r="J653" s="40"/>
      <c r="K653" s="40"/>
      <c r="L653" s="31"/>
    </row>
    <row r="654" spans="3:12" ht="15" hidden="1" customHeight="1" outlineLevel="1" x14ac:dyDescent="0.25">
      <c r="C654" s="39"/>
      <c r="D654" s="39"/>
      <c r="E654" s="43" t="s">
        <v>233</v>
      </c>
      <c r="F654" s="30"/>
      <c r="G654" s="30"/>
      <c r="J654" s="40"/>
      <c r="K654" s="40"/>
      <c r="L654" s="31"/>
    </row>
    <row r="655" spans="3:12" ht="15" hidden="1" customHeight="1" outlineLevel="1" x14ac:dyDescent="0.25">
      <c r="C655" s="39"/>
      <c r="D655" s="39"/>
      <c r="E655" s="30"/>
      <c r="F655" s="30"/>
      <c r="G655" s="30"/>
      <c r="J655" s="40"/>
      <c r="K655" s="40"/>
      <c r="L655" s="31"/>
    </row>
    <row r="656" spans="3:12" ht="30" hidden="1" customHeight="1" outlineLevel="1" x14ac:dyDescent="0.25">
      <c r="C656" s="39"/>
      <c r="D656" s="39"/>
      <c r="E656" s="192" t="s">
        <v>234</v>
      </c>
      <c r="F656" s="193" t="s">
        <v>235</v>
      </c>
      <c r="G656" s="192" t="s">
        <v>236</v>
      </c>
      <c r="H656" s="204" t="s">
        <v>237</v>
      </c>
      <c r="I656" s="204" t="s">
        <v>238</v>
      </c>
      <c r="J656" s="40"/>
      <c r="K656" s="40"/>
      <c r="L656" s="31"/>
    </row>
    <row r="657" spans="3:12" ht="15" hidden="1" customHeight="1" outlineLevel="1" x14ac:dyDescent="0.25">
      <c r="C657" s="39"/>
      <c r="D657" s="39"/>
      <c r="E657" s="189">
        <v>2025</v>
      </c>
      <c r="F657" s="78"/>
      <c r="G657" s="80"/>
      <c r="H657" s="131"/>
      <c r="I657" s="131"/>
      <c r="J657" s="40"/>
      <c r="K657" s="40"/>
      <c r="L657" s="31"/>
    </row>
    <row r="658" spans="3:12" ht="15" hidden="1" customHeight="1" outlineLevel="1" x14ac:dyDescent="0.25">
      <c r="C658" s="39"/>
      <c r="D658" s="39"/>
      <c r="E658" s="189"/>
      <c r="F658" s="78"/>
      <c r="G658" s="80"/>
      <c r="H658" s="131"/>
      <c r="I658" s="131"/>
      <c r="J658" s="40"/>
      <c r="K658" s="40"/>
      <c r="L658" s="31"/>
    </row>
    <row r="659" spans="3:12" ht="15" hidden="1" customHeight="1" outlineLevel="1" x14ac:dyDescent="0.25">
      <c r="C659" s="39"/>
      <c r="D659" s="39"/>
      <c r="E659" s="189"/>
      <c r="F659" s="78"/>
      <c r="G659" s="80"/>
      <c r="H659" s="131"/>
      <c r="I659" s="131"/>
      <c r="J659" s="40"/>
      <c r="K659" s="40"/>
      <c r="L659" s="31"/>
    </row>
    <row r="660" spans="3:12" ht="15" hidden="1" customHeight="1" outlineLevel="1" x14ac:dyDescent="0.25">
      <c r="C660" s="39"/>
      <c r="D660" s="39"/>
      <c r="E660" s="189"/>
      <c r="F660" s="78"/>
      <c r="G660" s="80"/>
      <c r="H660" s="131"/>
      <c r="I660" s="131"/>
      <c r="J660" s="40"/>
      <c r="K660" s="40"/>
      <c r="L660" s="31"/>
    </row>
    <row r="661" spans="3:12" ht="15" hidden="1" customHeight="1" outlineLevel="1" x14ac:dyDescent="0.25">
      <c r="C661" s="39"/>
      <c r="D661" s="39"/>
      <c r="E661" s="189"/>
      <c r="F661" s="78"/>
      <c r="G661" s="80"/>
      <c r="H661" s="131"/>
      <c r="I661" s="131"/>
      <c r="J661" s="40"/>
      <c r="K661" s="40"/>
      <c r="L661" s="31"/>
    </row>
    <row r="662" spans="3:12" ht="15" hidden="1" customHeight="1" outlineLevel="1" x14ac:dyDescent="0.25">
      <c r="C662" s="39"/>
      <c r="D662" s="39"/>
      <c r="E662" s="189"/>
      <c r="F662" s="78"/>
      <c r="G662" s="80"/>
      <c r="H662" s="131"/>
      <c r="I662" s="131"/>
      <c r="J662" s="40"/>
      <c r="K662" s="40"/>
      <c r="L662" s="31"/>
    </row>
    <row r="663" spans="3:12" ht="15" hidden="1" customHeight="1" outlineLevel="1" x14ac:dyDescent="0.25">
      <c r="C663" s="39"/>
      <c r="D663" s="39"/>
      <c r="E663" s="189"/>
      <c r="F663" s="78"/>
      <c r="G663" s="80"/>
      <c r="H663" s="131"/>
      <c r="I663" s="131"/>
      <c r="J663" s="40"/>
      <c r="K663" s="40"/>
      <c r="L663" s="31"/>
    </row>
    <row r="664" spans="3:12" ht="15" hidden="1" customHeight="1" outlineLevel="1" x14ac:dyDescent="0.25">
      <c r="C664" s="39"/>
      <c r="D664" s="39"/>
      <c r="E664" s="190"/>
      <c r="F664" s="191"/>
      <c r="G664" s="183"/>
      <c r="H664" s="155"/>
      <c r="I664" s="155"/>
      <c r="J664" s="40"/>
      <c r="K664" s="40"/>
      <c r="L664" s="31"/>
    </row>
    <row r="665" spans="3:12" ht="15" hidden="1" customHeight="1" outlineLevel="1" x14ac:dyDescent="0.25">
      <c r="C665" s="39"/>
      <c r="D665" s="39"/>
      <c r="E665" s="30"/>
      <c r="F665" s="30"/>
      <c r="G665" s="30"/>
      <c r="J665" s="40"/>
      <c r="K665" s="40"/>
      <c r="L665" s="31"/>
    </row>
    <row r="666" spans="3:12" ht="15" hidden="1" customHeight="1" outlineLevel="1" x14ac:dyDescent="0.25">
      <c r="C666" s="39"/>
      <c r="D666" s="39"/>
      <c r="E666" s="43" t="s">
        <v>239</v>
      </c>
      <c r="F666" s="30"/>
      <c r="G666" s="30"/>
      <c r="J666" s="40"/>
      <c r="K666" s="40"/>
      <c r="L666" s="31"/>
    </row>
    <row r="667" spans="3:12" hidden="1" outlineLevel="1" x14ac:dyDescent="0.25">
      <c r="C667" s="39"/>
      <c r="D667" s="39"/>
      <c r="E667" s="30"/>
      <c r="F667" s="30"/>
      <c r="G667" s="30"/>
      <c r="H667" s="84"/>
      <c r="J667" s="40"/>
      <c r="K667" s="40"/>
      <c r="L667" s="31"/>
    </row>
    <row r="668" spans="3:12" ht="30" hidden="1" customHeight="1" outlineLevel="1" x14ac:dyDescent="0.25">
      <c r="C668" s="39"/>
      <c r="D668" s="39"/>
      <c r="E668" s="192" t="s">
        <v>234</v>
      </c>
      <c r="F668" s="193" t="s">
        <v>240</v>
      </c>
      <c r="G668" s="193" t="s">
        <v>241</v>
      </c>
      <c r="H668" s="204" t="s">
        <v>242</v>
      </c>
      <c r="J668" s="40"/>
      <c r="K668" s="40"/>
      <c r="L668" s="31"/>
    </row>
    <row r="669" spans="3:12" ht="15" hidden="1" customHeight="1" outlineLevel="1" x14ac:dyDescent="0.25">
      <c r="C669" s="39"/>
      <c r="D669" s="39"/>
      <c r="E669" s="189">
        <v>2025</v>
      </c>
      <c r="F669" s="79"/>
      <c r="G669" s="79"/>
      <c r="H669" s="162"/>
      <c r="J669" s="40"/>
      <c r="K669" s="40"/>
      <c r="L669" s="31"/>
    </row>
    <row r="670" spans="3:12" ht="15" hidden="1" customHeight="1" outlineLevel="1" x14ac:dyDescent="0.25">
      <c r="C670" s="39"/>
      <c r="D670" s="39"/>
      <c r="E670" s="189"/>
      <c r="F670" s="79"/>
      <c r="G670" s="79"/>
      <c r="H670" s="162"/>
      <c r="J670" s="40"/>
      <c r="K670" s="40"/>
      <c r="L670" s="31"/>
    </row>
    <row r="671" spans="3:12" ht="15" hidden="1" customHeight="1" outlineLevel="1" x14ac:dyDescent="0.25">
      <c r="C671" s="39"/>
      <c r="D671" s="39"/>
      <c r="E671" s="189"/>
      <c r="F671" s="79"/>
      <c r="G671" s="79"/>
      <c r="H671" s="162"/>
      <c r="J671" s="40"/>
      <c r="K671" s="40"/>
      <c r="L671" s="31"/>
    </row>
    <row r="672" spans="3:12" ht="15" hidden="1" customHeight="1" outlineLevel="1" x14ac:dyDescent="0.25">
      <c r="C672" s="39"/>
      <c r="D672" s="39"/>
      <c r="E672" s="189"/>
      <c r="F672" s="79"/>
      <c r="G672" s="79"/>
      <c r="H672" s="162"/>
      <c r="J672" s="40"/>
      <c r="K672" s="40"/>
      <c r="L672" s="31"/>
    </row>
    <row r="673" spans="3:12" ht="15" hidden="1" customHeight="1" outlineLevel="1" x14ac:dyDescent="0.25">
      <c r="C673" s="39"/>
      <c r="D673" s="39"/>
      <c r="E673" s="189"/>
      <c r="F673" s="79"/>
      <c r="G673" s="79"/>
      <c r="H673" s="162"/>
      <c r="J673" s="40"/>
      <c r="K673" s="40"/>
      <c r="L673" s="31"/>
    </row>
    <row r="674" spans="3:12" ht="15" hidden="1" customHeight="1" outlineLevel="1" x14ac:dyDescent="0.25">
      <c r="C674" s="39"/>
      <c r="D674" s="39"/>
      <c r="E674" s="189"/>
      <c r="F674" s="79"/>
      <c r="G674" s="79"/>
      <c r="H674" s="162"/>
      <c r="J674" s="40"/>
      <c r="K674" s="40"/>
      <c r="L674" s="31"/>
    </row>
    <row r="675" spans="3:12" ht="15" hidden="1" customHeight="1" outlineLevel="1" x14ac:dyDescent="0.25">
      <c r="C675" s="39"/>
      <c r="D675" s="39"/>
      <c r="E675" s="189"/>
      <c r="F675" s="79"/>
      <c r="G675" s="79"/>
      <c r="H675" s="162"/>
      <c r="J675" s="40"/>
      <c r="K675" s="40"/>
      <c r="L675" s="31"/>
    </row>
    <row r="676" spans="3:12" ht="15" hidden="1" customHeight="1" outlineLevel="1" x14ac:dyDescent="0.25">
      <c r="C676" s="39"/>
      <c r="D676" s="39"/>
      <c r="E676" s="189"/>
      <c r="F676" s="79"/>
      <c r="G676" s="79"/>
      <c r="H676" s="162"/>
      <c r="J676" s="40"/>
      <c r="K676" s="40"/>
      <c r="L676" s="31"/>
    </row>
    <row r="677" spans="3:12" ht="15" hidden="1" customHeight="1" outlineLevel="1" x14ac:dyDescent="0.25">
      <c r="C677" s="39"/>
      <c r="D677" s="39"/>
      <c r="E677" s="189"/>
      <c r="F677" s="79"/>
      <c r="G677" s="79"/>
      <c r="H677" s="162"/>
      <c r="J677" s="40"/>
      <c r="K677" s="40"/>
      <c r="L677" s="31"/>
    </row>
    <row r="678" spans="3:12" ht="15" hidden="1" customHeight="1" outlineLevel="1" x14ac:dyDescent="0.25">
      <c r="C678" s="39"/>
      <c r="D678" s="39"/>
      <c r="E678" s="189"/>
      <c r="F678" s="79"/>
      <c r="G678" s="79"/>
      <c r="H678" s="162"/>
      <c r="J678" s="40"/>
      <c r="K678" s="40"/>
      <c r="L678" s="31"/>
    </row>
    <row r="679" spans="3:12" ht="15" hidden="1" customHeight="1" outlineLevel="1" x14ac:dyDescent="0.25">
      <c r="C679" s="39"/>
      <c r="D679" s="39"/>
      <c r="E679" s="189"/>
      <c r="F679" s="79"/>
      <c r="G679" s="79"/>
      <c r="H679" s="162"/>
      <c r="J679" s="40"/>
      <c r="K679" s="40"/>
      <c r="L679" s="31"/>
    </row>
    <row r="680" spans="3:12" ht="15" hidden="1" customHeight="1" outlineLevel="1" x14ac:dyDescent="0.25">
      <c r="C680" s="39"/>
      <c r="D680" s="39"/>
      <c r="E680" s="190"/>
      <c r="F680" s="194"/>
      <c r="G680" s="194"/>
      <c r="H680" s="180"/>
      <c r="J680" s="40"/>
      <c r="K680" s="40"/>
      <c r="L680" s="31"/>
    </row>
    <row r="681" spans="3:12" hidden="1" outlineLevel="1" x14ac:dyDescent="0.25">
      <c r="C681" s="39"/>
      <c r="D681" s="39"/>
      <c r="E681" s="30"/>
      <c r="F681" s="30"/>
      <c r="G681" s="30"/>
      <c r="H681" s="84"/>
      <c r="J681" s="40"/>
      <c r="K681" s="40"/>
      <c r="L681" s="31"/>
    </row>
    <row r="682" spans="3:12" ht="20.25" hidden="1" outlineLevel="1" x14ac:dyDescent="0.25">
      <c r="C682" s="39"/>
      <c r="D682" s="39"/>
      <c r="E682" s="43" t="s">
        <v>243</v>
      </c>
      <c r="F682" s="30"/>
      <c r="G682" s="30"/>
      <c r="J682" s="40"/>
      <c r="K682" s="40"/>
      <c r="L682" s="31"/>
    </row>
    <row r="683" spans="3:12" hidden="1" outlineLevel="1" x14ac:dyDescent="0.25">
      <c r="C683" s="39"/>
      <c r="D683" s="39"/>
      <c r="E683" s="30"/>
      <c r="F683" s="30"/>
      <c r="G683" s="30"/>
      <c r="J683" s="40"/>
      <c r="K683" s="40"/>
      <c r="L683" s="31"/>
    </row>
    <row r="684" spans="3:12" hidden="1" outlineLevel="1" x14ac:dyDescent="0.25">
      <c r="C684" s="39"/>
      <c r="D684" s="39"/>
      <c r="E684" s="30"/>
      <c r="F684" s="30"/>
      <c r="G684" s="30"/>
      <c r="J684" s="40"/>
      <c r="K684" s="40"/>
      <c r="L684" s="31"/>
    </row>
    <row r="685" spans="3:12" ht="23.1" hidden="1" customHeight="1" outlineLevel="1" x14ac:dyDescent="0.25">
      <c r="C685" s="39"/>
      <c r="D685" s="39"/>
      <c r="F685" s="361" t="s">
        <v>244</v>
      </c>
      <c r="G685" s="362"/>
      <c r="H685" s="362"/>
      <c r="I685" s="363"/>
      <c r="J685" s="40"/>
      <c r="K685" s="40"/>
      <c r="L685" s="31"/>
    </row>
    <row r="686" spans="3:12" ht="23.1" hidden="1" customHeight="1" outlineLevel="1" x14ac:dyDescent="0.25">
      <c r="C686" s="39"/>
      <c r="D686" s="39"/>
      <c r="E686" s="178" t="s">
        <v>245</v>
      </c>
      <c r="F686" s="174" t="s">
        <v>246</v>
      </c>
      <c r="G686" s="174" t="s">
        <v>247</v>
      </c>
      <c r="H686" s="174" t="s">
        <v>248</v>
      </c>
      <c r="I686" s="187" t="s">
        <v>249</v>
      </c>
      <c r="J686" s="40"/>
      <c r="K686" s="40"/>
      <c r="L686" s="31"/>
    </row>
    <row r="687" spans="3:12" ht="15" hidden="1" customHeight="1" outlineLevel="1" x14ac:dyDescent="0.25">
      <c r="C687" s="39"/>
      <c r="D687" s="39"/>
      <c r="E687" s="144"/>
      <c r="F687" s="78"/>
      <c r="G687" s="78"/>
      <c r="H687" s="79"/>
      <c r="I687" s="162"/>
      <c r="J687" s="40"/>
      <c r="K687" s="40"/>
      <c r="L687" s="31"/>
    </row>
    <row r="688" spans="3:12" ht="15" hidden="1" customHeight="1" outlineLevel="1" x14ac:dyDescent="0.25">
      <c r="C688" s="39"/>
      <c r="D688" s="39"/>
      <c r="E688" s="144"/>
      <c r="F688" s="78"/>
      <c r="G688" s="78"/>
      <c r="H688" s="79"/>
      <c r="I688" s="162"/>
      <c r="J688" s="40"/>
      <c r="K688" s="40"/>
      <c r="L688" s="31"/>
    </row>
    <row r="689" spans="3:12" ht="15" hidden="1" customHeight="1" outlineLevel="1" x14ac:dyDescent="0.25">
      <c r="C689" s="39"/>
      <c r="D689" s="39"/>
      <c r="E689" s="144"/>
      <c r="F689" s="78"/>
      <c r="G689" s="78"/>
      <c r="H689" s="79"/>
      <c r="I689" s="162"/>
      <c r="J689" s="40"/>
      <c r="K689" s="40"/>
      <c r="L689" s="31"/>
    </row>
    <row r="690" spans="3:12" ht="15" hidden="1" customHeight="1" outlineLevel="1" x14ac:dyDescent="0.25">
      <c r="C690" s="39"/>
      <c r="D690" s="39"/>
      <c r="E690" s="144"/>
      <c r="F690" s="78"/>
      <c r="G690" s="78"/>
      <c r="H690" s="79"/>
      <c r="I690" s="162"/>
      <c r="J690" s="40"/>
      <c r="K690" s="40"/>
      <c r="L690" s="31"/>
    </row>
    <row r="691" spans="3:12" ht="15" hidden="1" customHeight="1" outlineLevel="1" x14ac:dyDescent="0.25">
      <c r="C691" s="39"/>
      <c r="D691" s="39"/>
      <c r="E691" s="144"/>
      <c r="F691" s="78"/>
      <c r="G691" s="78"/>
      <c r="H691" s="79"/>
      <c r="I691" s="162"/>
      <c r="J691" s="40"/>
      <c r="K691" s="40"/>
      <c r="L691" s="31"/>
    </row>
    <row r="692" spans="3:12" ht="15" hidden="1" customHeight="1" outlineLevel="1" x14ac:dyDescent="0.25">
      <c r="C692" s="39"/>
      <c r="D692" s="39"/>
      <c r="E692" s="160"/>
      <c r="F692" s="191"/>
      <c r="G692" s="191"/>
      <c r="H692" s="194"/>
      <c r="I692" s="180"/>
      <c r="J692" s="40"/>
      <c r="K692" s="40"/>
      <c r="L692" s="31"/>
    </row>
    <row r="693" spans="3:12" ht="15" hidden="1" customHeight="1" outlineLevel="1" x14ac:dyDescent="0.25">
      <c r="C693" s="39"/>
      <c r="D693" s="39"/>
      <c r="E693" s="265"/>
      <c r="F693" s="266"/>
      <c r="G693" s="266"/>
      <c r="H693" s="267"/>
      <c r="I693" s="268"/>
      <c r="J693" s="40"/>
      <c r="K693" s="40"/>
      <c r="L693" s="31"/>
    </row>
    <row r="694" spans="3:12" ht="15" hidden="1" customHeight="1" outlineLevel="1" x14ac:dyDescent="0.25">
      <c r="C694" s="39"/>
      <c r="D694" s="39"/>
      <c r="E694" s="272"/>
      <c r="F694" s="269"/>
      <c r="G694" s="269"/>
      <c r="H694" s="270"/>
      <c r="I694" s="271"/>
      <c r="J694" s="40"/>
      <c r="K694" s="40"/>
      <c r="L694" s="31"/>
    </row>
    <row r="695" spans="3:12" ht="20.25" hidden="1" customHeight="1" outlineLevel="1" x14ac:dyDescent="0.25">
      <c r="C695" s="39"/>
      <c r="D695" s="39"/>
      <c r="E695" s="43" t="s">
        <v>250</v>
      </c>
      <c r="F695" s="269"/>
      <c r="G695" s="269"/>
      <c r="H695" s="270"/>
      <c r="I695" s="271"/>
      <c r="J695" s="40"/>
      <c r="K695" s="40"/>
      <c r="L695" s="31"/>
    </row>
    <row r="696" spans="3:12" ht="15" hidden="1" customHeight="1" outlineLevel="1" x14ac:dyDescent="0.25">
      <c r="C696" s="39"/>
      <c r="D696" s="39"/>
      <c r="E696" s="272"/>
      <c r="F696" s="269"/>
      <c r="G696" s="269"/>
      <c r="H696" s="270"/>
      <c r="I696" s="271"/>
      <c r="J696" s="40"/>
      <c r="K696" s="40"/>
      <c r="L696" s="31"/>
    </row>
    <row r="697" spans="3:12" ht="23.1" hidden="1" customHeight="1" outlineLevel="1" x14ac:dyDescent="0.25">
      <c r="C697" s="39"/>
      <c r="D697" s="39"/>
      <c r="E697" s="350" t="s">
        <v>251</v>
      </c>
      <c r="F697" s="351"/>
      <c r="G697" s="351"/>
      <c r="H697" s="352"/>
      <c r="I697" s="271"/>
      <c r="J697" s="40"/>
      <c r="K697" s="40"/>
      <c r="L697" s="31"/>
    </row>
    <row r="698" spans="3:12" ht="15" hidden="1" customHeight="1" outlineLevel="1" x14ac:dyDescent="0.25">
      <c r="C698" s="39"/>
      <c r="D698" s="39"/>
      <c r="E698" s="347"/>
      <c r="F698" s="348"/>
      <c r="G698" s="348"/>
      <c r="H698" s="349"/>
      <c r="I698" s="271"/>
      <c r="J698" s="40"/>
      <c r="K698" s="40"/>
      <c r="L698" s="31"/>
    </row>
    <row r="699" spans="3:12" ht="15" hidden="1" customHeight="1" outlineLevel="1" x14ac:dyDescent="0.25">
      <c r="C699" s="39"/>
      <c r="D699" s="39"/>
      <c r="E699" s="347"/>
      <c r="F699" s="348"/>
      <c r="G699" s="348"/>
      <c r="H699" s="349"/>
      <c r="I699" s="271"/>
      <c r="J699" s="40"/>
      <c r="K699" s="40"/>
      <c r="L699" s="31"/>
    </row>
    <row r="700" spans="3:12" ht="15" hidden="1" customHeight="1" outlineLevel="1" x14ac:dyDescent="0.25">
      <c r="C700" s="39"/>
      <c r="D700" s="39"/>
      <c r="E700" s="259"/>
      <c r="F700" s="260"/>
      <c r="G700" s="260"/>
      <c r="H700" s="261"/>
      <c r="I700" s="271"/>
      <c r="J700" s="40"/>
      <c r="K700" s="40"/>
      <c r="L700" s="31"/>
    </row>
    <row r="701" spans="3:12" ht="15" hidden="1" customHeight="1" outlineLevel="1" x14ac:dyDescent="0.25">
      <c r="C701" s="39"/>
      <c r="D701" s="39"/>
      <c r="E701" s="259"/>
      <c r="F701" s="260"/>
      <c r="G701" s="260"/>
      <c r="H701" s="261"/>
      <c r="I701" s="271"/>
      <c r="J701" s="40"/>
      <c r="K701" s="40"/>
      <c r="L701" s="31"/>
    </row>
    <row r="702" spans="3:12" ht="15" hidden="1" customHeight="1" outlineLevel="1" x14ac:dyDescent="0.25">
      <c r="C702" s="39"/>
      <c r="D702" s="39"/>
      <c r="E702" s="259"/>
      <c r="F702" s="260"/>
      <c r="G702" s="260"/>
      <c r="H702" s="261"/>
      <c r="I702" s="271"/>
      <c r="J702" s="40"/>
      <c r="K702" s="40"/>
      <c r="L702" s="31"/>
    </row>
    <row r="703" spans="3:12" ht="15" hidden="1" customHeight="1" outlineLevel="1" x14ac:dyDescent="0.25">
      <c r="C703" s="39"/>
      <c r="D703" s="39"/>
      <c r="E703" s="259"/>
      <c r="F703" s="260"/>
      <c r="G703" s="260"/>
      <c r="H703" s="261"/>
      <c r="I703" s="271"/>
      <c r="J703" s="40"/>
      <c r="K703" s="40"/>
      <c r="L703" s="31"/>
    </row>
    <row r="704" spans="3:12" ht="15" hidden="1" customHeight="1" outlineLevel="1" x14ac:dyDescent="0.25">
      <c r="C704" s="39"/>
      <c r="D704" s="39"/>
      <c r="E704" s="347"/>
      <c r="F704" s="348"/>
      <c r="G704" s="348"/>
      <c r="H704" s="349"/>
      <c r="I704" s="271"/>
      <c r="J704" s="40"/>
      <c r="K704" s="40"/>
      <c r="L704" s="31"/>
    </row>
    <row r="705" spans="3:12" ht="15" hidden="1" customHeight="1" outlineLevel="1" x14ac:dyDescent="0.25">
      <c r="C705" s="39"/>
      <c r="D705" s="39"/>
      <c r="E705" s="347"/>
      <c r="F705" s="348"/>
      <c r="G705" s="348"/>
      <c r="H705" s="349"/>
      <c r="I705" s="271"/>
      <c r="J705" s="40"/>
      <c r="K705" s="40"/>
      <c r="L705" s="31"/>
    </row>
    <row r="706" spans="3:12" ht="15" hidden="1" customHeight="1" outlineLevel="1" x14ac:dyDescent="0.25">
      <c r="C706" s="39"/>
      <c r="D706" s="39"/>
      <c r="E706" s="272"/>
      <c r="F706" s="269"/>
      <c r="G706" s="269"/>
      <c r="H706" s="270"/>
      <c r="I706" s="271"/>
      <c r="J706" s="40"/>
      <c r="K706" s="40"/>
      <c r="L706" s="31"/>
    </row>
    <row r="707" spans="3:12" ht="15" hidden="1" customHeight="1" outlineLevel="1" collapsed="1" x14ac:dyDescent="0.25">
      <c r="C707" s="39"/>
      <c r="D707" s="39"/>
      <c r="E707" s="30"/>
      <c r="F707" s="30"/>
      <c r="G707" s="30"/>
      <c r="H707" s="84"/>
      <c r="J707" s="40"/>
      <c r="K707" s="40"/>
      <c r="L707" s="31"/>
    </row>
    <row r="708" spans="3:12" ht="15" customHeight="1" collapsed="1" x14ac:dyDescent="0.25">
      <c r="C708" s="39"/>
      <c r="D708" s="147"/>
      <c r="E708" s="45"/>
      <c r="F708" s="45"/>
      <c r="G708" s="45"/>
      <c r="H708" s="150"/>
      <c r="I708" s="288"/>
      <c r="J708" s="149"/>
      <c r="K708" s="40"/>
      <c r="L708" s="31"/>
    </row>
    <row r="709" spans="3:12" ht="15" customHeight="1" x14ac:dyDescent="0.25">
      <c r="C709" s="39"/>
      <c r="D709" s="34"/>
      <c r="E709" s="30"/>
      <c r="F709" s="30"/>
      <c r="G709" s="30"/>
      <c r="J709" s="32"/>
      <c r="K709" s="40"/>
      <c r="L709" s="31"/>
    </row>
    <row r="710" spans="3:12" ht="15" customHeight="1" collapsed="1" x14ac:dyDescent="0.25">
      <c r="C710" s="35"/>
      <c r="D710" s="34"/>
      <c r="E710" s="30"/>
      <c r="F710" s="30"/>
      <c r="G710" s="30"/>
      <c r="J710" s="32"/>
      <c r="K710" s="36"/>
      <c r="L710" s="31"/>
    </row>
    <row r="711" spans="3:12" ht="15" customHeight="1" x14ac:dyDescent="0.25">
      <c r="C711" s="386" t="s">
        <v>154</v>
      </c>
      <c r="D711" s="387"/>
      <c r="E711" s="387"/>
      <c r="F711" s="387"/>
      <c r="G711" s="387"/>
      <c r="H711" s="387"/>
      <c r="I711" s="387"/>
      <c r="J711" s="387"/>
      <c r="K711" s="388"/>
      <c r="L711" s="31"/>
    </row>
    <row r="712" spans="3:12" ht="15" customHeight="1" x14ac:dyDescent="0.25">
      <c r="C712" s="389"/>
      <c r="D712" s="390"/>
      <c r="E712" s="390"/>
      <c r="F712" s="390"/>
      <c r="G712" s="390"/>
      <c r="H712" s="390"/>
      <c r="I712" s="390"/>
      <c r="J712" s="390"/>
      <c r="K712" s="391"/>
      <c r="L712" s="31"/>
    </row>
    <row r="713" spans="3:12" ht="15" customHeight="1" x14ac:dyDescent="0.25">
      <c r="C713" s="389"/>
      <c r="D713" s="390"/>
      <c r="E713" s="390"/>
      <c r="F713" s="390"/>
      <c r="G713" s="390"/>
      <c r="H713" s="390"/>
      <c r="I713" s="390"/>
      <c r="J713" s="390"/>
      <c r="K713" s="391"/>
      <c r="L713" s="31"/>
    </row>
    <row r="714" spans="3:12" ht="15" customHeight="1" x14ac:dyDescent="0.25">
      <c r="C714" s="35"/>
      <c r="D714" s="34"/>
      <c r="E714" s="30"/>
      <c r="F714" s="30"/>
      <c r="G714" s="30"/>
      <c r="J714" s="32"/>
      <c r="K714" s="36"/>
      <c r="L714" s="31"/>
    </row>
    <row r="715" spans="3:12" ht="15" customHeight="1" x14ac:dyDescent="0.25">
      <c r="C715" s="35"/>
      <c r="D715" s="34"/>
      <c r="E715" s="30"/>
      <c r="F715" s="30"/>
      <c r="G715" s="30"/>
      <c r="J715" s="32"/>
      <c r="K715" s="36"/>
      <c r="L715" s="31"/>
    </row>
    <row r="716" spans="3:12" ht="15" customHeight="1" x14ac:dyDescent="0.25">
      <c r="C716" s="35"/>
      <c r="D716" s="34"/>
      <c r="E716" s="30"/>
      <c r="F716" s="30"/>
      <c r="G716" s="30"/>
      <c r="J716" s="32"/>
      <c r="K716" s="36"/>
      <c r="L716" s="31"/>
    </row>
    <row r="717" spans="3:12" ht="20.25" x14ac:dyDescent="0.25">
      <c r="C717" s="35"/>
      <c r="D717" s="34"/>
      <c r="E717" s="43" t="s">
        <v>216</v>
      </c>
      <c r="F717" s="30"/>
      <c r="G717" s="30"/>
      <c r="H717" s="84"/>
      <c r="J717" s="25"/>
      <c r="K717" s="36"/>
      <c r="L717" s="31"/>
    </row>
    <row r="718" spans="3:12" x14ac:dyDescent="0.25">
      <c r="C718" s="35"/>
      <c r="D718" s="34"/>
      <c r="E718" s="30"/>
      <c r="F718" s="30"/>
      <c r="G718" s="30"/>
      <c r="H718" s="84"/>
      <c r="J718" s="25"/>
      <c r="K718" s="36"/>
      <c r="L718" s="31"/>
    </row>
    <row r="719" spans="3:12" x14ac:dyDescent="0.25">
      <c r="C719" s="35"/>
      <c r="D719" s="34"/>
      <c r="E719" s="30"/>
      <c r="F719" s="30"/>
      <c r="G719" s="30"/>
      <c r="J719" s="32"/>
      <c r="K719" s="36"/>
      <c r="L719" s="31"/>
    </row>
    <row r="720" spans="3:12" ht="23.1" customHeight="1" x14ac:dyDescent="0.25">
      <c r="C720" s="35"/>
      <c r="D720" s="34"/>
      <c r="E720" s="365" t="s">
        <v>217</v>
      </c>
      <c r="F720" s="365"/>
      <c r="G720" s="365"/>
      <c r="H720" s="365"/>
      <c r="I720" s="365"/>
      <c r="J720" s="32"/>
      <c r="K720" s="36"/>
      <c r="L720" s="31"/>
    </row>
    <row r="721" spans="3:12" ht="60" customHeight="1" x14ac:dyDescent="0.25">
      <c r="C721" s="35"/>
      <c r="D721" s="34"/>
      <c r="E721" s="443" t="str">
        <f t="shared" ref="E721" si="6">$E$155</f>
        <v xml:space="preserve">Mejorar la calidad de vida y el desarrollo integral de las comunidades vulnerables a través de la provisión de recursos y herramientas que faciliten su inclusión social y educativa. </v>
      </c>
      <c r="F721" s="444"/>
      <c r="G721" s="444"/>
      <c r="H721" s="444"/>
      <c r="I721" s="445"/>
      <c r="J721" s="32"/>
      <c r="K721" s="36"/>
      <c r="L721" s="31"/>
    </row>
    <row r="722" spans="3:12" ht="15" customHeight="1" x14ac:dyDescent="0.25">
      <c r="C722" s="35"/>
      <c r="D722" s="34"/>
      <c r="E722" s="30"/>
      <c r="F722" s="30"/>
      <c r="G722" s="30"/>
      <c r="J722" s="32"/>
      <c r="K722" s="36"/>
      <c r="L722" s="31"/>
    </row>
    <row r="723" spans="3:12" ht="15" customHeight="1" x14ac:dyDescent="0.25">
      <c r="C723" s="35"/>
      <c r="D723" s="34"/>
      <c r="E723" s="30"/>
      <c r="F723" s="30"/>
      <c r="G723" s="30"/>
      <c r="J723" s="32"/>
      <c r="K723" s="36"/>
      <c r="L723" s="31"/>
    </row>
    <row r="724" spans="3:12" ht="15" customHeight="1" x14ac:dyDescent="0.25">
      <c r="C724" s="44"/>
      <c r="D724" s="48"/>
      <c r="E724" s="45"/>
      <c r="F724" s="45"/>
      <c r="G724" s="45"/>
      <c r="H724" s="150"/>
      <c r="I724" s="148"/>
      <c r="J724" s="46"/>
      <c r="K724" s="47"/>
      <c r="L724" s="31"/>
    </row>
    <row r="725" spans="3:12" ht="15" customHeight="1" x14ac:dyDescent="0.25">
      <c r="C725" s="246"/>
      <c r="D725" s="238"/>
      <c r="E725" s="236"/>
      <c r="F725" s="236"/>
      <c r="G725" s="236"/>
      <c r="H725" s="237"/>
      <c r="I725" s="241"/>
      <c r="J725" s="242"/>
      <c r="K725" s="247"/>
      <c r="L725" s="31"/>
    </row>
    <row r="726" spans="3:12" ht="15" customHeight="1" x14ac:dyDescent="0.25">
      <c r="C726" s="246"/>
      <c r="D726" s="238"/>
      <c r="E726" s="236"/>
      <c r="F726" s="236"/>
      <c r="G726" s="236"/>
      <c r="H726" s="237"/>
      <c r="I726" s="241"/>
      <c r="J726" s="242"/>
      <c r="K726" s="247"/>
      <c r="L726" s="31"/>
    </row>
    <row r="727" spans="3:12" ht="15" customHeight="1" x14ac:dyDescent="0.25">
      <c r="C727" s="246"/>
      <c r="D727" s="238"/>
      <c r="E727" s="236"/>
      <c r="F727" s="236"/>
      <c r="G727" s="236"/>
      <c r="H727" s="237"/>
      <c r="I727" s="241"/>
      <c r="J727" s="242"/>
      <c r="K727" s="247"/>
      <c r="L727" s="31"/>
    </row>
    <row r="728" spans="3:12" ht="20.25" x14ac:dyDescent="0.25">
      <c r="C728" s="246"/>
      <c r="D728" s="238"/>
      <c r="E728" s="248" t="s">
        <v>263</v>
      </c>
      <c r="F728" s="249"/>
      <c r="G728" s="249"/>
      <c r="H728" s="237"/>
      <c r="I728" s="241"/>
      <c r="J728" s="242"/>
      <c r="K728" s="247"/>
      <c r="L728" s="31"/>
    </row>
    <row r="729" spans="3:12" ht="20.25" x14ac:dyDescent="0.25">
      <c r="C729" s="246"/>
      <c r="D729" s="238"/>
      <c r="E729" s="250"/>
      <c r="F729" s="236"/>
      <c r="G729" s="236"/>
      <c r="H729" s="237"/>
      <c r="I729" s="241"/>
      <c r="J729" s="242"/>
      <c r="K729" s="247"/>
      <c r="L729" s="31"/>
    </row>
    <row r="730" spans="3:12" x14ac:dyDescent="0.25">
      <c r="C730" s="246"/>
      <c r="D730" s="238"/>
      <c r="E730" s="236"/>
      <c r="F730" s="236"/>
      <c r="G730" s="236"/>
      <c r="H730" s="237"/>
      <c r="I730" s="241"/>
      <c r="J730" s="242"/>
      <c r="K730" s="247"/>
      <c r="L730" s="31"/>
    </row>
    <row r="731" spans="3:12" ht="30" customHeight="1" x14ac:dyDescent="0.25">
      <c r="C731" s="246"/>
      <c r="D731" s="251"/>
      <c r="E731" s="239" t="s">
        <v>264</v>
      </c>
      <c r="F731" s="236"/>
      <c r="G731" s="240" t="s">
        <v>265</v>
      </c>
      <c r="H731" s="355" t="str">
        <f>$G$162</f>
        <v>DOTACIÓN</v>
      </c>
      <c r="I731" s="355"/>
      <c r="J731" s="242"/>
      <c r="K731" s="247"/>
      <c r="L731" s="31"/>
    </row>
    <row r="732" spans="3:12" x14ac:dyDescent="0.25">
      <c r="C732" s="246"/>
      <c r="D732" s="238"/>
      <c r="E732" s="236"/>
      <c r="F732" s="236"/>
      <c r="G732" s="236"/>
      <c r="H732" s="237"/>
      <c r="I732" s="241"/>
      <c r="J732" s="242"/>
      <c r="K732" s="247"/>
      <c r="L732" s="31"/>
    </row>
    <row r="733" spans="3:12" ht="23.1" customHeight="1" x14ac:dyDescent="0.25">
      <c r="C733" s="39"/>
      <c r="D733" s="34"/>
      <c r="E733" s="356" t="s">
        <v>266</v>
      </c>
      <c r="F733" s="356"/>
      <c r="G733" s="356"/>
      <c r="H733" s="356"/>
      <c r="I733" s="356"/>
      <c r="J733" s="34"/>
      <c r="K733" s="40"/>
      <c r="L733" s="31"/>
    </row>
    <row r="734" spans="3:12" ht="45" customHeight="1" x14ac:dyDescent="0.25">
      <c r="C734" s="35"/>
      <c r="D734" s="34"/>
      <c r="E734" s="357" t="str">
        <f>$H$162</f>
        <v>Dotar sedes de Centros de Desarrollo Comunitarios dotados y/o acondicionados para la prestación de servicios sociales dirigidas al desarrollo de capacidades y generación de oportunidades.</v>
      </c>
      <c r="F734" s="357"/>
      <c r="G734" s="357"/>
      <c r="H734" s="357"/>
      <c r="I734" s="357"/>
      <c r="J734" s="34"/>
      <c r="K734" s="36"/>
      <c r="L734" s="31"/>
    </row>
    <row r="735" spans="3:12" ht="23.1" customHeight="1" x14ac:dyDescent="0.25">
      <c r="C735" s="232"/>
      <c r="D735" s="34"/>
      <c r="E735" s="195" t="s">
        <v>206</v>
      </c>
      <c r="F735" s="195" t="s">
        <v>267</v>
      </c>
      <c r="G735" s="229" t="s">
        <v>180</v>
      </c>
      <c r="H735" s="195" t="s">
        <v>268</v>
      </c>
      <c r="I735" s="205" t="s">
        <v>269</v>
      </c>
      <c r="J735" s="34"/>
      <c r="K735" s="231"/>
      <c r="L735" s="31"/>
    </row>
    <row r="736" spans="3:12" ht="77.25" customHeight="1" x14ac:dyDescent="0.25">
      <c r="C736" s="39"/>
      <c r="D736" s="34"/>
      <c r="E736" s="189">
        <v>1</v>
      </c>
      <c r="F736" s="80" t="s">
        <v>270</v>
      </c>
      <c r="G736" s="80" t="s">
        <v>181</v>
      </c>
      <c r="H736" s="130" t="str">
        <f>IF(G736=ISBLANK(TRUE)," ",VLOOKUP(G736,'T.DINAMICA 2'!$N$43:$U$52,8,0))</f>
        <v>Centros comunitarios dotados</v>
      </c>
      <c r="I736" s="219">
        <v>2</v>
      </c>
      <c r="J736" s="34"/>
      <c r="K736" s="40"/>
      <c r="L736" s="31"/>
    </row>
    <row r="737" spans="1:14" ht="33.950000000000003" customHeight="1" x14ac:dyDescent="0.25">
      <c r="C737" s="39"/>
      <c r="D737" s="34"/>
      <c r="E737" s="189">
        <v>2</v>
      </c>
      <c r="F737" s="80"/>
      <c r="G737" s="80"/>
      <c r="H737" s="130" t="str">
        <f>IF(G737=ISBLANK(TRUE)," ",VLOOKUP(G737,'T.DINAMICA 2'!$N$43:$U$52,8,0))</f>
        <v xml:space="preserve"> </v>
      </c>
      <c r="I737" s="219"/>
      <c r="J737" s="34"/>
      <c r="K737" s="40"/>
      <c r="L737" s="31"/>
    </row>
    <row r="738" spans="1:14" ht="33.950000000000003" customHeight="1" x14ac:dyDescent="0.25">
      <c r="C738" s="39"/>
      <c r="D738" s="34"/>
      <c r="E738" s="190">
        <v>3</v>
      </c>
      <c r="F738" s="183"/>
      <c r="G738" s="80"/>
      <c r="H738" s="130" t="str">
        <f>IF(G738=ISBLANK(TRUE)," ",VLOOKUP(G738,'T.DINAMICA 2'!$N$43:$U$52,8,0))</f>
        <v xml:space="preserve"> </v>
      </c>
      <c r="I738" s="220"/>
      <c r="J738" s="34"/>
      <c r="K738" s="40"/>
      <c r="L738" s="31"/>
    </row>
    <row r="739" spans="1:14" s="60" customFormat="1" ht="23.1" customHeight="1" x14ac:dyDescent="0.25">
      <c r="A739" s="56"/>
      <c r="B739" s="57"/>
      <c r="C739" s="58"/>
      <c r="D739" s="34"/>
      <c r="E739" s="358" t="s">
        <v>271</v>
      </c>
      <c r="F739" s="359"/>
      <c r="G739" s="359"/>
      <c r="H739" s="359"/>
      <c r="I739" s="360"/>
      <c r="J739" s="34"/>
      <c r="K739" s="59"/>
      <c r="L739" s="31"/>
      <c r="M739" s="26"/>
      <c r="N739" s="26"/>
    </row>
    <row r="740" spans="1:14" s="60" customFormat="1" ht="31.5" customHeight="1" x14ac:dyDescent="0.25">
      <c r="A740" s="56"/>
      <c r="B740" s="57"/>
      <c r="C740" s="58"/>
      <c r="D740" s="34"/>
      <c r="E740" s="196" t="s">
        <v>206</v>
      </c>
      <c r="F740" s="197" t="s">
        <v>272</v>
      </c>
      <c r="G740" s="206" t="s">
        <v>273</v>
      </c>
      <c r="H740" s="206" t="s">
        <v>274</v>
      </c>
      <c r="I740" s="206" t="s">
        <v>275</v>
      </c>
      <c r="J740" s="34"/>
      <c r="K740" s="59"/>
      <c r="L740" s="31"/>
      <c r="M740" s="26"/>
      <c r="N740" s="26"/>
    </row>
    <row r="741" spans="1:14" ht="118.5" customHeight="1" x14ac:dyDescent="0.25">
      <c r="C741" s="42"/>
      <c r="D741" s="34"/>
      <c r="E741" s="164">
        <v>1</v>
      </c>
      <c r="F741" s="130" t="str">
        <f>IF(G736=ISBLANK(TRUE)," ",VLOOKUP(G736,'T.DINAMICA 2'!$N$43:$T$52,5,0))</f>
        <v>Dotar y/o acondicionar 2 Centros de Desarrollo Comunitarios para la prestación de servicios sociales dirigidas al desarrollo de capacidades y generación de oportunidades.</v>
      </c>
      <c r="G741" s="130" t="str">
        <f>IF(G736=ISBLANK(TRUE)," ",VLOOKUP(G736,'T.DINAMICA 2'!$N$43:$T$52,6,0))</f>
        <v>Realizar 1.400 optimizaciones en unidades operativas para la prestación de servicios sociales a través del mantenimiento reforzamiento y adecuación de las infraestructuras.</v>
      </c>
      <c r="H741" s="130" t="str">
        <f>IF(G736=ISBLANK(TRUE)," ",VLOOKUP(G736,'T.DINAMICA 2'!$N$43:$T$52,7,0))</f>
        <v>N/A</v>
      </c>
      <c r="I741" s="226"/>
      <c r="J741" s="34"/>
      <c r="K741" s="40"/>
      <c r="L741" s="31"/>
    </row>
    <row r="742" spans="1:14" ht="33.950000000000003" customHeight="1" x14ac:dyDescent="0.25">
      <c r="C742" s="42"/>
      <c r="D742" s="34"/>
      <c r="E742" s="164">
        <v>2</v>
      </c>
      <c r="F742" s="130" t="str">
        <f>IF(G737=ISBLANK(TRUE)," ",VLOOKUP(G737,'T.DINAMICA 2'!$N$43:$T$52,5,0))</f>
        <v xml:space="preserve"> </v>
      </c>
      <c r="G742" s="130" t="str">
        <f>IF(G737=ISBLANK(TRUE)," ",VLOOKUP(G737,'T.DINAMICA 2'!$N$43:$T$52,6,0))</f>
        <v xml:space="preserve"> </v>
      </c>
      <c r="H742" s="130" t="str">
        <f>IF(G737=ISBLANK(TRUE)," ",VLOOKUP(G737,'T.DINAMICA 2'!$N$43:$T$52,7,0))</f>
        <v xml:space="preserve"> </v>
      </c>
      <c r="I742" s="226"/>
      <c r="J742" s="34"/>
      <c r="K742" s="40"/>
      <c r="L742" s="31"/>
    </row>
    <row r="743" spans="1:14" ht="33.950000000000003" customHeight="1" x14ac:dyDescent="0.25">
      <c r="C743" s="42"/>
      <c r="D743" s="34"/>
      <c r="E743" s="158">
        <v>3</v>
      </c>
      <c r="F743" s="130" t="str">
        <f>IF(G738=ISBLANK(TRUE)," ",VLOOKUP(G738,'T.DINAMICA 2'!$N$43:$T$52,5,0))</f>
        <v xml:space="preserve"> </v>
      </c>
      <c r="G743" s="130" t="str">
        <f>IF(G738=ISBLANK(TRUE)," ",VLOOKUP(G738,'T.DINAMICA 2'!$N$43:$T$52,6,0))</f>
        <v xml:space="preserve"> </v>
      </c>
      <c r="H743" s="130" t="str">
        <f>IF(G738=ISBLANK(TRUE)," ",VLOOKUP(G738,'T.DINAMICA 2'!$N$43:$T$52,7,0))</f>
        <v xml:space="preserve"> </v>
      </c>
      <c r="I743" s="227"/>
      <c r="J743" s="34"/>
      <c r="K743" s="40"/>
      <c r="L743" s="31"/>
    </row>
    <row r="744" spans="1:14" ht="15" customHeight="1" x14ac:dyDescent="0.25">
      <c r="C744" s="39"/>
      <c r="D744" s="41"/>
      <c r="E744" s="72"/>
      <c r="F744" s="73"/>
      <c r="G744" s="73"/>
      <c r="H744" s="88"/>
      <c r="I744" s="88"/>
      <c r="J744" s="32"/>
      <c r="K744" s="40"/>
      <c r="L744" s="31"/>
    </row>
    <row r="745" spans="1:14" ht="15" customHeight="1" x14ac:dyDescent="0.25">
      <c r="C745" s="39"/>
      <c r="D745" s="41"/>
      <c r="E745" s="72"/>
      <c r="F745" s="73"/>
      <c r="G745" s="73"/>
      <c r="H745" s="88"/>
      <c r="I745" s="88"/>
      <c r="J745" s="32"/>
      <c r="K745" s="40"/>
      <c r="L745" s="31"/>
    </row>
    <row r="746" spans="1:14" ht="15" customHeight="1" x14ac:dyDescent="0.25">
      <c r="C746" s="147"/>
      <c r="D746" s="233"/>
      <c r="E746" s="151"/>
      <c r="F746" s="152"/>
      <c r="G746" s="152"/>
      <c r="H746" s="153"/>
      <c r="I746" s="153"/>
      <c r="J746" s="46"/>
      <c r="K746" s="149"/>
      <c r="L746" s="31"/>
    </row>
    <row r="747" spans="1:14" ht="15" customHeight="1" x14ac:dyDescent="0.25">
      <c r="C747" s="234"/>
      <c r="D747" s="238"/>
      <c r="E747" s="236"/>
      <c r="F747" s="236"/>
      <c r="G747" s="236"/>
      <c r="H747" s="237"/>
      <c r="I747" s="241"/>
      <c r="J747" s="242"/>
      <c r="K747" s="243"/>
      <c r="L747" s="31"/>
    </row>
    <row r="748" spans="1:14" ht="15" customHeight="1" x14ac:dyDescent="0.25">
      <c r="C748" s="234"/>
      <c r="D748" s="235"/>
      <c r="E748" s="235"/>
      <c r="F748" s="236"/>
      <c r="G748" s="236"/>
      <c r="H748" s="237"/>
      <c r="I748" s="237"/>
      <c r="J748" s="242"/>
      <c r="K748" s="243"/>
      <c r="L748" s="31"/>
    </row>
    <row r="749" spans="1:14" ht="15" customHeight="1" x14ac:dyDescent="0.25">
      <c r="C749" s="234"/>
      <c r="D749" s="235"/>
      <c r="E749" s="235"/>
      <c r="F749" s="236"/>
      <c r="G749" s="236"/>
      <c r="H749" s="237"/>
      <c r="I749" s="237"/>
      <c r="J749" s="242"/>
      <c r="K749" s="243"/>
      <c r="L749" s="31"/>
    </row>
    <row r="750" spans="1:14" ht="30" customHeight="1" x14ac:dyDescent="0.25">
      <c r="C750" s="234"/>
      <c r="D750" s="235"/>
      <c r="E750" s="239" t="s">
        <v>276</v>
      </c>
      <c r="F750" s="236"/>
      <c r="G750" s="240" t="s">
        <v>265</v>
      </c>
      <c r="H750" s="355" t="str">
        <f t="shared" ref="H750" si="7">$G$163</f>
        <v>DOTACIÓN</v>
      </c>
      <c r="I750" s="355"/>
      <c r="J750" s="242"/>
      <c r="K750" s="243"/>
      <c r="L750" s="31"/>
    </row>
    <row r="751" spans="1:14" ht="15" customHeight="1" x14ac:dyDescent="0.25">
      <c r="C751" s="234"/>
      <c r="D751" s="235"/>
      <c r="E751" s="236"/>
      <c r="F751" s="236"/>
      <c r="G751" s="236"/>
      <c r="H751" s="237"/>
      <c r="I751" s="241"/>
      <c r="J751" s="242"/>
      <c r="K751" s="243"/>
      <c r="L751" s="31"/>
    </row>
    <row r="752" spans="1:14" ht="23.1" customHeight="1" x14ac:dyDescent="0.25">
      <c r="C752" s="35"/>
      <c r="D752" s="41"/>
      <c r="E752" s="356" t="s">
        <v>266</v>
      </c>
      <c r="F752" s="356"/>
      <c r="G752" s="356"/>
      <c r="H752" s="356"/>
      <c r="I752" s="356"/>
      <c r="J752" s="32"/>
      <c r="K752" s="231"/>
      <c r="L752" s="31"/>
    </row>
    <row r="753" spans="3:12" ht="36" customHeight="1" x14ac:dyDescent="0.25">
      <c r="C753" s="39"/>
      <c r="D753" s="41"/>
      <c r="E753" s="357" t="str">
        <f t="shared" ref="E753" si="8">$H$163</f>
        <v>Dotar unidades operativas de atención especializada (Centros Integrarte, Centros Crecer, Cadis) dotados y/o acondicionados</v>
      </c>
      <c r="F753" s="357"/>
      <c r="G753" s="357"/>
      <c r="H753" s="357"/>
      <c r="I753" s="357"/>
      <c r="J753" s="32"/>
      <c r="K753" s="40"/>
      <c r="L753" s="31"/>
    </row>
    <row r="754" spans="3:12" ht="23.1" customHeight="1" x14ac:dyDescent="0.25">
      <c r="C754" s="39"/>
      <c r="D754" s="41"/>
      <c r="E754" s="195" t="s">
        <v>206</v>
      </c>
      <c r="F754" s="195" t="s">
        <v>267</v>
      </c>
      <c r="G754" s="229" t="s">
        <v>180</v>
      </c>
      <c r="H754" s="195" t="s">
        <v>268</v>
      </c>
      <c r="I754" s="205" t="s">
        <v>269</v>
      </c>
      <c r="J754" s="32"/>
      <c r="K754" s="40"/>
      <c r="L754" s="31"/>
    </row>
    <row r="755" spans="3:12" ht="99.75" customHeight="1" x14ac:dyDescent="0.25">
      <c r="C755" s="39"/>
      <c r="D755" s="41"/>
      <c r="E755" s="189">
        <v>1</v>
      </c>
      <c r="F755" s="80" t="s">
        <v>277</v>
      </c>
      <c r="G755" s="80" t="s">
        <v>182</v>
      </c>
      <c r="H755" s="130" t="str">
        <f>IF(G755=ISBLANK(TRUE)," ",VLOOKUP(G755,'T.DINAMICA 2'!$N$43:$U$52,8,0))</f>
        <v>Centros de atención integral para personas con discapacidad dotados</v>
      </c>
      <c r="I755" s="219">
        <v>1</v>
      </c>
      <c r="J755" s="32"/>
      <c r="K755" s="40"/>
      <c r="L755" s="31"/>
    </row>
    <row r="756" spans="3:12" ht="33.950000000000003" customHeight="1" x14ac:dyDescent="0.25">
      <c r="C756" s="39"/>
      <c r="D756" s="41"/>
      <c r="E756" s="189">
        <v>2</v>
      </c>
      <c r="F756" s="80"/>
      <c r="G756" s="80"/>
      <c r="H756" s="130" t="str">
        <f>IF(G756=ISBLANK(TRUE)," ",VLOOKUP(G756,'T.DINAMICA 2'!$N$43:$U$52,8,0))</f>
        <v xml:space="preserve"> </v>
      </c>
      <c r="I756" s="219"/>
      <c r="J756" s="32"/>
      <c r="K756" s="40"/>
      <c r="L756" s="31"/>
    </row>
    <row r="757" spans="3:12" ht="33.950000000000003" customHeight="1" x14ac:dyDescent="0.25">
      <c r="C757" s="39"/>
      <c r="D757" s="41"/>
      <c r="E757" s="190">
        <v>3</v>
      </c>
      <c r="F757" s="183"/>
      <c r="G757" s="80"/>
      <c r="H757" s="130" t="str">
        <f>IF(G757=ISBLANK(TRUE)," ",VLOOKUP(G757,'T.DINAMICA 2'!$N$43:$U$52,8,0))</f>
        <v xml:space="preserve"> </v>
      </c>
      <c r="I757" s="220"/>
      <c r="J757" s="32"/>
      <c r="K757" s="40"/>
      <c r="L757" s="31"/>
    </row>
    <row r="758" spans="3:12" ht="23.1" customHeight="1" x14ac:dyDescent="0.25">
      <c r="C758" s="39"/>
      <c r="D758" s="41"/>
      <c r="E758" s="358" t="s">
        <v>271</v>
      </c>
      <c r="F758" s="359"/>
      <c r="G758" s="359"/>
      <c r="H758" s="359"/>
      <c r="I758" s="360"/>
      <c r="J758" s="32"/>
      <c r="K758" s="40"/>
      <c r="L758" s="31"/>
    </row>
    <row r="759" spans="3:12" ht="31.5" customHeight="1" x14ac:dyDescent="0.25">
      <c r="C759" s="39"/>
      <c r="D759" s="41"/>
      <c r="E759" s="196" t="s">
        <v>206</v>
      </c>
      <c r="F759" s="197" t="s">
        <v>272</v>
      </c>
      <c r="G759" s="206" t="s">
        <v>273</v>
      </c>
      <c r="H759" s="206" t="s">
        <v>274</v>
      </c>
      <c r="I759" s="206" t="s">
        <v>275</v>
      </c>
      <c r="J759" s="32"/>
      <c r="K759" s="40"/>
      <c r="L759" s="31"/>
    </row>
    <row r="760" spans="3:12" ht="76.5" customHeight="1" x14ac:dyDescent="0.25">
      <c r="C760" s="39"/>
      <c r="D760" s="41"/>
      <c r="E760" s="164">
        <v>1</v>
      </c>
      <c r="F760" s="130" t="str">
        <f>IF(G755=ISBLANK(TRUE)," ",VLOOKUP(G755,'T.DINAMICA 2'!$N$43:$T$52,5,0))</f>
        <v>Dotar y/o acondicionar 1 unidades operativas de atención especializada (Centros Crecer).</v>
      </c>
      <c r="G760" s="130" t="str">
        <f>IF(G755=ISBLANK(TRUE)," ",VLOOKUP(G755,'T.DINAMICA 2'!$N$43:$T$52,6,0))</f>
        <v>Realizar 1.400 optimizaciones en unidades operativas para la prestación de servicios sociales a través del mantenimiento reforzamiento y adecuación de las infraestructuras.</v>
      </c>
      <c r="H760" s="130" t="str">
        <f>IF(G755=ISBLANK(TRUE)," ",VLOOKUP(G755,'T.DINAMICA 2'!$N$43:$T$52,7,0))</f>
        <v>N/A</v>
      </c>
      <c r="I760" s="226"/>
      <c r="J760" s="32"/>
      <c r="K760" s="40"/>
      <c r="L760" s="31"/>
    </row>
    <row r="761" spans="3:12" ht="33.950000000000003" customHeight="1" x14ac:dyDescent="0.25">
      <c r="C761" s="39"/>
      <c r="D761" s="41"/>
      <c r="E761" s="164">
        <v>2</v>
      </c>
      <c r="F761" s="130" t="str">
        <f>IF(G756=ISBLANK(TRUE)," ",VLOOKUP(G756,'T.DINAMICA 2'!$N$43:$T$52,5,0))</f>
        <v xml:space="preserve"> </v>
      </c>
      <c r="G761" s="130" t="str">
        <f>IF(G756=ISBLANK(TRUE)," ",VLOOKUP(G756,'T.DINAMICA 2'!$N$43:$T$52,6,0))</f>
        <v xml:space="preserve"> </v>
      </c>
      <c r="H761" s="130" t="str">
        <f>IF(G756=ISBLANK(TRUE)," ",VLOOKUP(G756,'T.DINAMICA 2'!$N$43:$T$52,7,0))</f>
        <v xml:space="preserve"> </v>
      </c>
      <c r="I761" s="226"/>
      <c r="J761" s="32"/>
      <c r="K761" s="40"/>
      <c r="L761" s="31"/>
    </row>
    <row r="762" spans="3:12" ht="33.950000000000003" customHeight="1" x14ac:dyDescent="0.25">
      <c r="C762" s="39"/>
      <c r="D762" s="41"/>
      <c r="E762" s="158">
        <v>3</v>
      </c>
      <c r="F762" s="130" t="str">
        <f>IF(G757=ISBLANK(TRUE)," ",VLOOKUP(G757,'T.DINAMICA 2'!$N$43:$T$52,5,0))</f>
        <v xml:space="preserve"> </v>
      </c>
      <c r="G762" s="130" t="str">
        <f>IF(G757=ISBLANK(TRUE)," ",VLOOKUP(G757,'T.DINAMICA 2'!$N$43:$T$52,6,0))</f>
        <v xml:space="preserve"> </v>
      </c>
      <c r="H762" s="130" t="str">
        <f>IF(G757=ISBLANK(TRUE)," ",VLOOKUP(G757,'T.DINAMICA 2'!$N$43:$T$52,7,0))</f>
        <v xml:space="preserve"> </v>
      </c>
      <c r="I762" s="227"/>
      <c r="J762" s="32"/>
      <c r="K762" s="40"/>
      <c r="L762" s="31"/>
    </row>
    <row r="763" spans="3:12" ht="15" customHeight="1" x14ac:dyDescent="0.25">
      <c r="C763" s="39"/>
      <c r="D763" s="41"/>
      <c r="E763" s="72"/>
      <c r="F763" s="73"/>
      <c r="G763" s="73"/>
      <c r="H763" s="88"/>
      <c r="I763" s="88"/>
      <c r="J763" s="32"/>
      <c r="K763" s="40"/>
      <c r="L763" s="31"/>
    </row>
    <row r="764" spans="3:12" ht="15" customHeight="1" x14ac:dyDescent="0.25">
      <c r="C764" s="39"/>
      <c r="D764" s="41"/>
      <c r="E764" s="72"/>
      <c r="F764" s="73"/>
      <c r="G764" s="73"/>
      <c r="H764" s="88"/>
      <c r="I764" s="88"/>
      <c r="J764" s="32"/>
      <c r="K764" s="40"/>
      <c r="L764" s="31"/>
    </row>
    <row r="765" spans="3:12" ht="15" customHeight="1" x14ac:dyDescent="0.25">
      <c r="C765" s="147"/>
      <c r="D765" s="233"/>
      <c r="E765" s="151"/>
      <c r="F765" s="152"/>
      <c r="G765" s="152"/>
      <c r="H765" s="153"/>
      <c r="I765" s="153"/>
      <c r="J765" s="46"/>
      <c r="K765" s="149"/>
      <c r="L765" s="31"/>
    </row>
    <row r="766" spans="3:12" ht="15" customHeight="1" x14ac:dyDescent="0.25">
      <c r="C766" s="234"/>
      <c r="D766" s="238"/>
      <c r="E766" s="236"/>
      <c r="F766" s="236"/>
      <c r="G766" s="236"/>
      <c r="H766" s="237"/>
      <c r="I766" s="241"/>
      <c r="J766" s="242"/>
      <c r="K766" s="243"/>
      <c r="L766" s="31"/>
    </row>
    <row r="767" spans="3:12" ht="15" customHeight="1" x14ac:dyDescent="0.25">
      <c r="C767" s="234"/>
      <c r="D767" s="420"/>
      <c r="E767" s="420"/>
      <c r="F767" s="236"/>
      <c r="G767" s="236"/>
      <c r="H767" s="237"/>
      <c r="I767" s="241"/>
      <c r="J767" s="242"/>
      <c r="K767" s="243"/>
      <c r="L767" s="31"/>
    </row>
    <row r="768" spans="3:12" ht="15" customHeight="1" x14ac:dyDescent="0.25">
      <c r="C768" s="234"/>
      <c r="D768" s="238"/>
      <c r="E768" s="236"/>
      <c r="F768" s="236"/>
      <c r="G768" s="236"/>
      <c r="H768" s="237"/>
      <c r="I768" s="241"/>
      <c r="J768" s="242"/>
      <c r="K768" s="243"/>
      <c r="L768" s="31"/>
    </row>
    <row r="769" spans="3:12" ht="30" customHeight="1" x14ac:dyDescent="0.25">
      <c r="C769" s="234"/>
      <c r="D769" s="235"/>
      <c r="E769" s="239" t="s">
        <v>278</v>
      </c>
      <c r="F769" s="236"/>
      <c r="G769" s="240" t="s">
        <v>265</v>
      </c>
      <c r="H769" s="355" t="str">
        <f t="shared" ref="H769" si="9">$G$164</f>
        <v>DOTACIÓN</v>
      </c>
      <c r="I769" s="355"/>
      <c r="J769" s="242"/>
      <c r="K769" s="243"/>
      <c r="L769" s="31"/>
    </row>
    <row r="770" spans="3:12" ht="36" customHeight="1" x14ac:dyDescent="0.25">
      <c r="C770" s="234"/>
      <c r="D770" s="235"/>
      <c r="E770" s="236"/>
      <c r="F770" s="236"/>
      <c r="G770" s="236"/>
      <c r="H770" s="237"/>
      <c r="I770" s="241"/>
      <c r="J770" s="242"/>
      <c r="K770" s="243"/>
      <c r="L770" s="31"/>
    </row>
    <row r="771" spans="3:12" ht="23.1" customHeight="1" x14ac:dyDescent="0.25">
      <c r="C771" s="35"/>
      <c r="D771" s="41"/>
      <c r="E771" s="356" t="s">
        <v>266</v>
      </c>
      <c r="F771" s="356"/>
      <c r="G771" s="356"/>
      <c r="H771" s="356"/>
      <c r="I771" s="356"/>
      <c r="J771" s="32"/>
      <c r="K771" s="231"/>
      <c r="L771" s="31"/>
    </row>
    <row r="772" spans="3:12" ht="36" customHeight="1" x14ac:dyDescent="0.25">
      <c r="C772" s="39"/>
      <c r="D772" s="41"/>
      <c r="E772" s="357" t="str">
        <f t="shared" ref="E772" si="10">$H$164</f>
        <v xml:space="preserve">Dotar unidades operativas orientadas a la atención de la primera infancia  (Jardines Infantiles, Casas de Pensamiento Intercultural, Modalidad Espacios Rurales, Crecemos en la Ruralidad, Creciendo Juntos, Centros Amar) dotadas y/o acondicionadas </v>
      </c>
      <c r="F772" s="357"/>
      <c r="G772" s="357"/>
      <c r="H772" s="357"/>
      <c r="I772" s="357"/>
      <c r="J772" s="32"/>
      <c r="K772" s="40"/>
      <c r="L772" s="31"/>
    </row>
    <row r="773" spans="3:12" ht="23.1" customHeight="1" x14ac:dyDescent="0.25">
      <c r="C773" s="39"/>
      <c r="D773" s="41"/>
      <c r="E773" s="195" t="s">
        <v>206</v>
      </c>
      <c r="F773" s="195" t="s">
        <v>267</v>
      </c>
      <c r="G773" s="229" t="s">
        <v>180</v>
      </c>
      <c r="H773" s="195" t="s">
        <v>268</v>
      </c>
      <c r="I773" s="205" t="s">
        <v>269</v>
      </c>
      <c r="J773" s="32"/>
      <c r="K773" s="40"/>
      <c r="L773" s="31"/>
    </row>
    <row r="774" spans="3:12" ht="90.75" customHeight="1" x14ac:dyDescent="0.25">
      <c r="C774" s="39"/>
      <c r="D774" s="41"/>
      <c r="E774" s="189">
        <v>1</v>
      </c>
      <c r="F774" s="80" t="s">
        <v>279</v>
      </c>
      <c r="G774" s="80" t="s">
        <v>183</v>
      </c>
      <c r="H774" s="130" t="str">
        <f>IF(G774=ISBLANK(TRUE)," ",VLOOKUP(G774,'T.DINAMICA 2'!$N$43:$U$52,8,0))</f>
        <v>Edificaciones de atención a la primera infancia dotadas</v>
      </c>
      <c r="I774" s="219">
        <v>9</v>
      </c>
      <c r="J774" s="32"/>
      <c r="K774" s="40"/>
      <c r="L774" s="31"/>
    </row>
    <row r="775" spans="3:12" ht="33.950000000000003" customHeight="1" x14ac:dyDescent="0.25">
      <c r="C775" s="39"/>
      <c r="D775" s="41"/>
      <c r="E775" s="189">
        <v>2</v>
      </c>
      <c r="F775" s="80"/>
      <c r="G775" s="80"/>
      <c r="H775" s="130" t="str">
        <f>IF(G775=ISBLANK(TRUE)," ",VLOOKUP(G775,'T.DINAMICA 2'!$N$43:$U$52,8,0))</f>
        <v xml:space="preserve"> </v>
      </c>
      <c r="I775" s="219"/>
      <c r="J775" s="32"/>
      <c r="K775" s="40"/>
      <c r="L775" s="31"/>
    </row>
    <row r="776" spans="3:12" ht="33.950000000000003" customHeight="1" x14ac:dyDescent="0.25">
      <c r="C776" s="39"/>
      <c r="D776" s="41"/>
      <c r="E776" s="190">
        <v>3</v>
      </c>
      <c r="F776" s="183"/>
      <c r="G776" s="80"/>
      <c r="H776" s="130" t="str">
        <f>IF(G776=ISBLANK(TRUE)," ",VLOOKUP(G776,'T.DINAMICA 2'!$N$43:$U$52,8,0))</f>
        <v xml:space="preserve"> </v>
      </c>
      <c r="I776" s="220"/>
      <c r="J776" s="32"/>
      <c r="K776" s="40"/>
      <c r="L776" s="31"/>
    </row>
    <row r="777" spans="3:12" ht="23.1" customHeight="1" x14ac:dyDescent="0.25">
      <c r="C777" s="39"/>
      <c r="D777" s="41"/>
      <c r="E777" s="358" t="s">
        <v>271</v>
      </c>
      <c r="F777" s="359"/>
      <c r="G777" s="359"/>
      <c r="H777" s="359"/>
      <c r="I777" s="360"/>
      <c r="J777" s="32"/>
      <c r="K777" s="40"/>
      <c r="L777" s="31"/>
    </row>
    <row r="778" spans="3:12" ht="31.5" customHeight="1" x14ac:dyDescent="0.25">
      <c r="C778" s="39"/>
      <c r="D778" s="41"/>
      <c r="E778" s="196" t="s">
        <v>206</v>
      </c>
      <c r="F778" s="197" t="s">
        <v>272</v>
      </c>
      <c r="G778" s="206" t="s">
        <v>273</v>
      </c>
      <c r="H778" s="206" t="s">
        <v>274</v>
      </c>
      <c r="I778" s="206" t="s">
        <v>275</v>
      </c>
      <c r="J778" s="32"/>
      <c r="K778" s="40"/>
      <c r="L778" s="31"/>
    </row>
    <row r="779" spans="3:12" ht="77.25" customHeight="1" x14ac:dyDescent="0.25">
      <c r="C779" s="39"/>
      <c r="D779" s="41"/>
      <c r="E779" s="164">
        <v>1</v>
      </c>
      <c r="F779" s="130" t="str">
        <f>IF(G774=ISBLANK(TRUE)," ",VLOOKUP(G774,'T.DINAMICA 2'!$N$43:$T$52,5,0))</f>
        <v>Dotar y/o acondicionar 9 unidades operativas orientadas a la atención de la primera infancia (Jardines Infantiles).</v>
      </c>
      <c r="G779" s="130" t="str">
        <f>IF(G774=ISBLANK(TRUE)," ",VLOOKUP(G774,'T.DINAMICA 2'!$N$43:$T$52,6,0))</f>
        <v>Realizar 1.400 optimizaciones en unidades operativas para la prestación de servicios sociales a través del mantenimiento reforzamiento y adecuación de las infraestructuras.</v>
      </c>
      <c r="H779" s="130" t="str">
        <f>IF(G774=ISBLANK(TRUE)," ",VLOOKUP(G774,'T.DINAMICA 2'!$N$43:$T$52,7,0))</f>
        <v>N/A</v>
      </c>
      <c r="I779" s="226"/>
      <c r="J779" s="32"/>
      <c r="K779" s="40"/>
      <c r="L779" s="31"/>
    </row>
    <row r="780" spans="3:12" ht="33.950000000000003" customHeight="1" x14ac:dyDescent="0.25">
      <c r="C780" s="39"/>
      <c r="D780" s="41"/>
      <c r="E780" s="164">
        <v>2</v>
      </c>
      <c r="F780" s="130" t="str">
        <f>IF(G775=ISBLANK(TRUE)," ",VLOOKUP(G775,'T.DINAMICA 2'!$N$43:$T$52,5,0))</f>
        <v xml:space="preserve"> </v>
      </c>
      <c r="G780" s="130" t="str">
        <f>IF(G775=ISBLANK(TRUE)," ",VLOOKUP(G775,'T.DINAMICA 2'!$N$43:$T$52,6,0))</f>
        <v xml:space="preserve"> </v>
      </c>
      <c r="H780" s="130" t="str">
        <f>IF(G775=ISBLANK(TRUE)," ",VLOOKUP(G775,'T.DINAMICA 2'!$N$43:$T$52,7,0))</f>
        <v xml:space="preserve"> </v>
      </c>
      <c r="I780" s="226"/>
      <c r="J780" s="32"/>
      <c r="K780" s="40"/>
      <c r="L780" s="31"/>
    </row>
    <row r="781" spans="3:12" ht="33.950000000000003" customHeight="1" x14ac:dyDescent="0.25">
      <c r="C781" s="39"/>
      <c r="D781" s="41"/>
      <c r="E781" s="158">
        <v>3</v>
      </c>
      <c r="F781" s="130" t="str">
        <f>IF(G776=ISBLANK(TRUE)," ",VLOOKUP(G776,'T.DINAMICA 2'!$N$43:$T$52,5,0))</f>
        <v xml:space="preserve"> </v>
      </c>
      <c r="G781" s="130" t="str">
        <f>IF(G776=ISBLANK(TRUE)," ",VLOOKUP(G776,'T.DINAMICA 2'!$N$43:$T$52,6,0))</f>
        <v xml:space="preserve"> </v>
      </c>
      <c r="H781" s="130" t="str">
        <f>IF(G776=ISBLANK(TRUE)," ",VLOOKUP(G776,'T.DINAMICA 2'!$N$43:$T$52,7,0))</f>
        <v xml:space="preserve"> </v>
      </c>
      <c r="I781" s="227"/>
      <c r="J781" s="32"/>
      <c r="K781" s="40"/>
      <c r="L781" s="31"/>
    </row>
    <row r="782" spans="3:12" ht="15" customHeight="1" x14ac:dyDescent="0.25">
      <c r="C782" s="234"/>
      <c r="D782" s="235"/>
      <c r="E782" s="235"/>
      <c r="F782" s="236"/>
      <c r="G782" s="236"/>
      <c r="H782" s="237"/>
      <c r="I782" s="237"/>
      <c r="J782" s="242"/>
      <c r="K782" s="243"/>
      <c r="L782" s="31"/>
    </row>
    <row r="783" spans="3:12" ht="15" hidden="1" customHeight="1" outlineLevel="1" x14ac:dyDescent="0.25">
      <c r="C783" s="234"/>
      <c r="D783" s="420"/>
      <c r="E783" s="420"/>
      <c r="F783" s="236"/>
      <c r="G783" s="236"/>
      <c r="H783" s="237"/>
      <c r="I783" s="237"/>
      <c r="J783" s="242"/>
      <c r="K783" s="243"/>
      <c r="L783" s="31"/>
    </row>
    <row r="784" spans="3:12" ht="15" hidden="1" customHeight="1" outlineLevel="1" x14ac:dyDescent="0.25">
      <c r="C784" s="234"/>
      <c r="D784" s="238"/>
      <c r="E784" s="236"/>
      <c r="F784" s="236"/>
      <c r="G784" s="236"/>
      <c r="H784" s="237"/>
      <c r="I784" s="237"/>
      <c r="J784" s="242"/>
      <c r="K784" s="243"/>
      <c r="L784" s="31"/>
    </row>
    <row r="785" spans="3:12" ht="30" hidden="1" customHeight="1" outlineLevel="1" x14ac:dyDescent="0.25">
      <c r="C785" s="234"/>
      <c r="D785" s="235"/>
      <c r="E785" s="239" t="s">
        <v>280</v>
      </c>
      <c r="F785" s="236"/>
      <c r="G785" s="240" t="s">
        <v>265</v>
      </c>
      <c r="H785" s="355">
        <f t="shared" ref="H785" si="11">$G$165</f>
        <v>0</v>
      </c>
      <c r="I785" s="355"/>
      <c r="J785" s="242"/>
      <c r="K785" s="243"/>
      <c r="L785" s="31"/>
    </row>
    <row r="786" spans="3:12" ht="36" hidden="1" customHeight="1" outlineLevel="1" x14ac:dyDescent="0.25">
      <c r="C786" s="234"/>
      <c r="D786" s="235"/>
      <c r="E786" s="236"/>
      <c r="F786" s="236"/>
      <c r="G786" s="236"/>
      <c r="H786" s="237"/>
      <c r="I786" s="241"/>
      <c r="J786" s="242"/>
      <c r="K786" s="243"/>
      <c r="L786" s="31"/>
    </row>
    <row r="787" spans="3:12" ht="23.1" hidden="1" customHeight="1" outlineLevel="1" x14ac:dyDescent="0.25">
      <c r="C787" s="39"/>
      <c r="D787" s="41"/>
      <c r="E787" s="356" t="s">
        <v>266</v>
      </c>
      <c r="F787" s="356"/>
      <c r="G787" s="356"/>
      <c r="H787" s="356"/>
      <c r="I787" s="356"/>
      <c r="J787" s="32"/>
      <c r="K787" s="231"/>
      <c r="L787" s="31"/>
    </row>
    <row r="788" spans="3:12" ht="23.1" hidden="1" customHeight="1" outlineLevel="1" x14ac:dyDescent="0.25">
      <c r="C788" s="39"/>
      <c r="D788" s="41"/>
      <c r="E788" s="357">
        <f t="shared" ref="E788" si="12">$H$165</f>
        <v>0</v>
      </c>
      <c r="F788" s="357"/>
      <c r="G788" s="357"/>
      <c r="H788" s="357"/>
      <c r="I788" s="357"/>
      <c r="J788" s="32"/>
      <c r="K788" s="231"/>
      <c r="L788" s="31"/>
    </row>
    <row r="789" spans="3:12" ht="23.1" hidden="1" customHeight="1" outlineLevel="1" x14ac:dyDescent="0.25">
      <c r="C789" s="39"/>
      <c r="D789" s="41"/>
      <c r="E789" s="195" t="s">
        <v>206</v>
      </c>
      <c r="F789" s="195" t="s">
        <v>267</v>
      </c>
      <c r="G789" s="229" t="s">
        <v>180</v>
      </c>
      <c r="H789" s="195" t="s">
        <v>268</v>
      </c>
      <c r="I789" s="205" t="s">
        <v>269</v>
      </c>
      <c r="J789" s="32"/>
      <c r="K789" s="40"/>
      <c r="L789" s="31"/>
    </row>
    <row r="790" spans="3:12" ht="33.950000000000003" hidden="1" customHeight="1" outlineLevel="1" x14ac:dyDescent="0.25">
      <c r="C790" s="39"/>
      <c r="D790" s="41"/>
      <c r="E790" s="189">
        <v>1</v>
      </c>
      <c r="F790" s="80"/>
      <c r="G790" s="80"/>
      <c r="H790" s="130" t="str">
        <f>IF(G790=ISBLANK(TRUE)," ",VLOOKUP(G790,'T.DINAMICA 2'!$N$43:$U$52,8,0))</f>
        <v xml:space="preserve"> </v>
      </c>
      <c r="I790" s="219"/>
      <c r="J790" s="32"/>
      <c r="K790" s="40"/>
      <c r="L790" s="31"/>
    </row>
    <row r="791" spans="3:12" ht="33.950000000000003" hidden="1" customHeight="1" outlineLevel="1" x14ac:dyDescent="0.25">
      <c r="C791" s="39"/>
      <c r="D791" s="41"/>
      <c r="E791" s="189">
        <v>2</v>
      </c>
      <c r="F791" s="80"/>
      <c r="G791" s="80"/>
      <c r="H791" s="130" t="str">
        <f>IF(G791=ISBLANK(TRUE)," ",VLOOKUP(G791,'T.DINAMICA 2'!$N$43:$U$52,8,0))</f>
        <v xml:space="preserve"> </v>
      </c>
      <c r="I791" s="219"/>
      <c r="J791" s="32"/>
      <c r="K791" s="40"/>
      <c r="L791" s="31"/>
    </row>
    <row r="792" spans="3:12" ht="33.950000000000003" hidden="1" customHeight="1" outlineLevel="1" x14ac:dyDescent="0.25">
      <c r="C792" s="39"/>
      <c r="D792" s="41"/>
      <c r="E792" s="190">
        <v>3</v>
      </c>
      <c r="F792" s="183"/>
      <c r="G792" s="80"/>
      <c r="H792" s="130" t="str">
        <f>IF(G792=ISBLANK(TRUE)," ",VLOOKUP(G792,'T.DINAMICA 2'!$N$43:$U$52,8,0))</f>
        <v xml:space="preserve"> </v>
      </c>
      <c r="I792" s="220"/>
      <c r="J792" s="32"/>
      <c r="K792" s="40"/>
      <c r="L792" s="31"/>
    </row>
    <row r="793" spans="3:12" ht="23.1" hidden="1" customHeight="1" outlineLevel="1" x14ac:dyDescent="0.25">
      <c r="C793" s="39"/>
      <c r="D793" s="41"/>
      <c r="E793" s="358" t="s">
        <v>271</v>
      </c>
      <c r="F793" s="359"/>
      <c r="G793" s="359"/>
      <c r="H793" s="359"/>
      <c r="I793" s="360"/>
      <c r="J793" s="32"/>
      <c r="K793" s="40"/>
      <c r="L793" s="31"/>
    </row>
    <row r="794" spans="3:12" ht="31.5" hidden="1" customHeight="1" outlineLevel="1" x14ac:dyDescent="0.25">
      <c r="C794" s="39"/>
      <c r="D794" s="41"/>
      <c r="E794" s="196" t="s">
        <v>206</v>
      </c>
      <c r="F794" s="197" t="s">
        <v>272</v>
      </c>
      <c r="G794" s="206" t="s">
        <v>273</v>
      </c>
      <c r="H794" s="206" t="s">
        <v>274</v>
      </c>
      <c r="I794" s="206" t="s">
        <v>275</v>
      </c>
      <c r="J794" s="32"/>
      <c r="K794" s="40"/>
      <c r="L794" s="31"/>
    </row>
    <row r="795" spans="3:12" ht="33.950000000000003" hidden="1" customHeight="1" outlineLevel="1" x14ac:dyDescent="0.25">
      <c r="C795" s="39"/>
      <c r="D795" s="41"/>
      <c r="E795" s="164">
        <v>1</v>
      </c>
      <c r="F795" s="130" t="str">
        <f>IF(G790=ISBLANK(TRUE)," ",VLOOKUP(G790,'T.DINAMICA 2'!$N$43:$T$52,5,0))</f>
        <v xml:space="preserve"> </v>
      </c>
      <c r="G795" s="130" t="str">
        <f>IF(G790=ISBLANK(TRUE)," ",VLOOKUP(G790,'T.DINAMICA 2'!$N$43:$T$52,6,0))</f>
        <v xml:space="preserve"> </v>
      </c>
      <c r="H795" s="130" t="str">
        <f>IF(G790=ISBLANK(TRUE)," ",VLOOKUP(G790,'T.DINAMICA 2'!$N$43:$T$52,7,0))</f>
        <v xml:space="preserve"> </v>
      </c>
      <c r="I795" s="226"/>
      <c r="J795" s="32"/>
      <c r="K795" s="40"/>
      <c r="L795" s="31"/>
    </row>
    <row r="796" spans="3:12" ht="33.950000000000003" hidden="1" customHeight="1" outlineLevel="1" x14ac:dyDescent="0.25">
      <c r="C796" s="39"/>
      <c r="D796" s="41"/>
      <c r="E796" s="164">
        <v>2</v>
      </c>
      <c r="F796" s="130" t="str">
        <f>IF(G791=ISBLANK(TRUE)," ",VLOOKUP(G791,'T.DINAMICA 2'!$N$43:$T$52,5,0))</f>
        <v xml:space="preserve"> </v>
      </c>
      <c r="G796" s="130" t="str">
        <f>IF(G791=ISBLANK(TRUE)," ",VLOOKUP(G791,'T.DINAMICA 2'!$N$43:$T$52,6,0))</f>
        <v xml:space="preserve"> </v>
      </c>
      <c r="H796" s="130" t="str">
        <f>IF(G791=ISBLANK(TRUE)," ",VLOOKUP(G791,'T.DINAMICA 2'!$N$43:$T$52,7,0))</f>
        <v xml:space="preserve"> </v>
      </c>
      <c r="I796" s="226"/>
      <c r="J796" s="32"/>
      <c r="K796" s="40"/>
      <c r="L796" s="31"/>
    </row>
    <row r="797" spans="3:12" ht="33.950000000000003" hidden="1" customHeight="1" outlineLevel="1" x14ac:dyDescent="0.25">
      <c r="C797" s="39"/>
      <c r="D797" s="41"/>
      <c r="E797" s="158">
        <v>3</v>
      </c>
      <c r="F797" s="130" t="str">
        <f>IF(G792=ISBLANK(TRUE)," ",VLOOKUP(G792,'T.DINAMICA 2'!$N$43:$T$52,5,0))</f>
        <v xml:space="preserve"> </v>
      </c>
      <c r="G797" s="130" t="str">
        <f>IF(G792=ISBLANK(TRUE)," ",VLOOKUP(G792,'T.DINAMICA 2'!$N$43:$T$52,6,0))</f>
        <v xml:space="preserve"> </v>
      </c>
      <c r="H797" s="130" t="str">
        <f>IF(G792=ISBLANK(TRUE)," ",VLOOKUP(G792,'T.DINAMICA 2'!$N$43:$T$52,7,0))</f>
        <v xml:space="preserve"> </v>
      </c>
      <c r="I797" s="227"/>
      <c r="J797" s="32"/>
      <c r="K797" s="40"/>
      <c r="L797" s="31"/>
    </row>
    <row r="798" spans="3:12" ht="15" hidden="1" customHeight="1" outlineLevel="1" x14ac:dyDescent="0.25">
      <c r="C798" s="234"/>
      <c r="D798" s="235"/>
      <c r="E798" s="235"/>
      <c r="F798" s="236"/>
      <c r="G798" s="236"/>
      <c r="H798" s="237"/>
      <c r="I798" s="237"/>
      <c r="J798" s="242"/>
      <c r="K798" s="243"/>
      <c r="L798" s="31"/>
    </row>
    <row r="799" spans="3:12" ht="15" hidden="1" customHeight="1" outlineLevel="1" x14ac:dyDescent="0.25">
      <c r="C799" s="234"/>
      <c r="D799" s="235"/>
      <c r="E799" s="235"/>
      <c r="F799" s="236"/>
      <c r="G799" s="236"/>
      <c r="H799" s="237"/>
      <c r="I799" s="237"/>
      <c r="J799" s="242"/>
      <c r="K799" s="243"/>
      <c r="L799" s="31"/>
    </row>
    <row r="800" spans="3:12" ht="15" customHeight="1" collapsed="1" x14ac:dyDescent="0.25">
      <c r="C800" s="234"/>
      <c r="D800" s="235"/>
      <c r="E800" s="235"/>
      <c r="F800" s="236"/>
      <c r="G800" s="236"/>
      <c r="H800" s="237"/>
      <c r="I800" s="237"/>
      <c r="J800" s="242"/>
      <c r="K800" s="243"/>
      <c r="L800" s="31"/>
    </row>
    <row r="801" spans="3:13" ht="15" customHeight="1" x14ac:dyDescent="0.25">
      <c r="C801" s="234"/>
      <c r="D801" s="235"/>
      <c r="E801" s="235"/>
      <c r="F801" s="236"/>
      <c r="G801" s="236"/>
      <c r="H801" s="237"/>
      <c r="I801" s="237"/>
      <c r="J801" s="242"/>
      <c r="K801" s="243"/>
      <c r="L801" s="31"/>
    </row>
    <row r="802" spans="3:13" ht="15" hidden="1" customHeight="1" outlineLevel="1" x14ac:dyDescent="0.25">
      <c r="C802" s="234"/>
      <c r="D802" s="238"/>
      <c r="E802" s="236"/>
      <c r="F802" s="236"/>
      <c r="G802" s="236"/>
      <c r="H802" s="237"/>
      <c r="I802" s="241"/>
      <c r="J802" s="242"/>
      <c r="K802" s="243"/>
      <c r="L802" s="31"/>
    </row>
    <row r="803" spans="3:13" ht="15" hidden="1" customHeight="1" outlineLevel="1" x14ac:dyDescent="0.25">
      <c r="C803" s="234"/>
      <c r="D803" s="420"/>
      <c r="E803" s="420"/>
      <c r="F803" s="236"/>
      <c r="G803" s="236"/>
      <c r="H803" s="237"/>
      <c r="I803" s="237"/>
      <c r="J803" s="242"/>
      <c r="K803" s="243"/>
      <c r="L803" s="31"/>
    </row>
    <row r="804" spans="3:13" ht="30" hidden="1" customHeight="1" outlineLevel="1" x14ac:dyDescent="0.25">
      <c r="C804" s="234"/>
      <c r="D804" s="238"/>
      <c r="E804" s="244" t="s">
        <v>281</v>
      </c>
      <c r="F804" s="236"/>
      <c r="G804" s="240" t="s">
        <v>265</v>
      </c>
      <c r="H804" s="355">
        <f t="shared" ref="H804" si="13">$G$166</f>
        <v>0</v>
      </c>
      <c r="I804" s="355"/>
      <c r="J804" s="242"/>
      <c r="K804" s="243"/>
      <c r="L804" s="31"/>
    </row>
    <row r="805" spans="3:13" ht="23.1" hidden="1" customHeight="1" outlineLevel="1" x14ac:dyDescent="0.25">
      <c r="C805" s="234"/>
      <c r="D805" s="235"/>
      <c r="E805" s="236"/>
      <c r="F805" s="236"/>
      <c r="G805" s="236"/>
      <c r="H805" s="237"/>
      <c r="I805" s="241"/>
      <c r="J805" s="242"/>
      <c r="K805" s="243"/>
      <c r="L805" s="31"/>
    </row>
    <row r="806" spans="3:13" ht="23.1" hidden="1" customHeight="1" outlineLevel="1" x14ac:dyDescent="0.25">
      <c r="C806" s="39"/>
      <c r="D806" s="41"/>
      <c r="E806" s="356" t="s">
        <v>266</v>
      </c>
      <c r="F806" s="356"/>
      <c r="G806" s="356"/>
      <c r="H806" s="356"/>
      <c r="I806" s="356"/>
      <c r="J806" s="32"/>
      <c r="K806" s="40"/>
      <c r="L806" s="31"/>
    </row>
    <row r="807" spans="3:13" ht="23.1" hidden="1" customHeight="1" outlineLevel="1" x14ac:dyDescent="0.25">
      <c r="C807" s="35"/>
      <c r="D807" s="41"/>
      <c r="E807" s="357">
        <f t="shared" ref="E807" si="14">$H$166</f>
        <v>0</v>
      </c>
      <c r="F807" s="357"/>
      <c r="G807" s="357"/>
      <c r="H807" s="357"/>
      <c r="I807" s="357"/>
      <c r="J807" s="32"/>
      <c r="K807" s="40"/>
      <c r="L807" s="31"/>
    </row>
    <row r="808" spans="3:13" ht="23.1" hidden="1" customHeight="1" outlineLevel="1" x14ac:dyDescent="0.25">
      <c r="C808" s="39"/>
      <c r="D808" s="41"/>
      <c r="E808" s="195" t="s">
        <v>206</v>
      </c>
      <c r="F808" s="195" t="s">
        <v>267</v>
      </c>
      <c r="G808" s="229" t="s">
        <v>180</v>
      </c>
      <c r="H808" s="195" t="s">
        <v>268</v>
      </c>
      <c r="I808" s="205" t="s">
        <v>269</v>
      </c>
      <c r="J808" s="32"/>
      <c r="K808" s="40"/>
      <c r="L808" s="31"/>
    </row>
    <row r="809" spans="3:13" ht="33.950000000000003" hidden="1" customHeight="1" outlineLevel="1" x14ac:dyDescent="0.25">
      <c r="C809" s="39"/>
      <c r="D809" s="41"/>
      <c r="E809" s="189">
        <v>1</v>
      </c>
      <c r="F809" s="80"/>
      <c r="G809" s="80"/>
      <c r="H809" s="130" t="str">
        <f>IF(G809=ISBLANK(TRUE)," ",VLOOKUP(G809,'T.DINAMICA 2'!$N$43:$U$52,8,0))</f>
        <v xml:space="preserve"> </v>
      </c>
      <c r="I809" s="219"/>
      <c r="J809" s="32"/>
      <c r="K809" s="40"/>
      <c r="L809" s="31"/>
    </row>
    <row r="810" spans="3:13" ht="33.950000000000003" hidden="1" customHeight="1" outlineLevel="1" x14ac:dyDescent="0.25">
      <c r="C810" s="39"/>
      <c r="D810" s="41"/>
      <c r="E810" s="189">
        <v>2</v>
      </c>
      <c r="F810" s="80"/>
      <c r="G810" s="80"/>
      <c r="H810" s="130" t="str">
        <f>IF(G810=ISBLANK(TRUE)," ",VLOOKUP(G810,'T.DINAMICA 2'!$N$43:$U$52,8,0))</f>
        <v xml:space="preserve"> </v>
      </c>
      <c r="I810" s="219"/>
      <c r="J810" s="32"/>
      <c r="K810" s="40"/>
      <c r="L810" s="31"/>
    </row>
    <row r="811" spans="3:13" ht="33.950000000000003" hidden="1" customHeight="1" outlineLevel="1" x14ac:dyDescent="0.25">
      <c r="C811" s="39"/>
      <c r="D811" s="41"/>
      <c r="E811" s="190">
        <v>3</v>
      </c>
      <c r="F811" s="183"/>
      <c r="G811" s="80"/>
      <c r="H811" s="130" t="str">
        <f>IF(G811=ISBLANK(TRUE)," ",VLOOKUP(G811,'T.DINAMICA 2'!$N$43:$U$52,8,0))</f>
        <v xml:space="preserve"> </v>
      </c>
      <c r="I811" s="220"/>
      <c r="J811" s="32"/>
      <c r="K811" s="40"/>
      <c r="L811" s="31"/>
    </row>
    <row r="812" spans="3:13" ht="23.1" hidden="1" customHeight="1" outlineLevel="1" x14ac:dyDescent="0.25">
      <c r="C812" s="39"/>
      <c r="D812" s="41"/>
      <c r="E812" s="358" t="s">
        <v>271</v>
      </c>
      <c r="F812" s="359"/>
      <c r="G812" s="359"/>
      <c r="H812" s="359"/>
      <c r="I812" s="360"/>
      <c r="J812" s="32"/>
      <c r="K812" s="40"/>
      <c r="L812" s="31"/>
    </row>
    <row r="813" spans="3:13" ht="31.5" hidden="1" customHeight="1" outlineLevel="1" x14ac:dyDescent="0.25">
      <c r="C813" s="39"/>
      <c r="D813" s="41"/>
      <c r="E813" s="196" t="s">
        <v>206</v>
      </c>
      <c r="F813" s="197" t="s">
        <v>272</v>
      </c>
      <c r="G813" s="206" t="s">
        <v>273</v>
      </c>
      <c r="H813" s="206" t="s">
        <v>274</v>
      </c>
      <c r="I813" s="206" t="s">
        <v>275</v>
      </c>
      <c r="J813" s="83"/>
      <c r="K813" s="40"/>
      <c r="L813" s="31"/>
      <c r="M813" s="31"/>
    </row>
    <row r="814" spans="3:13" ht="33.950000000000003" hidden="1" customHeight="1" outlineLevel="1" x14ac:dyDescent="0.25">
      <c r="C814" s="39"/>
      <c r="D814" s="41"/>
      <c r="E814" s="164">
        <v>1</v>
      </c>
      <c r="F814" s="130" t="str">
        <f>IF(G809=ISBLANK(TRUE)," ",VLOOKUP(G809,'T.DINAMICA 2'!$N$43:$T$52,5,0))</f>
        <v xml:space="preserve"> </v>
      </c>
      <c r="G814" s="130" t="str">
        <f>IF(G809=ISBLANK(TRUE)," ",VLOOKUP(G809,'T.DINAMICA 2'!$N$43:$T$52,6,0))</f>
        <v xml:space="preserve"> </v>
      </c>
      <c r="H814" s="130" t="str">
        <f>IF(G809=ISBLANK(TRUE)," ",VLOOKUP(G809,'T.DINAMICA 2'!$N$43:$T$52,7,0))</f>
        <v xml:space="preserve"> </v>
      </c>
      <c r="I814" s="226"/>
      <c r="J814" s="32"/>
      <c r="K814" s="40"/>
      <c r="L814" s="31"/>
    </row>
    <row r="815" spans="3:13" ht="33.950000000000003" hidden="1" customHeight="1" outlineLevel="1" x14ac:dyDescent="0.25">
      <c r="C815" s="39"/>
      <c r="D815" s="41"/>
      <c r="E815" s="164">
        <v>2</v>
      </c>
      <c r="F815" s="130" t="str">
        <f>IF(G810=ISBLANK(TRUE)," ",VLOOKUP(G810,'T.DINAMICA 2'!$N$43:$T$52,5,0))</f>
        <v xml:space="preserve"> </v>
      </c>
      <c r="G815" s="130" t="str">
        <f>IF(G810=ISBLANK(TRUE)," ",VLOOKUP(G810,'T.DINAMICA 2'!$N$43:$T$52,6,0))</f>
        <v xml:space="preserve"> </v>
      </c>
      <c r="H815" s="130" t="str">
        <f>IF(G810=ISBLANK(TRUE)," ",VLOOKUP(G810,'T.DINAMICA 2'!$N$43:$T$52,7,0))</f>
        <v xml:space="preserve"> </v>
      </c>
      <c r="I815" s="226"/>
      <c r="J815" s="32"/>
      <c r="K815" s="40"/>
      <c r="L815" s="31"/>
    </row>
    <row r="816" spans="3:13" ht="33.950000000000003" hidden="1" customHeight="1" outlineLevel="1" x14ac:dyDescent="0.25">
      <c r="C816" s="39"/>
      <c r="D816" s="41"/>
      <c r="E816" s="158">
        <v>3</v>
      </c>
      <c r="F816" s="130" t="str">
        <f>IF(G811=ISBLANK(TRUE)," ",VLOOKUP(G811,'T.DINAMICA 2'!$N$43:$T$52,5,0))</f>
        <v xml:space="preserve"> </v>
      </c>
      <c r="G816" s="130" t="str">
        <f>IF(G811=ISBLANK(TRUE)," ",VLOOKUP(G811,'T.DINAMICA 2'!$N$43:$T$52,6,0))</f>
        <v xml:space="preserve"> </v>
      </c>
      <c r="H816" s="130" t="str">
        <f>IF(G811=ISBLANK(TRUE)," ",VLOOKUP(G811,'T.DINAMICA 2'!$N$43:$T$52,7,0))</f>
        <v xml:space="preserve"> </v>
      </c>
      <c r="I816" s="227"/>
      <c r="J816" s="32"/>
      <c r="K816" s="40"/>
      <c r="L816" s="31"/>
    </row>
    <row r="817" spans="3:12" ht="15" hidden="1" customHeight="1" outlineLevel="1" x14ac:dyDescent="0.25">
      <c r="C817" s="234"/>
      <c r="D817" s="235"/>
      <c r="E817" s="235"/>
      <c r="F817" s="236"/>
      <c r="G817" s="236"/>
      <c r="H817" s="237"/>
      <c r="I817" s="237"/>
      <c r="J817" s="242"/>
      <c r="K817" s="243"/>
      <c r="L817" s="31"/>
    </row>
    <row r="818" spans="3:12" ht="15" hidden="1" customHeight="1" outlineLevel="1" x14ac:dyDescent="0.25">
      <c r="C818" s="234"/>
      <c r="D818" s="235"/>
      <c r="E818" s="235"/>
      <c r="F818" s="236"/>
      <c r="G818" s="236"/>
      <c r="H818" s="237"/>
      <c r="I818" s="237"/>
      <c r="J818" s="242"/>
      <c r="K818" s="243"/>
      <c r="L818" s="31"/>
    </row>
    <row r="819" spans="3:12" ht="15" customHeight="1" collapsed="1" x14ac:dyDescent="0.25">
      <c r="C819" s="234"/>
      <c r="D819" s="235"/>
      <c r="E819" s="235"/>
      <c r="F819" s="236"/>
      <c r="G819" s="236"/>
      <c r="H819" s="237"/>
      <c r="I819" s="237"/>
      <c r="J819" s="242"/>
      <c r="K819" s="243"/>
      <c r="L819" s="31"/>
    </row>
    <row r="820" spans="3:12" ht="15" customHeight="1" x14ac:dyDescent="0.25">
      <c r="C820" s="234"/>
      <c r="D820" s="235"/>
      <c r="E820" s="235"/>
      <c r="F820" s="236"/>
      <c r="G820" s="236"/>
      <c r="H820" s="237"/>
      <c r="I820" s="237"/>
      <c r="J820" s="242"/>
      <c r="K820" s="243"/>
      <c r="L820" s="31"/>
    </row>
    <row r="821" spans="3:12" ht="15" hidden="1" customHeight="1" outlineLevel="1" x14ac:dyDescent="0.25">
      <c r="C821" s="234"/>
      <c r="D821" s="238"/>
      <c r="E821" s="236"/>
      <c r="F821" s="236"/>
      <c r="G821" s="236"/>
      <c r="H821" s="237"/>
      <c r="I821" s="237"/>
      <c r="J821" s="242"/>
      <c r="K821" s="243"/>
      <c r="L821" s="31"/>
    </row>
    <row r="822" spans="3:12" ht="15" hidden="1" customHeight="1" outlineLevel="1" x14ac:dyDescent="0.25">
      <c r="C822" s="234"/>
      <c r="D822" s="235"/>
      <c r="E822" s="235"/>
      <c r="F822" s="236"/>
      <c r="G822" s="236"/>
      <c r="H822" s="237"/>
      <c r="I822" s="237"/>
      <c r="J822" s="242"/>
      <c r="K822" s="243"/>
      <c r="L822" s="31"/>
    </row>
    <row r="823" spans="3:12" ht="30" hidden="1" customHeight="1" outlineLevel="1" x14ac:dyDescent="0.25">
      <c r="C823" s="234"/>
      <c r="D823" s="235"/>
      <c r="E823" s="239" t="s">
        <v>282</v>
      </c>
      <c r="F823" s="236"/>
      <c r="G823" s="240" t="s">
        <v>265</v>
      </c>
      <c r="H823" s="355">
        <f t="shared" ref="H823" si="15">$G$167</f>
        <v>0</v>
      </c>
      <c r="I823" s="355"/>
      <c r="J823" s="242"/>
      <c r="K823" s="243"/>
      <c r="L823" s="31"/>
    </row>
    <row r="824" spans="3:12" ht="23.1" hidden="1" customHeight="1" outlineLevel="1" x14ac:dyDescent="0.25">
      <c r="C824" s="246"/>
      <c r="D824" s="235"/>
      <c r="E824" s="236"/>
      <c r="F824" s="236"/>
      <c r="G824" s="236"/>
      <c r="H824" s="237"/>
      <c r="I824" s="241"/>
      <c r="J824" s="242"/>
      <c r="K824" s="245"/>
      <c r="L824" s="31"/>
    </row>
    <row r="825" spans="3:12" ht="23.1" hidden="1" customHeight="1" outlineLevel="1" x14ac:dyDescent="0.25">
      <c r="C825" s="35"/>
      <c r="D825" s="41"/>
      <c r="E825" s="356" t="s">
        <v>266</v>
      </c>
      <c r="F825" s="356"/>
      <c r="G825" s="356"/>
      <c r="H825" s="356"/>
      <c r="I825" s="356"/>
      <c r="J825" s="32"/>
      <c r="K825" s="231"/>
      <c r="L825" s="31"/>
    </row>
    <row r="826" spans="3:12" ht="23.1" hidden="1" customHeight="1" outlineLevel="1" x14ac:dyDescent="0.25">
      <c r="C826" s="35"/>
      <c r="D826" s="41"/>
      <c r="E826" s="357">
        <f t="shared" ref="E826" si="16">$H$167</f>
        <v>0</v>
      </c>
      <c r="F826" s="357"/>
      <c r="G826" s="357"/>
      <c r="H826" s="357"/>
      <c r="I826" s="357"/>
      <c r="J826" s="32"/>
      <c r="K826" s="231"/>
      <c r="L826" s="31"/>
    </row>
    <row r="827" spans="3:12" ht="23.1" hidden="1" customHeight="1" outlineLevel="1" x14ac:dyDescent="0.25">
      <c r="C827" s="39"/>
      <c r="D827" s="41"/>
      <c r="E827" s="195" t="s">
        <v>206</v>
      </c>
      <c r="F827" s="195" t="s">
        <v>267</v>
      </c>
      <c r="G827" s="229" t="s">
        <v>180</v>
      </c>
      <c r="H827" s="195" t="s">
        <v>268</v>
      </c>
      <c r="I827" s="205" t="s">
        <v>269</v>
      </c>
      <c r="J827" s="32"/>
      <c r="K827" s="40"/>
      <c r="L827" s="31"/>
    </row>
    <row r="828" spans="3:12" ht="33.950000000000003" hidden="1" customHeight="1" outlineLevel="1" x14ac:dyDescent="0.25">
      <c r="C828" s="39"/>
      <c r="D828" s="41"/>
      <c r="E828" s="189">
        <v>1</v>
      </c>
      <c r="F828" s="80"/>
      <c r="G828" s="80"/>
      <c r="H828" s="130" t="str">
        <f>IF(G828=ISBLANK(TRUE)," ",VLOOKUP(G828,'T.DINAMICA 2'!$N$43:$U$52,8,0))</f>
        <v xml:space="preserve"> </v>
      </c>
      <c r="I828" s="219"/>
      <c r="J828" s="32"/>
      <c r="K828" s="40"/>
      <c r="L828" s="31"/>
    </row>
    <row r="829" spans="3:12" ht="33.950000000000003" hidden="1" customHeight="1" outlineLevel="1" x14ac:dyDescent="0.25">
      <c r="C829" s="39"/>
      <c r="D829" s="41"/>
      <c r="E829" s="189">
        <v>2</v>
      </c>
      <c r="F829" s="80"/>
      <c r="G829" s="80"/>
      <c r="H829" s="130" t="str">
        <f>IF(G829=ISBLANK(TRUE)," ",VLOOKUP(G829,'T.DINAMICA 2'!$N$43:$U$52,8,0))</f>
        <v xml:space="preserve"> </v>
      </c>
      <c r="I829" s="219"/>
      <c r="J829" s="32"/>
      <c r="K829" s="40"/>
      <c r="L829" s="31"/>
    </row>
    <row r="830" spans="3:12" ht="33.950000000000003" hidden="1" customHeight="1" outlineLevel="1" x14ac:dyDescent="0.25">
      <c r="C830" s="39"/>
      <c r="D830" s="41"/>
      <c r="E830" s="190">
        <v>3</v>
      </c>
      <c r="F830" s="183"/>
      <c r="G830" s="80"/>
      <c r="H830" s="130" t="str">
        <f>IF(G830=ISBLANK(TRUE)," ",VLOOKUP(G830,'T.DINAMICA 2'!$N$43:$U$52,8,0))</f>
        <v xml:space="preserve"> </v>
      </c>
      <c r="I830" s="220"/>
      <c r="J830" s="32"/>
      <c r="K830" s="40"/>
      <c r="L830" s="31"/>
    </row>
    <row r="831" spans="3:12" ht="23.1" hidden="1" customHeight="1" outlineLevel="1" x14ac:dyDescent="0.25">
      <c r="C831" s="39"/>
      <c r="D831" s="41"/>
      <c r="E831" s="358" t="s">
        <v>271</v>
      </c>
      <c r="F831" s="359"/>
      <c r="G831" s="359"/>
      <c r="H831" s="359"/>
      <c r="I831" s="360"/>
      <c r="J831" s="32"/>
      <c r="K831" s="40"/>
      <c r="L831" s="31"/>
    </row>
    <row r="832" spans="3:12" ht="31.5" hidden="1" customHeight="1" outlineLevel="1" x14ac:dyDescent="0.25">
      <c r="C832" s="39"/>
      <c r="D832" s="41"/>
      <c r="E832" s="196" t="s">
        <v>206</v>
      </c>
      <c r="F832" s="197" t="s">
        <v>272</v>
      </c>
      <c r="G832" s="206" t="s">
        <v>273</v>
      </c>
      <c r="H832" s="206" t="s">
        <v>274</v>
      </c>
      <c r="I832" s="206" t="s">
        <v>275</v>
      </c>
      <c r="J832" s="32"/>
      <c r="K832" s="40"/>
      <c r="L832" s="31"/>
    </row>
    <row r="833" spans="3:12" ht="33.950000000000003" hidden="1" customHeight="1" outlineLevel="1" x14ac:dyDescent="0.25">
      <c r="C833" s="39"/>
      <c r="D833" s="41"/>
      <c r="E833" s="164">
        <v>1</v>
      </c>
      <c r="F833" s="130" t="str">
        <f>IF(G828=ISBLANK(TRUE)," ",VLOOKUP(G828,'T.DINAMICA 2'!$N$43:$T$52,5,0))</f>
        <v xml:space="preserve"> </v>
      </c>
      <c r="G833" s="130" t="str">
        <f>IF(G828=ISBLANK(TRUE)," ",VLOOKUP(G828,'T.DINAMICA 2'!$N$43:$T$52,6,0))</f>
        <v xml:space="preserve"> </v>
      </c>
      <c r="H833" s="130" t="str">
        <f>IF(G828=ISBLANK(TRUE)," ",VLOOKUP(G828,'T.DINAMICA 2'!$N$43:$T$52,7,0))</f>
        <v xml:space="preserve"> </v>
      </c>
      <c r="I833" s="226"/>
      <c r="J833" s="32"/>
      <c r="K833" s="40"/>
      <c r="L833" s="31"/>
    </row>
    <row r="834" spans="3:12" ht="33.950000000000003" hidden="1" customHeight="1" outlineLevel="1" x14ac:dyDescent="0.25">
      <c r="C834" s="39"/>
      <c r="D834" s="41"/>
      <c r="E834" s="164">
        <v>2</v>
      </c>
      <c r="F834" s="130" t="str">
        <f>IF(G829=ISBLANK(TRUE)," ",VLOOKUP(G829,'T.DINAMICA 2'!$N$43:$T$52,5,0))</f>
        <v xml:space="preserve"> </v>
      </c>
      <c r="G834" s="130" t="str">
        <f>IF(G829=ISBLANK(TRUE)," ",VLOOKUP(G829,'T.DINAMICA 2'!$N$43:$T$52,6,0))</f>
        <v xml:space="preserve"> </v>
      </c>
      <c r="H834" s="130" t="str">
        <f>IF(G829=ISBLANK(TRUE)," ",VLOOKUP(G829,'T.DINAMICA 2'!$N$43:$T$52,7,0))</f>
        <v xml:space="preserve"> </v>
      </c>
      <c r="I834" s="226"/>
      <c r="J834" s="32"/>
      <c r="K834" s="40"/>
      <c r="L834" s="31"/>
    </row>
    <row r="835" spans="3:12" ht="33.950000000000003" hidden="1" customHeight="1" outlineLevel="1" x14ac:dyDescent="0.25">
      <c r="C835" s="39"/>
      <c r="D835" s="41"/>
      <c r="E835" s="158">
        <v>3</v>
      </c>
      <c r="F835" s="130" t="str">
        <f>IF(G830=ISBLANK(TRUE)," ",VLOOKUP(G830,'T.DINAMICA 2'!$N$43:$T$52,5,0))</f>
        <v xml:space="preserve"> </v>
      </c>
      <c r="G835" s="130" t="str">
        <f>IF(G830=ISBLANK(TRUE)," ",VLOOKUP(G830,'T.DINAMICA 2'!$N$43:$T$52,6,0))</f>
        <v xml:space="preserve"> </v>
      </c>
      <c r="H835" s="130" t="str">
        <f>IF(G830=ISBLANK(TRUE)," ",VLOOKUP(G830,'T.DINAMICA 2'!$N$43:$T$52,7,0))</f>
        <v xml:space="preserve"> </v>
      </c>
      <c r="I835" s="227"/>
      <c r="J835" s="32"/>
      <c r="K835" s="40"/>
      <c r="L835" s="31"/>
    </row>
    <row r="836" spans="3:12" ht="15" hidden="1" customHeight="1" outlineLevel="1" x14ac:dyDescent="0.25">
      <c r="C836" s="234"/>
      <c r="D836" s="235"/>
      <c r="E836" s="235"/>
      <c r="F836" s="236"/>
      <c r="G836" s="236"/>
      <c r="H836" s="237"/>
      <c r="I836" s="237"/>
      <c r="J836" s="242"/>
      <c r="K836" s="243"/>
      <c r="L836" s="31"/>
    </row>
    <row r="837" spans="3:12" ht="15" hidden="1" customHeight="1" outlineLevel="1" x14ac:dyDescent="0.25">
      <c r="C837" s="234"/>
      <c r="D837" s="235"/>
      <c r="E837" s="235"/>
      <c r="F837" s="236"/>
      <c r="G837" s="236"/>
      <c r="H837" s="237"/>
      <c r="I837" s="237"/>
      <c r="J837" s="242"/>
      <c r="K837" s="243"/>
      <c r="L837" s="31"/>
    </row>
    <row r="838" spans="3:12" ht="15" customHeight="1" collapsed="1" x14ac:dyDescent="0.25">
      <c r="C838" s="234"/>
      <c r="D838" s="235"/>
      <c r="E838" s="235"/>
      <c r="F838" s="236"/>
      <c r="G838" s="236"/>
      <c r="H838" s="237"/>
      <c r="I838" s="237"/>
      <c r="J838" s="242"/>
      <c r="K838" s="243"/>
      <c r="L838" s="31"/>
    </row>
    <row r="839" spans="3:12" ht="15" customHeight="1" x14ac:dyDescent="0.25">
      <c r="C839" s="234"/>
      <c r="D839" s="235"/>
      <c r="E839" s="235"/>
      <c r="F839" s="236"/>
      <c r="G839" s="236"/>
      <c r="H839" s="237"/>
      <c r="I839" s="237"/>
      <c r="J839" s="242"/>
      <c r="K839" s="243"/>
      <c r="L839" s="31"/>
    </row>
    <row r="840" spans="3:12" ht="15" hidden="1" customHeight="1" outlineLevel="1" x14ac:dyDescent="0.25">
      <c r="C840" s="234"/>
      <c r="D840" s="238"/>
      <c r="E840" s="236"/>
      <c r="F840" s="236"/>
      <c r="G840" s="236"/>
      <c r="H840" s="237"/>
      <c r="I840" s="241"/>
      <c r="J840" s="252"/>
      <c r="K840" s="243"/>
      <c r="L840" s="31"/>
    </row>
    <row r="841" spans="3:12" ht="15" hidden="1" customHeight="1" outlineLevel="1" x14ac:dyDescent="0.25">
      <c r="C841" s="234"/>
      <c r="D841" s="235"/>
      <c r="E841" s="236"/>
      <c r="F841" s="236"/>
      <c r="G841" s="236"/>
      <c r="H841" s="253"/>
      <c r="I841" s="241"/>
      <c r="J841" s="252"/>
      <c r="K841" s="243"/>
      <c r="L841" s="31"/>
    </row>
    <row r="842" spans="3:12" ht="30" hidden="1" customHeight="1" outlineLevel="1" x14ac:dyDescent="0.25">
      <c r="C842" s="234"/>
      <c r="D842" s="235"/>
      <c r="E842" s="239" t="s">
        <v>283</v>
      </c>
      <c r="F842" s="236"/>
      <c r="G842" s="240" t="s">
        <v>265</v>
      </c>
      <c r="H842" s="355">
        <f t="shared" ref="H842" si="17">$G$168</f>
        <v>0</v>
      </c>
      <c r="I842" s="355"/>
      <c r="J842" s="252"/>
      <c r="K842" s="243"/>
      <c r="L842" s="31"/>
    </row>
    <row r="843" spans="3:12" ht="23.1" hidden="1" customHeight="1" outlineLevel="1" x14ac:dyDescent="0.25">
      <c r="C843" s="246"/>
      <c r="D843" s="235"/>
      <c r="E843" s="236"/>
      <c r="F843" s="236"/>
      <c r="G843" s="236"/>
      <c r="H843" s="237"/>
      <c r="I843" s="241"/>
      <c r="J843" s="252"/>
      <c r="K843" s="245"/>
      <c r="L843" s="31"/>
    </row>
    <row r="844" spans="3:12" ht="23.1" hidden="1" customHeight="1" outlineLevel="1" x14ac:dyDescent="0.25">
      <c r="C844" s="39"/>
      <c r="D844" s="41"/>
      <c r="E844" s="356" t="s">
        <v>266</v>
      </c>
      <c r="F844" s="356"/>
      <c r="G844" s="356"/>
      <c r="H844" s="356"/>
      <c r="I844" s="356"/>
      <c r="J844" s="25"/>
      <c r="K844" s="40"/>
      <c r="L844" s="31"/>
    </row>
    <row r="845" spans="3:12" ht="36" hidden="1" customHeight="1" outlineLevel="1" x14ac:dyDescent="0.25">
      <c r="C845" s="39"/>
      <c r="D845" s="41"/>
      <c r="E845" s="357">
        <f t="shared" ref="E845" si="18">$H$168</f>
        <v>0</v>
      </c>
      <c r="F845" s="357"/>
      <c r="G845" s="357"/>
      <c r="H845" s="357"/>
      <c r="I845" s="357"/>
      <c r="J845" s="25"/>
      <c r="K845" s="40"/>
      <c r="L845" s="31"/>
    </row>
    <row r="846" spans="3:12" ht="23.1" hidden="1" customHeight="1" outlineLevel="1" x14ac:dyDescent="0.25">
      <c r="C846" s="39"/>
      <c r="D846" s="41"/>
      <c r="E846" s="195" t="s">
        <v>206</v>
      </c>
      <c r="F846" s="195" t="s">
        <v>267</v>
      </c>
      <c r="G846" s="229" t="s">
        <v>180</v>
      </c>
      <c r="H846" s="195" t="s">
        <v>268</v>
      </c>
      <c r="I846" s="205" t="s">
        <v>269</v>
      </c>
      <c r="J846" s="25"/>
      <c r="K846" s="40"/>
      <c r="L846" s="31"/>
    </row>
    <row r="847" spans="3:12" ht="33.950000000000003" hidden="1" customHeight="1" outlineLevel="1" x14ac:dyDescent="0.25">
      <c r="C847" s="39"/>
      <c r="D847" s="41"/>
      <c r="E847" s="189">
        <v>1</v>
      </c>
      <c r="F847" s="80"/>
      <c r="G847" s="80"/>
      <c r="H847" s="130" t="str">
        <f>IF(G847=ISBLANK(TRUE)," ",VLOOKUP(G847,'T.DINAMICA 2'!$N$43:$U$52,8,0))</f>
        <v xml:space="preserve"> </v>
      </c>
      <c r="I847" s="219"/>
      <c r="J847" s="25"/>
      <c r="K847" s="40"/>
      <c r="L847" s="31"/>
    </row>
    <row r="848" spans="3:12" ht="33.950000000000003" hidden="1" customHeight="1" outlineLevel="1" x14ac:dyDescent="0.25">
      <c r="C848" s="39"/>
      <c r="D848" s="41"/>
      <c r="E848" s="189">
        <v>2</v>
      </c>
      <c r="F848" s="80"/>
      <c r="G848" s="80"/>
      <c r="H848" s="130" t="str">
        <f>IF(G848=ISBLANK(TRUE)," ",VLOOKUP(G848,'T.DINAMICA 2'!$N$43:$U$52,8,0))</f>
        <v xml:space="preserve"> </v>
      </c>
      <c r="I848" s="219"/>
      <c r="J848" s="25"/>
      <c r="K848" s="40"/>
      <c r="L848" s="31"/>
    </row>
    <row r="849" spans="3:12" ht="33.950000000000003" hidden="1" customHeight="1" outlineLevel="1" x14ac:dyDescent="0.25">
      <c r="C849" s="39"/>
      <c r="D849" s="41"/>
      <c r="E849" s="190">
        <v>3</v>
      </c>
      <c r="F849" s="183"/>
      <c r="G849" s="80"/>
      <c r="H849" s="130" t="str">
        <f>IF(G849=ISBLANK(TRUE)," ",VLOOKUP(G849,'T.DINAMICA 2'!$N$43:$U$52,8,0))</f>
        <v xml:space="preserve"> </v>
      </c>
      <c r="I849" s="220"/>
      <c r="J849" s="25"/>
      <c r="K849" s="40"/>
      <c r="L849" s="31"/>
    </row>
    <row r="850" spans="3:12" ht="23.1" hidden="1" customHeight="1" outlineLevel="1" x14ac:dyDescent="0.25">
      <c r="C850" s="39"/>
      <c r="D850" s="41"/>
      <c r="E850" s="358" t="s">
        <v>271</v>
      </c>
      <c r="F850" s="359"/>
      <c r="G850" s="359"/>
      <c r="H850" s="359"/>
      <c r="I850" s="360"/>
      <c r="J850" s="25"/>
      <c r="K850" s="40"/>
      <c r="L850" s="31"/>
    </row>
    <row r="851" spans="3:12" ht="31.5" hidden="1" customHeight="1" outlineLevel="1" x14ac:dyDescent="0.25">
      <c r="C851" s="39"/>
      <c r="D851" s="41"/>
      <c r="E851" s="196" t="s">
        <v>206</v>
      </c>
      <c r="F851" s="197" t="s">
        <v>272</v>
      </c>
      <c r="G851" s="206" t="s">
        <v>273</v>
      </c>
      <c r="H851" s="206" t="s">
        <v>274</v>
      </c>
      <c r="I851" s="206" t="s">
        <v>275</v>
      </c>
      <c r="J851" s="25"/>
      <c r="K851" s="40"/>
      <c r="L851" s="31"/>
    </row>
    <row r="852" spans="3:12" ht="33.950000000000003" hidden="1" customHeight="1" outlineLevel="1" x14ac:dyDescent="0.25">
      <c r="C852" s="39"/>
      <c r="D852" s="41"/>
      <c r="E852" s="164">
        <v>1</v>
      </c>
      <c r="F852" s="130" t="str">
        <f>IF(G847=ISBLANK(TRUE)," ",VLOOKUP(G847,'T.DINAMICA 2'!$N$43:$T$52,5,0))</f>
        <v xml:space="preserve"> </v>
      </c>
      <c r="G852" s="130" t="str">
        <f>IF(G847=ISBLANK(TRUE)," ",VLOOKUP(G847,'T.DINAMICA 2'!$N$43:$T$52,6,0))</f>
        <v xml:space="preserve"> </v>
      </c>
      <c r="H852" s="130" t="str">
        <f>IF(G847=ISBLANK(TRUE)," ",VLOOKUP(G847,'T.DINAMICA 2'!$N$43:$T$52,7,0))</f>
        <v xml:space="preserve"> </v>
      </c>
      <c r="I852" s="226"/>
      <c r="J852" s="25"/>
      <c r="K852" s="40"/>
      <c r="L852" s="31"/>
    </row>
    <row r="853" spans="3:12" ht="33.950000000000003" hidden="1" customHeight="1" outlineLevel="1" x14ac:dyDescent="0.25">
      <c r="C853" s="39"/>
      <c r="D853" s="41"/>
      <c r="E853" s="164">
        <v>2</v>
      </c>
      <c r="F853" s="130" t="str">
        <f>IF(G848=ISBLANK(TRUE)," ",VLOOKUP(G848,'T.DINAMICA 2'!$N$43:$T$52,5,0))</f>
        <v xml:space="preserve"> </v>
      </c>
      <c r="G853" s="130" t="str">
        <f>IF(G848=ISBLANK(TRUE)," ",VLOOKUP(G848,'T.DINAMICA 2'!$N$43:$T$52,6,0))</f>
        <v xml:space="preserve"> </v>
      </c>
      <c r="H853" s="130" t="str">
        <f>IF(G848=ISBLANK(TRUE)," ",VLOOKUP(G848,'T.DINAMICA 2'!$N$43:$T$52,7,0))</f>
        <v xml:space="preserve"> </v>
      </c>
      <c r="I853" s="226"/>
      <c r="J853" s="25"/>
      <c r="K853" s="40"/>
      <c r="L853" s="31"/>
    </row>
    <row r="854" spans="3:12" ht="33.950000000000003" hidden="1" customHeight="1" outlineLevel="1" x14ac:dyDescent="0.25">
      <c r="C854" s="35"/>
      <c r="D854" s="41"/>
      <c r="E854" s="158">
        <v>3</v>
      </c>
      <c r="F854" s="130" t="str">
        <f>IF(G849=ISBLANK(TRUE)," ",VLOOKUP(G849,'T.DINAMICA 2'!$N$43:$T$52,5,0))</f>
        <v xml:space="preserve"> </v>
      </c>
      <c r="G854" s="130" t="str">
        <f>IF(G849=ISBLANK(TRUE)," ",VLOOKUP(G849,'T.DINAMICA 2'!$N$43:$T$52,6,0))</f>
        <v xml:space="preserve"> </v>
      </c>
      <c r="H854" s="130" t="str">
        <f>IF(G849=ISBLANK(TRUE)," ",VLOOKUP(G849,'T.DINAMICA 2'!$N$43:$T$52,7,0))</f>
        <v xml:space="preserve"> </v>
      </c>
      <c r="I854" s="227"/>
      <c r="J854" s="25"/>
      <c r="K854" s="36"/>
      <c r="L854" s="31"/>
    </row>
    <row r="855" spans="3:12" ht="15" hidden="1" customHeight="1" outlineLevel="1" x14ac:dyDescent="0.25">
      <c r="C855" s="35"/>
      <c r="D855" s="41"/>
      <c r="E855" s="30"/>
      <c r="F855" s="30"/>
      <c r="G855" s="30"/>
      <c r="H855" s="84"/>
      <c r="J855" s="25"/>
      <c r="K855" s="36"/>
      <c r="L855" s="31"/>
    </row>
    <row r="856" spans="3:12" ht="15" hidden="1" customHeight="1" outlineLevel="1" x14ac:dyDescent="0.25">
      <c r="C856" s="35"/>
      <c r="D856" s="41"/>
      <c r="E856" s="30"/>
      <c r="F856" s="30"/>
      <c r="G856" s="30"/>
      <c r="H856" s="84"/>
      <c r="J856" s="25"/>
      <c r="K856" s="36"/>
      <c r="L856" s="31"/>
    </row>
    <row r="857" spans="3:12" ht="15" customHeight="1" collapsed="1" x14ac:dyDescent="0.25">
      <c r="C857" s="35"/>
      <c r="D857" s="34"/>
      <c r="E857" s="30"/>
      <c r="F857" s="30"/>
      <c r="G857" s="30"/>
      <c r="J857" s="32"/>
      <c r="K857" s="36"/>
      <c r="L857" s="31"/>
    </row>
    <row r="858" spans="3:12" x14ac:dyDescent="0.25">
      <c r="C858" s="386" t="s">
        <v>156</v>
      </c>
      <c r="D858" s="387"/>
      <c r="E858" s="387"/>
      <c r="F858" s="387"/>
      <c r="G858" s="387"/>
      <c r="H858" s="387"/>
      <c r="I858" s="387"/>
      <c r="J858" s="387"/>
      <c r="K858" s="388"/>
      <c r="L858" s="31"/>
    </row>
    <row r="859" spans="3:12" x14ac:dyDescent="0.25">
      <c r="C859" s="389"/>
      <c r="D859" s="390"/>
      <c r="E859" s="390"/>
      <c r="F859" s="390"/>
      <c r="G859" s="390"/>
      <c r="H859" s="390"/>
      <c r="I859" s="390"/>
      <c r="J859" s="390"/>
      <c r="K859" s="391"/>
      <c r="L859" s="31"/>
    </row>
    <row r="860" spans="3:12" x14ac:dyDescent="0.25">
      <c r="C860" s="389"/>
      <c r="D860" s="390"/>
      <c r="E860" s="390"/>
      <c r="F860" s="390"/>
      <c r="G860" s="390"/>
      <c r="H860" s="390"/>
      <c r="I860" s="390"/>
      <c r="J860" s="390"/>
      <c r="K860" s="391"/>
      <c r="L860" s="31"/>
    </row>
    <row r="861" spans="3:12" ht="15" customHeight="1" x14ac:dyDescent="0.25">
      <c r="C861" s="39"/>
      <c r="D861" s="41"/>
      <c r="E861" s="30"/>
      <c r="F861" s="30"/>
      <c r="G861" s="30"/>
      <c r="H861" s="84"/>
      <c r="J861" s="25"/>
      <c r="K861" s="40"/>
      <c r="L861" s="31"/>
    </row>
    <row r="862" spans="3:12" ht="15" customHeight="1" x14ac:dyDescent="0.25">
      <c r="C862" s="39"/>
      <c r="D862" s="41"/>
      <c r="E862" s="30"/>
      <c r="F862" s="30"/>
      <c r="G862" s="30"/>
      <c r="H862" s="84"/>
      <c r="J862" s="25"/>
      <c r="K862" s="40"/>
      <c r="L862" s="31"/>
    </row>
    <row r="863" spans="3:12" ht="15" customHeight="1" x14ac:dyDescent="0.25">
      <c r="C863" s="39"/>
      <c r="E863" s="30"/>
      <c r="F863" s="30"/>
      <c r="G863" s="30"/>
      <c r="H863" s="84"/>
      <c r="J863" s="25"/>
      <c r="K863" s="40"/>
      <c r="L863" s="31"/>
    </row>
    <row r="864" spans="3:12" ht="23.1" customHeight="1" x14ac:dyDescent="0.25">
      <c r="C864" s="39"/>
      <c r="D864" s="41"/>
      <c r="E864" s="30"/>
      <c r="F864" s="30"/>
      <c r="G864" s="408" t="s">
        <v>284</v>
      </c>
      <c r="H864" s="409"/>
      <c r="I864" s="409"/>
      <c r="J864" s="410"/>
      <c r="K864" s="40"/>
      <c r="L864" s="31"/>
    </row>
    <row r="865" spans="1:14" ht="32.25" customHeight="1" x14ac:dyDescent="0.25">
      <c r="C865" s="35"/>
      <c r="D865" s="123" t="s">
        <v>285</v>
      </c>
      <c r="E865" s="230" t="s">
        <v>286</v>
      </c>
      <c r="F865" s="215" t="s">
        <v>287</v>
      </c>
      <c r="G865" s="124">
        <v>2025</v>
      </c>
      <c r="H865" s="124">
        <v>2026</v>
      </c>
      <c r="I865" s="124">
        <v>2027</v>
      </c>
      <c r="J865" s="122">
        <v>2028</v>
      </c>
      <c r="K865" s="36"/>
      <c r="L865" s="31"/>
    </row>
    <row r="866" spans="1:14" s="55" customFormat="1" x14ac:dyDescent="0.25">
      <c r="A866" s="51"/>
      <c r="B866" s="52"/>
      <c r="C866" s="53"/>
      <c r="D866" s="383" t="s">
        <v>288</v>
      </c>
      <c r="E866" s="411" t="s">
        <v>222</v>
      </c>
      <c r="F866" s="210"/>
      <c r="G866" s="165">
        <v>345588000</v>
      </c>
      <c r="H866" s="166">
        <v>309351894.50299996</v>
      </c>
      <c r="I866" s="166">
        <v>318351679.93239999</v>
      </c>
      <c r="J866" s="165">
        <v>327615164.69339997</v>
      </c>
      <c r="K866" s="54"/>
      <c r="L866" s="31"/>
      <c r="M866" s="26"/>
      <c r="N866" s="26"/>
    </row>
    <row r="867" spans="1:14" s="55" customFormat="1" x14ac:dyDescent="0.25">
      <c r="A867" s="51"/>
      <c r="B867" s="52"/>
      <c r="C867" s="53"/>
      <c r="D867" s="384"/>
      <c r="E867" s="412"/>
      <c r="F867" s="210"/>
      <c r="G867" s="331"/>
      <c r="H867" s="331"/>
      <c r="I867" s="331"/>
      <c r="J867" s="331"/>
      <c r="K867" s="54"/>
      <c r="L867" s="31"/>
      <c r="M867" s="26"/>
      <c r="N867" s="26"/>
    </row>
    <row r="868" spans="1:14" s="55" customFormat="1" x14ac:dyDescent="0.25">
      <c r="A868" s="51"/>
      <c r="B868" s="52"/>
      <c r="C868" s="53"/>
      <c r="D868" s="384"/>
      <c r="E868" s="412"/>
      <c r="F868" s="210"/>
      <c r="G868" s="331"/>
      <c r="H868" s="331"/>
      <c r="I868" s="331"/>
      <c r="J868" s="331"/>
      <c r="K868" s="54"/>
      <c r="L868" s="31"/>
      <c r="M868" s="26"/>
      <c r="N868" s="26"/>
    </row>
    <row r="869" spans="1:14" s="55" customFormat="1" x14ac:dyDescent="0.25">
      <c r="A869" s="51"/>
      <c r="B869" s="52"/>
      <c r="C869" s="53"/>
      <c r="D869" s="384"/>
      <c r="E869" s="412"/>
      <c r="F869" s="210"/>
      <c r="G869" s="165"/>
      <c r="H869" s="165"/>
      <c r="I869" s="166"/>
      <c r="J869" s="167"/>
      <c r="K869" s="54"/>
      <c r="L869" s="31"/>
      <c r="M869" s="26"/>
      <c r="N869" s="26"/>
    </row>
    <row r="870" spans="1:14" s="55" customFormat="1" x14ac:dyDescent="0.25">
      <c r="A870" s="51"/>
      <c r="B870" s="52"/>
      <c r="C870" s="53"/>
      <c r="D870" s="385"/>
      <c r="E870" s="413"/>
      <c r="F870" s="210"/>
      <c r="G870" s="165"/>
      <c r="H870" s="165"/>
      <c r="I870" s="166"/>
      <c r="J870" s="167"/>
      <c r="K870" s="54"/>
      <c r="L870" s="31"/>
      <c r="M870" s="26"/>
      <c r="N870" s="26"/>
    </row>
    <row r="871" spans="1:14" s="55" customFormat="1" x14ac:dyDescent="0.25">
      <c r="A871" s="51"/>
      <c r="B871" s="52"/>
      <c r="C871" s="53"/>
      <c r="D871" s="383" t="s">
        <v>289</v>
      </c>
      <c r="E871" s="411" t="s">
        <v>222</v>
      </c>
      <c r="F871" s="210"/>
      <c r="G871" s="165">
        <v>89372000</v>
      </c>
      <c r="H871" s="166">
        <v>80004800.302499995</v>
      </c>
      <c r="I871" s="166">
        <v>82332331.017000005</v>
      </c>
      <c r="J871" s="165">
        <v>84728059.8345</v>
      </c>
      <c r="K871" s="54"/>
      <c r="L871" s="31"/>
      <c r="M871" s="26"/>
      <c r="N871" s="26"/>
    </row>
    <row r="872" spans="1:14" s="55" customFormat="1" x14ac:dyDescent="0.25">
      <c r="A872" s="51"/>
      <c r="B872" s="52"/>
      <c r="C872" s="53"/>
      <c r="D872" s="384"/>
      <c r="E872" s="412"/>
      <c r="F872" s="210"/>
      <c r="G872" s="165"/>
      <c r="H872" s="165"/>
      <c r="I872" s="166"/>
      <c r="J872" s="167"/>
      <c r="K872" s="54"/>
      <c r="L872" s="31"/>
      <c r="M872" s="26"/>
      <c r="N872" s="26"/>
    </row>
    <row r="873" spans="1:14" s="55" customFormat="1" x14ac:dyDescent="0.25">
      <c r="A873" s="51"/>
      <c r="B873" s="52"/>
      <c r="C873" s="53"/>
      <c r="D873" s="384"/>
      <c r="E873" s="412"/>
      <c r="F873" s="210"/>
      <c r="G873" s="165"/>
      <c r="H873" s="165"/>
      <c r="I873" s="166"/>
      <c r="J873" s="167"/>
      <c r="K873" s="54"/>
      <c r="L873" s="31"/>
      <c r="M873" s="26"/>
      <c r="N873" s="26"/>
    </row>
    <row r="874" spans="1:14" s="55" customFormat="1" x14ac:dyDescent="0.25">
      <c r="A874" s="51"/>
      <c r="B874" s="52"/>
      <c r="C874" s="53"/>
      <c r="D874" s="384"/>
      <c r="E874" s="412"/>
      <c r="F874" s="210"/>
      <c r="G874" s="165"/>
      <c r="H874" s="165"/>
      <c r="I874" s="166"/>
      <c r="J874" s="167"/>
      <c r="K874" s="54"/>
      <c r="L874" s="31"/>
      <c r="M874" s="26"/>
      <c r="N874" s="26"/>
    </row>
    <row r="875" spans="1:14" s="55" customFormat="1" x14ac:dyDescent="0.25">
      <c r="A875" s="51"/>
      <c r="B875" s="52"/>
      <c r="C875" s="53"/>
      <c r="D875" s="385"/>
      <c r="E875" s="413"/>
      <c r="F875" s="210"/>
      <c r="G875" s="165"/>
      <c r="H875" s="165"/>
      <c r="I875" s="166"/>
      <c r="J875" s="167"/>
      <c r="K875" s="54"/>
      <c r="L875" s="31"/>
      <c r="M875" s="26"/>
      <c r="N875" s="26"/>
    </row>
    <row r="876" spans="1:14" s="55" customFormat="1" x14ac:dyDescent="0.25">
      <c r="A876" s="51"/>
      <c r="B876" s="52"/>
      <c r="C876" s="53"/>
      <c r="D876" s="383" t="s">
        <v>290</v>
      </c>
      <c r="E876" s="411" t="s">
        <v>222</v>
      </c>
      <c r="F876" s="210"/>
      <c r="G876" s="165">
        <v>148957000</v>
      </c>
      <c r="H876" s="166">
        <v>133341333.83750001</v>
      </c>
      <c r="I876" s="166">
        <v>137220551.69499999</v>
      </c>
      <c r="J876" s="165">
        <v>141213433.0575</v>
      </c>
      <c r="K876" s="54"/>
      <c r="L876" s="31"/>
      <c r="M876" s="26"/>
      <c r="N876" s="26"/>
    </row>
    <row r="877" spans="1:14" s="55" customFormat="1" x14ac:dyDescent="0.25">
      <c r="A877" s="51"/>
      <c r="B877" s="52"/>
      <c r="C877" s="53"/>
      <c r="D877" s="384"/>
      <c r="E877" s="412"/>
      <c r="F877" s="210"/>
      <c r="G877" s="165"/>
      <c r="H877" s="165"/>
      <c r="I877" s="166"/>
      <c r="J877" s="167"/>
      <c r="K877" s="54"/>
      <c r="L877" s="31"/>
      <c r="M877" s="26"/>
      <c r="N877" s="26"/>
    </row>
    <row r="878" spans="1:14" s="55" customFormat="1" x14ac:dyDescent="0.25">
      <c r="A878" s="51"/>
      <c r="B878" s="52"/>
      <c r="C878" s="53"/>
      <c r="D878" s="384"/>
      <c r="E878" s="412"/>
      <c r="F878" s="210"/>
      <c r="G878" s="165"/>
      <c r="H878" s="165"/>
      <c r="I878" s="166"/>
      <c r="J878" s="167"/>
      <c r="K878" s="54"/>
      <c r="L878" s="31"/>
      <c r="M878" s="26"/>
      <c r="N878" s="26"/>
    </row>
    <row r="879" spans="1:14" s="55" customFormat="1" x14ac:dyDescent="0.25">
      <c r="A879" s="51"/>
      <c r="B879" s="52"/>
      <c r="C879" s="53"/>
      <c r="D879" s="384"/>
      <c r="E879" s="412"/>
      <c r="F879" s="210"/>
      <c r="G879" s="165"/>
      <c r="H879" s="165"/>
      <c r="I879" s="166"/>
      <c r="J879" s="167"/>
      <c r="K879" s="54"/>
      <c r="L879" s="31"/>
      <c r="M879" s="26"/>
      <c r="N879" s="26"/>
    </row>
    <row r="880" spans="1:14" s="55" customFormat="1" x14ac:dyDescent="0.25">
      <c r="A880" s="51"/>
      <c r="B880" s="52"/>
      <c r="C880" s="53"/>
      <c r="D880" s="385"/>
      <c r="E880" s="413"/>
      <c r="F880" s="210"/>
      <c r="G880" s="165"/>
      <c r="H880" s="165"/>
      <c r="I880" s="166"/>
      <c r="J880" s="167"/>
      <c r="K880" s="54"/>
      <c r="L880" s="31"/>
      <c r="M880" s="26"/>
      <c r="N880" s="26"/>
    </row>
    <row r="881" spans="1:14" s="55" customFormat="1" x14ac:dyDescent="0.25">
      <c r="A881" s="51"/>
      <c r="B881" s="52"/>
      <c r="C881" s="53"/>
      <c r="D881" s="383" t="s">
        <v>291</v>
      </c>
      <c r="E881" s="411"/>
      <c r="F881" s="210"/>
      <c r="G881" s="165"/>
      <c r="H881" s="165"/>
      <c r="I881" s="166"/>
      <c r="J881" s="167"/>
      <c r="K881" s="54"/>
      <c r="L881" s="31"/>
      <c r="M881" s="26"/>
      <c r="N881" s="26"/>
    </row>
    <row r="882" spans="1:14" s="55" customFormat="1" x14ac:dyDescent="0.25">
      <c r="A882" s="51"/>
      <c r="B882" s="52"/>
      <c r="C882" s="53"/>
      <c r="D882" s="384"/>
      <c r="E882" s="412"/>
      <c r="F882" s="210"/>
      <c r="G882" s="165"/>
      <c r="H882" s="165"/>
      <c r="I882" s="166"/>
      <c r="J882" s="167"/>
      <c r="K882" s="54"/>
      <c r="L882" s="31"/>
      <c r="M882" s="26"/>
      <c r="N882" s="26"/>
    </row>
    <row r="883" spans="1:14" s="55" customFormat="1" x14ac:dyDescent="0.25">
      <c r="A883" s="51"/>
      <c r="B883" s="52"/>
      <c r="C883" s="53"/>
      <c r="D883" s="384"/>
      <c r="E883" s="412"/>
      <c r="F883" s="210"/>
      <c r="G883" s="165"/>
      <c r="H883" s="165"/>
      <c r="I883" s="166"/>
      <c r="J883" s="167"/>
      <c r="K883" s="54"/>
      <c r="L883" s="31"/>
      <c r="M883" s="26"/>
      <c r="N883" s="26"/>
    </row>
    <row r="884" spans="1:14" s="55" customFormat="1" x14ac:dyDescent="0.25">
      <c r="A884" s="51"/>
      <c r="B884" s="52"/>
      <c r="C884" s="53"/>
      <c r="D884" s="384"/>
      <c r="E884" s="412"/>
      <c r="F884" s="210"/>
      <c r="G884" s="165"/>
      <c r="H884" s="165"/>
      <c r="I884" s="166"/>
      <c r="J884" s="167"/>
      <c r="K884" s="54"/>
      <c r="L884" s="31"/>
      <c r="M884" s="26"/>
      <c r="N884" s="26"/>
    </row>
    <row r="885" spans="1:14" s="55" customFormat="1" x14ac:dyDescent="0.25">
      <c r="A885" s="51"/>
      <c r="B885" s="52"/>
      <c r="C885" s="53"/>
      <c r="D885" s="385"/>
      <c r="E885" s="413"/>
      <c r="F885" s="210"/>
      <c r="G885" s="165"/>
      <c r="H885" s="165"/>
      <c r="I885" s="166"/>
      <c r="J885" s="167"/>
      <c r="K885" s="54"/>
      <c r="L885" s="31"/>
      <c r="M885" s="26"/>
      <c r="N885" s="26"/>
    </row>
    <row r="886" spans="1:14" s="55" customFormat="1" x14ac:dyDescent="0.25">
      <c r="A886" s="51"/>
      <c r="B886" s="52"/>
      <c r="C886" s="53"/>
      <c r="D886" s="383" t="s">
        <v>291</v>
      </c>
      <c r="E886" s="411"/>
      <c r="F886" s="210"/>
      <c r="G886" s="165"/>
      <c r="H886" s="165"/>
      <c r="I886" s="166"/>
      <c r="J886" s="167"/>
      <c r="K886" s="54"/>
      <c r="L886" s="31"/>
      <c r="M886" s="26"/>
      <c r="N886" s="26"/>
    </row>
    <row r="887" spans="1:14" s="55" customFormat="1" x14ac:dyDescent="0.25">
      <c r="A887" s="51"/>
      <c r="B887" s="52"/>
      <c r="C887" s="53"/>
      <c r="D887" s="384"/>
      <c r="E887" s="412"/>
      <c r="F887" s="210"/>
      <c r="G887" s="165"/>
      <c r="H887" s="165"/>
      <c r="I887" s="166"/>
      <c r="J887" s="167"/>
      <c r="K887" s="54"/>
      <c r="L887" s="31"/>
      <c r="M887" s="26"/>
      <c r="N887" s="26"/>
    </row>
    <row r="888" spans="1:14" s="55" customFormat="1" x14ac:dyDescent="0.25">
      <c r="A888" s="51"/>
      <c r="B888" s="52"/>
      <c r="C888" s="53"/>
      <c r="D888" s="384"/>
      <c r="E888" s="412"/>
      <c r="F888" s="210"/>
      <c r="G888" s="165"/>
      <c r="H888" s="165"/>
      <c r="I888" s="166"/>
      <c r="J888" s="167"/>
      <c r="K888" s="54"/>
      <c r="L888" s="31"/>
      <c r="M888" s="26"/>
      <c r="N888" s="26"/>
    </row>
    <row r="889" spans="1:14" s="55" customFormat="1" x14ac:dyDescent="0.25">
      <c r="A889" s="51"/>
      <c r="B889" s="52"/>
      <c r="C889" s="53"/>
      <c r="D889" s="384"/>
      <c r="E889" s="412"/>
      <c r="F889" s="210"/>
      <c r="G889" s="165"/>
      <c r="H889" s="165"/>
      <c r="I889" s="166"/>
      <c r="J889" s="167"/>
      <c r="K889" s="54"/>
      <c r="L889" s="31"/>
      <c r="M889" s="26"/>
      <c r="N889" s="26"/>
    </row>
    <row r="890" spans="1:14" s="55" customFormat="1" x14ac:dyDescent="0.25">
      <c r="A890" s="51"/>
      <c r="B890" s="52"/>
      <c r="C890" s="53"/>
      <c r="D890" s="385"/>
      <c r="E890" s="413"/>
      <c r="F890" s="210"/>
      <c r="G890" s="165"/>
      <c r="H890" s="165"/>
      <c r="I890" s="166"/>
      <c r="J890" s="167"/>
      <c r="K890" s="54"/>
      <c r="L890" s="31"/>
      <c r="M890" s="26"/>
      <c r="N890" s="26"/>
    </row>
    <row r="891" spans="1:14" s="55" customFormat="1" x14ac:dyDescent="0.25">
      <c r="A891" s="51"/>
      <c r="B891" s="52"/>
      <c r="C891" s="53"/>
      <c r="D891" s="383" t="s">
        <v>291</v>
      </c>
      <c r="E891" s="411"/>
      <c r="F891" s="210"/>
      <c r="G891" s="165"/>
      <c r="H891" s="165"/>
      <c r="I891" s="166"/>
      <c r="J891" s="167"/>
      <c r="K891" s="54"/>
      <c r="L891" s="31"/>
      <c r="M891" s="26"/>
      <c r="N891" s="26"/>
    </row>
    <row r="892" spans="1:14" s="55" customFormat="1" x14ac:dyDescent="0.25">
      <c r="A892" s="51"/>
      <c r="B892" s="52"/>
      <c r="C892" s="53"/>
      <c r="D892" s="384"/>
      <c r="E892" s="412"/>
      <c r="F892" s="210"/>
      <c r="G892" s="165"/>
      <c r="H892" s="165"/>
      <c r="I892" s="166"/>
      <c r="J892" s="167"/>
      <c r="K892" s="54"/>
      <c r="L892" s="31"/>
      <c r="M892" s="26"/>
      <c r="N892" s="26"/>
    </row>
    <row r="893" spans="1:14" s="55" customFormat="1" x14ac:dyDescent="0.25">
      <c r="A893" s="51"/>
      <c r="B893" s="52"/>
      <c r="C893" s="53"/>
      <c r="D893" s="384"/>
      <c r="E893" s="412"/>
      <c r="F893" s="210"/>
      <c r="G893" s="165"/>
      <c r="H893" s="165"/>
      <c r="I893" s="166"/>
      <c r="J893" s="167"/>
      <c r="K893" s="54"/>
      <c r="L893" s="31"/>
      <c r="M893" s="26"/>
      <c r="N893" s="26"/>
    </row>
    <row r="894" spans="1:14" s="55" customFormat="1" x14ac:dyDescent="0.2">
      <c r="A894" s="51"/>
      <c r="B894" s="52"/>
      <c r="C894" s="66"/>
      <c r="D894" s="384"/>
      <c r="E894" s="412"/>
      <c r="F894" s="211"/>
      <c r="G894" s="165"/>
      <c r="H894" s="165"/>
      <c r="I894" s="168"/>
      <c r="J894" s="169"/>
      <c r="K894" s="63"/>
      <c r="L894" s="31"/>
      <c r="M894" s="26"/>
      <c r="N894" s="26"/>
    </row>
    <row r="895" spans="1:14" s="55" customFormat="1" x14ac:dyDescent="0.2">
      <c r="A895" s="51"/>
      <c r="B895" s="52"/>
      <c r="C895" s="62"/>
      <c r="D895" s="385"/>
      <c r="E895" s="413"/>
      <c r="F895" s="210"/>
      <c r="G895" s="165"/>
      <c r="H895" s="165"/>
      <c r="I895" s="168"/>
      <c r="J895" s="169"/>
      <c r="K895" s="63"/>
      <c r="L895" s="31"/>
      <c r="M895" s="26"/>
      <c r="N895" s="26"/>
    </row>
    <row r="896" spans="1:14" s="55" customFormat="1" x14ac:dyDescent="0.2">
      <c r="A896" s="51"/>
      <c r="B896" s="52"/>
      <c r="C896" s="62"/>
      <c r="D896" s="383" t="s">
        <v>291</v>
      </c>
      <c r="E896" s="411"/>
      <c r="F896" s="210"/>
      <c r="G896" s="165"/>
      <c r="H896" s="165"/>
      <c r="I896" s="168"/>
      <c r="J896" s="169"/>
      <c r="K896" s="63"/>
      <c r="L896" s="31"/>
      <c r="M896" s="26"/>
      <c r="N896" s="26"/>
    </row>
    <row r="897" spans="1:14" s="55" customFormat="1" x14ac:dyDescent="0.2">
      <c r="A897" s="51"/>
      <c r="B897" s="52"/>
      <c r="C897" s="62"/>
      <c r="D897" s="384"/>
      <c r="E897" s="412"/>
      <c r="F897" s="210"/>
      <c r="G897" s="165"/>
      <c r="H897" s="165"/>
      <c r="I897" s="168"/>
      <c r="J897" s="169"/>
      <c r="K897" s="63"/>
      <c r="L897" s="31"/>
      <c r="M897" s="26"/>
      <c r="N897" s="26"/>
    </row>
    <row r="898" spans="1:14" s="55" customFormat="1" x14ac:dyDescent="0.2">
      <c r="A898" s="51"/>
      <c r="B898" s="52"/>
      <c r="C898" s="62"/>
      <c r="D898" s="384"/>
      <c r="E898" s="412"/>
      <c r="F898" s="210"/>
      <c r="G898" s="165"/>
      <c r="H898" s="165"/>
      <c r="I898" s="168"/>
      <c r="J898" s="169"/>
      <c r="K898" s="63"/>
      <c r="L898" s="31"/>
      <c r="M898" s="26"/>
      <c r="N898" s="26"/>
    </row>
    <row r="899" spans="1:14" s="55" customFormat="1" x14ac:dyDescent="0.2">
      <c r="A899" s="51"/>
      <c r="B899" s="52"/>
      <c r="C899" s="62"/>
      <c r="D899" s="384"/>
      <c r="E899" s="412"/>
      <c r="F899" s="210"/>
      <c r="G899" s="165"/>
      <c r="H899" s="165"/>
      <c r="I899" s="168"/>
      <c r="J899" s="169"/>
      <c r="K899" s="63"/>
      <c r="L899" s="31"/>
      <c r="M899" s="26"/>
      <c r="N899" s="26"/>
    </row>
    <row r="900" spans="1:14" s="55" customFormat="1" x14ac:dyDescent="0.2">
      <c r="A900" s="51"/>
      <c r="B900" s="52"/>
      <c r="C900" s="62"/>
      <c r="D900" s="385"/>
      <c r="E900" s="413"/>
      <c r="F900" s="210"/>
      <c r="G900" s="165"/>
      <c r="H900" s="165"/>
      <c r="I900" s="168"/>
      <c r="J900" s="169"/>
      <c r="K900" s="63"/>
      <c r="L900" s="31"/>
      <c r="M900" s="26"/>
      <c r="N900" s="26"/>
    </row>
    <row r="901" spans="1:14" s="55" customFormat="1" ht="23.1" customHeight="1" x14ac:dyDescent="0.2">
      <c r="A901" s="51"/>
      <c r="B901" s="52"/>
      <c r="C901" s="62"/>
      <c r="D901" s="404" t="s">
        <v>292</v>
      </c>
      <c r="E901" s="404"/>
      <c r="F901" s="404"/>
      <c r="G901" s="212">
        <f>SUM(G866:G900)</f>
        <v>583917000</v>
      </c>
      <c r="H901" s="212">
        <f>SUM(H866:H900)</f>
        <v>522698028.64300001</v>
      </c>
      <c r="I901" s="212">
        <f>SUM(I866:I900)</f>
        <v>537904562.6444</v>
      </c>
      <c r="J901" s="212">
        <f>SUM(J866:J900)</f>
        <v>553556657.58539999</v>
      </c>
      <c r="K901" s="63"/>
      <c r="L901" s="31"/>
      <c r="M901" s="26"/>
      <c r="N901" s="26"/>
    </row>
    <row r="902" spans="1:14" s="55" customFormat="1" ht="23.1" customHeight="1" x14ac:dyDescent="0.2">
      <c r="A902" s="51"/>
      <c r="B902" s="52"/>
      <c r="C902" s="62"/>
      <c r="D902" s="405" t="s">
        <v>293</v>
      </c>
      <c r="E902" s="406"/>
      <c r="F902" s="406"/>
      <c r="G902" s="161"/>
      <c r="H902" s="161"/>
      <c r="I902" s="407">
        <f>SUM(G901:J901)</f>
        <v>2198076248.8728004</v>
      </c>
      <c r="J902" s="407"/>
      <c r="K902" s="63"/>
      <c r="L902" s="31"/>
      <c r="M902" s="26"/>
      <c r="N902" s="26"/>
    </row>
    <row r="903" spans="1:14" ht="15" customHeight="1" x14ac:dyDescent="0.25">
      <c r="C903" s="35"/>
      <c r="D903" s="34"/>
      <c r="E903" s="30"/>
      <c r="F903" s="30"/>
      <c r="G903" s="30"/>
      <c r="J903" s="32"/>
      <c r="K903" s="36"/>
      <c r="L903" s="31"/>
    </row>
    <row r="904" spans="1:14" ht="15" customHeight="1" x14ac:dyDescent="0.25">
      <c r="C904" s="35"/>
      <c r="D904" s="34"/>
      <c r="E904" s="30"/>
      <c r="F904" s="30"/>
      <c r="G904" s="30"/>
      <c r="J904" s="32"/>
      <c r="K904" s="36"/>
      <c r="L904" s="31"/>
    </row>
    <row r="905" spans="1:14" ht="15" customHeight="1" x14ac:dyDescent="0.25">
      <c r="C905" s="35"/>
      <c r="D905" s="34"/>
      <c r="E905" s="30"/>
      <c r="F905" s="30"/>
      <c r="G905" s="30"/>
      <c r="J905" s="32"/>
      <c r="K905" s="36"/>
      <c r="L905" s="31"/>
    </row>
    <row r="906" spans="1:14" x14ac:dyDescent="0.25">
      <c r="C906" s="386" t="s">
        <v>158</v>
      </c>
      <c r="D906" s="387"/>
      <c r="E906" s="387"/>
      <c r="F906" s="387"/>
      <c r="G906" s="387"/>
      <c r="H906" s="387"/>
      <c r="I906" s="387"/>
      <c r="J906" s="387"/>
      <c r="K906" s="388"/>
      <c r="L906" s="31"/>
    </row>
    <row r="907" spans="1:14" x14ac:dyDescent="0.25">
      <c r="C907" s="389"/>
      <c r="D907" s="390"/>
      <c r="E907" s="390"/>
      <c r="F907" s="390"/>
      <c r="G907" s="390"/>
      <c r="H907" s="390"/>
      <c r="I907" s="390"/>
      <c r="J907" s="390"/>
      <c r="K907" s="391"/>
      <c r="L907" s="31"/>
    </row>
    <row r="908" spans="1:14" x14ac:dyDescent="0.25">
      <c r="C908" s="389"/>
      <c r="D908" s="390"/>
      <c r="E908" s="390"/>
      <c r="F908" s="390"/>
      <c r="G908" s="390"/>
      <c r="H908" s="390"/>
      <c r="I908" s="390"/>
      <c r="J908" s="390"/>
      <c r="K908" s="391"/>
      <c r="L908" s="31"/>
    </row>
    <row r="909" spans="1:14" x14ac:dyDescent="0.25">
      <c r="C909" s="42"/>
      <c r="D909" s="25"/>
      <c r="E909" s="25"/>
      <c r="F909" s="25"/>
      <c r="G909" s="25"/>
      <c r="H909" s="84"/>
      <c r="I909" s="84"/>
      <c r="J909" s="25"/>
      <c r="K909" s="40"/>
      <c r="L909" s="31"/>
    </row>
    <row r="910" spans="1:14" x14ac:dyDescent="0.25">
      <c r="C910" s="42"/>
      <c r="D910" s="25"/>
      <c r="E910" s="25"/>
      <c r="F910" s="50"/>
      <c r="G910" s="25"/>
      <c r="H910" s="84"/>
      <c r="I910" s="84"/>
      <c r="J910" s="25"/>
      <c r="K910" s="40"/>
      <c r="L910" s="31"/>
    </row>
    <row r="911" spans="1:14" x14ac:dyDescent="0.25">
      <c r="C911" s="35"/>
      <c r="D911" s="34"/>
      <c r="E911" s="30"/>
      <c r="F911" s="30"/>
      <c r="G911" s="30"/>
      <c r="J911" s="32"/>
      <c r="K911" s="36"/>
      <c r="L911" s="31"/>
    </row>
    <row r="912" spans="1:14" s="60" customFormat="1" ht="23.1" customHeight="1" x14ac:dyDescent="0.25">
      <c r="A912" s="56"/>
      <c r="B912" s="57"/>
      <c r="C912" s="58"/>
      <c r="D912" s="377" t="s">
        <v>294</v>
      </c>
      <c r="E912" s="378"/>
      <c r="F912" s="378"/>
      <c r="G912" s="378"/>
      <c r="H912" s="378"/>
      <c r="I912" s="378"/>
      <c r="J912" s="379"/>
      <c r="K912" s="59"/>
      <c r="L912" s="31"/>
      <c r="M912" s="26"/>
      <c r="N912" s="26"/>
    </row>
    <row r="913" spans="1:14" s="60" customFormat="1" ht="23.1" customHeight="1" x14ac:dyDescent="0.25">
      <c r="A913" s="56"/>
      <c r="B913" s="57"/>
      <c r="C913" s="58"/>
      <c r="D913" s="192" t="s">
        <v>295</v>
      </c>
      <c r="E913" s="204" t="s">
        <v>296</v>
      </c>
      <c r="F913" s="204" t="s">
        <v>297</v>
      </c>
      <c r="G913" s="204" t="s">
        <v>298</v>
      </c>
      <c r="H913" s="204" t="s">
        <v>299</v>
      </c>
      <c r="I913" s="204" t="s">
        <v>300</v>
      </c>
      <c r="J913" s="207" t="s">
        <v>301</v>
      </c>
      <c r="K913" s="59"/>
      <c r="L913" s="31"/>
      <c r="M913" s="26"/>
      <c r="N913" s="26"/>
    </row>
    <row r="914" spans="1:14" s="60" customFormat="1" ht="33.950000000000003" customHeight="1" x14ac:dyDescent="0.25">
      <c r="A914" s="56"/>
      <c r="B914" s="57"/>
      <c r="C914" s="58"/>
      <c r="D914" s="198" t="s">
        <v>100</v>
      </c>
      <c r="E914" s="126" t="s">
        <v>105</v>
      </c>
      <c r="F914" s="126"/>
      <c r="G914" s="128" t="s">
        <v>110</v>
      </c>
      <c r="H914" s="78" t="s">
        <v>107</v>
      </c>
      <c r="I914" s="77"/>
      <c r="J914" s="162"/>
      <c r="K914" s="59"/>
      <c r="L914" s="31"/>
      <c r="M914" s="26"/>
      <c r="N914" s="26"/>
    </row>
    <row r="915" spans="1:14" s="60" customFormat="1" ht="33.950000000000003" customHeight="1" x14ac:dyDescent="0.25">
      <c r="A915" s="56"/>
      <c r="B915" s="57"/>
      <c r="C915" s="58"/>
      <c r="D915" s="198" t="s">
        <v>104</v>
      </c>
      <c r="E915" s="126"/>
      <c r="F915" s="126"/>
      <c r="G915" s="128"/>
      <c r="H915" s="78"/>
      <c r="I915" s="77"/>
      <c r="J915" s="162"/>
      <c r="K915" s="59"/>
      <c r="L915" s="31"/>
      <c r="M915" s="26"/>
      <c r="N915" s="26"/>
    </row>
    <row r="916" spans="1:14" s="60" customFormat="1" ht="33.950000000000003" customHeight="1" x14ac:dyDescent="0.25">
      <c r="A916" s="56"/>
      <c r="B916" s="57"/>
      <c r="C916" s="58"/>
      <c r="D916" s="198" t="s">
        <v>108</v>
      </c>
      <c r="E916" s="126"/>
      <c r="F916" s="126"/>
      <c r="G916" s="128"/>
      <c r="H916" s="78"/>
      <c r="I916" s="77"/>
      <c r="J916" s="162"/>
      <c r="K916" s="59"/>
      <c r="L916" s="31"/>
      <c r="M916" s="26"/>
      <c r="N916" s="26"/>
    </row>
    <row r="917" spans="1:14" s="60" customFormat="1" ht="33.950000000000003" customHeight="1" x14ac:dyDescent="0.25">
      <c r="A917" s="56"/>
      <c r="B917" s="57"/>
      <c r="C917" s="58"/>
      <c r="D917" s="198"/>
      <c r="E917" s="126"/>
      <c r="F917" s="126"/>
      <c r="G917" s="128"/>
      <c r="H917" s="78"/>
      <c r="I917" s="77"/>
      <c r="J917" s="199"/>
      <c r="K917" s="59"/>
      <c r="L917" s="31"/>
      <c r="M917" s="26"/>
      <c r="N917" s="26"/>
    </row>
    <row r="918" spans="1:14" s="60" customFormat="1" ht="33.950000000000003" customHeight="1" x14ac:dyDescent="0.25">
      <c r="A918" s="56"/>
      <c r="B918" s="57"/>
      <c r="C918" s="58"/>
      <c r="D918" s="198"/>
      <c r="E918" s="126"/>
      <c r="F918" s="126"/>
      <c r="G918" s="128"/>
      <c r="H918" s="78"/>
      <c r="I918" s="77"/>
      <c r="J918" s="199"/>
      <c r="K918" s="59"/>
      <c r="L918" s="31"/>
      <c r="M918" s="26"/>
      <c r="N918" s="26"/>
    </row>
    <row r="919" spans="1:14" s="60" customFormat="1" ht="33.950000000000003" customHeight="1" x14ac:dyDescent="0.25">
      <c r="A919" s="56"/>
      <c r="B919" s="57"/>
      <c r="C919" s="58"/>
      <c r="D919" s="198"/>
      <c r="E919" s="126"/>
      <c r="F919" s="126"/>
      <c r="G919" s="128"/>
      <c r="H919" s="78"/>
      <c r="I919" s="77"/>
      <c r="J919" s="199"/>
      <c r="K919" s="59"/>
      <c r="L919" s="31"/>
      <c r="M919" s="26"/>
      <c r="N919" s="26"/>
    </row>
    <row r="920" spans="1:14" s="60" customFormat="1" ht="33.950000000000003" customHeight="1" x14ac:dyDescent="0.25">
      <c r="A920" s="56"/>
      <c r="B920" s="57"/>
      <c r="C920" s="58"/>
      <c r="D920" s="198"/>
      <c r="E920" s="126"/>
      <c r="F920" s="126"/>
      <c r="G920" s="128"/>
      <c r="H920" s="78"/>
      <c r="I920" s="77"/>
      <c r="J920" s="162"/>
      <c r="K920" s="59"/>
      <c r="L920" s="31"/>
      <c r="M920" s="26"/>
      <c r="N920" s="26"/>
    </row>
    <row r="921" spans="1:14" s="60" customFormat="1" ht="33.950000000000003" customHeight="1" x14ac:dyDescent="0.25">
      <c r="A921" s="56"/>
      <c r="B921" s="57"/>
      <c r="C921" s="58"/>
      <c r="D921" s="200"/>
      <c r="E921" s="201"/>
      <c r="F921" s="201"/>
      <c r="G921" s="202"/>
      <c r="H921" s="191"/>
      <c r="I921" s="203"/>
      <c r="J921" s="180"/>
      <c r="K921" s="59"/>
      <c r="L921" s="31"/>
      <c r="M921" s="26"/>
      <c r="N921" s="26"/>
    </row>
    <row r="922" spans="1:14" ht="15" customHeight="1" x14ac:dyDescent="0.25">
      <c r="C922" s="35"/>
      <c r="D922" s="34"/>
      <c r="E922" s="30"/>
      <c r="F922" s="30"/>
      <c r="G922" s="30"/>
      <c r="J922" s="32"/>
      <c r="K922" s="36"/>
      <c r="L922" s="31"/>
    </row>
    <row r="923" spans="1:14" ht="15" customHeight="1" x14ac:dyDescent="0.25">
      <c r="C923" s="35"/>
      <c r="D923" s="34"/>
      <c r="E923" s="30"/>
      <c r="F923" s="30"/>
      <c r="G923" s="30"/>
      <c r="J923" s="32"/>
      <c r="K923" s="36"/>
      <c r="L923" s="31"/>
    </row>
    <row r="924" spans="1:14" ht="15" customHeight="1" x14ac:dyDescent="0.25">
      <c r="C924" s="35"/>
      <c r="D924" s="34"/>
      <c r="E924" s="30"/>
      <c r="F924" s="30"/>
      <c r="G924" s="30"/>
      <c r="J924" s="32"/>
      <c r="K924" s="36"/>
      <c r="L924" s="31"/>
    </row>
    <row r="925" spans="1:14" ht="15" customHeight="1" x14ac:dyDescent="0.25">
      <c r="C925" s="386" t="s">
        <v>160</v>
      </c>
      <c r="D925" s="387"/>
      <c r="E925" s="387"/>
      <c r="F925" s="387"/>
      <c r="G925" s="387"/>
      <c r="H925" s="387"/>
      <c r="I925" s="387"/>
      <c r="J925" s="387"/>
      <c r="K925" s="388"/>
      <c r="L925" s="31"/>
    </row>
    <row r="926" spans="1:14" x14ac:dyDescent="0.25">
      <c r="C926" s="389"/>
      <c r="D926" s="390"/>
      <c r="E926" s="390"/>
      <c r="F926" s="390"/>
      <c r="G926" s="390"/>
      <c r="H926" s="390"/>
      <c r="I926" s="390"/>
      <c r="J926" s="390"/>
      <c r="K926" s="391"/>
      <c r="L926" s="31"/>
    </row>
    <row r="927" spans="1:14" ht="14.25" customHeight="1" x14ac:dyDescent="0.25">
      <c r="C927" s="389"/>
      <c r="D927" s="390"/>
      <c r="E927" s="390"/>
      <c r="F927" s="390"/>
      <c r="G927" s="390"/>
      <c r="H927" s="390"/>
      <c r="I927" s="390"/>
      <c r="J927" s="390"/>
      <c r="K927" s="391"/>
      <c r="L927" s="31"/>
    </row>
    <row r="928" spans="1:14" ht="15" customHeight="1" x14ac:dyDescent="0.25">
      <c r="C928" s="35"/>
      <c r="D928" s="34"/>
      <c r="E928" s="30"/>
      <c r="F928" s="30"/>
      <c r="G928" s="30"/>
      <c r="J928" s="32"/>
      <c r="K928" s="36"/>
      <c r="L928" s="31"/>
    </row>
    <row r="929" spans="1:14" ht="15" customHeight="1" x14ac:dyDescent="0.25">
      <c r="C929" s="35"/>
      <c r="D929" s="34"/>
      <c r="E929" s="30"/>
      <c r="F929" s="30"/>
      <c r="G929" s="30"/>
      <c r="J929" s="32"/>
      <c r="K929" s="36"/>
      <c r="L929" s="31"/>
    </row>
    <row r="930" spans="1:14" ht="15" customHeight="1" x14ac:dyDescent="0.25">
      <c r="C930" s="35"/>
      <c r="D930" s="34"/>
      <c r="E930" s="30"/>
      <c r="F930" s="30"/>
      <c r="G930" s="30"/>
      <c r="J930" s="32"/>
      <c r="K930" s="36"/>
      <c r="L930" s="31"/>
    </row>
    <row r="931" spans="1:14" s="60" customFormat="1" ht="23.1" customHeight="1" x14ac:dyDescent="0.25">
      <c r="A931" s="56"/>
      <c r="B931" s="57"/>
      <c r="C931" s="58"/>
      <c r="D931" s="377" t="s">
        <v>302</v>
      </c>
      <c r="E931" s="378"/>
      <c r="F931" s="378"/>
      <c r="G931" s="378"/>
      <c r="H931" s="378"/>
      <c r="I931" s="378"/>
      <c r="J931" s="379"/>
      <c r="K931" s="59"/>
      <c r="L931" s="31"/>
      <c r="M931" s="26"/>
      <c r="N931" s="26"/>
    </row>
    <row r="932" spans="1:14" s="60" customFormat="1" ht="30" customHeight="1" x14ac:dyDescent="0.25">
      <c r="A932" s="56"/>
      <c r="B932" s="57"/>
      <c r="C932" s="58"/>
      <c r="D932" s="347" t="s">
        <v>303</v>
      </c>
      <c r="E932" s="348"/>
      <c r="F932" s="348"/>
      <c r="G932" s="348"/>
      <c r="H932" s="348"/>
      <c r="I932" s="348"/>
      <c r="J932" s="349"/>
      <c r="K932" s="59"/>
      <c r="L932" s="31"/>
      <c r="M932" s="26"/>
      <c r="N932" s="26"/>
    </row>
    <row r="933" spans="1:14" s="60" customFormat="1" ht="30" customHeight="1" x14ac:dyDescent="0.25">
      <c r="A933" s="56"/>
      <c r="B933" s="57"/>
      <c r="C933" s="58"/>
      <c r="D933" s="415" t="s">
        <v>304</v>
      </c>
      <c r="E933" s="348"/>
      <c r="F933" s="348"/>
      <c r="G933" s="348"/>
      <c r="H933" s="348"/>
      <c r="I933" s="348"/>
      <c r="J933" s="349"/>
      <c r="K933" s="59"/>
      <c r="L933" s="31"/>
      <c r="M933" s="26"/>
      <c r="N933" s="26"/>
    </row>
    <row r="934" spans="1:14" s="60" customFormat="1" ht="30" customHeight="1" x14ac:dyDescent="0.25">
      <c r="A934" s="56"/>
      <c r="B934" s="57"/>
      <c r="C934" s="58"/>
      <c r="D934" s="347" t="s">
        <v>305</v>
      </c>
      <c r="E934" s="348"/>
      <c r="F934" s="348"/>
      <c r="G934" s="348"/>
      <c r="H934" s="348"/>
      <c r="I934" s="348"/>
      <c r="J934" s="349"/>
      <c r="K934" s="59"/>
      <c r="L934" s="31"/>
      <c r="M934" s="26"/>
      <c r="N934" s="26"/>
    </row>
    <row r="935" spans="1:14" s="60" customFormat="1" ht="30" customHeight="1" x14ac:dyDescent="0.25">
      <c r="A935" s="56"/>
      <c r="B935" s="57"/>
      <c r="C935" s="58"/>
      <c r="D935" s="347" t="s">
        <v>306</v>
      </c>
      <c r="E935" s="348"/>
      <c r="F935" s="348"/>
      <c r="G935" s="348"/>
      <c r="H935" s="348"/>
      <c r="I935" s="348"/>
      <c r="J935" s="349"/>
      <c r="K935" s="59"/>
      <c r="L935" s="31"/>
      <c r="M935" s="26"/>
      <c r="N935" s="26"/>
    </row>
    <row r="936" spans="1:14" s="60" customFormat="1" ht="30" customHeight="1" x14ac:dyDescent="0.25">
      <c r="A936" s="56"/>
      <c r="B936" s="57"/>
      <c r="C936" s="58"/>
      <c r="D936" s="347"/>
      <c r="E936" s="348"/>
      <c r="F936" s="348"/>
      <c r="G936" s="348"/>
      <c r="H936" s="348"/>
      <c r="I936" s="348"/>
      <c r="J936" s="349"/>
      <c r="K936" s="59"/>
      <c r="L936" s="31"/>
      <c r="M936" s="26"/>
      <c r="N936" s="26"/>
    </row>
    <row r="937" spans="1:14" s="60" customFormat="1" ht="30" customHeight="1" x14ac:dyDescent="0.25">
      <c r="A937" s="56"/>
      <c r="B937" s="57"/>
      <c r="C937" s="58"/>
      <c r="D937" s="347"/>
      <c r="E937" s="348"/>
      <c r="F937" s="348"/>
      <c r="G937" s="348"/>
      <c r="H937" s="348"/>
      <c r="I937" s="348"/>
      <c r="J937" s="349"/>
      <c r="K937" s="59"/>
      <c r="L937" s="31"/>
      <c r="M937" s="26"/>
      <c r="N937" s="26"/>
    </row>
    <row r="938" spans="1:14" s="60" customFormat="1" ht="30" customHeight="1" x14ac:dyDescent="0.25">
      <c r="A938" s="56"/>
      <c r="B938" s="57"/>
      <c r="C938" s="58"/>
      <c r="D938" s="347"/>
      <c r="E938" s="348"/>
      <c r="F938" s="348"/>
      <c r="G938" s="348"/>
      <c r="H938" s="348"/>
      <c r="I938" s="348"/>
      <c r="J938" s="349"/>
      <c r="K938" s="59"/>
      <c r="L938" s="31"/>
      <c r="M938" s="26"/>
      <c r="N938" s="26"/>
    </row>
    <row r="939" spans="1:14" s="60" customFormat="1" ht="30" customHeight="1" x14ac:dyDescent="0.25">
      <c r="A939" s="56"/>
      <c r="B939" s="57"/>
      <c r="C939" s="58"/>
      <c r="D939" s="347"/>
      <c r="E939" s="348"/>
      <c r="F939" s="348"/>
      <c r="G939" s="348"/>
      <c r="H939" s="348"/>
      <c r="I939" s="348"/>
      <c r="J939" s="349"/>
      <c r="K939" s="59"/>
      <c r="L939" s="31"/>
      <c r="M939" s="26"/>
      <c r="N939" s="26"/>
    </row>
    <row r="940" spans="1:14" s="60" customFormat="1" ht="30" customHeight="1" x14ac:dyDescent="0.25">
      <c r="A940" s="56"/>
      <c r="B940" s="57"/>
      <c r="C940" s="58"/>
      <c r="D940" s="347"/>
      <c r="E940" s="348"/>
      <c r="F940" s="348"/>
      <c r="G940" s="348"/>
      <c r="H940" s="348"/>
      <c r="I940" s="348"/>
      <c r="J940" s="349"/>
      <c r="K940" s="59"/>
      <c r="L940" s="31"/>
      <c r="M940" s="26"/>
      <c r="N940" s="26"/>
    </row>
    <row r="941" spans="1:14" s="60" customFormat="1" ht="30" customHeight="1" x14ac:dyDescent="0.25">
      <c r="A941" s="56"/>
      <c r="B941" s="57"/>
      <c r="C941" s="58"/>
      <c r="D941" s="347"/>
      <c r="E941" s="348"/>
      <c r="F941" s="348"/>
      <c r="G941" s="348"/>
      <c r="H941" s="348"/>
      <c r="I941" s="348"/>
      <c r="J941" s="349"/>
      <c r="K941" s="59"/>
      <c r="L941" s="31"/>
      <c r="M941" s="26"/>
      <c r="N941" s="26"/>
    </row>
    <row r="942" spans="1:14" ht="15" customHeight="1" x14ac:dyDescent="0.25">
      <c r="C942" s="35"/>
      <c r="D942" s="34"/>
      <c r="E942" s="30"/>
      <c r="F942" s="30"/>
      <c r="G942" s="30"/>
      <c r="J942" s="32"/>
      <c r="K942" s="36"/>
      <c r="L942" s="31"/>
    </row>
    <row r="943" spans="1:14" ht="15" customHeight="1" x14ac:dyDescent="0.25">
      <c r="C943" s="35"/>
      <c r="D943" s="34"/>
      <c r="E943" s="30"/>
      <c r="F943" s="30"/>
      <c r="G943" s="30"/>
      <c r="J943" s="32"/>
      <c r="K943" s="36"/>
      <c r="L943" s="31"/>
    </row>
    <row r="944" spans="1:14" ht="15" customHeight="1" x14ac:dyDescent="0.25">
      <c r="C944" s="35"/>
      <c r="D944" s="34"/>
      <c r="E944" s="30"/>
      <c r="F944" s="30"/>
      <c r="G944" s="30"/>
      <c r="J944" s="32"/>
      <c r="K944" s="36"/>
      <c r="L944" s="31"/>
    </row>
    <row r="945" spans="1:14" ht="15" customHeight="1" x14ac:dyDescent="0.25">
      <c r="C945" s="386" t="s">
        <v>162</v>
      </c>
      <c r="D945" s="387"/>
      <c r="E945" s="387"/>
      <c r="F945" s="387"/>
      <c r="G945" s="387"/>
      <c r="H945" s="387"/>
      <c r="I945" s="387"/>
      <c r="J945" s="387"/>
      <c r="K945" s="388"/>
      <c r="L945" s="31"/>
    </row>
    <row r="946" spans="1:14" ht="15" customHeight="1" x14ac:dyDescent="0.25">
      <c r="C946" s="389"/>
      <c r="D946" s="390"/>
      <c r="E946" s="390"/>
      <c r="F946" s="390"/>
      <c r="G946" s="390"/>
      <c r="H946" s="390"/>
      <c r="I946" s="390"/>
      <c r="J946" s="390"/>
      <c r="K946" s="391"/>
      <c r="L946" s="31"/>
    </row>
    <row r="947" spans="1:14" ht="15" customHeight="1" x14ac:dyDescent="0.25">
      <c r="C947" s="389"/>
      <c r="D947" s="390"/>
      <c r="E947" s="390"/>
      <c r="F947" s="390"/>
      <c r="G947" s="390"/>
      <c r="H947" s="390"/>
      <c r="I947" s="390"/>
      <c r="J947" s="390"/>
      <c r="K947" s="391"/>
      <c r="L947" s="31"/>
    </row>
    <row r="948" spans="1:14" ht="15" customHeight="1" x14ac:dyDescent="0.25">
      <c r="C948" s="35"/>
      <c r="D948" s="34"/>
      <c r="E948" s="30"/>
      <c r="F948" s="30"/>
      <c r="G948" s="30"/>
      <c r="J948" s="32"/>
      <c r="K948" s="36"/>
      <c r="L948" s="31"/>
    </row>
    <row r="949" spans="1:14" ht="15" customHeight="1" x14ac:dyDescent="0.25">
      <c r="C949" s="35"/>
      <c r="D949" s="34"/>
      <c r="E949" s="30"/>
      <c r="F949" s="30"/>
      <c r="G949" s="30"/>
      <c r="J949" s="32"/>
      <c r="K949" s="36"/>
      <c r="L949" s="31"/>
    </row>
    <row r="950" spans="1:14" ht="15" customHeight="1" x14ac:dyDescent="0.25">
      <c r="C950" s="35"/>
      <c r="D950" s="34"/>
      <c r="E950" s="30"/>
      <c r="F950" s="30"/>
      <c r="G950" s="30"/>
      <c r="J950" s="32"/>
      <c r="K950" s="36"/>
      <c r="L950" s="31"/>
    </row>
    <row r="951" spans="1:14" s="60" customFormat="1" ht="23.1" customHeight="1" x14ac:dyDescent="0.25">
      <c r="A951" s="56"/>
      <c r="B951" s="57"/>
      <c r="C951" s="58"/>
      <c r="D951" s="447" t="s">
        <v>307</v>
      </c>
      <c r="E951" s="448"/>
      <c r="F951" s="449" t="s">
        <v>308</v>
      </c>
      <c r="G951" s="450"/>
      <c r="H951" s="125" t="s">
        <v>309</v>
      </c>
      <c r="I951" s="414" t="s">
        <v>310</v>
      </c>
      <c r="J951" s="414"/>
      <c r="K951" s="59"/>
      <c r="L951" s="31"/>
      <c r="M951" s="26"/>
      <c r="N951" s="26"/>
    </row>
    <row r="952" spans="1:14" s="60" customFormat="1" ht="23.1" customHeight="1" x14ac:dyDescent="0.25">
      <c r="A952" s="56"/>
      <c r="B952" s="57"/>
      <c r="C952" s="58"/>
      <c r="D952" s="447" t="s">
        <v>311</v>
      </c>
      <c r="E952" s="448"/>
      <c r="F952" s="449" t="s">
        <v>312</v>
      </c>
      <c r="G952" s="450"/>
      <c r="H952" s="125" t="s">
        <v>309</v>
      </c>
      <c r="I952" s="414" t="s">
        <v>313</v>
      </c>
      <c r="J952" s="414"/>
      <c r="K952" s="59"/>
      <c r="L952" s="31"/>
      <c r="M952" s="26"/>
      <c r="N952" s="26"/>
    </row>
    <row r="953" spans="1:14" s="60" customFormat="1" ht="23.1" customHeight="1" x14ac:dyDescent="0.25">
      <c r="A953" s="56"/>
      <c r="B953" s="57"/>
      <c r="C953" s="58"/>
      <c r="D953" s="447" t="s">
        <v>314</v>
      </c>
      <c r="E953" s="448"/>
      <c r="F953" s="449" t="s">
        <v>315</v>
      </c>
      <c r="G953" s="450"/>
      <c r="H953" s="125" t="s">
        <v>309</v>
      </c>
      <c r="I953" s="414" t="s">
        <v>316</v>
      </c>
      <c r="J953" s="414"/>
      <c r="K953" s="59"/>
      <c r="L953" s="31"/>
      <c r="M953" s="26"/>
      <c r="N953" s="26"/>
    </row>
    <row r="954" spans="1:14" ht="15" customHeight="1" x14ac:dyDescent="0.25">
      <c r="C954" s="35"/>
      <c r="D954" s="34"/>
      <c r="E954" s="30"/>
      <c r="F954" s="30"/>
      <c r="G954" s="30"/>
      <c r="J954" s="32"/>
      <c r="K954" s="36"/>
      <c r="L954" s="31"/>
    </row>
    <row r="955" spans="1:14" ht="15" customHeight="1" x14ac:dyDescent="0.25">
      <c r="C955" s="35"/>
      <c r="D955" s="34"/>
      <c r="E955" s="30"/>
      <c r="F955" s="30"/>
      <c r="G955" s="30"/>
      <c r="J955" s="32"/>
      <c r="K955" s="36"/>
      <c r="L955" s="31"/>
    </row>
    <row r="956" spans="1:14" ht="15" customHeight="1" x14ac:dyDescent="0.25">
      <c r="C956" s="35"/>
      <c r="D956" s="34"/>
      <c r="E956" s="30"/>
      <c r="F956" s="30"/>
      <c r="G956" s="30"/>
      <c r="J956" s="32"/>
      <c r="K956" s="36"/>
      <c r="L956" s="31"/>
    </row>
    <row r="957" spans="1:14" ht="15" customHeight="1" x14ac:dyDescent="0.25">
      <c r="C957" s="386" t="s">
        <v>164</v>
      </c>
      <c r="D957" s="387"/>
      <c r="E957" s="387"/>
      <c r="F957" s="387"/>
      <c r="G957" s="387"/>
      <c r="H957" s="387"/>
      <c r="I957" s="387"/>
      <c r="J957" s="387"/>
      <c r="K957" s="388"/>
      <c r="L957" s="31"/>
    </row>
    <row r="958" spans="1:14" ht="15" customHeight="1" x14ac:dyDescent="0.25">
      <c r="C958" s="389"/>
      <c r="D958" s="390"/>
      <c r="E958" s="390"/>
      <c r="F958" s="390"/>
      <c r="G958" s="390"/>
      <c r="H958" s="390"/>
      <c r="I958" s="390"/>
      <c r="J958" s="390"/>
      <c r="K958" s="391"/>
      <c r="L958" s="31"/>
    </row>
    <row r="959" spans="1:14" ht="15" customHeight="1" x14ac:dyDescent="0.25">
      <c r="C959" s="389"/>
      <c r="D959" s="390"/>
      <c r="E959" s="390"/>
      <c r="F959" s="390"/>
      <c r="G959" s="390"/>
      <c r="H959" s="390"/>
      <c r="I959" s="390"/>
      <c r="J959" s="390"/>
      <c r="K959" s="391"/>
      <c r="L959" s="31"/>
    </row>
    <row r="960" spans="1:14" ht="15" customHeight="1" x14ac:dyDescent="0.25">
      <c r="C960" s="35"/>
      <c r="D960" s="34"/>
      <c r="E960" s="30"/>
      <c r="F960" s="30"/>
      <c r="G960" s="30"/>
      <c r="J960" s="32"/>
      <c r="K960" s="36"/>
      <c r="L960" s="31"/>
    </row>
    <row r="961" spans="1:14" ht="15" customHeight="1" x14ac:dyDescent="0.25">
      <c r="C961" s="35"/>
      <c r="D961" s="34"/>
      <c r="E961" s="30"/>
      <c r="F961" s="30"/>
      <c r="G961" s="30"/>
      <c r="J961" s="32"/>
      <c r="K961" s="36"/>
      <c r="L961" s="31"/>
    </row>
    <row r="962" spans="1:14" ht="15" customHeight="1" x14ac:dyDescent="0.25">
      <c r="C962" s="35"/>
      <c r="D962" s="34"/>
      <c r="E962" s="30"/>
      <c r="F962" s="30"/>
      <c r="G962" s="30"/>
      <c r="J962" s="32"/>
      <c r="K962" s="36"/>
      <c r="L962" s="31"/>
    </row>
    <row r="963" spans="1:14" s="60" customFormat="1" ht="23.1" customHeight="1" x14ac:dyDescent="0.25">
      <c r="A963" s="56"/>
      <c r="B963" s="57"/>
      <c r="C963" s="58"/>
      <c r="D963" s="34"/>
      <c r="E963" s="30"/>
      <c r="F963" s="192" t="s">
        <v>317</v>
      </c>
      <c r="G963" s="193" t="s">
        <v>318</v>
      </c>
      <c r="H963" s="204" t="s">
        <v>319</v>
      </c>
      <c r="I963" s="82"/>
      <c r="J963" s="32"/>
      <c r="K963" s="59"/>
      <c r="L963" s="31"/>
      <c r="M963" s="26"/>
      <c r="N963" s="26"/>
    </row>
    <row r="964" spans="1:14" s="60" customFormat="1" ht="24.75" customHeight="1" x14ac:dyDescent="0.25">
      <c r="A964" s="56"/>
      <c r="B964" s="57"/>
      <c r="C964" s="58"/>
      <c r="D964" s="34"/>
      <c r="E964" s="30"/>
      <c r="F964" s="189">
        <v>1</v>
      </c>
      <c r="G964" s="213"/>
      <c r="H964" s="131"/>
      <c r="I964" s="82"/>
      <c r="J964" s="32"/>
      <c r="K964" s="59"/>
      <c r="L964" s="31"/>
      <c r="M964" s="26"/>
      <c r="N964" s="26"/>
    </row>
    <row r="965" spans="1:14" s="60" customFormat="1" ht="24.75" customHeight="1" x14ac:dyDescent="0.25">
      <c r="A965" s="56"/>
      <c r="B965" s="57"/>
      <c r="C965" s="58"/>
      <c r="D965" s="34"/>
      <c r="E965" s="30"/>
      <c r="F965" s="189"/>
      <c r="G965" s="154"/>
      <c r="H965" s="131"/>
      <c r="I965" s="82"/>
      <c r="J965" s="32"/>
      <c r="K965" s="59"/>
      <c r="L965" s="31"/>
      <c r="M965" s="26"/>
      <c r="N965" s="26"/>
    </row>
    <row r="966" spans="1:14" s="60" customFormat="1" ht="24.75" customHeight="1" x14ac:dyDescent="0.25">
      <c r="A966" s="56"/>
      <c r="B966" s="57"/>
      <c r="C966" s="58"/>
      <c r="D966" s="34"/>
      <c r="E966" s="30"/>
      <c r="F966" s="189"/>
      <c r="G966" s="154"/>
      <c r="H966" s="131"/>
      <c r="I966" s="82"/>
      <c r="J966" s="32"/>
      <c r="K966" s="59"/>
      <c r="L966" s="31"/>
      <c r="M966" s="26"/>
      <c r="N966" s="26"/>
    </row>
    <row r="967" spans="1:14" s="60" customFormat="1" ht="24.75" customHeight="1" x14ac:dyDescent="0.25">
      <c r="A967" s="56"/>
      <c r="B967" s="57"/>
      <c r="C967" s="58"/>
      <c r="D967" s="34"/>
      <c r="E967" s="30"/>
      <c r="F967" s="189"/>
      <c r="G967" s="154"/>
      <c r="H967" s="131"/>
      <c r="I967" s="82"/>
      <c r="J967" s="32"/>
      <c r="K967" s="59"/>
      <c r="L967" s="31"/>
      <c r="M967" s="26"/>
      <c r="N967" s="26"/>
    </row>
    <row r="968" spans="1:14" s="60" customFormat="1" ht="24.75" customHeight="1" x14ac:dyDescent="0.25">
      <c r="A968" s="56"/>
      <c r="B968" s="57"/>
      <c r="C968" s="58"/>
      <c r="D968" s="34"/>
      <c r="E968" s="30"/>
      <c r="F968" s="189"/>
      <c r="G968" s="154"/>
      <c r="H968" s="131"/>
      <c r="I968" s="82"/>
      <c r="J968" s="32"/>
      <c r="K968" s="59"/>
      <c r="L968" s="31"/>
      <c r="M968" s="26"/>
      <c r="N968" s="26"/>
    </row>
    <row r="969" spans="1:14" s="60" customFormat="1" ht="24.75" customHeight="1" x14ac:dyDescent="0.25">
      <c r="A969" s="56"/>
      <c r="B969" s="57"/>
      <c r="C969" s="58"/>
      <c r="D969" s="34"/>
      <c r="E969" s="30"/>
      <c r="F969" s="189"/>
      <c r="G969" s="154"/>
      <c r="H969" s="131"/>
      <c r="I969" s="82"/>
      <c r="J969" s="32"/>
      <c r="K969" s="59"/>
      <c r="L969" s="31"/>
      <c r="M969" s="26"/>
      <c r="N969" s="26"/>
    </row>
    <row r="970" spans="1:14" s="60" customFormat="1" ht="24.75" customHeight="1" x14ac:dyDescent="0.25">
      <c r="A970" s="56"/>
      <c r="B970" s="57"/>
      <c r="C970" s="58"/>
      <c r="D970" s="34"/>
      <c r="E970" s="30"/>
      <c r="F970" s="189"/>
      <c r="G970" s="154"/>
      <c r="H970" s="131"/>
      <c r="I970" s="82"/>
      <c r="J970" s="32"/>
      <c r="K970" s="59"/>
      <c r="L970" s="31"/>
      <c r="M970" s="26"/>
      <c r="N970" s="26"/>
    </row>
    <row r="971" spans="1:14" s="60" customFormat="1" ht="24.75" customHeight="1" x14ac:dyDescent="0.25">
      <c r="A971" s="56"/>
      <c r="B971" s="57"/>
      <c r="C971" s="58"/>
      <c r="D971" s="34"/>
      <c r="E971" s="30"/>
      <c r="F971" s="189"/>
      <c r="G971" s="154"/>
      <c r="H971" s="131"/>
      <c r="I971" s="82"/>
      <c r="J971" s="32"/>
      <c r="K971" s="59"/>
      <c r="L971" s="31"/>
      <c r="M971" s="26"/>
      <c r="N971" s="26"/>
    </row>
    <row r="972" spans="1:14" s="60" customFormat="1" ht="24.75" customHeight="1" x14ac:dyDescent="0.25">
      <c r="A972" s="56"/>
      <c r="B972" s="57"/>
      <c r="C972" s="58"/>
      <c r="D972" s="34"/>
      <c r="E972" s="30"/>
      <c r="F972" s="189"/>
      <c r="G972" s="154"/>
      <c r="H972" s="131"/>
      <c r="I972" s="82"/>
      <c r="J972" s="32"/>
      <c r="K972" s="59"/>
      <c r="L972" s="31"/>
      <c r="M972" s="26"/>
      <c r="N972" s="26"/>
    </row>
    <row r="973" spans="1:14" s="60" customFormat="1" ht="24.75" customHeight="1" x14ac:dyDescent="0.25">
      <c r="A973" s="56"/>
      <c r="B973" s="57"/>
      <c r="C973" s="58"/>
      <c r="D973" s="34"/>
      <c r="E973" s="30"/>
      <c r="F973" s="189"/>
      <c r="G973" s="154"/>
      <c r="H973" s="131"/>
      <c r="I973" s="82"/>
      <c r="J973" s="32"/>
      <c r="K973" s="59"/>
      <c r="L973" s="31"/>
      <c r="M973" s="26"/>
      <c r="N973" s="26"/>
    </row>
    <row r="974" spans="1:14" s="60" customFormat="1" ht="24.75" customHeight="1" x14ac:dyDescent="0.25">
      <c r="A974" s="56"/>
      <c r="B974" s="57"/>
      <c r="C974" s="58"/>
      <c r="D974" s="34"/>
      <c r="E974" s="30"/>
      <c r="F974" s="190"/>
      <c r="G974" s="214"/>
      <c r="H974" s="155"/>
      <c r="I974" s="82"/>
      <c r="J974" s="32"/>
      <c r="K974" s="59"/>
      <c r="L974" s="31"/>
      <c r="M974" s="26"/>
      <c r="N974" s="26"/>
    </row>
    <row r="975" spans="1:14" x14ac:dyDescent="0.25">
      <c r="C975" s="35"/>
      <c r="D975" s="34"/>
      <c r="E975" s="30"/>
      <c r="F975" s="30"/>
      <c r="G975" s="30"/>
      <c r="J975" s="32"/>
      <c r="K975" s="36"/>
      <c r="L975" s="31"/>
    </row>
    <row r="976" spans="1:14" x14ac:dyDescent="0.25">
      <c r="C976" s="35"/>
      <c r="D976" s="34"/>
      <c r="E976" s="30"/>
      <c r="F976" s="30"/>
      <c r="G976" s="30"/>
      <c r="J976" s="32"/>
      <c r="K976" s="36"/>
      <c r="L976" s="31"/>
    </row>
    <row r="977" spans="2:12" x14ac:dyDescent="0.25">
      <c r="C977" s="35"/>
      <c r="D977" s="34"/>
      <c r="E977" s="30"/>
      <c r="F977" s="30"/>
      <c r="G977" s="30"/>
      <c r="J977" s="32"/>
      <c r="K977" s="36"/>
      <c r="L977" s="31"/>
    </row>
    <row r="978" spans="2:12" x14ac:dyDescent="0.25">
      <c r="C978" s="35"/>
      <c r="D978" s="34"/>
      <c r="E978" s="30"/>
      <c r="F978" s="30"/>
      <c r="G978" s="30"/>
      <c r="J978" s="32"/>
      <c r="K978" s="36"/>
      <c r="L978" s="31"/>
    </row>
    <row r="979" spans="2:12" x14ac:dyDescent="0.25">
      <c r="C979" s="35"/>
      <c r="D979" s="34"/>
      <c r="E979" s="30"/>
      <c r="F979" s="30"/>
      <c r="G979" s="30"/>
      <c r="J979" s="32"/>
      <c r="K979" s="36"/>
      <c r="L979" s="31"/>
    </row>
    <row r="980" spans="2:12" x14ac:dyDescent="0.25">
      <c r="C980" s="44"/>
      <c r="D980" s="48"/>
      <c r="E980" s="45"/>
      <c r="F980" s="45"/>
      <c r="G980" s="45"/>
      <c r="H980" s="45"/>
      <c r="I980" s="45"/>
      <c r="J980" s="46"/>
      <c r="K980" s="47"/>
      <c r="L980" s="31"/>
    </row>
    <row r="981" spans="2:12" x14ac:dyDescent="0.25">
      <c r="C981" s="31"/>
      <c r="D981" s="31"/>
      <c r="E981" s="31"/>
      <c r="F981" s="31"/>
      <c r="G981" s="31"/>
      <c r="H981" s="89"/>
      <c r="I981" s="89"/>
      <c r="J981" s="31"/>
      <c r="K981" s="31"/>
      <c r="L981" s="31"/>
    </row>
    <row r="982" spans="2:12" x14ac:dyDescent="0.25">
      <c r="C982" s="31"/>
      <c r="D982" s="31"/>
      <c r="E982" s="31"/>
      <c r="F982" s="31"/>
      <c r="G982" s="31"/>
      <c r="H982" s="89"/>
      <c r="I982" s="89"/>
      <c r="J982" s="31"/>
      <c r="K982" s="31"/>
      <c r="L982" s="31"/>
    </row>
    <row r="983" spans="2:12" ht="15" customHeight="1" x14ac:dyDescent="0.25">
      <c r="C983" s="31"/>
      <c r="D983" s="31"/>
      <c r="E983" s="31"/>
      <c r="F983" s="31"/>
      <c r="G983" s="31"/>
      <c r="H983" s="89"/>
      <c r="I983" s="89"/>
      <c r="J983" s="31"/>
      <c r="K983" s="31"/>
    </row>
    <row r="984" spans="2:12" ht="15" customHeight="1" x14ac:dyDescent="0.25">
      <c r="B984" s="33"/>
      <c r="C984" s="33"/>
      <c r="D984" s="33"/>
      <c r="E984" s="33"/>
      <c r="F984" s="33"/>
      <c r="G984" s="33"/>
      <c r="H984" s="33"/>
      <c r="I984" s="33"/>
      <c r="J984" s="33"/>
      <c r="K984" s="33"/>
      <c r="L984" s="33"/>
    </row>
    <row r="985" spans="2:12" ht="15" customHeight="1" x14ac:dyDescent="0.25">
      <c r="B985" s="137"/>
      <c r="C985" s="33"/>
      <c r="D985" s="33"/>
      <c r="E985" s="33"/>
      <c r="F985" s="33"/>
      <c r="G985" s="33"/>
      <c r="H985" s="33"/>
      <c r="I985" s="33"/>
      <c r="J985" s="33"/>
      <c r="K985" s="33"/>
      <c r="L985" s="33"/>
    </row>
    <row r="986" spans="2:12" s="137" customFormat="1" ht="15" customHeight="1" x14ac:dyDescent="0.25">
      <c r="H986" s="138"/>
      <c r="I986" s="138"/>
    </row>
    <row r="987" spans="2:12" s="137" customFormat="1" ht="15" customHeight="1" x14ac:dyDescent="0.25">
      <c r="H987" s="138"/>
      <c r="I987" s="138"/>
    </row>
    <row r="988" spans="2:12" s="137" customFormat="1" ht="15" customHeight="1" x14ac:dyDescent="0.25">
      <c r="H988" s="138"/>
      <c r="I988" s="138"/>
    </row>
    <row r="989" spans="2:12" s="137" customFormat="1" ht="15" customHeight="1" x14ac:dyDescent="0.25">
      <c r="H989" s="138"/>
      <c r="I989" s="138"/>
    </row>
    <row r="990" spans="2:12" s="137" customFormat="1" ht="15" customHeight="1" x14ac:dyDescent="0.25">
      <c r="H990" s="138"/>
      <c r="I990" s="138"/>
    </row>
    <row r="991" spans="2:12" s="137" customFormat="1" ht="15" customHeight="1" x14ac:dyDescent="0.25">
      <c r="H991" s="138"/>
      <c r="I991" s="138"/>
    </row>
    <row r="992" spans="2:12" s="137" customFormat="1" ht="15" customHeight="1" x14ac:dyDescent="0.25">
      <c r="H992" s="138"/>
      <c r="I992" s="138"/>
    </row>
    <row r="993" spans="8:9" s="137" customFormat="1" ht="15" customHeight="1" x14ac:dyDescent="0.25">
      <c r="H993" s="138"/>
      <c r="I993" s="138"/>
    </row>
    <row r="994" spans="8:9" s="137" customFormat="1" ht="15" customHeight="1" x14ac:dyDescent="0.25">
      <c r="H994" s="138"/>
      <c r="I994" s="138"/>
    </row>
    <row r="995" spans="8:9" s="137" customFormat="1" ht="15" customHeight="1" x14ac:dyDescent="0.25">
      <c r="H995" s="138"/>
      <c r="I995" s="138"/>
    </row>
    <row r="996" spans="8:9" s="137" customFormat="1" ht="15" customHeight="1" x14ac:dyDescent="0.25">
      <c r="H996" s="138"/>
      <c r="I996" s="138"/>
    </row>
    <row r="997" spans="8:9" s="137" customFormat="1" ht="15" customHeight="1" x14ac:dyDescent="0.25">
      <c r="H997" s="138"/>
      <c r="I997" s="138"/>
    </row>
    <row r="998" spans="8:9" s="137" customFormat="1" ht="15" customHeight="1" x14ac:dyDescent="0.25">
      <c r="H998" s="138"/>
      <c r="I998" s="138"/>
    </row>
    <row r="999" spans="8:9" s="137" customFormat="1" ht="15" customHeight="1" x14ac:dyDescent="0.25">
      <c r="H999" s="138"/>
      <c r="I999" s="138"/>
    </row>
    <row r="1000" spans="8:9" s="137" customFormat="1" ht="15" customHeight="1" x14ac:dyDescent="0.25">
      <c r="H1000" s="138"/>
      <c r="I1000" s="138"/>
    </row>
    <row r="1001" spans="8:9" s="137" customFormat="1" ht="15" customHeight="1" x14ac:dyDescent="0.25">
      <c r="H1001" s="138"/>
      <c r="I1001" s="138"/>
    </row>
    <row r="1002" spans="8:9" s="137" customFormat="1" ht="15" customHeight="1" x14ac:dyDescent="0.25">
      <c r="H1002" s="138"/>
      <c r="I1002" s="138"/>
    </row>
    <row r="1003" spans="8:9" s="137" customFormat="1" ht="15" customHeight="1" x14ac:dyDescent="0.25">
      <c r="H1003" s="138"/>
      <c r="I1003" s="138"/>
    </row>
    <row r="1004" spans="8:9" s="137" customFormat="1" ht="15" customHeight="1" x14ac:dyDescent="0.25">
      <c r="H1004" s="138"/>
      <c r="I1004" s="138"/>
    </row>
    <row r="1005" spans="8:9" s="137" customFormat="1" ht="15" customHeight="1" x14ac:dyDescent="0.25">
      <c r="H1005" s="138"/>
      <c r="I1005" s="138"/>
    </row>
    <row r="1006" spans="8:9" s="137" customFormat="1" ht="15" customHeight="1" x14ac:dyDescent="0.25">
      <c r="H1006" s="138"/>
      <c r="I1006" s="138"/>
    </row>
    <row r="1007" spans="8:9" s="137" customFormat="1" ht="15" customHeight="1" x14ac:dyDescent="0.25">
      <c r="H1007" s="138"/>
      <c r="I1007" s="138"/>
    </row>
    <row r="1008" spans="8:9" s="137" customFormat="1" ht="15" customHeight="1" x14ac:dyDescent="0.25">
      <c r="H1008" s="138"/>
      <c r="I1008" s="138"/>
    </row>
    <row r="1009" spans="3:11" s="137" customFormat="1" ht="15" customHeight="1" x14ac:dyDescent="0.25">
      <c r="H1009" s="138"/>
      <c r="I1009" s="138"/>
    </row>
    <row r="1010" spans="3:11" s="137" customFormat="1" ht="15" customHeight="1" x14ac:dyDescent="0.25">
      <c r="H1010" s="138"/>
      <c r="I1010" s="138"/>
    </row>
    <row r="1011" spans="3:11" s="137" customFormat="1" ht="15" customHeight="1" x14ac:dyDescent="0.25">
      <c r="H1011" s="138"/>
      <c r="I1011" s="138"/>
    </row>
    <row r="1012" spans="3:11" s="137" customFormat="1" ht="15" customHeight="1" x14ac:dyDescent="0.25">
      <c r="C1012" s="139"/>
      <c r="D1012" s="139"/>
      <c r="E1012" s="140"/>
      <c r="F1012" s="140"/>
      <c r="G1012" s="140"/>
      <c r="H1012" s="141"/>
      <c r="I1012" s="142"/>
      <c r="J1012" s="143"/>
      <c r="K1012" s="143"/>
    </row>
    <row r="1013" spans="3:11" s="137" customFormat="1" ht="15" customHeight="1" x14ac:dyDescent="0.25">
      <c r="C1013" s="139"/>
      <c r="D1013" s="139"/>
      <c r="E1013" s="140"/>
      <c r="F1013" s="140"/>
      <c r="G1013" s="140"/>
      <c r="H1013" s="141"/>
      <c r="I1013" s="142"/>
      <c r="J1013" s="143"/>
      <c r="K1013" s="143"/>
    </row>
    <row r="1014" spans="3:11" s="137" customFormat="1" ht="15" customHeight="1" x14ac:dyDescent="0.25">
      <c r="C1014" s="139"/>
      <c r="D1014" s="139"/>
      <c r="E1014" s="140"/>
      <c r="F1014" s="140"/>
      <c r="G1014" s="140"/>
      <c r="H1014" s="141"/>
      <c r="I1014" s="142"/>
      <c r="J1014" s="143"/>
      <c r="K1014" s="143"/>
    </row>
    <row r="1015" spans="3:11" s="137" customFormat="1" ht="15" customHeight="1" x14ac:dyDescent="0.25">
      <c r="C1015" s="139"/>
      <c r="D1015" s="139"/>
      <c r="E1015" s="140"/>
      <c r="F1015" s="140"/>
      <c r="G1015" s="140"/>
      <c r="H1015" s="141"/>
      <c r="I1015" s="142"/>
      <c r="J1015" s="143"/>
      <c r="K1015" s="143"/>
    </row>
    <row r="1016" spans="3:11" s="137" customFormat="1" ht="15" customHeight="1" x14ac:dyDescent="0.25">
      <c r="C1016" s="139"/>
      <c r="D1016" s="139"/>
      <c r="E1016" s="140"/>
      <c r="F1016" s="140"/>
      <c r="G1016" s="140"/>
      <c r="H1016" s="141"/>
      <c r="I1016" s="142"/>
      <c r="J1016" s="143"/>
      <c r="K1016" s="143"/>
    </row>
    <row r="1017" spans="3:11" s="137" customFormat="1" ht="15" customHeight="1" x14ac:dyDescent="0.25">
      <c r="C1017" s="139"/>
      <c r="D1017" s="139"/>
      <c r="E1017" s="140"/>
      <c r="F1017" s="140"/>
      <c r="G1017" s="140"/>
      <c r="H1017" s="141"/>
      <c r="I1017" s="142"/>
      <c r="J1017" s="143"/>
      <c r="K1017" s="143"/>
    </row>
    <row r="1018" spans="3:11" s="137" customFormat="1" ht="15" customHeight="1" x14ac:dyDescent="0.25">
      <c r="C1018" s="139"/>
      <c r="D1018" s="139"/>
      <c r="E1018" s="140"/>
      <c r="F1018" s="140"/>
      <c r="G1018" s="140"/>
      <c r="H1018" s="141"/>
      <c r="I1018" s="142"/>
      <c r="J1018" s="143"/>
      <c r="K1018" s="143"/>
    </row>
    <row r="1019" spans="3:11" s="137" customFormat="1" ht="15" customHeight="1" x14ac:dyDescent="0.25">
      <c r="C1019" s="139"/>
      <c r="D1019" s="139"/>
      <c r="E1019" s="140"/>
      <c r="F1019" s="140"/>
      <c r="G1019" s="140"/>
      <c r="H1019" s="141"/>
      <c r="I1019" s="142"/>
      <c r="J1019" s="143"/>
      <c r="K1019" s="143"/>
    </row>
    <row r="1020" spans="3:11" s="137" customFormat="1" ht="15" customHeight="1" x14ac:dyDescent="0.25">
      <c r="C1020" s="139"/>
      <c r="D1020" s="139"/>
      <c r="E1020" s="140"/>
      <c r="F1020" s="140"/>
      <c r="G1020" s="140"/>
      <c r="H1020" s="141"/>
      <c r="I1020" s="142"/>
      <c r="J1020" s="143"/>
      <c r="K1020" s="143"/>
    </row>
    <row r="1021" spans="3:11" s="137" customFormat="1" ht="15" customHeight="1" x14ac:dyDescent="0.25">
      <c r="C1021" s="139"/>
      <c r="D1021" s="139"/>
      <c r="E1021" s="140"/>
      <c r="F1021" s="140"/>
      <c r="G1021" s="140"/>
      <c r="H1021" s="141"/>
      <c r="I1021" s="142"/>
      <c r="J1021" s="143"/>
      <c r="K1021" s="143"/>
    </row>
    <row r="1022" spans="3:11" s="137" customFormat="1" ht="15" customHeight="1" x14ac:dyDescent="0.25">
      <c r="C1022" s="139"/>
      <c r="D1022" s="139"/>
      <c r="E1022" s="140"/>
      <c r="F1022" s="140"/>
      <c r="G1022" s="140"/>
      <c r="H1022" s="141"/>
      <c r="I1022" s="142"/>
      <c r="J1022" s="143"/>
      <c r="K1022" s="143"/>
    </row>
    <row r="1023" spans="3:11" s="137" customFormat="1" ht="15" customHeight="1" x14ac:dyDescent="0.25">
      <c r="C1023" s="139"/>
      <c r="D1023" s="139"/>
      <c r="E1023" s="140"/>
      <c r="F1023" s="140"/>
      <c r="G1023" s="140"/>
      <c r="H1023" s="141"/>
      <c r="I1023" s="142"/>
      <c r="J1023" s="143"/>
      <c r="K1023" s="143"/>
    </row>
    <row r="1024" spans="3:11" s="137" customFormat="1" ht="15" customHeight="1" x14ac:dyDescent="0.25">
      <c r="C1024" s="139"/>
      <c r="D1024" s="139"/>
      <c r="E1024" s="140"/>
      <c r="F1024" s="140"/>
      <c r="G1024" s="140"/>
      <c r="H1024" s="141"/>
      <c r="I1024" s="142"/>
      <c r="J1024" s="143"/>
      <c r="K1024" s="143"/>
    </row>
    <row r="1025" spans="3:11" s="137" customFormat="1" ht="15" customHeight="1" x14ac:dyDescent="0.25">
      <c r="C1025" s="139"/>
      <c r="D1025" s="139"/>
      <c r="E1025" s="140"/>
      <c r="F1025" s="140"/>
      <c r="G1025" s="140"/>
      <c r="H1025" s="141"/>
      <c r="I1025" s="142"/>
      <c r="J1025" s="143"/>
      <c r="K1025" s="143"/>
    </row>
    <row r="1026" spans="3:11" s="137" customFormat="1" ht="15" customHeight="1" x14ac:dyDescent="0.25">
      <c r="C1026" s="139"/>
      <c r="D1026" s="139"/>
      <c r="E1026" s="140"/>
      <c r="F1026" s="140"/>
      <c r="G1026" s="140"/>
      <c r="H1026" s="141"/>
      <c r="I1026" s="142"/>
      <c r="J1026" s="143"/>
      <c r="K1026" s="143"/>
    </row>
    <row r="1027" spans="3:11" s="137" customFormat="1" ht="15" customHeight="1" x14ac:dyDescent="0.25">
      <c r="C1027" s="139"/>
      <c r="D1027" s="139"/>
      <c r="E1027" s="140"/>
      <c r="F1027" s="140"/>
      <c r="G1027" s="140"/>
      <c r="H1027" s="141"/>
      <c r="I1027" s="142"/>
      <c r="J1027" s="143"/>
      <c r="K1027" s="143"/>
    </row>
    <row r="1028" spans="3:11" s="137" customFormat="1" ht="15" customHeight="1" x14ac:dyDescent="0.25">
      <c r="C1028" s="139"/>
      <c r="D1028" s="139"/>
      <c r="E1028" s="140"/>
      <c r="F1028" s="140"/>
      <c r="G1028" s="140"/>
      <c r="H1028" s="141"/>
      <c r="I1028" s="142"/>
      <c r="J1028" s="143"/>
      <c r="K1028" s="143"/>
    </row>
    <row r="1029" spans="3:11" s="137" customFormat="1" ht="15" customHeight="1" x14ac:dyDescent="0.25">
      <c r="C1029" s="139"/>
      <c r="D1029" s="139"/>
      <c r="E1029" s="140"/>
      <c r="F1029" s="140"/>
      <c r="G1029" s="140"/>
      <c r="H1029" s="141"/>
      <c r="I1029" s="142"/>
      <c r="J1029" s="143"/>
      <c r="K1029" s="143"/>
    </row>
    <row r="1030" spans="3:11" s="137" customFormat="1" ht="15" customHeight="1" x14ac:dyDescent="0.25">
      <c r="C1030" s="139"/>
      <c r="D1030" s="139"/>
      <c r="E1030" s="140"/>
      <c r="F1030" s="140"/>
      <c r="G1030" s="140"/>
      <c r="H1030" s="141"/>
      <c r="I1030" s="142"/>
      <c r="J1030" s="143"/>
      <c r="K1030" s="143"/>
    </row>
    <row r="1031" spans="3:11" s="137" customFormat="1" ht="15" customHeight="1" x14ac:dyDescent="0.25">
      <c r="C1031" s="139"/>
      <c r="D1031" s="139"/>
      <c r="E1031" s="140"/>
      <c r="F1031" s="140"/>
      <c r="G1031" s="140"/>
      <c r="H1031" s="141"/>
      <c r="I1031" s="142"/>
      <c r="J1031" s="143"/>
      <c r="K1031" s="143"/>
    </row>
    <row r="1032" spans="3:11" s="137" customFormat="1" ht="15" customHeight="1" x14ac:dyDescent="0.25">
      <c r="C1032" s="139"/>
      <c r="D1032" s="139"/>
      <c r="E1032" s="140"/>
      <c r="F1032" s="140"/>
      <c r="G1032" s="140"/>
      <c r="H1032" s="141"/>
      <c r="I1032" s="142"/>
      <c r="J1032" s="143"/>
      <c r="K1032" s="143"/>
    </row>
    <row r="1033" spans="3:11" s="137" customFormat="1" ht="15" customHeight="1" x14ac:dyDescent="0.25">
      <c r="C1033" s="139"/>
      <c r="D1033" s="139"/>
      <c r="E1033" s="140"/>
      <c r="F1033" s="140"/>
      <c r="G1033" s="140"/>
      <c r="H1033" s="141"/>
      <c r="I1033" s="142"/>
      <c r="J1033" s="143"/>
      <c r="K1033" s="143"/>
    </row>
    <row r="1034" spans="3:11" s="137" customFormat="1" ht="15" customHeight="1" x14ac:dyDescent="0.25">
      <c r="C1034" s="139"/>
      <c r="D1034" s="139"/>
      <c r="E1034" s="140"/>
      <c r="F1034" s="140"/>
      <c r="G1034" s="140"/>
      <c r="H1034" s="141"/>
      <c r="I1034" s="142"/>
      <c r="J1034" s="143"/>
      <c r="K1034" s="143"/>
    </row>
    <row r="1035" spans="3:11" s="137" customFormat="1" ht="15" customHeight="1" x14ac:dyDescent="0.25">
      <c r="C1035" s="139"/>
      <c r="D1035" s="139"/>
      <c r="E1035" s="140"/>
      <c r="F1035" s="140"/>
      <c r="G1035" s="140"/>
      <c r="H1035" s="141"/>
      <c r="I1035" s="142"/>
      <c r="J1035" s="143"/>
      <c r="K1035" s="143"/>
    </row>
    <row r="1036" spans="3:11" s="137" customFormat="1" ht="15" customHeight="1" x14ac:dyDescent="0.25">
      <c r="C1036" s="139"/>
      <c r="D1036" s="139"/>
      <c r="E1036" s="140"/>
      <c r="F1036" s="140"/>
      <c r="G1036" s="140"/>
      <c r="H1036" s="141"/>
      <c r="I1036" s="142"/>
      <c r="J1036" s="143"/>
      <c r="K1036" s="143"/>
    </row>
    <row r="1037" spans="3:11" s="137" customFormat="1" ht="15" customHeight="1" x14ac:dyDescent="0.25">
      <c r="C1037" s="139"/>
      <c r="D1037" s="139"/>
      <c r="E1037" s="140"/>
      <c r="F1037" s="140"/>
      <c r="G1037" s="140"/>
      <c r="H1037" s="141"/>
      <c r="I1037" s="142"/>
      <c r="J1037" s="143"/>
      <c r="K1037" s="143"/>
    </row>
    <row r="1038" spans="3:11" s="137" customFormat="1" ht="15" customHeight="1" x14ac:dyDescent="0.25">
      <c r="C1038" s="139"/>
      <c r="D1038" s="139"/>
      <c r="E1038" s="140"/>
      <c r="F1038" s="140"/>
      <c r="G1038" s="140"/>
      <c r="H1038" s="141"/>
      <c r="I1038" s="142"/>
      <c r="J1038" s="143"/>
      <c r="K1038" s="143"/>
    </row>
    <row r="1039" spans="3:11" s="137" customFormat="1" ht="15" customHeight="1" x14ac:dyDescent="0.25">
      <c r="C1039" s="139"/>
      <c r="D1039" s="139"/>
      <c r="E1039" s="140"/>
      <c r="F1039" s="140"/>
      <c r="G1039" s="140"/>
      <c r="H1039" s="141"/>
      <c r="I1039" s="142"/>
      <c r="J1039" s="143"/>
      <c r="K1039" s="143"/>
    </row>
    <row r="1040" spans="3:11" s="137" customFormat="1" ht="15" customHeight="1" x14ac:dyDescent="0.25">
      <c r="C1040" s="139"/>
      <c r="D1040" s="139"/>
      <c r="E1040" s="140"/>
      <c r="F1040" s="140"/>
      <c r="G1040" s="140"/>
      <c r="H1040" s="141"/>
      <c r="I1040" s="142"/>
      <c r="J1040" s="143"/>
      <c r="K1040" s="143"/>
    </row>
    <row r="1041" spans="3:11" s="137" customFormat="1" ht="15" customHeight="1" x14ac:dyDescent="0.25">
      <c r="C1041" s="139"/>
      <c r="D1041" s="139"/>
      <c r="E1041" s="140"/>
      <c r="F1041" s="140"/>
      <c r="G1041" s="140"/>
      <c r="H1041" s="141"/>
      <c r="I1041" s="142"/>
      <c r="J1041" s="143"/>
      <c r="K1041" s="143"/>
    </row>
    <row r="1042" spans="3:11" s="137" customFormat="1" ht="15" customHeight="1" x14ac:dyDescent="0.25">
      <c r="C1042" s="139"/>
      <c r="D1042" s="139"/>
      <c r="E1042" s="140"/>
      <c r="F1042" s="140"/>
      <c r="G1042" s="140"/>
      <c r="H1042" s="141"/>
      <c r="I1042" s="142"/>
      <c r="J1042" s="143"/>
      <c r="K1042" s="143"/>
    </row>
    <row r="1043" spans="3:11" s="137" customFormat="1" ht="15" customHeight="1" x14ac:dyDescent="0.25">
      <c r="C1043" s="139"/>
      <c r="D1043" s="139"/>
      <c r="E1043" s="140"/>
      <c r="F1043" s="140"/>
      <c r="G1043" s="140"/>
      <c r="H1043" s="141"/>
      <c r="I1043" s="142"/>
      <c r="J1043" s="143"/>
      <c r="K1043" s="143"/>
    </row>
    <row r="1044" spans="3:11" s="137" customFormat="1" ht="15" customHeight="1" x14ac:dyDescent="0.25">
      <c r="C1044" s="139"/>
      <c r="D1044" s="139"/>
      <c r="E1044" s="140"/>
      <c r="F1044" s="140"/>
      <c r="G1044" s="140"/>
      <c r="H1044" s="141"/>
      <c r="I1044" s="142"/>
      <c r="J1044" s="143"/>
      <c r="K1044" s="143"/>
    </row>
    <row r="1045" spans="3:11" s="137" customFormat="1" ht="15" customHeight="1" x14ac:dyDescent="0.25">
      <c r="C1045" s="139"/>
      <c r="D1045" s="139"/>
      <c r="E1045" s="140"/>
      <c r="F1045" s="140"/>
      <c r="G1045" s="140"/>
      <c r="H1045" s="141"/>
      <c r="I1045" s="142"/>
      <c r="J1045" s="143"/>
      <c r="K1045" s="143"/>
    </row>
    <row r="1046" spans="3:11" s="137" customFormat="1" ht="15" customHeight="1" x14ac:dyDescent="0.25">
      <c r="C1046" s="139"/>
      <c r="D1046" s="139"/>
      <c r="E1046" s="140"/>
      <c r="F1046" s="140"/>
      <c r="G1046" s="140"/>
      <c r="H1046" s="141"/>
      <c r="I1046" s="142"/>
      <c r="J1046" s="143"/>
      <c r="K1046" s="143"/>
    </row>
    <row r="1047" spans="3:11" s="137" customFormat="1" ht="15" customHeight="1" x14ac:dyDescent="0.25">
      <c r="C1047" s="139"/>
      <c r="D1047" s="139"/>
      <c r="E1047" s="140"/>
      <c r="F1047" s="140"/>
      <c r="G1047" s="140"/>
      <c r="H1047" s="141"/>
      <c r="I1047" s="142"/>
      <c r="J1047" s="143"/>
      <c r="K1047" s="143"/>
    </row>
    <row r="1048" spans="3:11" s="137" customFormat="1" ht="15" customHeight="1" x14ac:dyDescent="0.25">
      <c r="C1048" s="139"/>
      <c r="D1048" s="139"/>
      <c r="E1048" s="140"/>
      <c r="F1048" s="140"/>
      <c r="G1048" s="140"/>
      <c r="H1048" s="141"/>
      <c r="I1048" s="142"/>
      <c r="J1048" s="143"/>
      <c r="K1048" s="143"/>
    </row>
    <row r="1049" spans="3:11" s="137" customFormat="1" ht="15" customHeight="1" x14ac:dyDescent="0.25">
      <c r="C1049" s="139"/>
      <c r="D1049" s="139"/>
      <c r="E1049" s="140"/>
      <c r="F1049" s="140"/>
      <c r="G1049" s="140"/>
      <c r="H1049" s="141"/>
      <c r="I1049" s="142"/>
      <c r="J1049" s="143"/>
      <c r="K1049" s="143"/>
    </row>
    <row r="1050" spans="3:11" s="137" customFormat="1" ht="15" customHeight="1" x14ac:dyDescent="0.25">
      <c r="C1050" s="139"/>
      <c r="D1050" s="139"/>
      <c r="E1050" s="140"/>
      <c r="F1050" s="140"/>
      <c r="G1050" s="140"/>
      <c r="H1050" s="141"/>
      <c r="I1050" s="142"/>
      <c r="J1050" s="143"/>
      <c r="K1050" s="143"/>
    </row>
    <row r="1051" spans="3:11" s="137" customFormat="1" ht="15" customHeight="1" x14ac:dyDescent="0.25">
      <c r="C1051" s="139"/>
      <c r="D1051" s="139"/>
      <c r="E1051" s="140"/>
      <c r="F1051" s="140"/>
      <c r="G1051" s="140"/>
      <c r="H1051" s="141"/>
      <c r="I1051" s="142"/>
      <c r="J1051" s="143"/>
      <c r="K1051" s="143"/>
    </row>
    <row r="1052" spans="3:11" s="137" customFormat="1" ht="15" customHeight="1" x14ac:dyDescent="0.25">
      <c r="C1052" s="139"/>
      <c r="D1052" s="139"/>
      <c r="E1052" s="140"/>
      <c r="F1052" s="140"/>
      <c r="G1052" s="140"/>
      <c r="H1052" s="141"/>
      <c r="I1052" s="142"/>
      <c r="J1052" s="143"/>
      <c r="K1052" s="143"/>
    </row>
    <row r="1053" spans="3:11" s="137" customFormat="1" ht="15" customHeight="1" x14ac:dyDescent="0.25">
      <c r="C1053" s="139"/>
      <c r="D1053" s="139"/>
      <c r="E1053" s="140"/>
      <c r="F1053" s="140"/>
      <c r="G1053" s="140"/>
      <c r="H1053" s="141"/>
      <c r="I1053" s="142"/>
      <c r="J1053" s="143"/>
      <c r="K1053" s="143"/>
    </row>
    <row r="1054" spans="3:11" s="137" customFormat="1" ht="15" customHeight="1" x14ac:dyDescent="0.25">
      <c r="C1054" s="139"/>
      <c r="D1054" s="139"/>
      <c r="E1054" s="140"/>
      <c r="F1054" s="140"/>
      <c r="G1054" s="140"/>
      <c r="H1054" s="141"/>
      <c r="I1054" s="142"/>
      <c r="J1054" s="143"/>
      <c r="K1054" s="143"/>
    </row>
    <row r="1055" spans="3:11" s="137" customFormat="1" ht="15" customHeight="1" x14ac:dyDescent="0.25">
      <c r="C1055" s="139"/>
      <c r="D1055" s="139"/>
      <c r="E1055" s="140"/>
      <c r="F1055" s="140"/>
      <c r="G1055" s="140"/>
      <c r="H1055" s="141"/>
      <c r="I1055" s="142"/>
      <c r="J1055" s="143"/>
      <c r="K1055" s="143"/>
    </row>
    <row r="1056" spans="3:11" s="137" customFormat="1" ht="15" customHeight="1" x14ac:dyDescent="0.25">
      <c r="C1056" s="139"/>
      <c r="D1056" s="139"/>
      <c r="E1056" s="140"/>
      <c r="F1056" s="140"/>
      <c r="G1056" s="140"/>
      <c r="H1056" s="141"/>
      <c r="I1056" s="142"/>
      <c r="J1056" s="143"/>
      <c r="K1056" s="143"/>
    </row>
    <row r="1057" spans="3:11" s="137" customFormat="1" ht="15" customHeight="1" x14ac:dyDescent="0.25">
      <c r="C1057" s="139"/>
      <c r="D1057" s="139"/>
      <c r="E1057" s="140"/>
      <c r="F1057" s="140"/>
      <c r="G1057" s="140"/>
      <c r="H1057" s="141"/>
      <c r="I1057" s="142"/>
      <c r="J1057" s="143"/>
      <c r="K1057" s="143"/>
    </row>
    <row r="1058" spans="3:11" s="137" customFormat="1" ht="15" customHeight="1" x14ac:dyDescent="0.25">
      <c r="C1058" s="139"/>
      <c r="D1058" s="139"/>
      <c r="E1058" s="140"/>
      <c r="F1058" s="140"/>
      <c r="G1058" s="140"/>
      <c r="H1058" s="141"/>
      <c r="I1058" s="142"/>
      <c r="J1058" s="143"/>
      <c r="K1058" s="143"/>
    </row>
    <row r="1059" spans="3:11" s="137" customFormat="1" ht="15" customHeight="1" x14ac:dyDescent="0.25">
      <c r="C1059" s="139"/>
      <c r="D1059" s="139"/>
      <c r="E1059" s="140"/>
      <c r="F1059" s="140"/>
      <c r="G1059" s="140"/>
      <c r="H1059" s="141"/>
      <c r="I1059" s="142"/>
      <c r="J1059" s="143"/>
      <c r="K1059" s="143"/>
    </row>
    <row r="1060" spans="3:11" s="137" customFormat="1" ht="15" customHeight="1" x14ac:dyDescent="0.25">
      <c r="C1060" s="139"/>
      <c r="D1060" s="139"/>
      <c r="E1060" s="140"/>
      <c r="F1060" s="140"/>
      <c r="G1060" s="140"/>
      <c r="H1060" s="141"/>
      <c r="I1060" s="142"/>
      <c r="J1060" s="143"/>
      <c r="K1060" s="143"/>
    </row>
    <row r="1061" spans="3:11" s="137" customFormat="1" ht="15" customHeight="1" x14ac:dyDescent="0.25">
      <c r="C1061" s="139"/>
      <c r="D1061" s="139"/>
      <c r="E1061" s="140"/>
      <c r="F1061" s="140"/>
      <c r="G1061" s="140"/>
      <c r="H1061" s="141"/>
      <c r="I1061" s="142"/>
      <c r="J1061" s="143"/>
      <c r="K1061" s="143"/>
    </row>
    <row r="1062" spans="3:11" s="137" customFormat="1" ht="15" customHeight="1" x14ac:dyDescent="0.25">
      <c r="C1062" s="139"/>
      <c r="D1062" s="139"/>
      <c r="E1062" s="140"/>
      <c r="F1062" s="140"/>
      <c r="G1062" s="140"/>
      <c r="H1062" s="141"/>
      <c r="I1062" s="142"/>
      <c r="J1062" s="143"/>
      <c r="K1062" s="143"/>
    </row>
    <row r="1063" spans="3:11" s="137" customFormat="1" ht="15" customHeight="1" x14ac:dyDescent="0.25">
      <c r="C1063" s="139"/>
      <c r="D1063" s="139"/>
      <c r="E1063" s="140"/>
      <c r="F1063" s="140"/>
      <c r="G1063" s="140"/>
      <c r="H1063" s="141"/>
      <c r="I1063" s="142"/>
      <c r="J1063" s="143"/>
      <c r="K1063" s="143"/>
    </row>
    <row r="1064" spans="3:11" s="137" customFormat="1" ht="15" customHeight="1" x14ac:dyDescent="0.25">
      <c r="C1064" s="139"/>
      <c r="D1064" s="139"/>
      <c r="E1064" s="140"/>
      <c r="F1064" s="140"/>
      <c r="G1064" s="140"/>
      <c r="H1064" s="141"/>
      <c r="I1064" s="142"/>
      <c r="J1064" s="143"/>
      <c r="K1064" s="143"/>
    </row>
    <row r="1065" spans="3:11" s="137" customFormat="1" ht="15" customHeight="1" x14ac:dyDescent="0.25">
      <c r="C1065" s="139"/>
      <c r="D1065" s="139"/>
      <c r="E1065" s="140"/>
      <c r="F1065" s="140"/>
      <c r="G1065" s="140"/>
      <c r="H1065" s="141"/>
      <c r="I1065" s="142"/>
      <c r="J1065" s="143"/>
      <c r="K1065" s="143"/>
    </row>
    <row r="1066" spans="3:11" s="137" customFormat="1" ht="15" customHeight="1" x14ac:dyDescent="0.25">
      <c r="C1066" s="139"/>
      <c r="D1066" s="139"/>
      <c r="E1066" s="140"/>
      <c r="F1066" s="140"/>
      <c r="G1066" s="140"/>
      <c r="H1066" s="141"/>
      <c r="I1066" s="142"/>
      <c r="J1066" s="143"/>
      <c r="K1066" s="143"/>
    </row>
    <row r="1067" spans="3:11" s="137" customFormat="1" ht="15" customHeight="1" x14ac:dyDescent="0.25">
      <c r="C1067" s="139"/>
      <c r="D1067" s="139"/>
      <c r="E1067" s="140"/>
      <c r="F1067" s="140"/>
      <c r="G1067" s="140"/>
      <c r="H1067" s="141"/>
      <c r="I1067" s="142"/>
      <c r="J1067" s="143"/>
      <c r="K1067" s="143"/>
    </row>
    <row r="1068" spans="3:11" s="137" customFormat="1" ht="15" customHeight="1" x14ac:dyDescent="0.25">
      <c r="C1068" s="139"/>
      <c r="D1068" s="139"/>
      <c r="E1068" s="140"/>
      <c r="F1068" s="140"/>
      <c r="G1068" s="140"/>
      <c r="H1068" s="141"/>
      <c r="I1068" s="142"/>
      <c r="J1068" s="143"/>
      <c r="K1068" s="143"/>
    </row>
    <row r="1069" spans="3:11" s="137" customFormat="1" ht="15" customHeight="1" x14ac:dyDescent="0.25">
      <c r="C1069" s="139"/>
      <c r="D1069" s="139"/>
      <c r="E1069" s="140"/>
      <c r="F1069" s="140"/>
      <c r="G1069" s="140"/>
      <c r="H1069" s="141"/>
      <c r="I1069" s="142"/>
      <c r="J1069" s="143"/>
      <c r="K1069" s="143"/>
    </row>
    <row r="1070" spans="3:11" s="137" customFormat="1" ht="15" customHeight="1" x14ac:dyDescent="0.25">
      <c r="C1070" s="139"/>
      <c r="D1070" s="139"/>
      <c r="E1070" s="140"/>
      <c r="F1070" s="140"/>
      <c r="G1070" s="140"/>
      <c r="H1070" s="141"/>
      <c r="I1070" s="142"/>
      <c r="J1070" s="143"/>
      <c r="K1070" s="143"/>
    </row>
    <row r="1071" spans="3:11" s="137" customFormat="1" ht="15" customHeight="1" x14ac:dyDescent="0.25">
      <c r="C1071" s="139"/>
      <c r="D1071" s="139"/>
      <c r="E1071" s="140"/>
      <c r="F1071" s="140"/>
      <c r="G1071" s="140"/>
      <c r="H1071" s="141"/>
      <c r="I1071" s="142"/>
      <c r="J1071" s="143"/>
      <c r="K1071" s="143"/>
    </row>
    <row r="1072" spans="3:11" s="137" customFormat="1" ht="15" customHeight="1" x14ac:dyDescent="0.25">
      <c r="C1072" s="139"/>
      <c r="D1072" s="139"/>
      <c r="E1072" s="140"/>
      <c r="F1072" s="140"/>
      <c r="G1072" s="140"/>
      <c r="H1072" s="141"/>
      <c r="I1072" s="142"/>
      <c r="J1072" s="143"/>
      <c r="K1072" s="143"/>
    </row>
    <row r="1073" spans="3:11" s="137" customFormat="1" ht="15" customHeight="1" x14ac:dyDescent="0.25">
      <c r="C1073" s="139"/>
      <c r="D1073" s="139"/>
      <c r="E1073" s="140"/>
      <c r="F1073" s="140"/>
      <c r="G1073" s="140"/>
      <c r="H1073" s="141"/>
      <c r="I1073" s="142"/>
      <c r="J1073" s="143"/>
      <c r="K1073" s="143"/>
    </row>
    <row r="1074" spans="3:11" s="137" customFormat="1" ht="15" customHeight="1" x14ac:dyDescent="0.25">
      <c r="C1074" s="139"/>
      <c r="D1074" s="139"/>
      <c r="E1074" s="140"/>
      <c r="F1074" s="140"/>
      <c r="G1074" s="140"/>
      <c r="H1074" s="141"/>
      <c r="I1074" s="142"/>
      <c r="J1074" s="143"/>
      <c r="K1074" s="143"/>
    </row>
    <row r="1075" spans="3:11" s="137" customFormat="1" ht="15" customHeight="1" x14ac:dyDescent="0.25">
      <c r="C1075" s="139"/>
      <c r="D1075" s="139"/>
      <c r="E1075" s="140"/>
      <c r="F1075" s="140"/>
      <c r="G1075" s="140"/>
      <c r="H1075" s="141"/>
      <c r="I1075" s="142"/>
      <c r="J1075" s="143"/>
      <c r="K1075" s="143"/>
    </row>
    <row r="1076" spans="3:11" s="137" customFormat="1" ht="15" customHeight="1" x14ac:dyDescent="0.25">
      <c r="C1076" s="139"/>
      <c r="D1076" s="139"/>
      <c r="E1076" s="140"/>
      <c r="F1076" s="140"/>
      <c r="G1076" s="140"/>
      <c r="H1076" s="141"/>
      <c r="I1076" s="142"/>
      <c r="J1076" s="143"/>
      <c r="K1076" s="143"/>
    </row>
    <row r="1077" spans="3:11" s="137" customFormat="1" ht="15" customHeight="1" x14ac:dyDescent="0.25">
      <c r="C1077" s="139"/>
      <c r="D1077" s="139"/>
      <c r="E1077" s="140"/>
      <c r="F1077" s="140"/>
      <c r="G1077" s="140"/>
      <c r="H1077" s="141"/>
      <c r="I1077" s="142"/>
      <c r="J1077" s="143"/>
      <c r="K1077" s="143"/>
    </row>
    <row r="1078" spans="3:11" s="137" customFormat="1" ht="15" customHeight="1" x14ac:dyDescent="0.25">
      <c r="C1078" s="139"/>
      <c r="D1078" s="139"/>
      <c r="E1078" s="140"/>
      <c r="F1078" s="140"/>
      <c r="G1078" s="140"/>
      <c r="H1078" s="141"/>
      <c r="I1078" s="142"/>
      <c r="J1078" s="143"/>
      <c r="K1078" s="143"/>
    </row>
    <row r="1079" spans="3:11" s="137" customFormat="1" ht="15" customHeight="1" x14ac:dyDescent="0.25">
      <c r="C1079" s="139"/>
      <c r="D1079" s="139"/>
      <c r="E1079" s="140"/>
      <c r="F1079" s="140"/>
      <c r="G1079" s="140"/>
      <c r="H1079" s="141"/>
      <c r="I1079" s="142"/>
      <c r="J1079" s="143"/>
      <c r="K1079" s="143"/>
    </row>
    <row r="1080" spans="3:11" s="137" customFormat="1" ht="15" customHeight="1" x14ac:dyDescent="0.25">
      <c r="C1080" s="139"/>
      <c r="D1080" s="139"/>
      <c r="E1080" s="140"/>
      <c r="F1080" s="140"/>
      <c r="G1080" s="140"/>
      <c r="H1080" s="141"/>
      <c r="I1080" s="142"/>
      <c r="J1080" s="143"/>
      <c r="K1080" s="143"/>
    </row>
    <row r="1081" spans="3:11" s="137" customFormat="1" ht="15" customHeight="1" x14ac:dyDescent="0.25">
      <c r="C1081" s="139"/>
      <c r="D1081" s="139"/>
      <c r="E1081" s="140"/>
      <c r="F1081" s="140"/>
      <c r="G1081" s="140"/>
      <c r="H1081" s="141"/>
      <c r="I1081" s="142"/>
      <c r="J1081" s="143"/>
      <c r="K1081" s="143"/>
    </row>
    <row r="1082" spans="3:11" s="137" customFormat="1" ht="15" customHeight="1" x14ac:dyDescent="0.25">
      <c r="C1082" s="139"/>
      <c r="D1082" s="139"/>
      <c r="E1082" s="140"/>
      <c r="F1082" s="140"/>
      <c r="G1082" s="140"/>
      <c r="H1082" s="141"/>
      <c r="I1082" s="142"/>
      <c r="J1082" s="143"/>
      <c r="K1082" s="143"/>
    </row>
    <row r="1083" spans="3:11" s="137" customFormat="1" ht="15" customHeight="1" x14ac:dyDescent="0.25">
      <c r="C1083" s="139"/>
      <c r="D1083" s="139"/>
      <c r="E1083" s="140"/>
      <c r="F1083" s="140"/>
      <c r="G1083" s="140"/>
      <c r="H1083" s="141"/>
      <c r="I1083" s="142"/>
      <c r="J1083" s="143"/>
      <c r="K1083" s="143"/>
    </row>
    <row r="1084" spans="3:11" s="137" customFormat="1" ht="15" customHeight="1" x14ac:dyDescent="0.25">
      <c r="C1084" s="139"/>
      <c r="D1084" s="139"/>
      <c r="E1084" s="140"/>
      <c r="F1084" s="140"/>
      <c r="G1084" s="140"/>
      <c r="H1084" s="141"/>
      <c r="I1084" s="142"/>
      <c r="J1084" s="143"/>
      <c r="K1084" s="143"/>
    </row>
    <row r="1085" spans="3:11" s="137" customFormat="1" ht="15" customHeight="1" x14ac:dyDescent="0.25">
      <c r="C1085" s="139"/>
      <c r="D1085" s="139"/>
      <c r="E1085" s="140"/>
      <c r="F1085" s="140"/>
      <c r="G1085" s="140"/>
      <c r="H1085" s="141"/>
      <c r="I1085" s="142"/>
      <c r="J1085" s="143"/>
      <c r="K1085" s="143"/>
    </row>
    <row r="1086" spans="3:11" s="137" customFormat="1" ht="15" customHeight="1" x14ac:dyDescent="0.25">
      <c r="C1086" s="139"/>
      <c r="D1086" s="139"/>
      <c r="E1086" s="140"/>
      <c r="F1086" s="140"/>
      <c r="G1086" s="140"/>
      <c r="H1086" s="141"/>
      <c r="I1086" s="142"/>
      <c r="J1086" s="143"/>
      <c r="K1086" s="143"/>
    </row>
    <row r="1087" spans="3:11" s="137" customFormat="1" ht="15" customHeight="1" x14ac:dyDescent="0.25">
      <c r="C1087" s="139"/>
      <c r="D1087" s="139"/>
      <c r="E1087" s="140"/>
      <c r="F1087" s="140"/>
      <c r="G1087" s="140"/>
      <c r="H1087" s="141"/>
      <c r="I1087" s="142"/>
      <c r="J1087" s="143"/>
      <c r="K1087" s="143"/>
    </row>
    <row r="1088" spans="3:11" s="137" customFormat="1" ht="15" customHeight="1" x14ac:dyDescent="0.25">
      <c r="C1088" s="139"/>
      <c r="D1088" s="139"/>
      <c r="E1088" s="140"/>
      <c r="F1088" s="140"/>
      <c r="G1088" s="140"/>
      <c r="H1088" s="141"/>
      <c r="I1088" s="142"/>
      <c r="J1088" s="143"/>
      <c r="K1088" s="143"/>
    </row>
    <row r="1089" spans="3:11" s="137" customFormat="1" ht="15" customHeight="1" x14ac:dyDescent="0.25">
      <c r="C1089" s="139"/>
      <c r="D1089" s="139"/>
      <c r="E1089" s="140"/>
      <c r="F1089" s="140"/>
      <c r="G1089" s="140"/>
      <c r="H1089" s="141"/>
      <c r="I1089" s="142"/>
      <c r="J1089" s="143"/>
      <c r="K1089" s="143"/>
    </row>
    <row r="1090" spans="3:11" s="137" customFormat="1" ht="15" customHeight="1" x14ac:dyDescent="0.25">
      <c r="C1090" s="139"/>
      <c r="D1090" s="139"/>
      <c r="E1090" s="140"/>
      <c r="F1090" s="140"/>
      <c r="G1090" s="140"/>
      <c r="H1090" s="141"/>
      <c r="I1090" s="142"/>
      <c r="J1090" s="143"/>
      <c r="K1090" s="143"/>
    </row>
    <row r="1091" spans="3:11" s="137" customFormat="1" ht="15" customHeight="1" x14ac:dyDescent="0.25">
      <c r="C1091" s="139"/>
      <c r="D1091" s="139"/>
      <c r="E1091" s="140"/>
      <c r="F1091" s="140"/>
      <c r="G1091" s="140"/>
      <c r="H1091" s="141"/>
      <c r="I1091" s="142"/>
      <c r="J1091" s="143"/>
      <c r="K1091" s="143"/>
    </row>
    <row r="1092" spans="3:11" s="137" customFormat="1" ht="15" customHeight="1" x14ac:dyDescent="0.25">
      <c r="C1092" s="139"/>
      <c r="D1092" s="139"/>
      <c r="E1092" s="140"/>
      <c r="F1092" s="140"/>
      <c r="G1092" s="140"/>
      <c r="H1092" s="141"/>
      <c r="I1092" s="142"/>
      <c r="J1092" s="143"/>
      <c r="K1092" s="143"/>
    </row>
    <row r="1093" spans="3:11" s="137" customFormat="1" ht="15" customHeight="1" x14ac:dyDescent="0.25">
      <c r="C1093" s="139"/>
      <c r="D1093" s="139"/>
      <c r="E1093" s="140"/>
      <c r="F1093" s="140"/>
      <c r="G1093" s="140"/>
      <c r="H1093" s="141"/>
      <c r="I1093" s="142"/>
      <c r="J1093" s="143"/>
      <c r="K1093" s="143"/>
    </row>
    <row r="1094" spans="3:11" s="137" customFormat="1" ht="15" customHeight="1" x14ac:dyDescent="0.25">
      <c r="C1094" s="139"/>
      <c r="D1094" s="139"/>
      <c r="E1094" s="140"/>
      <c r="F1094" s="140"/>
      <c r="G1094" s="140"/>
      <c r="H1094" s="141"/>
      <c r="I1094" s="142"/>
      <c r="J1094" s="143"/>
      <c r="K1094" s="143"/>
    </row>
    <row r="1095" spans="3:11" s="137" customFormat="1" ht="15" customHeight="1" x14ac:dyDescent="0.25">
      <c r="C1095" s="139"/>
      <c r="D1095" s="139"/>
      <c r="E1095" s="140"/>
      <c r="F1095" s="140"/>
      <c r="G1095" s="140"/>
      <c r="H1095" s="141"/>
      <c r="I1095" s="142"/>
      <c r="J1095" s="143"/>
      <c r="K1095" s="143"/>
    </row>
    <row r="1096" spans="3:11" s="137" customFormat="1" ht="15" customHeight="1" x14ac:dyDescent="0.25">
      <c r="C1096" s="139"/>
      <c r="D1096" s="139"/>
      <c r="E1096" s="140"/>
      <c r="F1096" s="140"/>
      <c r="G1096" s="140"/>
      <c r="H1096" s="141"/>
      <c r="I1096" s="142"/>
      <c r="J1096" s="143"/>
      <c r="K1096" s="143"/>
    </row>
    <row r="1097" spans="3:11" s="137" customFormat="1" ht="15" customHeight="1" x14ac:dyDescent="0.25">
      <c r="C1097" s="139"/>
      <c r="D1097" s="139"/>
      <c r="E1097" s="140"/>
      <c r="F1097" s="140"/>
      <c r="G1097" s="140"/>
      <c r="H1097" s="141"/>
      <c r="I1097" s="142"/>
      <c r="J1097" s="143"/>
      <c r="K1097" s="143"/>
    </row>
    <row r="1098" spans="3:11" s="137" customFormat="1" ht="15" customHeight="1" x14ac:dyDescent="0.25">
      <c r="C1098" s="139"/>
      <c r="D1098" s="139"/>
      <c r="E1098" s="140"/>
      <c r="F1098" s="140"/>
      <c r="G1098" s="140"/>
      <c r="H1098" s="141"/>
      <c r="I1098" s="142"/>
      <c r="J1098" s="143"/>
      <c r="K1098" s="143"/>
    </row>
    <row r="1099" spans="3:11" s="137" customFormat="1" ht="15" customHeight="1" x14ac:dyDescent="0.25">
      <c r="C1099" s="139"/>
      <c r="D1099" s="139"/>
      <c r="E1099" s="140"/>
      <c r="F1099" s="140"/>
      <c r="G1099" s="140"/>
      <c r="H1099" s="141"/>
      <c r="I1099" s="142"/>
      <c r="J1099" s="143"/>
      <c r="K1099" s="143"/>
    </row>
    <row r="1100" spans="3:11" s="137" customFormat="1" ht="15" customHeight="1" x14ac:dyDescent="0.25">
      <c r="C1100" s="139"/>
      <c r="D1100" s="139"/>
      <c r="E1100" s="140"/>
      <c r="F1100" s="140"/>
      <c r="G1100" s="140"/>
      <c r="H1100" s="141"/>
      <c r="I1100" s="142"/>
      <c r="J1100" s="143"/>
      <c r="K1100" s="143"/>
    </row>
    <row r="1101" spans="3:11" s="137" customFormat="1" ht="15" customHeight="1" x14ac:dyDescent="0.25">
      <c r="C1101" s="139"/>
      <c r="D1101" s="139"/>
      <c r="E1101" s="140"/>
      <c r="F1101" s="140"/>
      <c r="G1101" s="140"/>
      <c r="H1101" s="141"/>
      <c r="I1101" s="142"/>
      <c r="J1101" s="143"/>
      <c r="K1101" s="143"/>
    </row>
    <row r="1102" spans="3:11" s="137" customFormat="1" ht="15" customHeight="1" x14ac:dyDescent="0.25">
      <c r="C1102" s="139"/>
      <c r="D1102" s="139"/>
      <c r="E1102" s="140"/>
      <c r="F1102" s="140"/>
      <c r="G1102" s="140"/>
      <c r="H1102" s="141"/>
      <c r="I1102" s="142"/>
      <c r="J1102" s="143"/>
      <c r="K1102" s="143"/>
    </row>
    <row r="1103" spans="3:11" s="137" customFormat="1" ht="15" customHeight="1" x14ac:dyDescent="0.25">
      <c r="C1103" s="139"/>
      <c r="D1103" s="139"/>
      <c r="E1103" s="140"/>
      <c r="F1103" s="140"/>
      <c r="G1103" s="140"/>
      <c r="H1103" s="141"/>
      <c r="I1103" s="142"/>
      <c r="J1103" s="143"/>
      <c r="K1103" s="143"/>
    </row>
    <row r="1104" spans="3:11" s="137" customFormat="1" ht="15" customHeight="1" x14ac:dyDescent="0.25">
      <c r="C1104" s="139"/>
      <c r="D1104" s="139"/>
      <c r="E1104" s="140"/>
      <c r="F1104" s="140"/>
      <c r="G1104" s="140"/>
      <c r="H1104" s="141"/>
      <c r="I1104" s="142"/>
      <c r="J1104" s="143"/>
      <c r="K1104" s="143"/>
    </row>
    <row r="1105" spans="3:11" s="137" customFormat="1" ht="15" customHeight="1" x14ac:dyDescent="0.25">
      <c r="C1105" s="139"/>
      <c r="D1105" s="139"/>
      <c r="E1105" s="140"/>
      <c r="F1105" s="140"/>
      <c r="G1105" s="140"/>
      <c r="H1105" s="141"/>
      <c r="I1105" s="142"/>
      <c r="J1105" s="143"/>
      <c r="K1105" s="143"/>
    </row>
    <row r="1106" spans="3:11" s="137" customFormat="1" ht="15" customHeight="1" x14ac:dyDescent="0.25">
      <c r="C1106" s="139"/>
      <c r="D1106" s="139"/>
      <c r="E1106" s="140"/>
      <c r="F1106" s="140"/>
      <c r="G1106" s="140"/>
      <c r="H1106" s="141"/>
      <c r="I1106" s="142"/>
      <c r="J1106" s="143"/>
      <c r="K1106" s="143"/>
    </row>
    <row r="1107" spans="3:11" s="137" customFormat="1" ht="15" customHeight="1" x14ac:dyDescent="0.25">
      <c r="C1107" s="139"/>
      <c r="D1107" s="139"/>
      <c r="E1107" s="140"/>
      <c r="F1107" s="140"/>
      <c r="G1107" s="140"/>
      <c r="H1107" s="141"/>
      <c r="I1107" s="142"/>
      <c r="J1107" s="143"/>
      <c r="K1107" s="143"/>
    </row>
    <row r="1108" spans="3:11" s="137" customFormat="1" ht="15" customHeight="1" x14ac:dyDescent="0.25">
      <c r="C1108" s="139"/>
      <c r="D1108" s="139"/>
      <c r="E1108" s="140"/>
      <c r="F1108" s="140"/>
      <c r="G1108" s="140"/>
      <c r="H1108" s="141"/>
      <c r="I1108" s="142"/>
      <c r="J1108" s="143"/>
      <c r="K1108" s="143"/>
    </row>
    <row r="1109" spans="3:11" s="137" customFormat="1" ht="15" customHeight="1" x14ac:dyDescent="0.25">
      <c r="C1109" s="139"/>
      <c r="D1109" s="139"/>
      <c r="E1109" s="140"/>
      <c r="F1109" s="140"/>
      <c r="G1109" s="140"/>
      <c r="H1109" s="141"/>
      <c r="I1109" s="142"/>
      <c r="J1109" s="143"/>
      <c r="K1109" s="143"/>
    </row>
    <row r="1110" spans="3:11" s="137" customFormat="1" ht="15" customHeight="1" x14ac:dyDescent="0.25">
      <c r="C1110" s="139"/>
      <c r="D1110" s="139"/>
      <c r="E1110" s="140"/>
      <c r="F1110" s="140"/>
      <c r="G1110" s="140"/>
      <c r="H1110" s="141"/>
      <c r="I1110" s="142"/>
      <c r="J1110" s="143"/>
      <c r="K1110" s="143"/>
    </row>
    <row r="1111" spans="3:11" s="137" customFormat="1" ht="15" customHeight="1" x14ac:dyDescent="0.25">
      <c r="C1111" s="139"/>
      <c r="D1111" s="139"/>
      <c r="E1111" s="140"/>
      <c r="F1111" s="140"/>
      <c r="G1111" s="140"/>
      <c r="H1111" s="141"/>
      <c r="I1111" s="142"/>
      <c r="J1111" s="143"/>
      <c r="K1111" s="143"/>
    </row>
    <row r="1112" spans="3:11" s="137" customFormat="1" ht="15" customHeight="1" x14ac:dyDescent="0.25">
      <c r="C1112" s="139"/>
      <c r="D1112" s="139"/>
      <c r="E1112" s="140"/>
      <c r="F1112" s="140"/>
      <c r="G1112" s="140"/>
      <c r="H1112" s="141"/>
      <c r="I1112" s="142"/>
      <c r="J1112" s="143"/>
      <c r="K1112" s="143"/>
    </row>
    <row r="1113" spans="3:11" s="137" customFormat="1" ht="15" customHeight="1" x14ac:dyDescent="0.25">
      <c r="C1113" s="139"/>
      <c r="D1113" s="139"/>
      <c r="E1113" s="140"/>
      <c r="F1113" s="140"/>
      <c r="G1113" s="140"/>
      <c r="H1113" s="141"/>
      <c r="I1113" s="142"/>
      <c r="J1113" s="143"/>
      <c r="K1113" s="143"/>
    </row>
    <row r="1114" spans="3:11" s="137" customFormat="1" ht="15" customHeight="1" x14ac:dyDescent="0.25">
      <c r="C1114" s="139"/>
      <c r="D1114" s="139"/>
      <c r="E1114" s="140"/>
      <c r="F1114" s="140"/>
      <c r="G1114" s="140"/>
      <c r="H1114" s="141"/>
      <c r="I1114" s="142"/>
      <c r="J1114" s="143"/>
      <c r="K1114" s="143"/>
    </row>
    <row r="1115" spans="3:11" s="137" customFormat="1" ht="15" customHeight="1" x14ac:dyDescent="0.25">
      <c r="C1115" s="139"/>
      <c r="D1115" s="139"/>
      <c r="E1115" s="140"/>
      <c r="F1115" s="140"/>
      <c r="G1115" s="140"/>
      <c r="H1115" s="141"/>
      <c r="I1115" s="142"/>
      <c r="J1115" s="143"/>
      <c r="K1115" s="143"/>
    </row>
    <row r="1116" spans="3:11" s="137" customFormat="1" ht="15" customHeight="1" x14ac:dyDescent="0.25">
      <c r="C1116" s="139"/>
      <c r="D1116" s="139"/>
      <c r="E1116" s="140"/>
      <c r="F1116" s="140"/>
      <c r="G1116" s="140"/>
      <c r="H1116" s="141"/>
      <c r="I1116" s="142"/>
      <c r="J1116" s="143"/>
      <c r="K1116" s="143"/>
    </row>
    <row r="1117" spans="3:11" s="137" customFormat="1" ht="15" customHeight="1" x14ac:dyDescent="0.25">
      <c r="C1117" s="139"/>
      <c r="D1117" s="139"/>
      <c r="E1117" s="140"/>
      <c r="F1117" s="140"/>
      <c r="G1117" s="140"/>
      <c r="H1117" s="141"/>
      <c r="I1117" s="142"/>
      <c r="J1117" s="143"/>
      <c r="K1117" s="143"/>
    </row>
    <row r="1118" spans="3:11" s="137" customFormat="1" ht="15" customHeight="1" x14ac:dyDescent="0.25">
      <c r="C1118" s="139"/>
      <c r="D1118" s="139"/>
      <c r="E1118" s="140"/>
      <c r="F1118" s="140"/>
      <c r="G1118" s="140"/>
      <c r="H1118" s="141"/>
      <c r="I1118" s="142"/>
      <c r="J1118" s="143"/>
      <c r="K1118" s="143"/>
    </row>
    <row r="1119" spans="3:11" s="137" customFormat="1" ht="15" customHeight="1" x14ac:dyDescent="0.25">
      <c r="C1119" s="139"/>
      <c r="D1119" s="139"/>
      <c r="E1119" s="140"/>
      <c r="F1119" s="140"/>
      <c r="G1119" s="140"/>
      <c r="H1119" s="141"/>
      <c r="I1119" s="142"/>
      <c r="J1119" s="143"/>
      <c r="K1119" s="143"/>
    </row>
    <row r="1120" spans="3:11" s="137" customFormat="1" ht="15" customHeight="1" x14ac:dyDescent="0.25">
      <c r="C1120" s="139"/>
      <c r="D1120" s="139"/>
      <c r="E1120" s="140"/>
      <c r="F1120" s="140"/>
      <c r="G1120" s="140"/>
      <c r="H1120" s="141"/>
      <c r="I1120" s="142"/>
      <c r="J1120" s="143"/>
      <c r="K1120" s="143"/>
    </row>
    <row r="1121" spans="3:11" s="137" customFormat="1" ht="15" customHeight="1" x14ac:dyDescent="0.25">
      <c r="C1121" s="139"/>
      <c r="D1121" s="139"/>
      <c r="E1121" s="140"/>
      <c r="F1121" s="140"/>
      <c r="G1121" s="140"/>
      <c r="H1121" s="141"/>
      <c r="I1121" s="142"/>
      <c r="J1121" s="143"/>
      <c r="K1121" s="143"/>
    </row>
    <row r="1122" spans="3:11" s="137" customFormat="1" ht="15" customHeight="1" x14ac:dyDescent="0.25">
      <c r="C1122" s="139"/>
      <c r="D1122" s="139"/>
      <c r="E1122" s="140"/>
      <c r="F1122" s="140"/>
      <c r="G1122" s="140"/>
      <c r="H1122" s="141"/>
      <c r="I1122" s="142"/>
      <c r="J1122" s="143"/>
      <c r="K1122" s="143"/>
    </row>
    <row r="1123" spans="3:11" s="137" customFormat="1" ht="15" customHeight="1" x14ac:dyDescent="0.25">
      <c r="C1123" s="139"/>
      <c r="D1123" s="139"/>
      <c r="E1123" s="140"/>
      <c r="F1123" s="140"/>
      <c r="G1123" s="140"/>
      <c r="H1123" s="141"/>
      <c r="I1123" s="142"/>
      <c r="J1123" s="143"/>
      <c r="K1123" s="143"/>
    </row>
    <row r="1124" spans="3:11" s="137" customFormat="1" ht="15" customHeight="1" x14ac:dyDescent="0.25">
      <c r="C1124" s="139"/>
      <c r="D1124" s="139"/>
      <c r="E1124" s="140"/>
      <c r="F1124" s="140"/>
      <c r="G1124" s="140"/>
      <c r="H1124" s="141"/>
      <c r="I1124" s="142"/>
      <c r="J1124" s="143"/>
      <c r="K1124" s="143"/>
    </row>
    <row r="1125" spans="3:11" s="137" customFormat="1" ht="15" customHeight="1" x14ac:dyDescent="0.25">
      <c r="C1125" s="139"/>
      <c r="D1125" s="139"/>
      <c r="E1125" s="140"/>
      <c r="F1125" s="140"/>
      <c r="G1125" s="140"/>
      <c r="H1125" s="141"/>
      <c r="I1125" s="142"/>
      <c r="J1125" s="143"/>
      <c r="K1125" s="143"/>
    </row>
    <row r="1126" spans="3:11" s="137" customFormat="1" ht="15" customHeight="1" x14ac:dyDescent="0.25">
      <c r="C1126" s="139"/>
      <c r="D1126" s="139"/>
      <c r="E1126" s="140"/>
      <c r="F1126" s="140"/>
      <c r="G1126" s="140"/>
      <c r="H1126" s="141"/>
      <c r="I1126" s="142"/>
      <c r="J1126" s="143"/>
      <c r="K1126" s="143"/>
    </row>
    <row r="1127" spans="3:11" s="137" customFormat="1" ht="15" customHeight="1" x14ac:dyDescent="0.25">
      <c r="C1127" s="139"/>
      <c r="D1127" s="139"/>
      <c r="E1127" s="140"/>
      <c r="F1127" s="140"/>
      <c r="G1127" s="140"/>
      <c r="H1127" s="141"/>
      <c r="I1127" s="142"/>
      <c r="J1127" s="143"/>
      <c r="K1127" s="143"/>
    </row>
    <row r="1128" spans="3:11" s="137" customFormat="1" ht="15" customHeight="1" x14ac:dyDescent="0.25">
      <c r="C1128" s="139"/>
      <c r="D1128" s="139"/>
      <c r="E1128" s="140"/>
      <c r="F1128" s="140"/>
      <c r="G1128" s="140"/>
      <c r="H1128" s="141"/>
      <c r="I1128" s="142"/>
      <c r="J1128" s="143"/>
      <c r="K1128" s="143"/>
    </row>
    <row r="1129" spans="3:11" s="137" customFormat="1" ht="15" customHeight="1" x14ac:dyDescent="0.25">
      <c r="C1129" s="139"/>
      <c r="D1129" s="139"/>
      <c r="E1129" s="140"/>
      <c r="F1129" s="140"/>
      <c r="G1129" s="140"/>
      <c r="H1129" s="141"/>
      <c r="I1129" s="142"/>
      <c r="J1129" s="143"/>
      <c r="K1129" s="143"/>
    </row>
    <row r="1130" spans="3:11" s="137" customFormat="1" ht="15" customHeight="1" x14ac:dyDescent="0.25">
      <c r="C1130" s="139"/>
      <c r="D1130" s="139"/>
      <c r="E1130" s="140"/>
      <c r="F1130" s="140"/>
      <c r="G1130" s="140"/>
      <c r="H1130" s="141"/>
      <c r="I1130" s="142"/>
      <c r="J1130" s="143"/>
      <c r="K1130" s="143"/>
    </row>
    <row r="1131" spans="3:11" s="137" customFormat="1" ht="15" customHeight="1" x14ac:dyDescent="0.25">
      <c r="C1131" s="139"/>
      <c r="D1131" s="139"/>
      <c r="E1131" s="140"/>
      <c r="F1131" s="140"/>
      <c r="G1131" s="140"/>
      <c r="H1131" s="141"/>
      <c r="I1131" s="142"/>
      <c r="J1131" s="143"/>
      <c r="K1131" s="143"/>
    </row>
    <row r="1132" spans="3:11" s="137" customFormat="1" ht="15" customHeight="1" x14ac:dyDescent="0.25">
      <c r="C1132" s="139"/>
      <c r="D1132" s="139"/>
      <c r="E1132" s="140"/>
      <c r="F1132" s="140"/>
      <c r="G1132" s="140"/>
      <c r="H1132" s="141"/>
      <c r="I1132" s="142"/>
      <c r="J1132" s="143"/>
      <c r="K1132" s="143"/>
    </row>
    <row r="1133" spans="3:11" s="137" customFormat="1" ht="15" customHeight="1" x14ac:dyDescent="0.25">
      <c r="C1133" s="139"/>
      <c r="D1133" s="139"/>
      <c r="E1133" s="140"/>
      <c r="F1133" s="140"/>
      <c r="G1133" s="140"/>
      <c r="H1133" s="141"/>
      <c r="I1133" s="142"/>
      <c r="J1133" s="143"/>
      <c r="K1133" s="143"/>
    </row>
    <row r="1134" spans="3:11" s="137" customFormat="1" ht="15" customHeight="1" x14ac:dyDescent="0.25">
      <c r="C1134" s="139"/>
      <c r="D1134" s="139"/>
      <c r="E1134" s="140"/>
      <c r="F1134" s="140"/>
      <c r="G1134" s="140"/>
      <c r="H1134" s="141"/>
      <c r="I1134" s="142"/>
      <c r="J1134" s="143"/>
      <c r="K1134" s="143"/>
    </row>
    <row r="1135" spans="3:11" s="137" customFormat="1" ht="15" customHeight="1" x14ac:dyDescent="0.25">
      <c r="C1135" s="139"/>
      <c r="D1135" s="139"/>
      <c r="E1135" s="140"/>
      <c r="F1135" s="140"/>
      <c r="G1135" s="140"/>
      <c r="H1135" s="141"/>
      <c r="I1135" s="142"/>
      <c r="J1135" s="143"/>
      <c r="K1135" s="143"/>
    </row>
    <row r="1136" spans="3:11" s="137" customFormat="1" ht="15" customHeight="1" x14ac:dyDescent="0.25">
      <c r="C1136" s="139"/>
      <c r="D1136" s="139"/>
      <c r="E1136" s="140"/>
      <c r="F1136" s="140"/>
      <c r="G1136" s="140"/>
      <c r="H1136" s="141"/>
      <c r="I1136" s="142"/>
      <c r="J1136" s="143"/>
      <c r="K1136" s="143"/>
    </row>
    <row r="1137" spans="3:11" s="137" customFormat="1" ht="15" customHeight="1" x14ac:dyDescent="0.25">
      <c r="C1137" s="139"/>
      <c r="D1137" s="139"/>
      <c r="E1137" s="140"/>
      <c r="F1137" s="140"/>
      <c r="G1137" s="140"/>
      <c r="H1137" s="141"/>
      <c r="I1137" s="142"/>
      <c r="J1137" s="143"/>
      <c r="K1137" s="143"/>
    </row>
    <row r="1138" spans="3:11" s="137" customFormat="1" ht="15" customHeight="1" x14ac:dyDescent="0.25">
      <c r="C1138" s="139"/>
      <c r="D1138" s="139"/>
      <c r="E1138" s="140"/>
      <c r="F1138" s="140"/>
      <c r="G1138" s="140"/>
      <c r="H1138" s="141"/>
      <c r="I1138" s="142"/>
      <c r="J1138" s="143"/>
      <c r="K1138" s="143"/>
    </row>
    <row r="1139" spans="3:11" s="137" customFormat="1" ht="15" customHeight="1" x14ac:dyDescent="0.25">
      <c r="C1139" s="139"/>
      <c r="D1139" s="139"/>
      <c r="E1139" s="140"/>
      <c r="F1139" s="140"/>
      <c r="G1139" s="140"/>
      <c r="H1139" s="141"/>
      <c r="I1139" s="142"/>
      <c r="J1139" s="143"/>
      <c r="K1139" s="143"/>
    </row>
    <row r="1140" spans="3:11" s="137" customFormat="1" ht="15" customHeight="1" x14ac:dyDescent="0.25">
      <c r="C1140" s="139"/>
      <c r="D1140" s="139"/>
      <c r="E1140" s="140"/>
      <c r="F1140" s="140"/>
      <c r="G1140" s="140"/>
      <c r="H1140" s="141"/>
      <c r="I1140" s="142"/>
      <c r="J1140" s="143"/>
      <c r="K1140" s="143"/>
    </row>
    <row r="1141" spans="3:11" s="137" customFormat="1" ht="15" customHeight="1" x14ac:dyDescent="0.25">
      <c r="C1141" s="139"/>
      <c r="D1141" s="139"/>
      <c r="E1141" s="140"/>
      <c r="F1141" s="140"/>
      <c r="G1141" s="140"/>
      <c r="H1141" s="141"/>
      <c r="I1141" s="142"/>
      <c r="J1141" s="143"/>
      <c r="K1141" s="143"/>
    </row>
    <row r="1142" spans="3:11" s="137" customFormat="1" ht="15" customHeight="1" x14ac:dyDescent="0.25">
      <c r="C1142" s="139"/>
      <c r="D1142" s="139"/>
      <c r="E1142" s="140"/>
      <c r="F1142" s="140"/>
      <c r="G1142" s="140"/>
      <c r="H1142" s="141"/>
      <c r="I1142" s="142"/>
      <c r="J1142" s="143"/>
      <c r="K1142" s="143"/>
    </row>
    <row r="1143" spans="3:11" s="137" customFormat="1" ht="15" customHeight="1" x14ac:dyDescent="0.25">
      <c r="C1143" s="139"/>
      <c r="D1143" s="139"/>
      <c r="E1143" s="140"/>
      <c r="F1143" s="140"/>
      <c r="G1143" s="140"/>
      <c r="H1143" s="141"/>
      <c r="I1143" s="142"/>
      <c r="J1143" s="143"/>
      <c r="K1143" s="143"/>
    </row>
    <row r="1144" spans="3:11" s="137" customFormat="1" ht="15" customHeight="1" x14ac:dyDescent="0.25">
      <c r="C1144" s="139"/>
      <c r="D1144" s="139"/>
      <c r="E1144" s="140"/>
      <c r="F1144" s="140"/>
      <c r="G1144" s="140"/>
      <c r="H1144" s="141"/>
      <c r="I1144" s="142"/>
      <c r="J1144" s="143"/>
      <c r="K1144" s="143"/>
    </row>
    <row r="1145" spans="3:11" s="137" customFormat="1" ht="15" customHeight="1" x14ac:dyDescent="0.25">
      <c r="C1145" s="139"/>
      <c r="D1145" s="139"/>
      <c r="E1145" s="140"/>
      <c r="F1145" s="140"/>
      <c r="G1145" s="140"/>
      <c r="H1145" s="141"/>
      <c r="I1145" s="142"/>
      <c r="J1145" s="143"/>
      <c r="K1145" s="143"/>
    </row>
    <row r="1146" spans="3:11" s="137" customFormat="1" ht="15" customHeight="1" x14ac:dyDescent="0.25">
      <c r="C1146" s="139"/>
      <c r="D1146" s="139"/>
      <c r="E1146" s="140"/>
      <c r="F1146" s="140"/>
      <c r="G1146" s="140"/>
      <c r="H1146" s="141"/>
      <c r="I1146" s="142"/>
      <c r="J1146" s="143"/>
      <c r="K1146" s="143"/>
    </row>
    <row r="1147" spans="3:11" s="137" customFormat="1" ht="15" customHeight="1" x14ac:dyDescent="0.25">
      <c r="C1147" s="139"/>
      <c r="D1147" s="139"/>
      <c r="E1147" s="140"/>
      <c r="F1147" s="140"/>
      <c r="G1147" s="140"/>
      <c r="H1147" s="141"/>
      <c r="I1147" s="142"/>
      <c r="J1147" s="143"/>
      <c r="K1147" s="143"/>
    </row>
    <row r="1148" spans="3:11" s="137" customFormat="1" ht="15" customHeight="1" x14ac:dyDescent="0.25">
      <c r="C1148" s="139"/>
      <c r="D1148" s="139"/>
      <c r="E1148" s="140"/>
      <c r="F1148" s="140"/>
      <c r="G1148" s="140"/>
      <c r="H1148" s="141"/>
      <c r="I1148" s="142"/>
      <c r="J1148" s="143"/>
      <c r="K1148" s="143"/>
    </row>
    <row r="1149" spans="3:11" s="137" customFormat="1" ht="15" customHeight="1" x14ac:dyDescent="0.25">
      <c r="C1149" s="139"/>
      <c r="D1149" s="139"/>
      <c r="E1149" s="140"/>
      <c r="F1149" s="140"/>
      <c r="G1149" s="140"/>
      <c r="H1149" s="141"/>
      <c r="I1149" s="142"/>
      <c r="J1149" s="143"/>
      <c r="K1149" s="143"/>
    </row>
    <row r="1150" spans="3:11" s="137" customFormat="1" ht="15" customHeight="1" x14ac:dyDescent="0.25">
      <c r="C1150" s="139"/>
      <c r="D1150" s="139"/>
      <c r="E1150" s="140"/>
      <c r="F1150" s="140"/>
      <c r="G1150" s="140"/>
      <c r="H1150" s="141"/>
      <c r="I1150" s="142"/>
      <c r="J1150" s="143"/>
      <c r="K1150" s="143"/>
    </row>
    <row r="1151" spans="3:11" s="137" customFormat="1" ht="15" customHeight="1" x14ac:dyDescent="0.25">
      <c r="C1151" s="139"/>
      <c r="D1151" s="139"/>
      <c r="E1151" s="140"/>
      <c r="F1151" s="140"/>
      <c r="G1151" s="140"/>
      <c r="H1151" s="141"/>
      <c r="I1151" s="142"/>
      <c r="J1151" s="143"/>
      <c r="K1151" s="143"/>
    </row>
    <row r="1152" spans="3:11" s="137" customFormat="1" ht="15" customHeight="1" x14ac:dyDescent="0.25">
      <c r="C1152" s="139"/>
      <c r="D1152" s="139"/>
      <c r="E1152" s="140"/>
      <c r="F1152" s="140"/>
      <c r="G1152" s="140"/>
      <c r="H1152" s="141"/>
      <c r="I1152" s="142"/>
      <c r="J1152" s="143"/>
      <c r="K1152" s="143"/>
    </row>
    <row r="1153" spans="3:11" s="137" customFormat="1" ht="15" customHeight="1" x14ac:dyDescent="0.25">
      <c r="C1153" s="139"/>
      <c r="D1153" s="139"/>
      <c r="E1153" s="140"/>
      <c r="F1153" s="140"/>
      <c r="G1153" s="140"/>
      <c r="H1153" s="141"/>
      <c r="I1153" s="142"/>
      <c r="J1153" s="143"/>
      <c r="K1153" s="143"/>
    </row>
    <row r="1154" spans="3:11" s="137" customFormat="1" ht="15" customHeight="1" x14ac:dyDescent="0.25">
      <c r="C1154" s="139"/>
      <c r="D1154" s="139"/>
      <c r="E1154" s="140"/>
      <c r="F1154" s="140"/>
      <c r="G1154" s="140"/>
      <c r="H1154" s="141"/>
      <c r="I1154" s="142"/>
      <c r="J1154" s="143"/>
      <c r="K1154" s="143"/>
    </row>
    <row r="1155" spans="3:11" s="137" customFormat="1" ht="15" customHeight="1" x14ac:dyDescent="0.25">
      <c r="C1155" s="139"/>
      <c r="D1155" s="139"/>
      <c r="E1155" s="140"/>
      <c r="F1155" s="140"/>
      <c r="G1155" s="140"/>
      <c r="H1155" s="141"/>
      <c r="I1155" s="142"/>
      <c r="J1155" s="143"/>
      <c r="K1155" s="143"/>
    </row>
    <row r="1156" spans="3:11" s="137" customFormat="1" ht="15" customHeight="1" x14ac:dyDescent="0.25">
      <c r="C1156" s="139"/>
      <c r="D1156" s="139"/>
      <c r="E1156" s="140"/>
      <c r="F1156" s="140"/>
      <c r="G1156" s="140"/>
      <c r="H1156" s="141"/>
      <c r="I1156" s="142"/>
      <c r="J1156" s="143"/>
      <c r="K1156" s="143"/>
    </row>
    <row r="1157" spans="3:11" s="137" customFormat="1" ht="15" customHeight="1" x14ac:dyDescent="0.25">
      <c r="C1157" s="139"/>
      <c r="D1157" s="139"/>
      <c r="E1157" s="140"/>
      <c r="F1157" s="140"/>
      <c r="G1157" s="140"/>
      <c r="H1157" s="141"/>
      <c r="I1157" s="142"/>
      <c r="J1157" s="143"/>
      <c r="K1157" s="143"/>
    </row>
    <row r="1158" spans="3:11" s="137" customFormat="1" ht="15" customHeight="1" x14ac:dyDescent="0.25">
      <c r="C1158" s="139"/>
      <c r="D1158" s="139"/>
      <c r="E1158" s="140"/>
      <c r="F1158" s="140"/>
      <c r="G1158" s="140"/>
      <c r="H1158" s="141"/>
      <c r="I1158" s="142"/>
      <c r="J1158" s="143"/>
      <c r="K1158" s="143"/>
    </row>
    <row r="1159" spans="3:11" s="137" customFormat="1" ht="15" customHeight="1" x14ac:dyDescent="0.25">
      <c r="C1159" s="139"/>
      <c r="D1159" s="139"/>
      <c r="E1159" s="140"/>
      <c r="F1159" s="140"/>
      <c r="G1159" s="140"/>
      <c r="H1159" s="141"/>
      <c r="I1159" s="142"/>
      <c r="J1159" s="143"/>
      <c r="K1159" s="143"/>
    </row>
    <row r="1160" spans="3:11" s="137" customFormat="1" ht="15" customHeight="1" x14ac:dyDescent="0.25">
      <c r="C1160" s="139"/>
      <c r="D1160" s="139"/>
      <c r="E1160" s="140"/>
      <c r="F1160" s="140"/>
      <c r="G1160" s="140"/>
      <c r="H1160" s="141"/>
      <c r="I1160" s="142"/>
      <c r="J1160" s="143"/>
      <c r="K1160" s="143"/>
    </row>
    <row r="1161" spans="3:11" s="137" customFormat="1" ht="15" customHeight="1" x14ac:dyDescent="0.25">
      <c r="C1161" s="139"/>
      <c r="D1161" s="139"/>
      <c r="E1161" s="140"/>
      <c r="F1161" s="140"/>
      <c r="G1161" s="140"/>
      <c r="H1161" s="141"/>
      <c r="I1161" s="142"/>
      <c r="J1161" s="143"/>
      <c r="K1161" s="143"/>
    </row>
    <row r="1162" spans="3:11" s="137" customFormat="1" ht="15" customHeight="1" x14ac:dyDescent="0.25">
      <c r="C1162" s="139"/>
      <c r="D1162" s="139"/>
      <c r="E1162" s="140"/>
      <c r="F1162" s="140"/>
      <c r="G1162" s="140"/>
      <c r="H1162" s="141"/>
      <c r="I1162" s="142"/>
      <c r="J1162" s="143"/>
      <c r="K1162" s="143"/>
    </row>
    <row r="1163" spans="3:11" s="137" customFormat="1" ht="15" customHeight="1" x14ac:dyDescent="0.25">
      <c r="C1163" s="139"/>
      <c r="D1163" s="139"/>
      <c r="E1163" s="140"/>
      <c r="F1163" s="140"/>
      <c r="G1163" s="140"/>
      <c r="H1163" s="141"/>
      <c r="I1163" s="142"/>
      <c r="J1163" s="143"/>
      <c r="K1163" s="143"/>
    </row>
    <row r="1164" spans="3:11" s="137" customFormat="1" ht="15" customHeight="1" x14ac:dyDescent="0.25">
      <c r="C1164" s="139"/>
      <c r="D1164" s="139"/>
      <c r="E1164" s="140"/>
      <c r="F1164" s="140"/>
      <c r="G1164" s="140"/>
      <c r="H1164" s="141"/>
      <c r="I1164" s="142"/>
      <c r="J1164" s="143"/>
      <c r="K1164" s="143"/>
    </row>
    <row r="1165" spans="3:11" s="137" customFormat="1" ht="15" customHeight="1" x14ac:dyDescent="0.25">
      <c r="C1165" s="139"/>
      <c r="D1165" s="139"/>
      <c r="E1165" s="140"/>
      <c r="F1165" s="140"/>
      <c r="G1165" s="140"/>
      <c r="H1165" s="141"/>
      <c r="I1165" s="142"/>
      <c r="J1165" s="143"/>
      <c r="K1165" s="143"/>
    </row>
    <row r="1166" spans="3:11" s="137" customFormat="1" ht="15" customHeight="1" x14ac:dyDescent="0.25">
      <c r="C1166" s="139"/>
      <c r="D1166" s="139"/>
      <c r="E1166" s="140"/>
      <c r="F1166" s="140"/>
      <c r="G1166" s="140"/>
      <c r="H1166" s="141"/>
      <c r="I1166" s="142"/>
      <c r="J1166" s="143"/>
      <c r="K1166" s="143"/>
    </row>
    <row r="1167" spans="3:11" s="137" customFormat="1" ht="15" customHeight="1" x14ac:dyDescent="0.25">
      <c r="C1167" s="139"/>
      <c r="D1167" s="139"/>
      <c r="E1167" s="140"/>
      <c r="F1167" s="140"/>
      <c r="G1167" s="140"/>
      <c r="H1167" s="141"/>
      <c r="I1167" s="142"/>
      <c r="J1167" s="143"/>
      <c r="K1167" s="143"/>
    </row>
    <row r="1168" spans="3:11" s="137" customFormat="1" ht="15" customHeight="1" x14ac:dyDescent="0.25">
      <c r="C1168" s="139"/>
      <c r="D1168" s="139"/>
      <c r="E1168" s="140"/>
      <c r="F1168" s="140"/>
      <c r="G1168" s="140"/>
      <c r="H1168" s="141"/>
      <c r="I1168" s="142"/>
      <c r="J1168" s="143"/>
      <c r="K1168" s="143"/>
    </row>
    <row r="1169" spans="3:11" s="137" customFormat="1" ht="15" customHeight="1" x14ac:dyDescent="0.25">
      <c r="C1169" s="139"/>
      <c r="D1169" s="139"/>
      <c r="E1169" s="140"/>
      <c r="F1169" s="140"/>
      <c r="G1169" s="140"/>
      <c r="H1169" s="141"/>
      <c r="I1169" s="142"/>
      <c r="J1169" s="143"/>
      <c r="K1169" s="143"/>
    </row>
    <row r="1170" spans="3:11" s="137" customFormat="1" ht="15" customHeight="1" x14ac:dyDescent="0.25">
      <c r="C1170" s="139"/>
      <c r="D1170" s="139"/>
      <c r="E1170" s="140"/>
      <c r="F1170" s="140"/>
      <c r="G1170" s="140"/>
      <c r="H1170" s="141"/>
      <c r="I1170" s="142"/>
      <c r="J1170" s="143"/>
      <c r="K1170" s="143"/>
    </row>
    <row r="1171" spans="3:11" s="137" customFormat="1" ht="15" customHeight="1" x14ac:dyDescent="0.25">
      <c r="C1171" s="139"/>
      <c r="D1171" s="139"/>
      <c r="E1171" s="140"/>
      <c r="F1171" s="140"/>
      <c r="G1171" s="140"/>
      <c r="H1171" s="141"/>
      <c r="I1171" s="142"/>
      <c r="J1171" s="143"/>
      <c r="K1171" s="143"/>
    </row>
    <row r="1172" spans="3:11" s="137" customFormat="1" ht="15" customHeight="1" x14ac:dyDescent="0.25">
      <c r="C1172" s="139"/>
      <c r="D1172" s="139"/>
      <c r="E1172" s="140"/>
      <c r="F1172" s="140"/>
      <c r="G1172" s="140"/>
      <c r="H1172" s="141"/>
      <c r="I1172" s="142"/>
      <c r="J1172" s="143"/>
      <c r="K1172" s="143"/>
    </row>
    <row r="1173" spans="3:11" s="137" customFormat="1" ht="15" customHeight="1" x14ac:dyDescent="0.25">
      <c r="C1173" s="139"/>
      <c r="D1173" s="139"/>
      <c r="E1173" s="140"/>
      <c r="F1173" s="140"/>
      <c r="G1173" s="140"/>
      <c r="H1173" s="141"/>
      <c r="I1173" s="142"/>
      <c r="J1173" s="143"/>
      <c r="K1173" s="143"/>
    </row>
    <row r="1174" spans="3:11" s="137" customFormat="1" ht="15" customHeight="1" x14ac:dyDescent="0.25">
      <c r="C1174" s="139"/>
      <c r="D1174" s="139"/>
      <c r="E1174" s="140"/>
      <c r="F1174" s="140"/>
      <c r="G1174" s="140"/>
      <c r="H1174" s="141"/>
      <c r="I1174" s="142"/>
      <c r="J1174" s="143"/>
      <c r="K1174" s="143"/>
    </row>
    <row r="1175" spans="3:11" s="137" customFormat="1" ht="15" customHeight="1" x14ac:dyDescent="0.25">
      <c r="C1175" s="139"/>
      <c r="D1175" s="139"/>
      <c r="E1175" s="140"/>
      <c r="F1175" s="140"/>
      <c r="G1175" s="140"/>
      <c r="H1175" s="141"/>
      <c r="I1175" s="142"/>
      <c r="J1175" s="143"/>
      <c r="K1175" s="143"/>
    </row>
    <row r="1176" spans="3:11" s="137" customFormat="1" ht="15" customHeight="1" x14ac:dyDescent="0.25">
      <c r="C1176" s="139"/>
      <c r="D1176" s="139"/>
      <c r="E1176" s="140"/>
      <c r="F1176" s="140"/>
      <c r="G1176" s="140"/>
      <c r="H1176" s="141"/>
      <c r="I1176" s="142"/>
      <c r="J1176" s="143"/>
      <c r="K1176" s="143"/>
    </row>
    <row r="1177" spans="3:11" s="137" customFormat="1" ht="15" customHeight="1" x14ac:dyDescent="0.25">
      <c r="C1177" s="139"/>
      <c r="D1177" s="139"/>
      <c r="E1177" s="140"/>
      <c r="F1177" s="140"/>
      <c r="G1177" s="140"/>
      <c r="H1177" s="141"/>
      <c r="I1177" s="142"/>
      <c r="J1177" s="143"/>
      <c r="K1177" s="143"/>
    </row>
    <row r="1178" spans="3:11" s="137" customFormat="1" ht="15" customHeight="1" x14ac:dyDescent="0.25">
      <c r="C1178" s="139"/>
      <c r="D1178" s="139"/>
      <c r="E1178" s="140"/>
      <c r="F1178" s="140"/>
      <c r="G1178" s="140"/>
      <c r="H1178" s="141"/>
      <c r="I1178" s="142"/>
      <c r="J1178" s="143"/>
      <c r="K1178" s="143"/>
    </row>
    <row r="1179" spans="3:11" s="137" customFormat="1" ht="15" customHeight="1" x14ac:dyDescent="0.25">
      <c r="C1179" s="139"/>
      <c r="D1179" s="139"/>
      <c r="E1179" s="140"/>
      <c r="F1179" s="140"/>
      <c r="G1179" s="140"/>
      <c r="H1179" s="141"/>
      <c r="I1179" s="142"/>
      <c r="J1179" s="143"/>
      <c r="K1179" s="143"/>
    </row>
    <row r="1180" spans="3:11" s="137" customFormat="1" ht="15" customHeight="1" x14ac:dyDescent="0.25">
      <c r="C1180" s="139"/>
      <c r="D1180" s="139"/>
      <c r="E1180" s="140"/>
      <c r="F1180" s="140"/>
      <c r="G1180" s="140"/>
      <c r="H1180" s="141"/>
      <c r="I1180" s="142"/>
      <c r="J1180" s="143"/>
      <c r="K1180" s="143"/>
    </row>
    <row r="1181" spans="3:11" s="137" customFormat="1" ht="15" customHeight="1" x14ac:dyDescent="0.25">
      <c r="C1181" s="139"/>
      <c r="D1181" s="139"/>
      <c r="E1181" s="140"/>
      <c r="F1181" s="140"/>
      <c r="G1181" s="140"/>
      <c r="H1181" s="141"/>
      <c r="I1181" s="142"/>
      <c r="J1181" s="143"/>
      <c r="K1181" s="143"/>
    </row>
    <row r="1182" spans="3:11" s="137" customFormat="1" ht="15" customHeight="1" x14ac:dyDescent="0.25">
      <c r="C1182" s="139"/>
      <c r="D1182" s="139"/>
      <c r="E1182" s="140"/>
      <c r="F1182" s="140"/>
      <c r="G1182" s="140"/>
      <c r="H1182" s="141"/>
      <c r="I1182" s="142"/>
      <c r="J1182" s="143"/>
      <c r="K1182" s="143"/>
    </row>
    <row r="1183" spans="3:11" s="137" customFormat="1" ht="15" customHeight="1" x14ac:dyDescent="0.25">
      <c r="C1183" s="139"/>
      <c r="D1183" s="139"/>
      <c r="E1183" s="140"/>
      <c r="F1183" s="140"/>
      <c r="G1183" s="140"/>
      <c r="H1183" s="141"/>
      <c r="I1183" s="142"/>
      <c r="J1183" s="143"/>
      <c r="K1183" s="143"/>
    </row>
    <row r="1184" spans="3:11" s="137" customFormat="1" ht="15" customHeight="1" x14ac:dyDescent="0.25">
      <c r="C1184" s="139"/>
      <c r="D1184" s="139"/>
      <c r="E1184" s="140"/>
      <c r="F1184" s="140"/>
      <c r="G1184" s="140"/>
      <c r="H1184" s="141"/>
      <c r="I1184" s="142"/>
      <c r="J1184" s="143"/>
      <c r="K1184" s="143"/>
    </row>
    <row r="1185" spans="3:11" s="137" customFormat="1" ht="15" customHeight="1" x14ac:dyDescent="0.25">
      <c r="C1185" s="139"/>
      <c r="D1185" s="139"/>
      <c r="E1185" s="140"/>
      <c r="F1185" s="140"/>
      <c r="G1185" s="140"/>
      <c r="H1185" s="141"/>
      <c r="I1185" s="142"/>
      <c r="J1185" s="143"/>
      <c r="K1185" s="143"/>
    </row>
    <row r="1186" spans="3:11" s="137" customFormat="1" ht="15" customHeight="1" x14ac:dyDescent="0.25">
      <c r="C1186" s="139"/>
      <c r="D1186" s="139"/>
      <c r="E1186" s="140"/>
      <c r="F1186" s="140"/>
      <c r="G1186" s="140"/>
      <c r="H1186" s="141"/>
      <c r="I1186" s="142"/>
      <c r="J1186" s="143"/>
      <c r="K1186" s="143"/>
    </row>
    <row r="1187" spans="3:11" s="137" customFormat="1" ht="15" customHeight="1" x14ac:dyDescent="0.25">
      <c r="C1187" s="139"/>
      <c r="D1187" s="139"/>
      <c r="E1187" s="140"/>
      <c r="F1187" s="140"/>
      <c r="G1187" s="140"/>
      <c r="H1187" s="141"/>
      <c r="I1187" s="142"/>
      <c r="J1187" s="143"/>
      <c r="K1187" s="143"/>
    </row>
    <row r="1188" spans="3:11" s="137" customFormat="1" ht="15" customHeight="1" x14ac:dyDescent="0.25">
      <c r="C1188" s="139"/>
      <c r="D1188" s="139"/>
      <c r="E1188" s="140"/>
      <c r="F1188" s="140"/>
      <c r="G1188" s="140"/>
      <c r="H1188" s="141"/>
      <c r="I1188" s="142"/>
      <c r="J1188" s="143"/>
      <c r="K1188" s="143"/>
    </row>
    <row r="1189" spans="3:11" s="137" customFormat="1" ht="15" customHeight="1" x14ac:dyDescent="0.25">
      <c r="C1189" s="139"/>
      <c r="D1189" s="139"/>
      <c r="E1189" s="140"/>
      <c r="F1189" s="140"/>
      <c r="G1189" s="140"/>
      <c r="H1189" s="141"/>
      <c r="I1189" s="142"/>
      <c r="J1189" s="143"/>
      <c r="K1189" s="143"/>
    </row>
    <row r="1190" spans="3:11" s="137" customFormat="1" ht="15" customHeight="1" x14ac:dyDescent="0.25">
      <c r="C1190" s="139"/>
      <c r="D1190" s="139"/>
      <c r="E1190" s="140"/>
      <c r="F1190" s="140"/>
      <c r="G1190" s="140"/>
      <c r="H1190" s="141"/>
      <c r="I1190" s="142"/>
      <c r="J1190" s="143"/>
      <c r="K1190" s="143"/>
    </row>
    <row r="1191" spans="3:11" s="137" customFormat="1" ht="15" customHeight="1" x14ac:dyDescent="0.25">
      <c r="C1191" s="139"/>
      <c r="D1191" s="139"/>
      <c r="E1191" s="140"/>
      <c r="F1191" s="140"/>
      <c r="G1191" s="140"/>
      <c r="H1191" s="141"/>
      <c r="I1191" s="142"/>
      <c r="J1191" s="143"/>
      <c r="K1191" s="143"/>
    </row>
    <row r="1192" spans="3:11" s="137" customFormat="1" ht="15" customHeight="1" x14ac:dyDescent="0.25">
      <c r="C1192" s="139"/>
      <c r="D1192" s="139"/>
      <c r="E1192" s="140"/>
      <c r="F1192" s="140"/>
      <c r="G1192" s="140"/>
      <c r="H1192" s="141"/>
      <c r="I1192" s="142"/>
      <c r="J1192" s="143"/>
      <c r="K1192" s="143"/>
    </row>
    <row r="1193" spans="3:11" s="137" customFormat="1" ht="15" customHeight="1" x14ac:dyDescent="0.25">
      <c r="C1193" s="139"/>
      <c r="D1193" s="139"/>
      <c r="E1193" s="140"/>
      <c r="F1193" s="140"/>
      <c r="G1193" s="140"/>
      <c r="H1193" s="141"/>
      <c r="I1193" s="142"/>
      <c r="J1193" s="143"/>
      <c r="K1193" s="143"/>
    </row>
    <row r="1194" spans="3:11" s="137" customFormat="1" ht="15" customHeight="1" x14ac:dyDescent="0.25">
      <c r="C1194" s="139"/>
      <c r="D1194" s="139"/>
      <c r="E1194" s="140"/>
      <c r="F1194" s="140"/>
      <c r="G1194" s="140"/>
      <c r="H1194" s="141"/>
      <c r="I1194" s="142"/>
      <c r="J1194" s="143"/>
      <c r="K1194" s="143"/>
    </row>
    <row r="1195" spans="3:11" s="137" customFormat="1" ht="15" customHeight="1" x14ac:dyDescent="0.25">
      <c r="C1195" s="139"/>
      <c r="D1195" s="139"/>
      <c r="E1195" s="140"/>
      <c r="F1195" s="140"/>
      <c r="G1195" s="140"/>
      <c r="H1195" s="141"/>
      <c r="I1195" s="142"/>
      <c r="J1195" s="143"/>
      <c r="K1195" s="143"/>
    </row>
    <row r="1196" spans="3:11" s="137" customFormat="1" ht="15" customHeight="1" x14ac:dyDescent="0.25">
      <c r="C1196" s="139"/>
      <c r="D1196" s="139"/>
      <c r="E1196" s="140"/>
      <c r="F1196" s="140"/>
      <c r="G1196" s="140"/>
      <c r="H1196" s="141"/>
      <c r="I1196" s="142"/>
      <c r="J1196" s="143"/>
      <c r="K1196" s="143"/>
    </row>
    <row r="1197" spans="3:11" s="137" customFormat="1" ht="15" customHeight="1" x14ac:dyDescent="0.25">
      <c r="C1197" s="139"/>
      <c r="D1197" s="139"/>
      <c r="E1197" s="140"/>
      <c r="F1197" s="140"/>
      <c r="G1197" s="140"/>
      <c r="H1197" s="141"/>
      <c r="I1197" s="142"/>
      <c r="J1197" s="143"/>
      <c r="K1197" s="143"/>
    </row>
    <row r="1198" spans="3:11" s="137" customFormat="1" ht="15" customHeight="1" x14ac:dyDescent="0.25">
      <c r="C1198" s="139"/>
      <c r="D1198" s="139"/>
      <c r="E1198" s="140"/>
      <c r="F1198" s="140"/>
      <c r="G1198" s="140"/>
      <c r="H1198" s="141"/>
      <c r="I1198" s="142"/>
      <c r="J1198" s="143"/>
      <c r="K1198" s="143"/>
    </row>
    <row r="1199" spans="3:11" s="137" customFormat="1" ht="15" customHeight="1" x14ac:dyDescent="0.25">
      <c r="C1199" s="139"/>
      <c r="D1199" s="139"/>
      <c r="E1199" s="140"/>
      <c r="F1199" s="140"/>
      <c r="G1199" s="140"/>
      <c r="H1199" s="141"/>
      <c r="I1199" s="142"/>
      <c r="J1199" s="143"/>
      <c r="K1199" s="143"/>
    </row>
    <row r="1200" spans="3:11" s="137" customFormat="1" ht="15" customHeight="1" x14ac:dyDescent="0.25">
      <c r="C1200" s="139"/>
      <c r="D1200" s="139"/>
      <c r="E1200" s="140"/>
      <c r="F1200" s="140"/>
      <c r="G1200" s="140"/>
      <c r="H1200" s="141"/>
      <c r="I1200" s="142"/>
      <c r="J1200" s="143"/>
      <c r="K1200" s="143"/>
    </row>
    <row r="1201" spans="3:11" s="137" customFormat="1" ht="15" customHeight="1" x14ac:dyDescent="0.25">
      <c r="C1201" s="139"/>
      <c r="D1201" s="139"/>
      <c r="E1201" s="140"/>
      <c r="F1201" s="140"/>
      <c r="G1201" s="140"/>
      <c r="H1201" s="141"/>
      <c r="I1201" s="142"/>
      <c r="J1201" s="143"/>
      <c r="K1201" s="143"/>
    </row>
    <row r="1202" spans="3:11" s="137" customFormat="1" ht="15" customHeight="1" x14ac:dyDescent="0.25">
      <c r="C1202" s="139"/>
      <c r="D1202" s="139"/>
      <c r="E1202" s="140"/>
      <c r="F1202" s="140"/>
      <c r="G1202" s="140"/>
      <c r="H1202" s="141"/>
      <c r="I1202" s="142"/>
      <c r="J1202" s="143"/>
      <c r="K1202" s="143"/>
    </row>
    <row r="1203" spans="3:11" s="137" customFormat="1" ht="15" customHeight="1" x14ac:dyDescent="0.25">
      <c r="C1203" s="139"/>
      <c r="D1203" s="139"/>
      <c r="E1203" s="140"/>
      <c r="F1203" s="140"/>
      <c r="G1203" s="140"/>
      <c r="H1203" s="141"/>
      <c r="I1203" s="142"/>
      <c r="J1203" s="143"/>
      <c r="K1203" s="143"/>
    </row>
    <row r="1204" spans="3:11" s="137" customFormat="1" ht="15" customHeight="1" x14ac:dyDescent="0.25">
      <c r="C1204" s="139"/>
      <c r="D1204" s="139"/>
      <c r="E1204" s="140"/>
      <c r="F1204" s="140"/>
      <c r="G1204" s="140"/>
      <c r="H1204" s="141"/>
      <c r="I1204" s="142"/>
      <c r="J1204" s="143"/>
      <c r="K1204" s="143"/>
    </row>
    <row r="1205" spans="3:11" s="137" customFormat="1" ht="15" customHeight="1" x14ac:dyDescent="0.25">
      <c r="C1205" s="139"/>
      <c r="D1205" s="139"/>
      <c r="E1205" s="140"/>
      <c r="F1205" s="140"/>
      <c r="G1205" s="140"/>
      <c r="H1205" s="141"/>
      <c r="I1205" s="142"/>
      <c r="J1205" s="143"/>
      <c r="K1205" s="143"/>
    </row>
    <row r="1206" spans="3:11" s="137" customFormat="1" ht="15" customHeight="1" x14ac:dyDescent="0.25">
      <c r="C1206" s="139"/>
      <c r="D1206" s="139"/>
      <c r="E1206" s="140"/>
      <c r="F1206" s="140"/>
      <c r="G1206" s="140"/>
      <c r="H1206" s="141"/>
      <c r="I1206" s="142"/>
      <c r="J1206" s="143"/>
      <c r="K1206" s="143"/>
    </row>
    <row r="1207" spans="3:11" s="137" customFormat="1" ht="15" customHeight="1" x14ac:dyDescent="0.25">
      <c r="C1207" s="139"/>
      <c r="D1207" s="139"/>
      <c r="E1207" s="140"/>
      <c r="F1207" s="140"/>
      <c r="G1207" s="140"/>
      <c r="H1207" s="141"/>
      <c r="I1207" s="142"/>
      <c r="J1207" s="143"/>
      <c r="K1207" s="143"/>
    </row>
    <row r="1208" spans="3:11" s="137" customFormat="1" ht="15" customHeight="1" x14ac:dyDescent="0.25">
      <c r="C1208" s="139"/>
      <c r="D1208" s="139"/>
      <c r="E1208" s="140"/>
      <c r="F1208" s="140"/>
      <c r="G1208" s="140"/>
      <c r="H1208" s="141"/>
      <c r="I1208" s="142"/>
      <c r="J1208" s="143"/>
      <c r="K1208" s="143"/>
    </row>
    <row r="1209" spans="3:11" s="137" customFormat="1" ht="15" customHeight="1" x14ac:dyDescent="0.25">
      <c r="C1209" s="139"/>
      <c r="D1209" s="139"/>
      <c r="E1209" s="140"/>
      <c r="F1209" s="140"/>
      <c r="G1209" s="140"/>
      <c r="H1209" s="141"/>
      <c r="I1209" s="142"/>
      <c r="J1209" s="143"/>
      <c r="K1209" s="143"/>
    </row>
    <row r="1210" spans="3:11" s="137" customFormat="1" ht="15" customHeight="1" x14ac:dyDescent="0.25">
      <c r="C1210" s="139"/>
      <c r="D1210" s="139"/>
      <c r="E1210" s="140"/>
      <c r="F1210" s="140"/>
      <c r="G1210" s="140"/>
      <c r="H1210" s="141"/>
      <c r="I1210" s="142"/>
      <c r="J1210" s="143"/>
      <c r="K1210" s="143"/>
    </row>
    <row r="1211" spans="3:11" s="137" customFormat="1" ht="15" customHeight="1" x14ac:dyDescent="0.25">
      <c r="C1211" s="139"/>
      <c r="D1211" s="139"/>
      <c r="E1211" s="140"/>
      <c r="F1211" s="140"/>
      <c r="G1211" s="140"/>
      <c r="H1211" s="141"/>
      <c r="I1211" s="142"/>
      <c r="J1211" s="143"/>
      <c r="K1211" s="143"/>
    </row>
    <row r="1212" spans="3:11" s="137" customFormat="1" ht="15" customHeight="1" x14ac:dyDescent="0.25">
      <c r="C1212" s="139"/>
      <c r="D1212" s="139"/>
      <c r="E1212" s="140"/>
      <c r="F1212" s="140"/>
      <c r="G1212" s="140"/>
      <c r="H1212" s="141"/>
      <c r="I1212" s="142"/>
      <c r="J1212" s="143"/>
      <c r="K1212" s="143"/>
    </row>
    <row r="1213" spans="3:11" s="137" customFormat="1" ht="15" customHeight="1" x14ac:dyDescent="0.25">
      <c r="C1213" s="139"/>
      <c r="D1213" s="139"/>
      <c r="E1213" s="140"/>
      <c r="F1213" s="140"/>
      <c r="G1213" s="140"/>
      <c r="H1213" s="141"/>
      <c r="I1213" s="142"/>
      <c r="J1213" s="143"/>
      <c r="K1213" s="143"/>
    </row>
    <row r="1214" spans="3:11" s="137" customFormat="1" ht="15" customHeight="1" x14ac:dyDescent="0.25">
      <c r="C1214" s="139"/>
      <c r="D1214" s="139"/>
      <c r="E1214" s="140"/>
      <c r="F1214" s="140"/>
      <c r="G1214" s="140"/>
      <c r="H1214" s="141"/>
      <c r="I1214" s="142"/>
      <c r="J1214" s="143"/>
      <c r="K1214" s="143"/>
    </row>
    <row r="1215" spans="3:11" s="137" customFormat="1" ht="15" customHeight="1" x14ac:dyDescent="0.25">
      <c r="C1215" s="139"/>
      <c r="D1215" s="139"/>
      <c r="E1215" s="140"/>
      <c r="F1215" s="140"/>
      <c r="G1215" s="140"/>
      <c r="H1215" s="141"/>
      <c r="I1215" s="142"/>
      <c r="J1215" s="143"/>
      <c r="K1215" s="143"/>
    </row>
    <row r="1216" spans="3:11" s="137" customFormat="1" ht="15" customHeight="1" x14ac:dyDescent="0.25">
      <c r="C1216" s="139"/>
      <c r="D1216" s="139"/>
      <c r="E1216" s="140"/>
      <c r="F1216" s="140"/>
      <c r="G1216" s="140"/>
      <c r="H1216" s="141"/>
      <c r="I1216" s="142"/>
      <c r="J1216" s="143"/>
      <c r="K1216" s="143"/>
    </row>
    <row r="1217" spans="3:11" s="137" customFormat="1" ht="15" customHeight="1" x14ac:dyDescent="0.25">
      <c r="C1217" s="139"/>
      <c r="D1217" s="139"/>
      <c r="E1217" s="140"/>
      <c r="F1217" s="140"/>
      <c r="G1217" s="140"/>
      <c r="H1217" s="141"/>
      <c r="I1217" s="142"/>
      <c r="J1217" s="143"/>
      <c r="K1217" s="143"/>
    </row>
    <row r="1218" spans="3:11" s="137" customFormat="1" ht="15" customHeight="1" x14ac:dyDescent="0.25">
      <c r="C1218" s="139"/>
      <c r="D1218" s="139"/>
      <c r="E1218" s="140"/>
      <c r="F1218" s="140"/>
      <c r="G1218" s="140"/>
      <c r="H1218" s="141"/>
      <c r="I1218" s="142"/>
      <c r="J1218" s="143"/>
      <c r="K1218" s="143"/>
    </row>
    <row r="1219" spans="3:11" s="137" customFormat="1" ht="15" customHeight="1" x14ac:dyDescent="0.25">
      <c r="C1219" s="139"/>
      <c r="D1219" s="139"/>
      <c r="E1219" s="140"/>
      <c r="F1219" s="140"/>
      <c r="G1219" s="140"/>
      <c r="H1219" s="141"/>
      <c r="I1219" s="142"/>
      <c r="J1219" s="143"/>
      <c r="K1219" s="143"/>
    </row>
    <row r="1220" spans="3:11" s="137" customFormat="1" ht="15" customHeight="1" x14ac:dyDescent="0.25">
      <c r="C1220" s="139"/>
      <c r="D1220" s="139"/>
      <c r="E1220" s="140"/>
      <c r="F1220" s="140"/>
      <c r="G1220" s="140"/>
      <c r="H1220" s="141"/>
      <c r="I1220" s="142"/>
      <c r="J1220" s="143"/>
      <c r="K1220" s="143"/>
    </row>
    <row r="1221" spans="3:11" s="137" customFormat="1" ht="15" customHeight="1" x14ac:dyDescent="0.25">
      <c r="C1221" s="139"/>
      <c r="D1221" s="139"/>
      <c r="E1221" s="140"/>
      <c r="F1221" s="140"/>
      <c r="G1221" s="140"/>
      <c r="H1221" s="141"/>
      <c r="I1221" s="142"/>
      <c r="J1221" s="143"/>
      <c r="K1221" s="143"/>
    </row>
    <row r="1222" spans="3:11" s="137" customFormat="1" ht="15" customHeight="1" x14ac:dyDescent="0.25">
      <c r="C1222" s="139"/>
      <c r="D1222" s="139"/>
      <c r="E1222" s="140"/>
      <c r="F1222" s="140"/>
      <c r="G1222" s="140"/>
      <c r="H1222" s="141"/>
      <c r="I1222" s="142"/>
      <c r="J1222" s="143"/>
      <c r="K1222" s="143"/>
    </row>
    <row r="1223" spans="3:11" s="137" customFormat="1" ht="15" customHeight="1" x14ac:dyDescent="0.25">
      <c r="C1223" s="139"/>
      <c r="D1223" s="139"/>
      <c r="E1223" s="140"/>
      <c r="F1223" s="140"/>
      <c r="G1223" s="140"/>
      <c r="H1223" s="141"/>
      <c r="I1223" s="142"/>
      <c r="J1223" s="143"/>
      <c r="K1223" s="143"/>
    </row>
    <row r="1224" spans="3:11" s="137" customFormat="1" ht="15" customHeight="1" x14ac:dyDescent="0.25">
      <c r="C1224" s="139"/>
      <c r="D1224" s="139"/>
      <c r="E1224" s="140"/>
      <c r="F1224" s="140"/>
      <c r="G1224" s="140"/>
      <c r="H1224" s="141"/>
      <c r="I1224" s="142"/>
      <c r="J1224" s="143"/>
      <c r="K1224" s="143"/>
    </row>
    <row r="1225" spans="3:11" s="137" customFormat="1" ht="15" customHeight="1" x14ac:dyDescent="0.25">
      <c r="C1225" s="139"/>
      <c r="D1225" s="139"/>
      <c r="E1225" s="140"/>
      <c r="F1225" s="140"/>
      <c r="G1225" s="140"/>
      <c r="H1225" s="141"/>
      <c r="I1225" s="142"/>
      <c r="J1225" s="143"/>
      <c r="K1225" s="143"/>
    </row>
    <row r="1226" spans="3:11" s="137" customFormat="1" ht="15" customHeight="1" x14ac:dyDescent="0.25">
      <c r="C1226" s="139"/>
      <c r="D1226" s="139"/>
      <c r="E1226" s="140"/>
      <c r="F1226" s="140"/>
      <c r="G1226" s="140"/>
      <c r="H1226" s="141"/>
      <c r="I1226" s="142"/>
      <c r="J1226" s="143"/>
      <c r="K1226" s="143"/>
    </row>
    <row r="1227" spans="3:11" s="137" customFormat="1" ht="15" customHeight="1" x14ac:dyDescent="0.25">
      <c r="C1227" s="139"/>
      <c r="D1227" s="139"/>
      <c r="E1227" s="140"/>
      <c r="F1227" s="140"/>
      <c r="G1227" s="140"/>
      <c r="H1227" s="141"/>
      <c r="I1227" s="142"/>
      <c r="J1227" s="143"/>
      <c r="K1227" s="143"/>
    </row>
    <row r="1228" spans="3:11" s="137" customFormat="1" ht="15" customHeight="1" x14ac:dyDescent="0.25">
      <c r="C1228" s="139"/>
      <c r="D1228" s="139"/>
      <c r="E1228" s="140"/>
      <c r="F1228" s="140"/>
      <c r="G1228" s="140"/>
      <c r="H1228" s="141"/>
      <c r="I1228" s="142"/>
      <c r="J1228" s="143"/>
      <c r="K1228" s="143"/>
    </row>
    <row r="1229" spans="3:11" s="137" customFormat="1" ht="15" customHeight="1" x14ac:dyDescent="0.25">
      <c r="C1229" s="139"/>
      <c r="D1229" s="139"/>
      <c r="E1229" s="140"/>
      <c r="F1229" s="140"/>
      <c r="G1229" s="140"/>
      <c r="H1229" s="141"/>
      <c r="I1229" s="142"/>
      <c r="J1229" s="143"/>
      <c r="K1229" s="143"/>
    </row>
    <row r="1230" spans="3:11" s="137" customFormat="1" ht="15" customHeight="1" x14ac:dyDescent="0.25">
      <c r="C1230" s="139"/>
      <c r="D1230" s="139"/>
      <c r="E1230" s="140"/>
      <c r="F1230" s="140"/>
      <c r="G1230" s="140"/>
      <c r="H1230" s="141"/>
      <c r="I1230" s="142"/>
      <c r="J1230" s="143"/>
      <c r="K1230" s="143"/>
    </row>
    <row r="1231" spans="3:11" s="137" customFormat="1" ht="15" customHeight="1" x14ac:dyDescent="0.25">
      <c r="C1231" s="139"/>
      <c r="D1231" s="139"/>
      <c r="E1231" s="140"/>
      <c r="F1231" s="140"/>
      <c r="G1231" s="140"/>
      <c r="H1231" s="141"/>
      <c r="I1231" s="142"/>
      <c r="J1231" s="143"/>
      <c r="K1231" s="143"/>
    </row>
    <row r="1232" spans="3:11" s="137" customFormat="1" ht="15" customHeight="1" x14ac:dyDescent="0.25">
      <c r="C1232" s="139"/>
      <c r="D1232" s="139"/>
      <c r="E1232" s="140"/>
      <c r="F1232" s="140"/>
      <c r="G1232" s="140"/>
      <c r="H1232" s="141"/>
      <c r="I1232" s="142"/>
      <c r="J1232" s="143"/>
      <c r="K1232" s="143"/>
    </row>
    <row r="1233" spans="3:11" s="137" customFormat="1" ht="15" customHeight="1" x14ac:dyDescent="0.25">
      <c r="C1233" s="139"/>
      <c r="D1233" s="139"/>
      <c r="E1233" s="140"/>
      <c r="F1233" s="140"/>
      <c r="G1233" s="140"/>
      <c r="H1233" s="141"/>
      <c r="I1233" s="142"/>
      <c r="J1233" s="143"/>
      <c r="K1233" s="143"/>
    </row>
    <row r="1234" spans="3:11" s="137" customFormat="1" ht="15" customHeight="1" x14ac:dyDescent="0.25">
      <c r="C1234" s="139"/>
      <c r="D1234" s="139"/>
      <c r="E1234" s="140"/>
      <c r="F1234" s="140"/>
      <c r="G1234" s="140"/>
      <c r="H1234" s="141"/>
      <c r="I1234" s="142"/>
      <c r="J1234" s="143"/>
      <c r="K1234" s="143"/>
    </row>
    <row r="1235" spans="3:11" s="137" customFormat="1" ht="15" customHeight="1" x14ac:dyDescent="0.25">
      <c r="C1235" s="139"/>
      <c r="D1235" s="139"/>
      <c r="E1235" s="140"/>
      <c r="F1235" s="140"/>
      <c r="G1235" s="140"/>
      <c r="H1235" s="141"/>
      <c r="I1235" s="142"/>
      <c r="J1235" s="143"/>
      <c r="K1235" s="143"/>
    </row>
    <row r="1236" spans="3:11" s="137" customFormat="1" ht="15" customHeight="1" x14ac:dyDescent="0.25">
      <c r="C1236" s="139"/>
      <c r="D1236" s="139"/>
      <c r="E1236" s="140"/>
      <c r="F1236" s="140"/>
      <c r="G1236" s="140"/>
      <c r="H1236" s="141"/>
      <c r="I1236" s="142"/>
      <c r="J1236" s="143"/>
      <c r="K1236" s="143"/>
    </row>
    <row r="1237" spans="3:11" s="137" customFormat="1" ht="15" customHeight="1" x14ac:dyDescent="0.25">
      <c r="C1237" s="139"/>
      <c r="D1237" s="139"/>
      <c r="E1237" s="140"/>
      <c r="F1237" s="140"/>
      <c r="G1237" s="140"/>
      <c r="H1237" s="141"/>
      <c r="I1237" s="142"/>
      <c r="J1237" s="143"/>
      <c r="K1237" s="143"/>
    </row>
    <row r="1238" spans="3:11" s="137" customFormat="1" ht="15" customHeight="1" x14ac:dyDescent="0.25">
      <c r="C1238" s="139"/>
      <c r="D1238" s="139"/>
      <c r="E1238" s="140"/>
      <c r="F1238" s="140"/>
      <c r="G1238" s="140"/>
      <c r="H1238" s="141"/>
      <c r="I1238" s="142"/>
      <c r="J1238" s="143"/>
      <c r="K1238" s="143"/>
    </row>
    <row r="1239" spans="3:11" s="137" customFormat="1" ht="15" customHeight="1" x14ac:dyDescent="0.25">
      <c r="C1239" s="139"/>
      <c r="D1239" s="139"/>
      <c r="E1239" s="140"/>
      <c r="F1239" s="140"/>
      <c r="G1239" s="140"/>
      <c r="H1239" s="141"/>
      <c r="I1239" s="142"/>
      <c r="J1239" s="143"/>
      <c r="K1239" s="143"/>
    </row>
    <row r="1240" spans="3:11" s="137" customFormat="1" ht="15" customHeight="1" x14ac:dyDescent="0.25">
      <c r="C1240" s="139"/>
      <c r="D1240" s="139"/>
      <c r="E1240" s="140"/>
      <c r="F1240" s="140"/>
      <c r="G1240" s="140"/>
      <c r="H1240" s="141"/>
      <c r="I1240" s="142"/>
      <c r="J1240" s="143"/>
      <c r="K1240" s="143"/>
    </row>
    <row r="1241" spans="3:11" s="137" customFormat="1" ht="15" customHeight="1" x14ac:dyDescent="0.25">
      <c r="C1241" s="139"/>
      <c r="D1241" s="139"/>
      <c r="E1241" s="140"/>
      <c r="F1241" s="140"/>
      <c r="G1241" s="140"/>
      <c r="H1241" s="141"/>
      <c r="I1241" s="142"/>
      <c r="J1241" s="143"/>
      <c r="K1241" s="143"/>
    </row>
    <row r="1242" spans="3:11" s="137" customFormat="1" ht="15" customHeight="1" x14ac:dyDescent="0.25">
      <c r="C1242" s="139"/>
      <c r="D1242" s="139"/>
      <c r="E1242" s="140"/>
      <c r="F1242" s="140"/>
      <c r="G1242" s="140"/>
      <c r="H1242" s="141"/>
      <c r="I1242" s="142"/>
      <c r="J1242" s="143"/>
      <c r="K1242" s="143"/>
    </row>
    <row r="1243" spans="3:11" s="137" customFormat="1" ht="15" customHeight="1" x14ac:dyDescent="0.25">
      <c r="C1243" s="139"/>
      <c r="D1243" s="139"/>
      <c r="E1243" s="140"/>
      <c r="F1243" s="140"/>
      <c r="G1243" s="140"/>
      <c r="H1243" s="141"/>
      <c r="I1243" s="142"/>
      <c r="J1243" s="143"/>
      <c r="K1243" s="143"/>
    </row>
    <row r="1244" spans="3:11" s="137" customFormat="1" ht="15" customHeight="1" x14ac:dyDescent="0.25">
      <c r="C1244" s="139"/>
      <c r="D1244" s="139"/>
      <c r="E1244" s="140"/>
      <c r="F1244" s="140"/>
      <c r="G1244" s="140"/>
      <c r="H1244" s="141"/>
      <c r="I1244" s="142"/>
      <c r="J1244" s="143"/>
      <c r="K1244" s="143"/>
    </row>
    <row r="1245" spans="3:11" s="137" customFormat="1" ht="15" customHeight="1" x14ac:dyDescent="0.25">
      <c r="C1245" s="139"/>
      <c r="D1245" s="139"/>
      <c r="E1245" s="140"/>
      <c r="F1245" s="140"/>
      <c r="G1245" s="140"/>
      <c r="H1245" s="141"/>
      <c r="I1245" s="142"/>
      <c r="J1245" s="143"/>
      <c r="K1245" s="143"/>
    </row>
    <row r="1246" spans="3:11" s="137" customFormat="1" ht="15" customHeight="1" x14ac:dyDescent="0.25">
      <c r="C1246" s="139"/>
      <c r="D1246" s="139"/>
      <c r="E1246" s="140"/>
      <c r="F1246" s="140"/>
      <c r="G1246" s="140"/>
      <c r="H1246" s="141"/>
      <c r="I1246" s="142"/>
      <c r="J1246" s="143"/>
      <c r="K1246" s="143"/>
    </row>
    <row r="1247" spans="3:11" s="137" customFormat="1" ht="15" customHeight="1" x14ac:dyDescent="0.25">
      <c r="C1247" s="139"/>
      <c r="D1247" s="139"/>
      <c r="E1247" s="140"/>
      <c r="F1247" s="140"/>
      <c r="G1247" s="140"/>
      <c r="H1247" s="141"/>
      <c r="I1247" s="142"/>
      <c r="J1247" s="143"/>
      <c r="K1247" s="143"/>
    </row>
    <row r="1248" spans="3:11" s="137" customFormat="1" ht="15" customHeight="1" x14ac:dyDescent="0.25">
      <c r="C1248" s="139"/>
      <c r="D1248" s="139"/>
      <c r="E1248" s="140"/>
      <c r="F1248" s="140"/>
      <c r="G1248" s="140"/>
      <c r="H1248" s="141"/>
      <c r="I1248" s="142"/>
      <c r="J1248" s="143"/>
      <c r="K1248" s="143"/>
    </row>
    <row r="1249" spans="3:11" s="137" customFormat="1" ht="15" customHeight="1" x14ac:dyDescent="0.25">
      <c r="C1249" s="139"/>
      <c r="D1249" s="139"/>
      <c r="E1249" s="140"/>
      <c r="F1249" s="140"/>
      <c r="G1249" s="140"/>
      <c r="H1249" s="141"/>
      <c r="I1249" s="142"/>
      <c r="J1249" s="143"/>
      <c r="K1249" s="143"/>
    </row>
    <row r="1250" spans="3:11" s="137" customFormat="1" ht="15" customHeight="1" x14ac:dyDescent="0.25">
      <c r="C1250" s="139"/>
      <c r="D1250" s="139"/>
      <c r="E1250" s="140"/>
      <c r="F1250" s="140"/>
      <c r="G1250" s="140"/>
      <c r="H1250" s="141"/>
      <c r="I1250" s="142"/>
      <c r="J1250" s="143"/>
      <c r="K1250" s="143"/>
    </row>
    <row r="1251" spans="3:11" s="137" customFormat="1" ht="15" customHeight="1" x14ac:dyDescent="0.25">
      <c r="C1251" s="139"/>
      <c r="D1251" s="139"/>
      <c r="E1251" s="140"/>
      <c r="F1251" s="140"/>
      <c r="G1251" s="140"/>
      <c r="H1251" s="141"/>
      <c r="I1251" s="142"/>
      <c r="J1251" s="143"/>
      <c r="K1251" s="143"/>
    </row>
    <row r="1252" spans="3:11" s="137" customFormat="1" ht="15" customHeight="1" x14ac:dyDescent="0.25">
      <c r="C1252" s="139"/>
      <c r="D1252" s="139"/>
      <c r="E1252" s="140"/>
      <c r="F1252" s="140"/>
      <c r="G1252" s="140"/>
      <c r="H1252" s="141"/>
      <c r="I1252" s="142"/>
      <c r="J1252" s="143"/>
      <c r="K1252" s="143"/>
    </row>
    <row r="1253" spans="3:11" s="137" customFormat="1" ht="15" customHeight="1" x14ac:dyDescent="0.25">
      <c r="C1253" s="139"/>
      <c r="D1253" s="139"/>
      <c r="E1253" s="140"/>
      <c r="F1253" s="140"/>
      <c r="G1253" s="140"/>
      <c r="H1253" s="141"/>
      <c r="I1253" s="142"/>
      <c r="J1253" s="143"/>
      <c r="K1253" s="143"/>
    </row>
    <row r="1254" spans="3:11" s="137" customFormat="1" ht="15" customHeight="1" x14ac:dyDescent="0.25">
      <c r="C1254" s="139"/>
      <c r="D1254" s="139"/>
      <c r="E1254" s="140"/>
      <c r="F1254" s="140"/>
      <c r="G1254" s="140"/>
      <c r="H1254" s="141"/>
      <c r="I1254" s="142"/>
      <c r="J1254" s="143"/>
      <c r="K1254" s="143"/>
    </row>
    <row r="1255" spans="3:11" s="137" customFormat="1" ht="15" customHeight="1" x14ac:dyDescent="0.25">
      <c r="C1255" s="139"/>
      <c r="D1255" s="139"/>
      <c r="E1255" s="140"/>
      <c r="F1255" s="140"/>
      <c r="G1255" s="140"/>
      <c r="H1255" s="141"/>
      <c r="I1255" s="142"/>
      <c r="J1255" s="143"/>
      <c r="K1255" s="143"/>
    </row>
    <row r="1256" spans="3:11" s="137" customFormat="1" ht="15" customHeight="1" x14ac:dyDescent="0.25">
      <c r="C1256" s="139"/>
      <c r="D1256" s="139"/>
      <c r="E1256" s="140"/>
      <c r="F1256" s="140"/>
      <c r="G1256" s="140"/>
      <c r="H1256" s="141"/>
      <c r="I1256" s="142"/>
      <c r="J1256" s="143"/>
      <c r="K1256" s="143"/>
    </row>
    <row r="1257" spans="3:11" s="137" customFormat="1" ht="15" customHeight="1" x14ac:dyDescent="0.25">
      <c r="C1257" s="139"/>
      <c r="D1257" s="139"/>
      <c r="E1257" s="140"/>
      <c r="F1257" s="140"/>
      <c r="G1257" s="140"/>
      <c r="H1257" s="141"/>
      <c r="I1257" s="142"/>
      <c r="J1257" s="143"/>
      <c r="K1257" s="143"/>
    </row>
    <row r="1258" spans="3:11" s="137" customFormat="1" ht="15" customHeight="1" x14ac:dyDescent="0.25">
      <c r="C1258" s="139"/>
      <c r="D1258" s="139"/>
      <c r="E1258" s="140"/>
      <c r="F1258" s="140"/>
      <c r="G1258" s="140"/>
      <c r="H1258" s="141"/>
      <c r="I1258" s="142"/>
      <c r="J1258" s="143"/>
      <c r="K1258" s="143"/>
    </row>
    <row r="1259" spans="3:11" s="137" customFormat="1" ht="15" customHeight="1" x14ac:dyDescent="0.25">
      <c r="C1259" s="139"/>
      <c r="D1259" s="139"/>
      <c r="E1259" s="140"/>
      <c r="F1259" s="140"/>
      <c r="G1259" s="140"/>
      <c r="H1259" s="141"/>
      <c r="I1259" s="142"/>
      <c r="J1259" s="143"/>
      <c r="K1259" s="143"/>
    </row>
    <row r="1260" spans="3:11" s="137" customFormat="1" ht="15" customHeight="1" x14ac:dyDescent="0.25">
      <c r="C1260" s="139"/>
      <c r="D1260" s="139"/>
      <c r="E1260" s="140"/>
      <c r="F1260" s="140"/>
      <c r="G1260" s="140"/>
      <c r="H1260" s="141"/>
      <c r="I1260" s="142"/>
      <c r="J1260" s="143"/>
      <c r="K1260" s="143"/>
    </row>
    <row r="1261" spans="3:11" s="137" customFormat="1" ht="15" customHeight="1" x14ac:dyDescent="0.25">
      <c r="C1261" s="139"/>
      <c r="D1261" s="139"/>
      <c r="E1261" s="140"/>
      <c r="F1261" s="140"/>
      <c r="G1261" s="140"/>
      <c r="H1261" s="141"/>
      <c r="I1261" s="142"/>
      <c r="J1261" s="143"/>
      <c r="K1261" s="143"/>
    </row>
    <row r="1262" spans="3:11" s="137" customFormat="1" ht="15" customHeight="1" x14ac:dyDescent="0.25">
      <c r="C1262" s="139"/>
      <c r="D1262" s="139"/>
      <c r="E1262" s="140"/>
      <c r="F1262" s="140"/>
      <c r="G1262" s="140"/>
      <c r="H1262" s="141"/>
      <c r="I1262" s="142"/>
      <c r="J1262" s="143"/>
      <c r="K1262" s="143"/>
    </row>
    <row r="1263" spans="3:11" s="137" customFormat="1" ht="15" customHeight="1" x14ac:dyDescent="0.25">
      <c r="C1263" s="139"/>
      <c r="D1263" s="139"/>
      <c r="E1263" s="140"/>
      <c r="F1263" s="140"/>
      <c r="G1263" s="140"/>
      <c r="H1263" s="141"/>
      <c r="I1263" s="142"/>
      <c r="J1263" s="143"/>
      <c r="K1263" s="143"/>
    </row>
    <row r="1264" spans="3:11" s="137" customFormat="1" ht="15" customHeight="1" x14ac:dyDescent="0.25">
      <c r="C1264" s="139"/>
      <c r="D1264" s="139"/>
      <c r="E1264" s="140"/>
      <c r="F1264" s="140"/>
      <c r="G1264" s="140"/>
      <c r="H1264" s="141"/>
      <c r="I1264" s="142"/>
      <c r="J1264" s="143"/>
      <c r="K1264" s="143"/>
    </row>
    <row r="1265" spans="3:11" s="137" customFormat="1" ht="15" customHeight="1" x14ac:dyDescent="0.25">
      <c r="C1265" s="139"/>
      <c r="D1265" s="139"/>
      <c r="E1265" s="140"/>
      <c r="F1265" s="140"/>
      <c r="G1265" s="140"/>
      <c r="H1265" s="141"/>
      <c r="I1265" s="142"/>
      <c r="J1265" s="143"/>
      <c r="K1265" s="143"/>
    </row>
    <row r="1266" spans="3:11" s="137" customFormat="1" ht="15" customHeight="1" x14ac:dyDescent="0.25">
      <c r="C1266" s="139"/>
      <c r="D1266" s="139"/>
      <c r="E1266" s="140"/>
      <c r="F1266" s="140"/>
      <c r="G1266" s="140"/>
      <c r="H1266" s="141"/>
      <c r="I1266" s="142"/>
      <c r="J1266" s="143"/>
      <c r="K1266" s="143"/>
    </row>
    <row r="1267" spans="3:11" s="137" customFormat="1" ht="15" customHeight="1" x14ac:dyDescent="0.25">
      <c r="C1267" s="139"/>
      <c r="D1267" s="139"/>
      <c r="E1267" s="140"/>
      <c r="F1267" s="140"/>
      <c r="G1267" s="140"/>
      <c r="H1267" s="141"/>
      <c r="I1267" s="142"/>
      <c r="J1267" s="143"/>
      <c r="K1267" s="143"/>
    </row>
    <row r="1268" spans="3:11" s="137" customFormat="1" ht="15" customHeight="1" x14ac:dyDescent="0.25">
      <c r="C1268" s="139"/>
      <c r="D1268" s="139"/>
      <c r="E1268" s="140"/>
      <c r="F1268" s="140"/>
      <c r="G1268" s="140"/>
      <c r="H1268" s="141"/>
      <c r="I1268" s="142"/>
      <c r="J1268" s="143"/>
      <c r="K1268" s="143"/>
    </row>
    <row r="1269" spans="3:11" s="137" customFormat="1" ht="15" customHeight="1" x14ac:dyDescent="0.25">
      <c r="C1269" s="139"/>
      <c r="D1269" s="139"/>
      <c r="E1269" s="140"/>
      <c r="F1269" s="140"/>
      <c r="G1269" s="140"/>
      <c r="H1269" s="141"/>
      <c r="I1269" s="142"/>
      <c r="J1269" s="143"/>
      <c r="K1269" s="143"/>
    </row>
    <row r="1270" spans="3:11" s="137" customFormat="1" ht="15" customHeight="1" x14ac:dyDescent="0.25">
      <c r="C1270" s="139"/>
      <c r="D1270" s="139"/>
      <c r="E1270" s="140"/>
      <c r="F1270" s="140"/>
      <c r="G1270" s="140"/>
      <c r="H1270" s="141"/>
      <c r="I1270" s="142"/>
      <c r="J1270" s="143"/>
      <c r="K1270" s="143"/>
    </row>
    <row r="1271" spans="3:11" s="137" customFormat="1" ht="15" customHeight="1" x14ac:dyDescent="0.25">
      <c r="C1271" s="139"/>
      <c r="D1271" s="139"/>
      <c r="E1271" s="140"/>
      <c r="F1271" s="140"/>
      <c r="G1271" s="140"/>
      <c r="H1271" s="141"/>
      <c r="I1271" s="142"/>
      <c r="J1271" s="143"/>
      <c r="K1271" s="143"/>
    </row>
    <row r="1272" spans="3:11" s="137" customFormat="1" ht="15" customHeight="1" x14ac:dyDescent="0.25">
      <c r="C1272" s="139"/>
      <c r="D1272" s="139"/>
      <c r="E1272" s="140"/>
      <c r="F1272" s="140"/>
      <c r="G1272" s="140"/>
      <c r="H1272" s="141"/>
      <c r="I1272" s="142"/>
      <c r="J1272" s="143"/>
      <c r="K1272" s="143"/>
    </row>
    <row r="1273" spans="3:11" s="137" customFormat="1" ht="15" customHeight="1" x14ac:dyDescent="0.25">
      <c r="C1273" s="139"/>
      <c r="D1273" s="139"/>
      <c r="E1273" s="140"/>
      <c r="F1273" s="140"/>
      <c r="G1273" s="140"/>
      <c r="H1273" s="141"/>
      <c r="I1273" s="142"/>
      <c r="J1273" s="143"/>
      <c r="K1273" s="143"/>
    </row>
    <row r="1274" spans="3:11" s="137" customFormat="1" ht="15" customHeight="1" x14ac:dyDescent="0.25">
      <c r="C1274" s="139"/>
      <c r="D1274" s="139"/>
      <c r="E1274" s="140"/>
      <c r="F1274" s="140"/>
      <c r="G1274" s="140"/>
      <c r="H1274" s="141"/>
      <c r="I1274" s="142"/>
      <c r="J1274" s="143"/>
      <c r="K1274" s="143"/>
    </row>
    <row r="1275" spans="3:11" s="137" customFormat="1" ht="15" customHeight="1" x14ac:dyDescent="0.25">
      <c r="C1275" s="139"/>
      <c r="D1275" s="139"/>
      <c r="E1275" s="140"/>
      <c r="F1275" s="140"/>
      <c r="G1275" s="140"/>
      <c r="H1275" s="141"/>
      <c r="I1275" s="142"/>
      <c r="J1275" s="143"/>
      <c r="K1275" s="143"/>
    </row>
    <row r="1276" spans="3:11" s="137" customFormat="1" ht="15" customHeight="1" x14ac:dyDescent="0.25">
      <c r="C1276" s="139"/>
      <c r="D1276" s="139"/>
      <c r="E1276" s="140"/>
      <c r="F1276" s="140"/>
      <c r="G1276" s="140"/>
      <c r="H1276" s="141"/>
      <c r="I1276" s="142"/>
      <c r="J1276" s="143"/>
      <c r="K1276" s="143"/>
    </row>
    <row r="1277" spans="3:11" s="137" customFormat="1" ht="15" customHeight="1" x14ac:dyDescent="0.25">
      <c r="C1277" s="139"/>
      <c r="D1277" s="139"/>
      <c r="E1277" s="140"/>
      <c r="F1277" s="140"/>
      <c r="G1277" s="140"/>
      <c r="H1277" s="141"/>
      <c r="I1277" s="142"/>
      <c r="J1277" s="143"/>
      <c r="K1277" s="143"/>
    </row>
    <row r="1278" spans="3:11" s="137" customFormat="1" ht="15" customHeight="1" x14ac:dyDescent="0.25">
      <c r="C1278" s="139"/>
      <c r="D1278" s="139"/>
      <c r="E1278" s="140"/>
      <c r="F1278" s="140"/>
      <c r="G1278" s="140"/>
      <c r="H1278" s="141"/>
      <c r="I1278" s="142"/>
      <c r="J1278" s="143"/>
      <c r="K1278" s="143"/>
    </row>
    <row r="1279" spans="3:11" s="137" customFormat="1" ht="15" customHeight="1" x14ac:dyDescent="0.25">
      <c r="C1279" s="139"/>
      <c r="D1279" s="139"/>
      <c r="E1279" s="140"/>
      <c r="F1279" s="140"/>
      <c r="G1279" s="140"/>
      <c r="H1279" s="141"/>
      <c r="I1279" s="142"/>
      <c r="J1279" s="143"/>
      <c r="K1279" s="143"/>
    </row>
    <row r="1280" spans="3:11" s="137" customFormat="1" ht="15" customHeight="1" x14ac:dyDescent="0.25">
      <c r="C1280" s="139"/>
      <c r="D1280" s="139"/>
      <c r="E1280" s="140"/>
      <c r="F1280" s="140"/>
      <c r="G1280" s="140"/>
      <c r="H1280" s="141"/>
      <c r="I1280" s="142"/>
      <c r="J1280" s="143"/>
      <c r="K1280" s="143"/>
    </row>
    <row r="1281" spans="3:11" s="137" customFormat="1" ht="15" customHeight="1" x14ac:dyDescent="0.25">
      <c r="C1281" s="139"/>
      <c r="D1281" s="139"/>
      <c r="E1281" s="140"/>
      <c r="F1281" s="140"/>
      <c r="G1281" s="140"/>
      <c r="H1281" s="141"/>
      <c r="I1281" s="142"/>
      <c r="J1281" s="143"/>
      <c r="K1281" s="143"/>
    </row>
    <row r="1282" spans="3:11" s="137" customFormat="1" ht="15" customHeight="1" x14ac:dyDescent="0.25">
      <c r="C1282" s="139"/>
      <c r="D1282" s="139"/>
      <c r="E1282" s="140"/>
      <c r="F1282" s="140"/>
      <c r="G1282" s="140"/>
      <c r="H1282" s="141"/>
      <c r="I1282" s="142"/>
      <c r="J1282" s="143"/>
      <c r="K1282" s="143"/>
    </row>
    <row r="1283" spans="3:11" s="137" customFormat="1" ht="15" customHeight="1" x14ac:dyDescent="0.25">
      <c r="C1283" s="139"/>
      <c r="D1283" s="139"/>
      <c r="E1283" s="140"/>
      <c r="F1283" s="140"/>
      <c r="G1283" s="140"/>
      <c r="H1283" s="141"/>
      <c r="I1283" s="142"/>
      <c r="J1283" s="143"/>
      <c r="K1283" s="143"/>
    </row>
    <row r="1284" spans="3:11" s="137" customFormat="1" ht="15" customHeight="1" x14ac:dyDescent="0.25">
      <c r="C1284" s="139"/>
      <c r="D1284" s="139"/>
      <c r="E1284" s="140"/>
      <c r="F1284" s="140"/>
      <c r="G1284" s="140"/>
      <c r="H1284" s="141"/>
      <c r="I1284" s="142"/>
      <c r="J1284" s="143"/>
      <c r="K1284" s="143"/>
    </row>
    <row r="1285" spans="3:11" s="137" customFormat="1" ht="15" customHeight="1" x14ac:dyDescent="0.25">
      <c r="C1285" s="139"/>
      <c r="D1285" s="139"/>
      <c r="E1285" s="140"/>
      <c r="F1285" s="140"/>
      <c r="G1285" s="140"/>
      <c r="H1285" s="141"/>
      <c r="I1285" s="142"/>
      <c r="J1285" s="143"/>
      <c r="K1285" s="143"/>
    </row>
    <row r="1286" spans="3:11" s="137" customFormat="1" ht="15" customHeight="1" x14ac:dyDescent="0.25">
      <c r="C1286" s="139"/>
      <c r="D1286" s="139"/>
      <c r="E1286" s="140"/>
      <c r="F1286" s="140"/>
      <c r="G1286" s="140"/>
      <c r="H1286" s="141"/>
      <c r="I1286" s="142"/>
      <c r="J1286" s="143"/>
      <c r="K1286" s="143"/>
    </row>
    <row r="1287" spans="3:11" s="137" customFormat="1" ht="15" customHeight="1" x14ac:dyDescent="0.25">
      <c r="C1287" s="139"/>
      <c r="D1287" s="139"/>
      <c r="E1287" s="140"/>
      <c r="F1287" s="140"/>
      <c r="G1287" s="140"/>
      <c r="H1287" s="141"/>
      <c r="I1287" s="142"/>
      <c r="J1287" s="143"/>
      <c r="K1287" s="143"/>
    </row>
    <row r="1288" spans="3:11" s="137" customFormat="1" ht="15" customHeight="1" x14ac:dyDescent="0.25">
      <c r="C1288" s="139"/>
      <c r="D1288" s="139"/>
      <c r="E1288" s="140"/>
      <c r="F1288" s="140"/>
      <c r="G1288" s="140"/>
      <c r="H1288" s="141"/>
      <c r="I1288" s="142"/>
      <c r="J1288" s="143"/>
      <c r="K1288" s="143"/>
    </row>
    <row r="1289" spans="3:11" s="137" customFormat="1" ht="15" customHeight="1" x14ac:dyDescent="0.25">
      <c r="C1289" s="139"/>
      <c r="D1289" s="139"/>
      <c r="E1289" s="140"/>
      <c r="F1289" s="140"/>
      <c r="G1289" s="140"/>
      <c r="H1289" s="141"/>
      <c r="I1289" s="142"/>
      <c r="J1289" s="143"/>
      <c r="K1289" s="143"/>
    </row>
    <row r="1290" spans="3:11" s="137" customFormat="1" ht="15" customHeight="1" x14ac:dyDescent="0.25">
      <c r="C1290" s="139"/>
      <c r="D1290" s="139"/>
      <c r="E1290" s="140"/>
      <c r="F1290" s="140"/>
      <c r="G1290" s="140"/>
      <c r="H1290" s="141"/>
      <c r="I1290" s="142"/>
      <c r="J1290" s="143"/>
      <c r="K1290" s="143"/>
    </row>
    <row r="1291" spans="3:11" s="137" customFormat="1" ht="15" customHeight="1" x14ac:dyDescent="0.25">
      <c r="C1291" s="139"/>
      <c r="D1291" s="139"/>
      <c r="E1291" s="140"/>
      <c r="F1291" s="140"/>
      <c r="G1291" s="140"/>
      <c r="H1291" s="141"/>
      <c r="I1291" s="142"/>
      <c r="J1291" s="143"/>
      <c r="K1291" s="143"/>
    </row>
    <row r="1292" spans="3:11" s="137" customFormat="1" ht="15" customHeight="1" x14ac:dyDescent="0.25">
      <c r="C1292" s="139"/>
      <c r="D1292" s="139"/>
      <c r="E1292" s="140"/>
      <c r="F1292" s="140"/>
      <c r="G1292" s="140"/>
      <c r="H1292" s="141"/>
      <c r="I1292" s="142"/>
      <c r="J1292" s="143"/>
      <c r="K1292" s="143"/>
    </row>
    <row r="1293" spans="3:11" s="137" customFormat="1" ht="15" customHeight="1" x14ac:dyDescent="0.25">
      <c r="C1293" s="139"/>
      <c r="D1293" s="139"/>
      <c r="E1293" s="140"/>
      <c r="F1293" s="140"/>
      <c r="G1293" s="140"/>
      <c r="H1293" s="141"/>
      <c r="I1293" s="142"/>
      <c r="J1293" s="143"/>
      <c r="K1293" s="143"/>
    </row>
    <row r="1294" spans="3:11" s="137" customFormat="1" ht="15" customHeight="1" x14ac:dyDescent="0.25">
      <c r="C1294" s="139"/>
      <c r="D1294" s="139"/>
      <c r="E1294" s="140"/>
      <c r="F1294" s="140"/>
      <c r="G1294" s="140"/>
      <c r="H1294" s="141"/>
      <c r="I1294" s="142"/>
      <c r="J1294" s="143"/>
      <c r="K1294" s="143"/>
    </row>
    <row r="1295" spans="3:11" s="137" customFormat="1" ht="15" customHeight="1" x14ac:dyDescent="0.25">
      <c r="C1295" s="139"/>
      <c r="D1295" s="139"/>
      <c r="E1295" s="140"/>
      <c r="F1295" s="140"/>
      <c r="G1295" s="140"/>
      <c r="H1295" s="141"/>
      <c r="I1295" s="142"/>
      <c r="J1295" s="143"/>
      <c r="K1295" s="143"/>
    </row>
    <row r="1296" spans="3:11" s="137" customFormat="1" ht="15" customHeight="1" x14ac:dyDescent="0.25">
      <c r="C1296" s="139"/>
      <c r="D1296" s="139"/>
      <c r="E1296" s="140"/>
      <c r="F1296" s="140"/>
      <c r="G1296" s="140"/>
      <c r="H1296" s="141"/>
      <c r="I1296" s="142"/>
      <c r="J1296" s="143"/>
      <c r="K1296" s="143"/>
    </row>
    <row r="1297" spans="3:11" s="137" customFormat="1" ht="15" customHeight="1" x14ac:dyDescent="0.25">
      <c r="C1297" s="139"/>
      <c r="D1297" s="139"/>
      <c r="E1297" s="140"/>
      <c r="F1297" s="140"/>
      <c r="G1297" s="140"/>
      <c r="H1297" s="141"/>
      <c r="I1297" s="142"/>
      <c r="J1297" s="143"/>
      <c r="K1297" s="143"/>
    </row>
    <row r="1298" spans="3:11" s="137" customFormat="1" ht="15" customHeight="1" x14ac:dyDescent="0.25">
      <c r="C1298" s="139"/>
      <c r="D1298" s="139"/>
      <c r="E1298" s="140"/>
      <c r="F1298" s="140"/>
      <c r="G1298" s="140"/>
      <c r="H1298" s="141"/>
      <c r="I1298" s="142"/>
      <c r="J1298" s="143"/>
      <c r="K1298" s="143"/>
    </row>
    <row r="1299" spans="3:11" s="137" customFormat="1" ht="15" customHeight="1" x14ac:dyDescent="0.25">
      <c r="C1299" s="139"/>
      <c r="D1299" s="139"/>
      <c r="E1299" s="140"/>
      <c r="F1299" s="140"/>
      <c r="G1299" s="140"/>
      <c r="H1299" s="141"/>
      <c r="I1299" s="142"/>
      <c r="J1299" s="143"/>
      <c r="K1299" s="143"/>
    </row>
    <row r="1300" spans="3:11" s="137" customFormat="1" ht="15" customHeight="1" x14ac:dyDescent="0.25">
      <c r="C1300" s="139"/>
      <c r="D1300" s="139"/>
      <c r="E1300" s="140"/>
      <c r="F1300" s="140"/>
      <c r="G1300" s="140"/>
      <c r="H1300" s="141"/>
      <c r="I1300" s="142"/>
      <c r="J1300" s="143"/>
      <c r="K1300" s="143"/>
    </row>
    <row r="1301" spans="3:11" s="137" customFormat="1" ht="15" customHeight="1" x14ac:dyDescent="0.25">
      <c r="C1301" s="139"/>
      <c r="D1301" s="139"/>
      <c r="E1301" s="140"/>
      <c r="F1301" s="140"/>
      <c r="G1301" s="140"/>
      <c r="H1301" s="141"/>
      <c r="I1301" s="142"/>
      <c r="J1301" s="143"/>
      <c r="K1301" s="143"/>
    </row>
    <row r="1302" spans="3:11" s="137" customFormat="1" ht="15" customHeight="1" x14ac:dyDescent="0.25">
      <c r="C1302" s="139"/>
      <c r="D1302" s="139"/>
      <c r="E1302" s="140"/>
      <c r="F1302" s="140"/>
      <c r="G1302" s="140"/>
      <c r="H1302" s="141"/>
      <c r="I1302" s="142"/>
      <c r="J1302" s="143"/>
      <c r="K1302" s="143"/>
    </row>
    <row r="1303" spans="3:11" s="137" customFormat="1" ht="15" customHeight="1" x14ac:dyDescent="0.25">
      <c r="C1303" s="139"/>
      <c r="D1303" s="139"/>
      <c r="E1303" s="140"/>
      <c r="F1303" s="140"/>
      <c r="G1303" s="140"/>
      <c r="H1303" s="141"/>
      <c r="I1303" s="142"/>
      <c r="J1303" s="143"/>
      <c r="K1303" s="143"/>
    </row>
    <row r="1304" spans="3:11" s="137" customFormat="1" ht="15" customHeight="1" x14ac:dyDescent="0.25">
      <c r="C1304" s="139"/>
      <c r="D1304" s="139"/>
      <c r="E1304" s="140"/>
      <c r="F1304" s="140"/>
      <c r="G1304" s="140"/>
      <c r="H1304" s="141"/>
      <c r="I1304" s="142"/>
      <c r="J1304" s="143"/>
      <c r="K1304" s="143"/>
    </row>
    <row r="1305" spans="3:11" s="137" customFormat="1" ht="15" customHeight="1" x14ac:dyDescent="0.25">
      <c r="C1305" s="139"/>
      <c r="D1305" s="139"/>
      <c r="E1305" s="140"/>
      <c r="F1305" s="140"/>
      <c r="G1305" s="140"/>
      <c r="H1305" s="141"/>
      <c r="I1305" s="142"/>
      <c r="J1305" s="143"/>
      <c r="K1305" s="143"/>
    </row>
    <row r="1306" spans="3:11" s="137" customFormat="1" ht="15" customHeight="1" x14ac:dyDescent="0.25">
      <c r="C1306" s="139"/>
      <c r="D1306" s="139"/>
      <c r="E1306" s="140"/>
      <c r="F1306" s="140"/>
      <c r="G1306" s="140"/>
      <c r="H1306" s="141"/>
      <c r="I1306" s="142"/>
      <c r="J1306" s="143"/>
      <c r="K1306" s="143"/>
    </row>
    <row r="1307" spans="3:11" s="137" customFormat="1" ht="15" customHeight="1" x14ac:dyDescent="0.25">
      <c r="C1307" s="139"/>
      <c r="D1307" s="139"/>
      <c r="E1307" s="140"/>
      <c r="F1307" s="140"/>
      <c r="G1307" s="140"/>
      <c r="H1307" s="141"/>
      <c r="I1307" s="142"/>
      <c r="J1307" s="143"/>
      <c r="K1307" s="143"/>
    </row>
    <row r="1308" spans="3:11" s="137" customFormat="1" ht="15" customHeight="1" x14ac:dyDescent="0.25">
      <c r="C1308" s="139"/>
      <c r="D1308" s="139"/>
      <c r="E1308" s="140"/>
      <c r="F1308" s="140"/>
      <c r="G1308" s="140"/>
      <c r="H1308" s="141"/>
      <c r="I1308" s="142"/>
      <c r="J1308" s="143"/>
      <c r="K1308" s="143"/>
    </row>
    <row r="1309" spans="3:11" s="137" customFormat="1" ht="15" customHeight="1" x14ac:dyDescent="0.25">
      <c r="C1309" s="139"/>
      <c r="D1309" s="139"/>
      <c r="E1309" s="140"/>
      <c r="F1309" s="140"/>
      <c r="G1309" s="140"/>
      <c r="H1309" s="141"/>
      <c r="I1309" s="142"/>
      <c r="J1309" s="143"/>
      <c r="K1309" s="143"/>
    </row>
    <row r="1310" spans="3:11" s="137" customFormat="1" ht="15" customHeight="1" x14ac:dyDescent="0.25">
      <c r="C1310" s="139"/>
      <c r="D1310" s="139"/>
      <c r="E1310" s="140"/>
      <c r="F1310" s="140"/>
      <c r="G1310" s="140"/>
      <c r="H1310" s="141"/>
      <c r="I1310" s="142"/>
      <c r="J1310" s="143"/>
      <c r="K1310" s="143"/>
    </row>
    <row r="1311" spans="3:11" s="137" customFormat="1" ht="15" customHeight="1" x14ac:dyDescent="0.25">
      <c r="C1311" s="139"/>
      <c r="D1311" s="139"/>
      <c r="E1311" s="140"/>
      <c r="F1311" s="140"/>
      <c r="G1311" s="140"/>
      <c r="H1311" s="141"/>
      <c r="I1311" s="142"/>
      <c r="J1311" s="143"/>
      <c r="K1311" s="143"/>
    </row>
    <row r="1312" spans="3:11" s="137" customFormat="1" ht="15" customHeight="1" x14ac:dyDescent="0.25">
      <c r="C1312" s="139"/>
      <c r="D1312" s="139"/>
      <c r="E1312" s="140"/>
      <c r="F1312" s="140"/>
      <c r="G1312" s="140"/>
      <c r="H1312" s="141"/>
      <c r="I1312" s="142"/>
      <c r="J1312" s="143"/>
      <c r="K1312" s="143"/>
    </row>
    <row r="1313" spans="3:11" s="137" customFormat="1" ht="15" customHeight="1" x14ac:dyDescent="0.25">
      <c r="C1313" s="139"/>
      <c r="D1313" s="139"/>
      <c r="E1313" s="140"/>
      <c r="F1313" s="140"/>
      <c r="G1313" s="140"/>
      <c r="H1313" s="141"/>
      <c r="I1313" s="142"/>
      <c r="J1313" s="143"/>
      <c r="K1313" s="143"/>
    </row>
    <row r="1314" spans="3:11" s="137" customFormat="1" ht="15" customHeight="1" x14ac:dyDescent="0.25">
      <c r="C1314" s="139"/>
      <c r="D1314" s="139"/>
      <c r="E1314" s="140"/>
      <c r="F1314" s="140"/>
      <c r="G1314" s="140"/>
      <c r="H1314" s="141"/>
      <c r="I1314" s="142"/>
      <c r="J1314" s="143"/>
      <c r="K1314" s="143"/>
    </row>
    <row r="1315" spans="3:11" s="137" customFormat="1" ht="15" customHeight="1" x14ac:dyDescent="0.25">
      <c r="C1315" s="139"/>
      <c r="D1315" s="139"/>
      <c r="E1315" s="140"/>
      <c r="F1315" s="140"/>
      <c r="G1315" s="140"/>
      <c r="H1315" s="141"/>
      <c r="I1315" s="142"/>
      <c r="J1315" s="143"/>
      <c r="K1315" s="143"/>
    </row>
    <row r="1316" spans="3:11" s="137" customFormat="1" ht="15" customHeight="1" x14ac:dyDescent="0.25">
      <c r="C1316" s="139"/>
      <c r="D1316" s="139"/>
      <c r="E1316" s="140"/>
      <c r="F1316" s="140"/>
      <c r="G1316" s="140"/>
      <c r="H1316" s="141"/>
      <c r="I1316" s="142"/>
      <c r="J1316" s="143"/>
      <c r="K1316" s="143"/>
    </row>
    <row r="1317" spans="3:11" s="137" customFormat="1" ht="15" customHeight="1" x14ac:dyDescent="0.25">
      <c r="C1317" s="139"/>
      <c r="D1317" s="139"/>
      <c r="E1317" s="140"/>
      <c r="F1317" s="140"/>
      <c r="G1317" s="140"/>
      <c r="H1317" s="141"/>
      <c r="I1317" s="142"/>
      <c r="J1317" s="143"/>
      <c r="K1317" s="143"/>
    </row>
    <row r="1318" spans="3:11" s="137" customFormat="1" ht="15" customHeight="1" x14ac:dyDescent="0.25">
      <c r="C1318" s="139"/>
      <c r="D1318" s="139"/>
      <c r="E1318" s="140"/>
      <c r="F1318" s="140"/>
      <c r="G1318" s="140"/>
      <c r="H1318" s="141"/>
      <c r="I1318" s="142"/>
      <c r="J1318" s="143"/>
      <c r="K1318" s="143"/>
    </row>
    <row r="1319" spans="3:11" s="137" customFormat="1" ht="15" customHeight="1" x14ac:dyDescent="0.25">
      <c r="C1319" s="139"/>
      <c r="D1319" s="139"/>
      <c r="E1319" s="140"/>
      <c r="F1319" s="140"/>
      <c r="G1319" s="140"/>
      <c r="H1319" s="141"/>
      <c r="I1319" s="142"/>
      <c r="J1319" s="143"/>
      <c r="K1319" s="143"/>
    </row>
    <row r="1320" spans="3:11" s="137" customFormat="1" ht="15" customHeight="1" x14ac:dyDescent="0.25">
      <c r="C1320" s="139"/>
      <c r="D1320" s="139"/>
      <c r="E1320" s="140"/>
      <c r="F1320" s="140"/>
      <c r="G1320" s="140"/>
      <c r="H1320" s="141"/>
      <c r="I1320" s="142"/>
      <c r="J1320" s="143"/>
      <c r="K1320" s="143"/>
    </row>
    <row r="1321" spans="3:11" s="137" customFormat="1" ht="15" customHeight="1" x14ac:dyDescent="0.25">
      <c r="C1321" s="139"/>
      <c r="D1321" s="139"/>
      <c r="E1321" s="140"/>
      <c r="F1321" s="140"/>
      <c r="G1321" s="140"/>
      <c r="H1321" s="141"/>
      <c r="I1321" s="142"/>
      <c r="J1321" s="143"/>
      <c r="K1321" s="143"/>
    </row>
    <row r="1322" spans="3:11" s="137" customFormat="1" ht="15" customHeight="1" x14ac:dyDescent="0.25">
      <c r="C1322" s="139"/>
      <c r="D1322" s="139"/>
      <c r="E1322" s="140"/>
      <c r="F1322" s="140"/>
      <c r="G1322" s="140"/>
      <c r="H1322" s="141"/>
      <c r="I1322" s="142"/>
      <c r="J1322" s="143"/>
      <c r="K1322" s="143"/>
    </row>
    <row r="1323" spans="3:11" s="137" customFormat="1" ht="15" customHeight="1" x14ac:dyDescent="0.25">
      <c r="C1323" s="139"/>
      <c r="D1323" s="139"/>
      <c r="E1323" s="140"/>
      <c r="F1323" s="140"/>
      <c r="G1323" s="140"/>
      <c r="H1323" s="141"/>
      <c r="I1323" s="142"/>
      <c r="J1323" s="143"/>
      <c r="K1323" s="143"/>
    </row>
    <row r="1324" spans="3:11" s="137" customFormat="1" ht="15" customHeight="1" x14ac:dyDescent="0.25">
      <c r="C1324" s="139"/>
      <c r="D1324" s="139"/>
      <c r="E1324" s="140"/>
      <c r="F1324" s="140"/>
      <c r="G1324" s="140"/>
      <c r="H1324" s="141"/>
      <c r="I1324" s="142"/>
      <c r="J1324" s="143"/>
      <c r="K1324" s="143"/>
    </row>
    <row r="1325" spans="3:11" s="137" customFormat="1" ht="15" customHeight="1" x14ac:dyDescent="0.25">
      <c r="C1325" s="139"/>
      <c r="D1325" s="139"/>
      <c r="E1325" s="140"/>
      <c r="F1325" s="140"/>
      <c r="G1325" s="140"/>
      <c r="H1325" s="141"/>
      <c r="I1325" s="142"/>
      <c r="J1325" s="143"/>
      <c r="K1325" s="143"/>
    </row>
    <row r="1326" spans="3:11" s="137" customFormat="1" ht="15" customHeight="1" x14ac:dyDescent="0.25">
      <c r="C1326" s="139"/>
      <c r="D1326" s="139"/>
      <c r="E1326" s="140"/>
      <c r="F1326" s="140"/>
      <c r="G1326" s="140"/>
      <c r="H1326" s="141"/>
      <c r="I1326" s="142"/>
      <c r="J1326" s="143"/>
      <c r="K1326" s="143"/>
    </row>
    <row r="1327" spans="3:11" s="137" customFormat="1" ht="15" customHeight="1" x14ac:dyDescent="0.25">
      <c r="C1327" s="139"/>
      <c r="D1327" s="139"/>
      <c r="E1327" s="140"/>
      <c r="F1327" s="140"/>
      <c r="G1327" s="140"/>
      <c r="H1327" s="141"/>
      <c r="I1327" s="142"/>
      <c r="J1327" s="143"/>
      <c r="K1327" s="143"/>
    </row>
    <row r="1328" spans="3:11" s="137" customFormat="1" ht="15" customHeight="1" x14ac:dyDescent="0.25">
      <c r="C1328" s="139"/>
      <c r="D1328" s="139"/>
      <c r="E1328" s="140"/>
      <c r="F1328" s="140"/>
      <c r="G1328" s="140"/>
      <c r="H1328" s="141"/>
      <c r="I1328" s="142"/>
      <c r="J1328" s="143"/>
      <c r="K1328" s="143"/>
    </row>
    <row r="1329" spans="3:11" s="137" customFormat="1" ht="15" customHeight="1" x14ac:dyDescent="0.25">
      <c r="C1329" s="139"/>
      <c r="D1329" s="139"/>
      <c r="E1329" s="140"/>
      <c r="F1329" s="140"/>
      <c r="G1329" s="140"/>
      <c r="H1329" s="141"/>
      <c r="I1329" s="142"/>
      <c r="J1329" s="143"/>
      <c r="K1329" s="143"/>
    </row>
    <row r="1330" spans="3:11" s="137" customFormat="1" ht="15" customHeight="1" x14ac:dyDescent="0.25">
      <c r="C1330" s="139"/>
      <c r="D1330" s="139"/>
      <c r="E1330" s="140"/>
      <c r="F1330" s="140"/>
      <c r="G1330" s="140"/>
      <c r="H1330" s="141"/>
      <c r="I1330" s="142"/>
      <c r="J1330" s="143"/>
      <c r="K1330" s="143"/>
    </row>
    <row r="1331" spans="3:11" s="137" customFormat="1" ht="15" customHeight="1" x14ac:dyDescent="0.25">
      <c r="C1331" s="139"/>
      <c r="D1331" s="139"/>
      <c r="E1331" s="140"/>
      <c r="F1331" s="140"/>
      <c r="G1331" s="140"/>
      <c r="H1331" s="141"/>
      <c r="I1331" s="142"/>
      <c r="J1331" s="143"/>
      <c r="K1331" s="143"/>
    </row>
    <row r="1332" spans="3:11" s="137" customFormat="1" ht="15" customHeight="1" x14ac:dyDescent="0.25">
      <c r="C1332" s="139"/>
      <c r="D1332" s="139"/>
      <c r="E1332" s="140"/>
      <c r="F1332" s="140"/>
      <c r="G1332" s="140"/>
      <c r="H1332" s="141"/>
      <c r="I1332" s="142"/>
      <c r="J1332" s="143"/>
      <c r="K1332" s="143"/>
    </row>
    <row r="1333" spans="3:11" s="137" customFormat="1" ht="15" customHeight="1" x14ac:dyDescent="0.25">
      <c r="C1333" s="139"/>
      <c r="D1333" s="139"/>
      <c r="E1333" s="140"/>
      <c r="F1333" s="140"/>
      <c r="G1333" s="140"/>
      <c r="H1333" s="141"/>
      <c r="I1333" s="142"/>
      <c r="J1333" s="143"/>
      <c r="K1333" s="143"/>
    </row>
    <row r="1334" spans="3:11" s="137" customFormat="1" ht="15" customHeight="1" x14ac:dyDescent="0.25">
      <c r="C1334" s="139"/>
      <c r="D1334" s="139"/>
      <c r="E1334" s="140"/>
      <c r="F1334" s="140"/>
      <c r="G1334" s="140"/>
      <c r="H1334" s="141"/>
      <c r="I1334" s="142"/>
      <c r="J1334" s="143"/>
      <c r="K1334" s="143"/>
    </row>
    <row r="1335" spans="3:11" s="137" customFormat="1" ht="15" customHeight="1" x14ac:dyDescent="0.25">
      <c r="C1335" s="139"/>
      <c r="D1335" s="139"/>
      <c r="E1335" s="140"/>
      <c r="F1335" s="140"/>
      <c r="G1335" s="140"/>
      <c r="H1335" s="141"/>
      <c r="I1335" s="142"/>
      <c r="J1335" s="143"/>
      <c r="K1335" s="143"/>
    </row>
    <row r="1336" spans="3:11" s="137" customFormat="1" ht="15" customHeight="1" x14ac:dyDescent="0.25">
      <c r="C1336" s="139"/>
      <c r="D1336" s="139"/>
      <c r="E1336" s="140"/>
      <c r="F1336" s="140"/>
      <c r="G1336" s="140"/>
      <c r="H1336" s="141"/>
      <c r="I1336" s="142"/>
      <c r="J1336" s="143"/>
      <c r="K1336" s="143"/>
    </row>
    <row r="1337" spans="3:11" s="137" customFormat="1" ht="15" customHeight="1" x14ac:dyDescent="0.25">
      <c r="C1337" s="139"/>
      <c r="D1337" s="139"/>
      <c r="E1337" s="140"/>
      <c r="F1337" s="140"/>
      <c r="G1337" s="140"/>
      <c r="H1337" s="141"/>
      <c r="I1337" s="142"/>
      <c r="J1337" s="143"/>
      <c r="K1337" s="143"/>
    </row>
    <row r="1338" spans="3:11" s="137" customFormat="1" ht="15" customHeight="1" x14ac:dyDescent="0.25">
      <c r="C1338" s="139"/>
      <c r="D1338" s="139"/>
      <c r="E1338" s="140"/>
      <c r="F1338" s="140"/>
      <c r="G1338" s="140"/>
      <c r="H1338" s="141"/>
      <c r="I1338" s="142"/>
      <c r="J1338" s="143"/>
      <c r="K1338" s="143"/>
    </row>
    <row r="1339" spans="3:11" s="137" customFormat="1" ht="15" customHeight="1" x14ac:dyDescent="0.25">
      <c r="C1339" s="139"/>
      <c r="D1339" s="139"/>
      <c r="E1339" s="140"/>
      <c r="F1339" s="140"/>
      <c r="G1339" s="140"/>
      <c r="H1339" s="141"/>
      <c r="I1339" s="142"/>
      <c r="J1339" s="143"/>
      <c r="K1339" s="143"/>
    </row>
    <row r="1340" spans="3:11" s="137" customFormat="1" ht="15" customHeight="1" x14ac:dyDescent="0.25">
      <c r="C1340" s="139"/>
      <c r="D1340" s="139"/>
      <c r="E1340" s="140"/>
      <c r="F1340" s="140"/>
      <c r="G1340" s="140"/>
      <c r="H1340" s="141"/>
      <c r="I1340" s="142"/>
      <c r="J1340" s="143"/>
      <c r="K1340" s="143"/>
    </row>
    <row r="1341" spans="3:11" s="137" customFormat="1" ht="15" customHeight="1" x14ac:dyDescent="0.25">
      <c r="C1341" s="139"/>
      <c r="D1341" s="139"/>
      <c r="E1341" s="140"/>
      <c r="F1341" s="140"/>
      <c r="G1341" s="140"/>
      <c r="H1341" s="141"/>
      <c r="I1341" s="142"/>
      <c r="J1341" s="143"/>
      <c r="K1341" s="143"/>
    </row>
    <row r="1342" spans="3:11" s="137" customFormat="1" ht="15" customHeight="1" x14ac:dyDescent="0.25">
      <c r="C1342" s="139"/>
      <c r="D1342" s="139"/>
      <c r="E1342" s="140"/>
      <c r="F1342" s="140"/>
      <c r="G1342" s="140"/>
      <c r="H1342" s="141"/>
      <c r="I1342" s="142"/>
      <c r="J1342" s="143"/>
      <c r="K1342" s="143"/>
    </row>
    <row r="1343" spans="3:11" s="137" customFormat="1" ht="15" customHeight="1" x14ac:dyDescent="0.25">
      <c r="C1343" s="139"/>
      <c r="D1343" s="139"/>
      <c r="E1343" s="140"/>
      <c r="F1343" s="140"/>
      <c r="G1343" s="140"/>
      <c r="H1343" s="141"/>
      <c r="I1343" s="142"/>
      <c r="J1343" s="143"/>
      <c r="K1343" s="143"/>
    </row>
    <row r="1344" spans="3:11" s="137" customFormat="1" ht="15" customHeight="1" x14ac:dyDescent="0.25">
      <c r="C1344" s="139"/>
      <c r="D1344" s="139"/>
      <c r="E1344" s="140"/>
      <c r="F1344" s="140"/>
      <c r="G1344" s="140"/>
      <c r="H1344" s="141"/>
      <c r="I1344" s="142"/>
      <c r="J1344" s="143"/>
      <c r="K1344" s="143"/>
    </row>
    <row r="1345" spans="3:11" s="137" customFormat="1" ht="15" customHeight="1" x14ac:dyDescent="0.25">
      <c r="C1345" s="139"/>
      <c r="D1345" s="139"/>
      <c r="E1345" s="140"/>
      <c r="F1345" s="140"/>
      <c r="G1345" s="140"/>
      <c r="H1345" s="141"/>
      <c r="I1345" s="142"/>
      <c r="J1345" s="143"/>
      <c r="K1345" s="143"/>
    </row>
    <row r="1346" spans="3:11" s="137" customFormat="1" ht="15" customHeight="1" x14ac:dyDescent="0.25">
      <c r="C1346" s="139"/>
      <c r="D1346" s="139"/>
      <c r="E1346" s="140"/>
      <c r="F1346" s="140"/>
      <c r="G1346" s="140"/>
      <c r="H1346" s="141"/>
      <c r="I1346" s="142"/>
      <c r="J1346" s="143"/>
      <c r="K1346" s="143"/>
    </row>
    <row r="1347" spans="3:11" s="137" customFormat="1" ht="15" customHeight="1" x14ac:dyDescent="0.25">
      <c r="C1347" s="139"/>
      <c r="D1347" s="139"/>
      <c r="E1347" s="140"/>
      <c r="F1347" s="140"/>
      <c r="G1347" s="140"/>
      <c r="H1347" s="141"/>
      <c r="I1347" s="142"/>
      <c r="J1347" s="143"/>
      <c r="K1347" s="143"/>
    </row>
    <row r="1348" spans="3:11" s="137" customFormat="1" ht="15" customHeight="1" x14ac:dyDescent="0.25">
      <c r="C1348" s="139"/>
      <c r="D1348" s="139"/>
      <c r="E1348" s="140"/>
      <c r="F1348" s="140"/>
      <c r="G1348" s="140"/>
      <c r="H1348" s="141"/>
      <c r="I1348" s="142"/>
      <c r="J1348" s="143"/>
      <c r="K1348" s="143"/>
    </row>
    <row r="1349" spans="3:11" s="137" customFormat="1" ht="15" customHeight="1" x14ac:dyDescent="0.25">
      <c r="C1349" s="139"/>
      <c r="D1349" s="139"/>
      <c r="E1349" s="140"/>
      <c r="F1349" s="140"/>
      <c r="G1349" s="140"/>
      <c r="H1349" s="141"/>
      <c r="I1349" s="142"/>
      <c r="J1349" s="143"/>
      <c r="K1349" s="143"/>
    </row>
    <row r="1350" spans="3:11" s="137" customFormat="1" ht="15" customHeight="1" x14ac:dyDescent="0.25">
      <c r="C1350" s="139"/>
      <c r="D1350" s="139"/>
      <c r="E1350" s="140"/>
      <c r="F1350" s="140"/>
      <c r="G1350" s="140"/>
      <c r="H1350" s="141"/>
      <c r="I1350" s="142"/>
      <c r="J1350" s="143"/>
      <c r="K1350" s="143"/>
    </row>
    <row r="1351" spans="3:11" s="137" customFormat="1" ht="15" customHeight="1" x14ac:dyDescent="0.25">
      <c r="C1351" s="139"/>
      <c r="D1351" s="139"/>
      <c r="E1351" s="140"/>
      <c r="F1351" s="140"/>
      <c r="G1351" s="140"/>
      <c r="H1351" s="141"/>
      <c r="I1351" s="142"/>
      <c r="J1351" s="143"/>
      <c r="K1351" s="143"/>
    </row>
    <row r="1352" spans="3:11" s="137" customFormat="1" ht="15" customHeight="1" x14ac:dyDescent="0.25">
      <c r="C1352" s="139"/>
      <c r="D1352" s="139"/>
      <c r="E1352" s="140"/>
      <c r="F1352" s="140"/>
      <c r="G1352" s="140"/>
      <c r="H1352" s="141"/>
      <c r="I1352" s="142"/>
      <c r="J1352" s="143"/>
      <c r="K1352" s="143"/>
    </row>
    <row r="1353" spans="3:11" s="137" customFormat="1" ht="15" customHeight="1" x14ac:dyDescent="0.25">
      <c r="C1353" s="139"/>
      <c r="D1353" s="139"/>
      <c r="E1353" s="140"/>
      <c r="F1353" s="140"/>
      <c r="G1353" s="140"/>
      <c r="H1353" s="141"/>
      <c r="I1353" s="142"/>
      <c r="J1353" s="143"/>
      <c r="K1353" s="143"/>
    </row>
    <row r="1354" spans="3:11" s="137" customFormat="1" ht="15" customHeight="1" x14ac:dyDescent="0.25">
      <c r="C1354" s="139"/>
      <c r="D1354" s="139"/>
      <c r="E1354" s="140"/>
      <c r="F1354" s="140"/>
      <c r="G1354" s="140"/>
      <c r="H1354" s="141"/>
      <c r="I1354" s="142"/>
      <c r="J1354" s="143"/>
      <c r="K1354" s="143"/>
    </row>
    <row r="1355" spans="3:11" s="137" customFormat="1" ht="15" customHeight="1" x14ac:dyDescent="0.25">
      <c r="C1355" s="139"/>
      <c r="D1355" s="139"/>
      <c r="E1355" s="140"/>
      <c r="F1355" s="140"/>
      <c r="G1355" s="140"/>
      <c r="H1355" s="141"/>
      <c r="I1355" s="142"/>
      <c r="J1355" s="143"/>
      <c r="K1355" s="143"/>
    </row>
    <row r="1356" spans="3:11" s="137" customFormat="1" ht="15" customHeight="1" x14ac:dyDescent="0.25">
      <c r="C1356" s="139"/>
      <c r="D1356" s="139"/>
      <c r="E1356" s="140"/>
      <c r="F1356" s="140"/>
      <c r="G1356" s="140"/>
      <c r="H1356" s="141"/>
      <c r="I1356" s="142"/>
      <c r="J1356" s="143"/>
      <c r="K1356" s="143"/>
    </row>
    <row r="1357" spans="3:11" s="137" customFormat="1" ht="15" customHeight="1" x14ac:dyDescent="0.25">
      <c r="C1357" s="139"/>
      <c r="D1357" s="139"/>
      <c r="E1357" s="140"/>
      <c r="F1357" s="140"/>
      <c r="G1357" s="140"/>
      <c r="H1357" s="141"/>
      <c r="I1357" s="142"/>
      <c r="J1357" s="143"/>
      <c r="K1357" s="143"/>
    </row>
    <row r="1358" spans="3:11" s="137" customFormat="1" ht="15" customHeight="1" x14ac:dyDescent="0.25">
      <c r="C1358" s="139"/>
      <c r="D1358" s="139"/>
      <c r="E1358" s="140"/>
      <c r="F1358" s="140"/>
      <c r="G1358" s="140"/>
      <c r="H1358" s="141"/>
      <c r="I1358" s="142"/>
      <c r="J1358" s="143"/>
      <c r="K1358" s="143"/>
    </row>
    <row r="1359" spans="3:11" s="137" customFormat="1" ht="15" customHeight="1" x14ac:dyDescent="0.25">
      <c r="C1359" s="139"/>
      <c r="D1359" s="139"/>
      <c r="E1359" s="140"/>
      <c r="F1359" s="140"/>
      <c r="G1359" s="140"/>
      <c r="H1359" s="141"/>
      <c r="I1359" s="142"/>
      <c r="J1359" s="143"/>
      <c r="K1359" s="143"/>
    </row>
    <row r="1360" spans="3:11" s="137" customFormat="1" ht="15" customHeight="1" x14ac:dyDescent="0.25">
      <c r="C1360" s="139"/>
      <c r="D1360" s="139"/>
      <c r="E1360" s="140"/>
      <c r="F1360" s="140"/>
      <c r="G1360" s="140"/>
      <c r="H1360" s="141"/>
      <c r="I1360" s="142"/>
      <c r="J1360" s="143"/>
      <c r="K1360" s="143"/>
    </row>
    <row r="1361" spans="3:11" s="137" customFormat="1" ht="15" customHeight="1" x14ac:dyDescent="0.25">
      <c r="C1361" s="139"/>
      <c r="D1361" s="139"/>
      <c r="E1361" s="140"/>
      <c r="F1361" s="140"/>
      <c r="G1361" s="140"/>
      <c r="H1361" s="141"/>
      <c r="I1361" s="142"/>
      <c r="J1361" s="143"/>
      <c r="K1361" s="143"/>
    </row>
    <row r="1362" spans="3:11" s="137" customFormat="1" ht="15" customHeight="1" x14ac:dyDescent="0.25">
      <c r="C1362" s="139"/>
      <c r="D1362" s="139"/>
      <c r="E1362" s="140"/>
      <c r="F1362" s="140"/>
      <c r="G1362" s="140"/>
      <c r="H1362" s="141"/>
      <c r="I1362" s="142"/>
      <c r="J1362" s="143"/>
      <c r="K1362" s="143"/>
    </row>
    <row r="1363" spans="3:11" s="137" customFormat="1" ht="15" customHeight="1" x14ac:dyDescent="0.25">
      <c r="C1363" s="139"/>
      <c r="D1363" s="139"/>
      <c r="E1363" s="140"/>
      <c r="F1363" s="140"/>
      <c r="G1363" s="140"/>
      <c r="H1363" s="141"/>
      <c r="I1363" s="142"/>
      <c r="J1363" s="143"/>
      <c r="K1363" s="143"/>
    </row>
    <row r="1364" spans="3:11" s="137" customFormat="1" ht="15" customHeight="1" x14ac:dyDescent="0.25">
      <c r="C1364" s="139"/>
      <c r="D1364" s="139"/>
      <c r="E1364" s="140"/>
      <c r="F1364" s="140"/>
      <c r="G1364" s="140"/>
      <c r="H1364" s="141"/>
      <c r="I1364" s="142"/>
      <c r="J1364" s="143"/>
      <c r="K1364" s="143"/>
    </row>
    <row r="1365" spans="3:11" s="137" customFormat="1" ht="15" customHeight="1" x14ac:dyDescent="0.25">
      <c r="C1365" s="139"/>
      <c r="D1365" s="139"/>
      <c r="E1365" s="140"/>
      <c r="F1365" s="140"/>
      <c r="G1365" s="140"/>
      <c r="H1365" s="141"/>
      <c r="I1365" s="142"/>
      <c r="J1365" s="143"/>
      <c r="K1365" s="143"/>
    </row>
    <row r="1366" spans="3:11" s="137" customFormat="1" ht="15" customHeight="1" x14ac:dyDescent="0.25">
      <c r="C1366" s="139"/>
      <c r="D1366" s="139"/>
      <c r="E1366" s="140"/>
      <c r="F1366" s="140"/>
      <c r="G1366" s="140"/>
      <c r="H1366" s="141"/>
      <c r="I1366" s="142"/>
      <c r="J1366" s="143"/>
      <c r="K1366" s="143"/>
    </row>
    <row r="1367" spans="3:11" s="137" customFormat="1" ht="15" customHeight="1" x14ac:dyDescent="0.25">
      <c r="C1367" s="139"/>
      <c r="D1367" s="139"/>
      <c r="E1367" s="140"/>
      <c r="F1367" s="140"/>
      <c r="G1367" s="140"/>
      <c r="H1367" s="141"/>
      <c r="I1367" s="142"/>
      <c r="J1367" s="143"/>
      <c r="K1367" s="143"/>
    </row>
    <row r="1368" spans="3:11" s="137" customFormat="1" ht="15" customHeight="1" x14ac:dyDescent="0.25">
      <c r="C1368" s="139"/>
      <c r="D1368" s="139"/>
      <c r="E1368" s="140"/>
      <c r="F1368" s="140"/>
      <c r="G1368" s="140"/>
      <c r="H1368" s="141"/>
      <c r="I1368" s="142"/>
      <c r="J1368" s="143"/>
      <c r="K1368" s="143"/>
    </row>
    <row r="1369" spans="3:11" s="137" customFormat="1" ht="15" customHeight="1" x14ac:dyDescent="0.25">
      <c r="C1369" s="139"/>
      <c r="D1369" s="139"/>
      <c r="E1369" s="140"/>
      <c r="F1369" s="140"/>
      <c r="G1369" s="140"/>
      <c r="H1369" s="141"/>
      <c r="I1369" s="142"/>
      <c r="J1369" s="143"/>
      <c r="K1369" s="143"/>
    </row>
    <row r="1370" spans="3:11" s="137" customFormat="1" ht="15" customHeight="1" x14ac:dyDescent="0.25">
      <c r="C1370" s="139"/>
      <c r="D1370" s="139"/>
      <c r="E1370" s="140"/>
      <c r="F1370" s="140"/>
      <c r="G1370" s="140"/>
      <c r="H1370" s="141"/>
      <c r="I1370" s="142"/>
      <c r="J1370" s="143"/>
      <c r="K1370" s="143"/>
    </row>
    <row r="1371" spans="3:11" s="137" customFormat="1" ht="15" customHeight="1" x14ac:dyDescent="0.25">
      <c r="C1371" s="139"/>
      <c r="D1371" s="139"/>
      <c r="E1371" s="140"/>
      <c r="F1371" s="140"/>
      <c r="G1371" s="140"/>
      <c r="H1371" s="141"/>
      <c r="I1371" s="142"/>
      <c r="J1371" s="143"/>
      <c r="K1371" s="143"/>
    </row>
    <row r="1372" spans="3:11" s="137" customFormat="1" ht="15" customHeight="1" x14ac:dyDescent="0.25">
      <c r="C1372" s="139"/>
      <c r="D1372" s="139"/>
      <c r="E1372" s="140"/>
      <c r="F1372" s="140"/>
      <c r="G1372" s="140"/>
      <c r="H1372" s="141"/>
      <c r="I1372" s="142"/>
      <c r="J1372" s="143"/>
      <c r="K1372" s="143"/>
    </row>
    <row r="1373" spans="3:11" s="137" customFormat="1" ht="15" customHeight="1" x14ac:dyDescent="0.25">
      <c r="C1373" s="139"/>
      <c r="D1373" s="139"/>
      <c r="E1373" s="140"/>
      <c r="F1373" s="140"/>
      <c r="G1373" s="140"/>
      <c r="H1373" s="141"/>
      <c r="I1373" s="142"/>
      <c r="J1373" s="143"/>
      <c r="K1373" s="143"/>
    </row>
    <row r="1374" spans="3:11" s="137" customFormat="1" ht="15" customHeight="1" x14ac:dyDescent="0.25">
      <c r="C1374" s="139"/>
      <c r="D1374" s="139"/>
      <c r="E1374" s="140"/>
      <c r="F1374" s="140"/>
      <c r="G1374" s="140"/>
      <c r="H1374" s="141"/>
      <c r="I1374" s="142"/>
      <c r="J1374" s="143"/>
      <c r="K1374" s="143"/>
    </row>
    <row r="1375" spans="3:11" s="137" customFormat="1" ht="15" customHeight="1" x14ac:dyDescent="0.25">
      <c r="C1375" s="139"/>
      <c r="D1375" s="139"/>
      <c r="E1375" s="140"/>
      <c r="F1375" s="140"/>
      <c r="G1375" s="140"/>
      <c r="H1375" s="141"/>
      <c r="I1375" s="142"/>
      <c r="J1375" s="143"/>
      <c r="K1375" s="143"/>
    </row>
    <row r="1376" spans="3:11" s="137" customFormat="1" ht="15" customHeight="1" x14ac:dyDescent="0.25">
      <c r="C1376" s="139"/>
      <c r="D1376" s="139"/>
      <c r="E1376" s="140"/>
      <c r="F1376" s="140"/>
      <c r="G1376" s="140"/>
      <c r="H1376" s="141"/>
      <c r="I1376" s="142"/>
      <c r="J1376" s="143"/>
      <c r="K1376" s="143"/>
    </row>
    <row r="1377" spans="3:11" s="137" customFormat="1" ht="15" customHeight="1" x14ac:dyDescent="0.25">
      <c r="C1377" s="139"/>
      <c r="D1377" s="139"/>
      <c r="E1377" s="140"/>
      <c r="F1377" s="140"/>
      <c r="G1377" s="140"/>
      <c r="H1377" s="141"/>
      <c r="I1377" s="142"/>
      <c r="J1377" s="143"/>
      <c r="K1377" s="143"/>
    </row>
    <row r="1378" spans="3:11" s="137" customFormat="1" ht="15" customHeight="1" x14ac:dyDescent="0.25">
      <c r="C1378" s="139"/>
      <c r="D1378" s="139"/>
      <c r="E1378" s="140"/>
      <c r="F1378" s="140"/>
      <c r="G1378" s="140"/>
      <c r="H1378" s="141"/>
      <c r="I1378" s="142"/>
      <c r="J1378" s="143"/>
      <c r="K1378" s="143"/>
    </row>
    <row r="1379" spans="3:11" s="137" customFormat="1" ht="15" customHeight="1" x14ac:dyDescent="0.25">
      <c r="C1379" s="139"/>
      <c r="D1379" s="139"/>
      <c r="E1379" s="140"/>
      <c r="F1379" s="140"/>
      <c r="G1379" s="140"/>
      <c r="H1379" s="141"/>
      <c r="I1379" s="142"/>
      <c r="J1379" s="143"/>
      <c r="K1379" s="143"/>
    </row>
    <row r="1380" spans="3:11" s="137" customFormat="1" ht="15" customHeight="1" x14ac:dyDescent="0.25">
      <c r="C1380" s="139"/>
      <c r="D1380" s="139"/>
      <c r="E1380" s="140"/>
      <c r="F1380" s="140"/>
      <c r="G1380" s="140"/>
      <c r="H1380" s="141"/>
      <c r="I1380" s="142"/>
      <c r="J1380" s="143"/>
      <c r="K1380" s="143"/>
    </row>
    <row r="1381" spans="3:11" s="137" customFormat="1" ht="15" customHeight="1" x14ac:dyDescent="0.25">
      <c r="C1381" s="139"/>
      <c r="D1381" s="139"/>
      <c r="E1381" s="140"/>
      <c r="F1381" s="140"/>
      <c r="G1381" s="140"/>
      <c r="H1381" s="141"/>
      <c r="I1381" s="142"/>
      <c r="J1381" s="143"/>
      <c r="K1381" s="143"/>
    </row>
    <row r="1382" spans="3:11" s="137" customFormat="1" ht="15" customHeight="1" x14ac:dyDescent="0.25">
      <c r="C1382" s="139"/>
      <c r="D1382" s="139"/>
      <c r="E1382" s="140"/>
      <c r="F1382" s="140"/>
      <c r="G1382" s="140"/>
      <c r="H1382" s="141"/>
      <c r="I1382" s="142"/>
      <c r="J1382" s="143"/>
      <c r="K1382" s="143"/>
    </row>
    <row r="1383" spans="3:11" s="137" customFormat="1" ht="15" customHeight="1" x14ac:dyDescent="0.25">
      <c r="C1383" s="139"/>
      <c r="D1383" s="139"/>
      <c r="E1383" s="140"/>
      <c r="F1383" s="140"/>
      <c r="G1383" s="140"/>
      <c r="H1383" s="141"/>
      <c r="I1383" s="142"/>
      <c r="J1383" s="143"/>
      <c r="K1383" s="143"/>
    </row>
    <row r="1384" spans="3:11" s="137" customFormat="1" ht="15" customHeight="1" x14ac:dyDescent="0.25">
      <c r="C1384" s="139"/>
      <c r="D1384" s="139"/>
      <c r="E1384" s="140"/>
      <c r="F1384" s="140"/>
      <c r="G1384" s="140"/>
      <c r="H1384" s="141"/>
      <c r="I1384" s="142"/>
      <c r="J1384" s="143"/>
      <c r="K1384" s="143"/>
    </row>
    <row r="1385" spans="3:11" s="137" customFormat="1" ht="15" customHeight="1" x14ac:dyDescent="0.25">
      <c r="C1385" s="139"/>
      <c r="D1385" s="139"/>
      <c r="E1385" s="140"/>
      <c r="F1385" s="140"/>
      <c r="G1385" s="140"/>
      <c r="H1385" s="141"/>
      <c r="I1385" s="142"/>
      <c r="J1385" s="143"/>
      <c r="K1385" s="143"/>
    </row>
    <row r="1386" spans="3:11" s="137" customFormat="1" ht="15" customHeight="1" x14ac:dyDescent="0.25">
      <c r="C1386" s="139"/>
      <c r="D1386" s="139"/>
      <c r="E1386" s="140"/>
      <c r="F1386" s="140"/>
      <c r="G1386" s="140"/>
      <c r="H1386" s="141"/>
      <c r="I1386" s="142"/>
      <c r="J1386" s="143"/>
      <c r="K1386" s="143"/>
    </row>
    <row r="1387" spans="3:11" s="137" customFormat="1" ht="15" customHeight="1" x14ac:dyDescent="0.25">
      <c r="C1387" s="139"/>
      <c r="D1387" s="139"/>
      <c r="E1387" s="140"/>
      <c r="F1387" s="140"/>
      <c r="G1387" s="140"/>
      <c r="H1387" s="141"/>
      <c r="I1387" s="142"/>
      <c r="J1387" s="143"/>
      <c r="K1387" s="143"/>
    </row>
    <row r="1388" spans="3:11" s="137" customFormat="1" ht="15" customHeight="1" x14ac:dyDescent="0.25">
      <c r="C1388" s="139"/>
      <c r="D1388" s="139"/>
      <c r="E1388" s="140"/>
      <c r="F1388" s="140"/>
      <c r="G1388" s="140"/>
      <c r="H1388" s="141"/>
      <c r="I1388" s="142"/>
      <c r="J1388" s="143"/>
      <c r="K1388" s="143"/>
    </row>
    <row r="1389" spans="3:11" s="137" customFormat="1" ht="15" customHeight="1" x14ac:dyDescent="0.25">
      <c r="C1389" s="139"/>
      <c r="D1389" s="139"/>
      <c r="E1389" s="140"/>
      <c r="F1389" s="140"/>
      <c r="G1389" s="140"/>
      <c r="H1389" s="141"/>
      <c r="I1389" s="142"/>
      <c r="J1389" s="143"/>
      <c r="K1389" s="143"/>
    </row>
    <row r="1390" spans="3:11" s="137" customFormat="1" ht="15" customHeight="1" x14ac:dyDescent="0.25">
      <c r="C1390" s="139"/>
      <c r="D1390" s="139"/>
      <c r="E1390" s="140"/>
      <c r="F1390" s="140"/>
      <c r="G1390" s="140"/>
      <c r="H1390" s="141"/>
      <c r="I1390" s="142"/>
      <c r="J1390" s="143"/>
      <c r="K1390" s="143"/>
    </row>
    <row r="1391" spans="3:11" s="137" customFormat="1" ht="15" customHeight="1" x14ac:dyDescent="0.25">
      <c r="C1391" s="139"/>
      <c r="D1391" s="139"/>
      <c r="E1391" s="140"/>
      <c r="F1391" s="140"/>
      <c r="G1391" s="140"/>
      <c r="H1391" s="141"/>
      <c r="I1391" s="142"/>
      <c r="J1391" s="143"/>
      <c r="K1391" s="143"/>
    </row>
    <row r="1392" spans="3:11" s="137" customFormat="1" ht="15" customHeight="1" x14ac:dyDescent="0.25">
      <c r="C1392" s="139"/>
      <c r="D1392" s="139"/>
      <c r="E1392" s="140"/>
      <c r="F1392" s="140"/>
      <c r="G1392" s="140"/>
      <c r="H1392" s="141"/>
      <c r="I1392" s="142"/>
      <c r="J1392" s="143"/>
      <c r="K1392" s="143"/>
    </row>
    <row r="1393" spans="3:11" s="137" customFormat="1" ht="15" customHeight="1" x14ac:dyDescent="0.25">
      <c r="C1393" s="139"/>
      <c r="D1393" s="139"/>
      <c r="E1393" s="140"/>
      <c r="F1393" s="140"/>
      <c r="G1393" s="140"/>
      <c r="H1393" s="141"/>
      <c r="I1393" s="142"/>
      <c r="J1393" s="143"/>
      <c r="K1393" s="143"/>
    </row>
    <row r="1394" spans="3:11" s="137" customFormat="1" ht="15" customHeight="1" x14ac:dyDescent="0.25">
      <c r="C1394" s="139"/>
      <c r="D1394" s="139"/>
      <c r="E1394" s="140"/>
      <c r="F1394" s="140"/>
      <c r="G1394" s="140"/>
      <c r="H1394" s="141"/>
      <c r="I1394" s="142"/>
      <c r="J1394" s="143"/>
      <c r="K1394" s="143"/>
    </row>
    <row r="1395" spans="3:11" s="137" customFormat="1" ht="15" customHeight="1" x14ac:dyDescent="0.25">
      <c r="C1395" s="139"/>
      <c r="D1395" s="139"/>
      <c r="E1395" s="140"/>
      <c r="F1395" s="140"/>
      <c r="G1395" s="140"/>
      <c r="H1395" s="141"/>
      <c r="I1395" s="142"/>
      <c r="J1395" s="143"/>
      <c r="K1395" s="143"/>
    </row>
    <row r="1396" spans="3:11" s="137" customFormat="1" ht="15" customHeight="1" x14ac:dyDescent="0.25">
      <c r="C1396" s="139"/>
      <c r="D1396" s="139"/>
      <c r="E1396" s="140"/>
      <c r="F1396" s="140"/>
      <c r="G1396" s="140"/>
      <c r="H1396" s="141"/>
      <c r="I1396" s="142"/>
      <c r="J1396" s="143"/>
      <c r="K1396" s="143"/>
    </row>
    <row r="1397" spans="3:11" s="137" customFormat="1" ht="15" customHeight="1" x14ac:dyDescent="0.25">
      <c r="C1397" s="139"/>
      <c r="D1397" s="139"/>
      <c r="E1397" s="140"/>
      <c r="F1397" s="140"/>
      <c r="G1397" s="140"/>
      <c r="H1397" s="141"/>
      <c r="I1397" s="142"/>
      <c r="J1397" s="143"/>
      <c r="K1397" s="143"/>
    </row>
    <row r="1398" spans="3:11" s="137" customFormat="1" ht="15" customHeight="1" x14ac:dyDescent="0.25">
      <c r="C1398" s="139"/>
      <c r="D1398" s="139"/>
      <c r="E1398" s="140"/>
      <c r="F1398" s="140"/>
      <c r="G1398" s="140"/>
      <c r="H1398" s="141"/>
      <c r="I1398" s="142"/>
      <c r="J1398" s="143"/>
      <c r="K1398" s="143"/>
    </row>
    <row r="1399" spans="3:11" s="137" customFormat="1" ht="15" customHeight="1" x14ac:dyDescent="0.25">
      <c r="C1399" s="139"/>
      <c r="D1399" s="139"/>
      <c r="E1399" s="140"/>
      <c r="F1399" s="140"/>
      <c r="G1399" s="140"/>
      <c r="H1399" s="141"/>
      <c r="I1399" s="142"/>
      <c r="J1399" s="143"/>
      <c r="K1399" s="143"/>
    </row>
    <row r="1400" spans="3:11" s="137" customFormat="1" ht="15" customHeight="1" x14ac:dyDescent="0.25">
      <c r="C1400" s="139"/>
      <c r="D1400" s="139"/>
      <c r="E1400" s="140"/>
      <c r="F1400" s="140"/>
      <c r="G1400" s="140"/>
      <c r="H1400" s="141"/>
      <c r="I1400" s="142"/>
      <c r="J1400" s="143"/>
      <c r="K1400" s="143"/>
    </row>
    <row r="1401" spans="3:11" s="137" customFormat="1" ht="15" customHeight="1" x14ac:dyDescent="0.25">
      <c r="C1401" s="139"/>
      <c r="D1401" s="139"/>
      <c r="E1401" s="140"/>
      <c r="F1401" s="140"/>
      <c r="G1401" s="140"/>
      <c r="H1401" s="141"/>
      <c r="I1401" s="142"/>
      <c r="J1401" s="143"/>
      <c r="K1401" s="143"/>
    </row>
    <row r="1402" spans="3:11" s="137" customFormat="1" ht="15" customHeight="1" x14ac:dyDescent="0.25">
      <c r="C1402" s="139"/>
      <c r="D1402" s="139"/>
      <c r="E1402" s="140"/>
      <c r="F1402" s="140"/>
      <c r="G1402" s="140"/>
      <c r="H1402" s="141"/>
      <c r="I1402" s="142"/>
      <c r="J1402" s="143"/>
      <c r="K1402" s="143"/>
    </row>
    <row r="1403" spans="3:11" s="137" customFormat="1" ht="15" customHeight="1" x14ac:dyDescent="0.25">
      <c r="C1403" s="139"/>
      <c r="D1403" s="139"/>
      <c r="E1403" s="140"/>
      <c r="F1403" s="140"/>
      <c r="G1403" s="140"/>
      <c r="H1403" s="141"/>
      <c r="I1403" s="142"/>
      <c r="J1403" s="143"/>
      <c r="K1403" s="143"/>
    </row>
    <row r="1404" spans="3:11" s="137" customFormat="1" ht="15" customHeight="1" x14ac:dyDescent="0.25">
      <c r="C1404" s="139"/>
      <c r="D1404" s="139"/>
      <c r="E1404" s="140"/>
      <c r="F1404" s="140"/>
      <c r="G1404" s="140"/>
      <c r="H1404" s="141"/>
      <c r="I1404" s="142"/>
      <c r="J1404" s="143"/>
      <c r="K1404" s="143"/>
    </row>
    <row r="1405" spans="3:11" s="137" customFormat="1" ht="15" customHeight="1" x14ac:dyDescent="0.25">
      <c r="C1405" s="139"/>
      <c r="D1405" s="139"/>
      <c r="E1405" s="140"/>
      <c r="F1405" s="140"/>
      <c r="G1405" s="140"/>
      <c r="H1405" s="141"/>
      <c r="I1405" s="142"/>
      <c r="J1405" s="143"/>
      <c r="K1405" s="143"/>
    </row>
    <row r="1406" spans="3:11" s="137" customFormat="1" ht="15" customHeight="1" x14ac:dyDescent="0.25">
      <c r="C1406" s="139"/>
      <c r="D1406" s="139"/>
      <c r="E1406" s="140"/>
      <c r="F1406" s="140"/>
      <c r="G1406" s="140"/>
      <c r="H1406" s="141"/>
      <c r="I1406" s="142"/>
      <c r="J1406" s="143"/>
      <c r="K1406" s="143"/>
    </row>
    <row r="1407" spans="3:11" s="137" customFormat="1" ht="15" customHeight="1" x14ac:dyDescent="0.25">
      <c r="C1407" s="139"/>
      <c r="D1407" s="139"/>
      <c r="E1407" s="140"/>
      <c r="F1407" s="140"/>
      <c r="G1407" s="140"/>
      <c r="H1407" s="141"/>
      <c r="I1407" s="142"/>
      <c r="J1407" s="143"/>
      <c r="K1407" s="143"/>
    </row>
    <row r="1408" spans="3:11" s="137" customFormat="1" ht="15" customHeight="1" x14ac:dyDescent="0.25">
      <c r="C1408" s="139"/>
      <c r="D1408" s="139"/>
      <c r="E1408" s="140"/>
      <c r="F1408" s="140"/>
      <c r="G1408" s="140"/>
      <c r="H1408" s="141"/>
      <c r="I1408" s="142"/>
      <c r="J1408" s="143"/>
      <c r="K1408" s="143"/>
    </row>
    <row r="1409" spans="3:11" s="137" customFormat="1" ht="15" customHeight="1" x14ac:dyDescent="0.25">
      <c r="C1409" s="139"/>
      <c r="D1409" s="139"/>
      <c r="E1409" s="140"/>
      <c r="F1409" s="140"/>
      <c r="G1409" s="140"/>
      <c r="H1409" s="141"/>
      <c r="I1409" s="142"/>
      <c r="J1409" s="143"/>
      <c r="K1409" s="143"/>
    </row>
    <row r="1410" spans="3:11" s="137" customFormat="1" ht="15" customHeight="1" x14ac:dyDescent="0.25">
      <c r="C1410" s="139"/>
      <c r="D1410" s="139"/>
      <c r="E1410" s="140"/>
      <c r="F1410" s="140"/>
      <c r="G1410" s="140"/>
      <c r="H1410" s="141"/>
      <c r="I1410" s="142"/>
      <c r="J1410" s="143"/>
      <c r="K1410" s="143"/>
    </row>
    <row r="1411" spans="3:11" s="137" customFormat="1" ht="15" customHeight="1" x14ac:dyDescent="0.25">
      <c r="C1411" s="139"/>
      <c r="D1411" s="139"/>
      <c r="E1411" s="140"/>
      <c r="F1411" s="140"/>
      <c r="G1411" s="140"/>
      <c r="H1411" s="141"/>
      <c r="I1411" s="142"/>
      <c r="J1411" s="143"/>
      <c r="K1411" s="143"/>
    </row>
    <row r="1412" spans="3:11" s="137" customFormat="1" ht="15" customHeight="1" x14ac:dyDescent="0.25">
      <c r="C1412" s="139"/>
      <c r="D1412" s="139"/>
      <c r="E1412" s="140"/>
      <c r="F1412" s="140"/>
      <c r="G1412" s="140"/>
      <c r="H1412" s="141"/>
      <c r="I1412" s="142"/>
      <c r="J1412" s="143"/>
      <c r="K1412" s="143"/>
    </row>
    <row r="1413" spans="3:11" s="137" customFormat="1" ht="15" customHeight="1" x14ac:dyDescent="0.25">
      <c r="C1413" s="139"/>
      <c r="D1413" s="139"/>
      <c r="E1413" s="140"/>
      <c r="F1413" s="140"/>
      <c r="G1413" s="140"/>
      <c r="H1413" s="141"/>
      <c r="I1413" s="142"/>
      <c r="J1413" s="143"/>
      <c r="K1413" s="143"/>
    </row>
    <row r="1414" spans="3:11" s="137" customFormat="1" ht="15" customHeight="1" x14ac:dyDescent="0.25">
      <c r="C1414" s="139"/>
      <c r="D1414" s="139"/>
      <c r="E1414" s="140"/>
      <c r="F1414" s="140"/>
      <c r="G1414" s="140"/>
      <c r="H1414" s="141"/>
      <c r="I1414" s="142"/>
      <c r="J1414" s="143"/>
      <c r="K1414" s="143"/>
    </row>
    <row r="1415" spans="3:11" s="137" customFormat="1" ht="15" customHeight="1" x14ac:dyDescent="0.25">
      <c r="C1415" s="139"/>
      <c r="D1415" s="139"/>
      <c r="E1415" s="140"/>
      <c r="F1415" s="140"/>
      <c r="G1415" s="140"/>
      <c r="H1415" s="141"/>
      <c r="I1415" s="142"/>
      <c r="J1415" s="143"/>
      <c r="K1415" s="143"/>
    </row>
    <row r="1416" spans="3:11" s="137" customFormat="1" ht="15" customHeight="1" x14ac:dyDescent="0.25">
      <c r="C1416" s="139"/>
      <c r="D1416" s="139"/>
      <c r="E1416" s="140"/>
      <c r="F1416" s="140"/>
      <c r="G1416" s="140"/>
      <c r="H1416" s="141"/>
      <c r="I1416" s="142"/>
      <c r="J1416" s="143"/>
      <c r="K1416" s="143"/>
    </row>
    <row r="1417" spans="3:11" s="137" customFormat="1" ht="15" customHeight="1" x14ac:dyDescent="0.25">
      <c r="C1417" s="139"/>
      <c r="D1417" s="139"/>
      <c r="E1417" s="140"/>
      <c r="F1417" s="140"/>
      <c r="G1417" s="140"/>
      <c r="H1417" s="141"/>
      <c r="I1417" s="142"/>
      <c r="J1417" s="143"/>
      <c r="K1417" s="143"/>
    </row>
    <row r="1418" spans="3:11" s="137" customFormat="1" ht="15" customHeight="1" x14ac:dyDescent="0.25">
      <c r="C1418" s="139"/>
      <c r="D1418" s="139"/>
      <c r="E1418" s="140"/>
      <c r="F1418" s="140"/>
      <c r="G1418" s="140"/>
      <c r="H1418" s="141"/>
      <c r="I1418" s="142"/>
      <c r="J1418" s="143"/>
      <c r="K1418" s="143"/>
    </row>
    <row r="1419" spans="3:11" s="137" customFormat="1" ht="15" customHeight="1" x14ac:dyDescent="0.25">
      <c r="C1419" s="139"/>
      <c r="D1419" s="139"/>
      <c r="E1419" s="140"/>
      <c r="F1419" s="140"/>
      <c r="G1419" s="140"/>
      <c r="H1419" s="141"/>
      <c r="I1419" s="142"/>
      <c r="J1419" s="143"/>
      <c r="K1419" s="143"/>
    </row>
    <row r="1420" spans="3:11" s="137" customFormat="1" ht="15" customHeight="1" x14ac:dyDescent="0.25">
      <c r="C1420" s="139"/>
      <c r="D1420" s="139"/>
      <c r="E1420" s="140"/>
      <c r="F1420" s="140"/>
      <c r="G1420" s="140"/>
      <c r="H1420" s="141"/>
      <c r="I1420" s="142"/>
      <c r="J1420" s="143"/>
      <c r="K1420" s="143"/>
    </row>
    <row r="1421" spans="3:11" s="137" customFormat="1" ht="15" customHeight="1" x14ac:dyDescent="0.25">
      <c r="C1421" s="139"/>
      <c r="D1421" s="139"/>
      <c r="E1421" s="140"/>
      <c r="F1421" s="140"/>
      <c r="G1421" s="140"/>
      <c r="H1421" s="141"/>
      <c r="I1421" s="142"/>
      <c r="J1421" s="143"/>
      <c r="K1421" s="143"/>
    </row>
    <row r="1422" spans="3:11" s="137" customFormat="1" ht="15" customHeight="1" x14ac:dyDescent="0.25">
      <c r="C1422" s="139"/>
      <c r="D1422" s="139"/>
      <c r="E1422" s="140"/>
      <c r="F1422" s="140"/>
      <c r="G1422" s="140"/>
      <c r="H1422" s="141"/>
      <c r="I1422" s="142"/>
      <c r="J1422" s="143"/>
      <c r="K1422" s="143"/>
    </row>
    <row r="1423" spans="3:11" s="137" customFormat="1" ht="15" customHeight="1" x14ac:dyDescent="0.25">
      <c r="C1423" s="139"/>
      <c r="D1423" s="139"/>
      <c r="E1423" s="140"/>
      <c r="F1423" s="140"/>
      <c r="G1423" s="140"/>
      <c r="H1423" s="141"/>
      <c r="I1423" s="142"/>
      <c r="J1423" s="143"/>
      <c r="K1423" s="143"/>
    </row>
    <row r="1424" spans="3:11" s="137" customFormat="1" ht="15" customHeight="1" x14ac:dyDescent="0.25">
      <c r="C1424" s="139"/>
      <c r="D1424" s="139"/>
      <c r="E1424" s="140"/>
      <c r="F1424" s="140"/>
      <c r="G1424" s="140"/>
      <c r="H1424" s="141"/>
      <c r="I1424" s="142"/>
      <c r="J1424" s="143"/>
      <c r="K1424" s="143"/>
    </row>
    <row r="1425" spans="3:11" s="137" customFormat="1" ht="15" customHeight="1" x14ac:dyDescent="0.25">
      <c r="C1425" s="139"/>
      <c r="D1425" s="139"/>
      <c r="E1425" s="140"/>
      <c r="F1425" s="140"/>
      <c r="G1425" s="140"/>
      <c r="H1425" s="141"/>
      <c r="I1425" s="142"/>
      <c r="J1425" s="143"/>
      <c r="K1425" s="143"/>
    </row>
    <row r="1426" spans="3:11" s="137" customFormat="1" ht="15" customHeight="1" x14ac:dyDescent="0.25">
      <c r="C1426" s="139"/>
      <c r="D1426" s="139"/>
      <c r="E1426" s="140"/>
      <c r="F1426" s="140"/>
      <c r="G1426" s="140"/>
      <c r="H1426" s="141"/>
      <c r="I1426" s="142"/>
      <c r="J1426" s="143"/>
      <c r="K1426" s="143"/>
    </row>
    <row r="1427" spans="3:11" s="137" customFormat="1" ht="15" customHeight="1" x14ac:dyDescent="0.25">
      <c r="C1427" s="139"/>
      <c r="D1427" s="139"/>
      <c r="E1427" s="140"/>
      <c r="F1427" s="140"/>
      <c r="G1427" s="140"/>
      <c r="H1427" s="141"/>
      <c r="I1427" s="142"/>
      <c r="J1427" s="143"/>
      <c r="K1427" s="143"/>
    </row>
    <row r="1428" spans="3:11" s="137" customFormat="1" ht="15" customHeight="1" x14ac:dyDescent="0.25">
      <c r="C1428" s="139"/>
      <c r="D1428" s="139"/>
      <c r="E1428" s="140"/>
      <c r="F1428" s="140"/>
      <c r="G1428" s="140"/>
      <c r="H1428" s="141"/>
      <c r="I1428" s="142"/>
      <c r="J1428" s="143"/>
      <c r="K1428" s="143"/>
    </row>
    <row r="1429" spans="3:11" s="137" customFormat="1" ht="15" customHeight="1" x14ac:dyDescent="0.25">
      <c r="C1429" s="139"/>
      <c r="D1429" s="139"/>
      <c r="E1429" s="140"/>
      <c r="F1429" s="140"/>
      <c r="G1429" s="140"/>
      <c r="H1429" s="141"/>
      <c r="I1429" s="142"/>
      <c r="J1429" s="143"/>
      <c r="K1429" s="143"/>
    </row>
    <row r="1430" spans="3:11" s="137" customFormat="1" ht="15" customHeight="1" x14ac:dyDescent="0.25">
      <c r="C1430" s="139"/>
      <c r="D1430" s="139"/>
      <c r="E1430" s="140"/>
      <c r="F1430" s="140"/>
      <c r="G1430" s="140"/>
      <c r="H1430" s="141"/>
      <c r="I1430" s="142"/>
      <c r="J1430" s="143"/>
      <c r="K1430" s="143"/>
    </row>
    <row r="1431" spans="3:11" s="137" customFormat="1" ht="15" customHeight="1" x14ac:dyDescent="0.25">
      <c r="C1431" s="139"/>
      <c r="D1431" s="139"/>
      <c r="E1431" s="140"/>
      <c r="F1431" s="140"/>
      <c r="G1431" s="140"/>
      <c r="H1431" s="141"/>
      <c r="I1431" s="142"/>
      <c r="J1431" s="143"/>
      <c r="K1431" s="143"/>
    </row>
    <row r="1432" spans="3:11" s="137" customFormat="1" ht="15" customHeight="1" x14ac:dyDescent="0.25">
      <c r="C1432" s="139"/>
      <c r="D1432" s="139"/>
      <c r="E1432" s="140"/>
      <c r="F1432" s="140"/>
      <c r="G1432" s="140"/>
      <c r="H1432" s="141"/>
      <c r="I1432" s="142"/>
      <c r="J1432" s="143"/>
      <c r="K1432" s="143"/>
    </row>
    <row r="1433" spans="3:11" s="137" customFormat="1" ht="15" customHeight="1" x14ac:dyDescent="0.25">
      <c r="C1433" s="139"/>
      <c r="D1433" s="139"/>
      <c r="E1433" s="140"/>
      <c r="F1433" s="140"/>
      <c r="G1433" s="140"/>
      <c r="H1433" s="141"/>
      <c r="I1433" s="142"/>
      <c r="J1433" s="143"/>
      <c r="K1433" s="143"/>
    </row>
    <row r="1434" spans="3:11" s="137" customFormat="1" ht="15" customHeight="1" x14ac:dyDescent="0.25">
      <c r="C1434" s="139"/>
      <c r="D1434" s="139"/>
      <c r="E1434" s="140"/>
      <c r="F1434" s="140"/>
      <c r="G1434" s="140"/>
      <c r="H1434" s="141"/>
      <c r="I1434" s="142"/>
      <c r="J1434" s="143"/>
      <c r="K1434" s="143"/>
    </row>
    <row r="1435" spans="3:11" s="137" customFormat="1" ht="15" customHeight="1" x14ac:dyDescent="0.25">
      <c r="C1435" s="139"/>
      <c r="D1435" s="139"/>
      <c r="E1435" s="140"/>
      <c r="F1435" s="140"/>
      <c r="G1435" s="140"/>
      <c r="H1435" s="141"/>
      <c r="I1435" s="142"/>
      <c r="J1435" s="143"/>
      <c r="K1435" s="143"/>
    </row>
    <row r="1436" spans="3:11" s="137" customFormat="1" ht="15" customHeight="1" x14ac:dyDescent="0.25">
      <c r="C1436" s="139"/>
      <c r="D1436" s="139"/>
      <c r="E1436" s="140"/>
      <c r="F1436" s="140"/>
      <c r="G1436" s="140"/>
      <c r="H1436" s="141"/>
      <c r="I1436" s="142"/>
      <c r="J1436" s="143"/>
      <c r="K1436" s="143"/>
    </row>
    <row r="1437" spans="3:11" s="137" customFormat="1" ht="15" customHeight="1" x14ac:dyDescent="0.25">
      <c r="C1437" s="139"/>
      <c r="D1437" s="139"/>
      <c r="E1437" s="140"/>
      <c r="F1437" s="140"/>
      <c r="G1437" s="140"/>
      <c r="H1437" s="141"/>
      <c r="I1437" s="142"/>
      <c r="J1437" s="143"/>
      <c r="K1437" s="143"/>
    </row>
    <row r="1438" spans="3:11" s="137" customFormat="1" ht="15" customHeight="1" x14ac:dyDescent="0.25">
      <c r="C1438" s="139"/>
      <c r="D1438" s="139"/>
      <c r="E1438" s="140"/>
      <c r="F1438" s="140"/>
      <c r="G1438" s="140"/>
      <c r="H1438" s="141"/>
      <c r="I1438" s="142"/>
      <c r="J1438" s="143"/>
      <c r="K1438" s="143"/>
    </row>
    <row r="1439" spans="3:11" s="137" customFormat="1" ht="15" customHeight="1" x14ac:dyDescent="0.25">
      <c r="C1439" s="139"/>
      <c r="D1439" s="139"/>
      <c r="E1439" s="140"/>
      <c r="F1439" s="140"/>
      <c r="G1439" s="140"/>
      <c r="H1439" s="141"/>
      <c r="I1439" s="142"/>
      <c r="J1439" s="143"/>
      <c r="K1439" s="143"/>
    </row>
    <row r="1440" spans="3:11" s="137" customFormat="1" ht="15" customHeight="1" x14ac:dyDescent="0.25">
      <c r="C1440" s="139"/>
      <c r="D1440" s="139"/>
      <c r="E1440" s="140"/>
      <c r="F1440" s="140"/>
      <c r="G1440" s="140"/>
      <c r="H1440" s="141"/>
      <c r="I1440" s="142"/>
      <c r="J1440" s="143"/>
      <c r="K1440" s="143"/>
    </row>
    <row r="1441" spans="3:11" s="137" customFormat="1" ht="15" customHeight="1" x14ac:dyDescent="0.25">
      <c r="C1441" s="139"/>
      <c r="D1441" s="139"/>
      <c r="E1441" s="140"/>
      <c r="F1441" s="140"/>
      <c r="G1441" s="140"/>
      <c r="H1441" s="141"/>
      <c r="I1441" s="142"/>
      <c r="J1441" s="143"/>
      <c r="K1441" s="143"/>
    </row>
    <row r="1442" spans="3:11" s="137" customFormat="1" ht="15" customHeight="1" x14ac:dyDescent="0.25">
      <c r="C1442" s="139"/>
      <c r="D1442" s="139"/>
      <c r="E1442" s="140"/>
      <c r="F1442" s="140"/>
      <c r="G1442" s="140"/>
      <c r="H1442" s="141"/>
      <c r="I1442" s="142"/>
      <c r="J1442" s="143"/>
      <c r="K1442" s="143"/>
    </row>
    <row r="1443" spans="3:11" s="137" customFormat="1" ht="15" customHeight="1" x14ac:dyDescent="0.25">
      <c r="C1443" s="139"/>
      <c r="D1443" s="139"/>
      <c r="E1443" s="140"/>
      <c r="F1443" s="140"/>
      <c r="G1443" s="140"/>
      <c r="H1443" s="141"/>
      <c r="I1443" s="142"/>
      <c r="J1443" s="143"/>
      <c r="K1443" s="143"/>
    </row>
    <row r="1444" spans="3:11" s="137" customFormat="1" ht="15" customHeight="1" x14ac:dyDescent="0.25">
      <c r="C1444" s="139"/>
      <c r="D1444" s="139"/>
      <c r="E1444" s="140"/>
      <c r="F1444" s="140"/>
      <c r="G1444" s="140"/>
      <c r="H1444" s="141"/>
      <c r="I1444" s="142"/>
      <c r="J1444" s="143"/>
      <c r="K1444" s="143"/>
    </row>
    <row r="1445" spans="3:11" s="137" customFormat="1" ht="15" customHeight="1" x14ac:dyDescent="0.25">
      <c r="C1445" s="139"/>
      <c r="D1445" s="139"/>
      <c r="E1445" s="140"/>
      <c r="F1445" s="140"/>
      <c r="G1445" s="140"/>
      <c r="H1445" s="141"/>
      <c r="I1445" s="142"/>
      <c r="J1445" s="143"/>
      <c r="K1445" s="143"/>
    </row>
    <row r="1446" spans="3:11" s="137" customFormat="1" ht="15" customHeight="1" x14ac:dyDescent="0.25">
      <c r="C1446" s="139"/>
      <c r="D1446" s="139"/>
      <c r="E1446" s="140"/>
      <c r="F1446" s="140"/>
      <c r="G1446" s="140"/>
      <c r="H1446" s="141"/>
      <c r="I1446" s="142"/>
      <c r="J1446" s="143"/>
      <c r="K1446" s="143"/>
    </row>
    <row r="1447" spans="3:11" s="137" customFormat="1" ht="15" customHeight="1" x14ac:dyDescent="0.25">
      <c r="C1447" s="139"/>
      <c r="D1447" s="139"/>
      <c r="E1447" s="140"/>
      <c r="F1447" s="140"/>
      <c r="G1447" s="140"/>
      <c r="H1447" s="141"/>
      <c r="I1447" s="142"/>
      <c r="J1447" s="143"/>
      <c r="K1447" s="143"/>
    </row>
    <row r="1448" spans="3:11" s="137" customFormat="1" ht="15" customHeight="1" x14ac:dyDescent="0.25">
      <c r="C1448" s="139"/>
      <c r="D1448" s="139"/>
      <c r="E1448" s="140"/>
      <c r="F1448" s="140"/>
      <c r="G1448" s="140"/>
      <c r="H1448" s="141"/>
      <c r="I1448" s="142"/>
      <c r="J1448" s="143"/>
      <c r="K1448" s="143"/>
    </row>
    <row r="1449" spans="3:11" s="137" customFormat="1" ht="15" customHeight="1" x14ac:dyDescent="0.25">
      <c r="C1449" s="139"/>
      <c r="D1449" s="139"/>
      <c r="E1449" s="140"/>
      <c r="F1449" s="140"/>
      <c r="G1449" s="140"/>
      <c r="H1449" s="141"/>
      <c r="I1449" s="142"/>
      <c r="J1449" s="143"/>
      <c r="K1449" s="143"/>
    </row>
    <row r="1450" spans="3:11" s="137" customFormat="1" ht="15" customHeight="1" x14ac:dyDescent="0.25">
      <c r="C1450" s="139"/>
      <c r="D1450" s="139"/>
      <c r="E1450" s="140"/>
      <c r="F1450" s="140"/>
      <c r="G1450" s="140"/>
      <c r="H1450" s="141"/>
      <c r="I1450" s="142"/>
      <c r="J1450" s="143"/>
      <c r="K1450" s="143"/>
    </row>
    <row r="1451" spans="3:11" s="137" customFormat="1" ht="15" customHeight="1" x14ac:dyDescent="0.25">
      <c r="C1451" s="139"/>
      <c r="D1451" s="139"/>
      <c r="E1451" s="140"/>
      <c r="F1451" s="140"/>
      <c r="G1451" s="140"/>
      <c r="H1451" s="141"/>
      <c r="I1451" s="142"/>
      <c r="J1451" s="143"/>
      <c r="K1451" s="143"/>
    </row>
    <row r="1452" spans="3:11" s="137" customFormat="1" ht="15" customHeight="1" x14ac:dyDescent="0.25">
      <c r="C1452" s="139"/>
      <c r="D1452" s="139"/>
      <c r="E1452" s="140"/>
      <c r="F1452" s="140"/>
      <c r="G1452" s="140"/>
      <c r="H1452" s="141"/>
      <c r="I1452" s="142"/>
      <c r="J1452" s="143"/>
      <c r="K1452" s="143"/>
    </row>
    <row r="1453" spans="3:11" s="137" customFormat="1" ht="15" customHeight="1" x14ac:dyDescent="0.25">
      <c r="C1453" s="139"/>
      <c r="D1453" s="139"/>
      <c r="E1453" s="140"/>
      <c r="F1453" s="140"/>
      <c r="G1453" s="140"/>
      <c r="H1453" s="141"/>
      <c r="I1453" s="142"/>
      <c r="J1453" s="143"/>
      <c r="K1453" s="143"/>
    </row>
    <row r="1454" spans="3:11" s="137" customFormat="1" ht="15" customHeight="1" x14ac:dyDescent="0.25">
      <c r="C1454" s="139"/>
      <c r="D1454" s="139"/>
      <c r="E1454" s="140"/>
      <c r="F1454" s="140"/>
      <c r="G1454" s="140"/>
      <c r="H1454" s="141"/>
      <c r="I1454" s="142"/>
      <c r="J1454" s="143"/>
      <c r="K1454" s="143"/>
    </row>
    <row r="1455" spans="3:11" s="137" customFormat="1" ht="15" customHeight="1" x14ac:dyDescent="0.25">
      <c r="C1455" s="139"/>
      <c r="D1455" s="139"/>
      <c r="E1455" s="140"/>
      <c r="F1455" s="140"/>
      <c r="G1455" s="140"/>
      <c r="H1455" s="141"/>
      <c r="I1455" s="142"/>
      <c r="J1455" s="143"/>
      <c r="K1455" s="143"/>
    </row>
    <row r="1456" spans="3:11" s="137" customFormat="1" ht="15" customHeight="1" x14ac:dyDescent="0.25">
      <c r="C1456" s="139"/>
      <c r="D1456" s="139"/>
      <c r="E1456" s="140"/>
      <c r="F1456" s="140"/>
      <c r="G1456" s="140"/>
      <c r="H1456" s="141"/>
      <c r="I1456" s="142"/>
      <c r="J1456" s="143"/>
      <c r="K1456" s="143"/>
    </row>
    <row r="1457" spans="3:11" s="137" customFormat="1" ht="15" customHeight="1" x14ac:dyDescent="0.25">
      <c r="C1457" s="139"/>
      <c r="D1457" s="139"/>
      <c r="E1457" s="140"/>
      <c r="F1457" s="140"/>
      <c r="G1457" s="140"/>
      <c r="H1457" s="141"/>
      <c r="I1457" s="142"/>
      <c r="J1457" s="143"/>
      <c r="K1457" s="143"/>
    </row>
    <row r="1458" spans="3:11" s="137" customFormat="1" ht="15" customHeight="1" x14ac:dyDescent="0.25">
      <c r="C1458" s="139"/>
      <c r="D1458" s="139"/>
      <c r="E1458" s="140"/>
      <c r="F1458" s="140"/>
      <c r="G1458" s="140"/>
      <c r="H1458" s="141"/>
      <c r="I1458" s="142"/>
      <c r="J1458" s="143"/>
      <c r="K1458" s="143"/>
    </row>
    <row r="1459" spans="3:11" s="137" customFormat="1" ht="15" customHeight="1" x14ac:dyDescent="0.25">
      <c r="C1459" s="139"/>
      <c r="D1459" s="139"/>
      <c r="E1459" s="140"/>
      <c r="F1459" s="140"/>
      <c r="G1459" s="140"/>
      <c r="H1459" s="141"/>
      <c r="I1459" s="142"/>
      <c r="J1459" s="143"/>
      <c r="K1459" s="143"/>
    </row>
    <row r="1460" spans="3:11" s="137" customFormat="1" ht="15" customHeight="1" x14ac:dyDescent="0.25">
      <c r="C1460" s="139"/>
      <c r="D1460" s="139"/>
      <c r="E1460" s="140"/>
      <c r="F1460" s="140"/>
      <c r="G1460" s="140"/>
      <c r="H1460" s="141"/>
      <c r="I1460" s="142"/>
      <c r="J1460" s="143"/>
      <c r="K1460" s="143"/>
    </row>
    <row r="1461" spans="3:11" s="137" customFormat="1" ht="15" customHeight="1" x14ac:dyDescent="0.25">
      <c r="C1461" s="139"/>
      <c r="D1461" s="139"/>
      <c r="E1461" s="140"/>
      <c r="F1461" s="140"/>
      <c r="G1461" s="140"/>
      <c r="H1461" s="141"/>
      <c r="I1461" s="142"/>
      <c r="J1461" s="143"/>
      <c r="K1461" s="143"/>
    </row>
    <row r="1462" spans="3:11" s="137" customFormat="1" ht="15" customHeight="1" x14ac:dyDescent="0.25">
      <c r="C1462" s="139"/>
      <c r="D1462" s="139"/>
      <c r="E1462" s="140"/>
      <c r="F1462" s="140"/>
      <c r="G1462" s="140"/>
      <c r="H1462" s="141"/>
      <c r="I1462" s="142"/>
      <c r="J1462" s="143"/>
      <c r="K1462" s="143"/>
    </row>
    <row r="1463" spans="3:11" s="137" customFormat="1" ht="15" customHeight="1" x14ac:dyDescent="0.25">
      <c r="C1463" s="139"/>
      <c r="D1463" s="139"/>
      <c r="E1463" s="140"/>
      <c r="F1463" s="140"/>
      <c r="G1463" s="140"/>
      <c r="H1463" s="141"/>
      <c r="I1463" s="142"/>
      <c r="J1463" s="143"/>
      <c r="K1463" s="143"/>
    </row>
    <row r="1464" spans="3:11" s="137" customFormat="1" ht="15" customHeight="1" x14ac:dyDescent="0.25">
      <c r="C1464" s="139"/>
      <c r="D1464" s="139"/>
      <c r="E1464" s="140"/>
      <c r="F1464" s="140"/>
      <c r="G1464" s="140"/>
      <c r="H1464" s="141"/>
      <c r="I1464" s="142"/>
      <c r="J1464" s="143"/>
      <c r="K1464" s="143"/>
    </row>
    <row r="1465" spans="3:11" s="137" customFormat="1" ht="15" customHeight="1" x14ac:dyDescent="0.25">
      <c r="C1465" s="139"/>
      <c r="D1465" s="139"/>
      <c r="E1465" s="140"/>
      <c r="F1465" s="140"/>
      <c r="G1465" s="140"/>
      <c r="H1465" s="141"/>
      <c r="I1465" s="142"/>
      <c r="J1465" s="143"/>
      <c r="K1465" s="143"/>
    </row>
    <row r="1466" spans="3:11" s="137" customFormat="1" ht="15" customHeight="1" x14ac:dyDescent="0.25">
      <c r="C1466" s="139"/>
      <c r="D1466" s="139"/>
      <c r="E1466" s="140"/>
      <c r="F1466" s="140"/>
      <c r="G1466" s="140"/>
      <c r="H1466" s="141"/>
      <c r="I1466" s="142"/>
      <c r="J1466" s="143"/>
      <c r="K1466" s="143"/>
    </row>
    <row r="1467" spans="3:11" s="137" customFormat="1" ht="15" customHeight="1" x14ac:dyDescent="0.25">
      <c r="C1467" s="139"/>
      <c r="D1467" s="139"/>
      <c r="E1467" s="140"/>
      <c r="F1467" s="140"/>
      <c r="G1467" s="140"/>
      <c r="H1467" s="141"/>
      <c r="I1467" s="142"/>
      <c r="J1467" s="143"/>
      <c r="K1467" s="143"/>
    </row>
    <row r="1468" spans="3:11" s="137" customFormat="1" ht="15" customHeight="1" x14ac:dyDescent="0.25">
      <c r="C1468" s="139"/>
      <c r="D1468" s="139"/>
      <c r="E1468" s="140"/>
      <c r="F1468" s="140"/>
      <c r="G1468" s="140"/>
      <c r="H1468" s="141"/>
      <c r="I1468" s="142"/>
      <c r="J1468" s="143"/>
      <c r="K1468" s="143"/>
    </row>
    <row r="1469" spans="3:11" s="137" customFormat="1" ht="15" customHeight="1" x14ac:dyDescent="0.25">
      <c r="C1469" s="139"/>
      <c r="D1469" s="139"/>
      <c r="E1469" s="140"/>
      <c r="F1469" s="140"/>
      <c r="G1469" s="140"/>
      <c r="H1469" s="141"/>
      <c r="I1469" s="142"/>
      <c r="J1469" s="143"/>
      <c r="K1469" s="143"/>
    </row>
    <row r="1470" spans="3:11" s="137" customFormat="1" ht="15" customHeight="1" x14ac:dyDescent="0.25">
      <c r="C1470" s="139"/>
      <c r="D1470" s="139"/>
      <c r="E1470" s="140"/>
      <c r="F1470" s="140"/>
      <c r="G1470" s="140"/>
      <c r="H1470" s="141"/>
      <c r="I1470" s="142"/>
      <c r="J1470" s="143"/>
      <c r="K1470" s="143"/>
    </row>
    <row r="1471" spans="3:11" s="137" customFormat="1" ht="15" customHeight="1" x14ac:dyDescent="0.25">
      <c r="C1471" s="139"/>
      <c r="D1471" s="139"/>
      <c r="E1471" s="140"/>
      <c r="F1471" s="140"/>
      <c r="G1471" s="140"/>
      <c r="H1471" s="141"/>
      <c r="I1471" s="142"/>
      <c r="J1471" s="143"/>
      <c r="K1471" s="143"/>
    </row>
    <row r="1472" spans="3:11" s="137" customFormat="1" ht="15" customHeight="1" x14ac:dyDescent="0.25">
      <c r="C1472" s="139"/>
      <c r="D1472" s="139"/>
      <c r="E1472" s="140"/>
      <c r="F1472" s="140"/>
      <c r="G1472" s="140"/>
      <c r="H1472" s="141"/>
      <c r="I1472" s="142"/>
      <c r="J1472" s="143"/>
      <c r="K1472" s="143"/>
    </row>
    <row r="1473" spans="3:11" s="137" customFormat="1" ht="15" customHeight="1" x14ac:dyDescent="0.25">
      <c r="C1473" s="139"/>
      <c r="D1473" s="139"/>
      <c r="E1473" s="140"/>
      <c r="F1473" s="140"/>
      <c r="G1473" s="140"/>
      <c r="H1473" s="141"/>
      <c r="I1473" s="142"/>
      <c r="J1473" s="143"/>
      <c r="K1473" s="143"/>
    </row>
    <row r="1474" spans="3:11" s="137" customFormat="1" ht="15" customHeight="1" x14ac:dyDescent="0.25">
      <c r="C1474" s="139"/>
      <c r="D1474" s="139"/>
      <c r="E1474" s="140"/>
      <c r="F1474" s="140"/>
      <c r="G1474" s="140"/>
      <c r="H1474" s="141"/>
      <c r="I1474" s="142"/>
      <c r="J1474" s="143"/>
      <c r="K1474" s="143"/>
    </row>
    <row r="1475" spans="3:11" s="137" customFormat="1" ht="15" customHeight="1" x14ac:dyDescent="0.25">
      <c r="C1475" s="139"/>
      <c r="D1475" s="139"/>
      <c r="E1475" s="140"/>
      <c r="F1475" s="140"/>
      <c r="G1475" s="140"/>
      <c r="H1475" s="141"/>
      <c r="I1475" s="142"/>
      <c r="J1475" s="143"/>
      <c r="K1475" s="143"/>
    </row>
    <row r="1476" spans="3:11" s="137" customFormat="1" ht="15" customHeight="1" x14ac:dyDescent="0.25">
      <c r="C1476" s="139"/>
      <c r="D1476" s="139"/>
      <c r="E1476" s="140"/>
      <c r="F1476" s="140"/>
      <c r="G1476" s="140"/>
      <c r="H1476" s="141"/>
      <c r="I1476" s="142"/>
      <c r="J1476" s="143"/>
      <c r="K1476" s="143"/>
    </row>
    <row r="1477" spans="3:11" s="137" customFormat="1" ht="15" customHeight="1" x14ac:dyDescent="0.25">
      <c r="C1477" s="139"/>
      <c r="D1477" s="139"/>
      <c r="E1477" s="140"/>
      <c r="F1477" s="140"/>
      <c r="G1477" s="140"/>
      <c r="H1477" s="141"/>
      <c r="I1477" s="142"/>
      <c r="J1477" s="143"/>
      <c r="K1477" s="143"/>
    </row>
    <row r="1478" spans="3:11" s="137" customFormat="1" ht="15" customHeight="1" x14ac:dyDescent="0.25">
      <c r="C1478" s="139"/>
      <c r="D1478" s="139"/>
      <c r="E1478" s="140"/>
      <c r="F1478" s="140"/>
      <c r="G1478" s="140"/>
      <c r="H1478" s="141"/>
      <c r="I1478" s="142"/>
      <c r="J1478" s="143"/>
      <c r="K1478" s="143"/>
    </row>
    <row r="1479" spans="3:11" s="137" customFormat="1" ht="15" customHeight="1" x14ac:dyDescent="0.25">
      <c r="C1479" s="139"/>
      <c r="D1479" s="139"/>
      <c r="E1479" s="140"/>
      <c r="F1479" s="140"/>
      <c r="G1479" s="140"/>
      <c r="H1479" s="141"/>
      <c r="I1479" s="142"/>
      <c r="J1479" s="143"/>
      <c r="K1479" s="143"/>
    </row>
    <row r="1480" spans="3:11" s="137" customFormat="1" ht="15" customHeight="1" x14ac:dyDescent="0.25">
      <c r="C1480" s="139"/>
      <c r="D1480" s="139"/>
      <c r="E1480" s="140"/>
      <c r="F1480" s="140"/>
      <c r="G1480" s="140"/>
      <c r="H1480" s="141"/>
      <c r="I1480" s="142"/>
      <c r="J1480" s="143"/>
      <c r="K1480" s="143"/>
    </row>
    <row r="1481" spans="3:11" s="137" customFormat="1" ht="15" customHeight="1" x14ac:dyDescent="0.25">
      <c r="C1481" s="139"/>
      <c r="D1481" s="139"/>
      <c r="E1481" s="140"/>
      <c r="F1481" s="140"/>
      <c r="G1481" s="140"/>
      <c r="H1481" s="141"/>
      <c r="I1481" s="142"/>
      <c r="J1481" s="143"/>
      <c r="K1481" s="143"/>
    </row>
    <row r="1482" spans="3:11" s="137" customFormat="1" ht="15" customHeight="1" x14ac:dyDescent="0.25">
      <c r="C1482" s="139"/>
      <c r="D1482" s="139"/>
      <c r="E1482" s="140"/>
      <c r="F1482" s="140"/>
      <c r="G1482" s="140"/>
      <c r="H1482" s="141"/>
      <c r="I1482" s="142"/>
      <c r="J1482" s="143"/>
      <c r="K1482" s="143"/>
    </row>
    <row r="1483" spans="3:11" s="137" customFormat="1" ht="15" customHeight="1" x14ac:dyDescent="0.25">
      <c r="C1483" s="139"/>
      <c r="D1483" s="139"/>
      <c r="E1483" s="140"/>
      <c r="F1483" s="140"/>
      <c r="G1483" s="140"/>
      <c r="H1483" s="141"/>
      <c r="I1483" s="142"/>
      <c r="J1483" s="143"/>
      <c r="K1483" s="143"/>
    </row>
    <row r="1484" spans="3:11" s="137" customFormat="1" ht="15" customHeight="1" x14ac:dyDescent="0.25">
      <c r="C1484" s="139"/>
      <c r="D1484" s="139"/>
      <c r="E1484" s="140"/>
      <c r="F1484" s="140"/>
      <c r="G1484" s="140"/>
      <c r="H1484" s="141"/>
      <c r="I1484" s="142"/>
      <c r="J1484" s="143"/>
      <c r="K1484" s="143"/>
    </row>
    <row r="1485" spans="3:11" s="137" customFormat="1" ht="15" customHeight="1" x14ac:dyDescent="0.25">
      <c r="C1485" s="139"/>
      <c r="D1485" s="139"/>
      <c r="E1485" s="140"/>
      <c r="F1485" s="140"/>
      <c r="G1485" s="140"/>
      <c r="H1485" s="141"/>
      <c r="I1485" s="142"/>
      <c r="J1485" s="143"/>
      <c r="K1485" s="143"/>
    </row>
    <row r="1486" spans="3:11" s="137" customFormat="1" ht="15" customHeight="1" x14ac:dyDescent="0.25">
      <c r="C1486" s="139"/>
      <c r="D1486" s="139"/>
      <c r="E1486" s="140"/>
      <c r="F1486" s="140"/>
      <c r="G1486" s="140"/>
      <c r="H1486" s="141"/>
      <c r="I1486" s="142"/>
      <c r="J1486" s="143"/>
      <c r="K1486" s="143"/>
    </row>
    <row r="1487" spans="3:11" s="137" customFormat="1" ht="15" customHeight="1" x14ac:dyDescent="0.25">
      <c r="C1487" s="139"/>
      <c r="D1487" s="139"/>
      <c r="E1487" s="140"/>
      <c r="F1487" s="140"/>
      <c r="G1487" s="140"/>
      <c r="H1487" s="141"/>
      <c r="I1487" s="142"/>
      <c r="J1487" s="143"/>
      <c r="K1487" s="143"/>
    </row>
    <row r="1488" spans="3:11" s="137" customFormat="1" ht="15" customHeight="1" x14ac:dyDescent="0.25">
      <c r="C1488" s="139"/>
      <c r="D1488" s="139"/>
      <c r="E1488" s="140"/>
      <c r="F1488" s="140"/>
      <c r="G1488" s="140"/>
      <c r="H1488" s="141"/>
      <c r="I1488" s="142"/>
      <c r="J1488" s="143"/>
      <c r="K1488" s="143"/>
    </row>
    <row r="1489" spans="3:11" s="137" customFormat="1" ht="15" customHeight="1" x14ac:dyDescent="0.25">
      <c r="C1489" s="139"/>
      <c r="D1489" s="139"/>
      <c r="E1489" s="140"/>
      <c r="F1489" s="140"/>
      <c r="G1489" s="140"/>
      <c r="H1489" s="141"/>
      <c r="I1489" s="142"/>
      <c r="J1489" s="143"/>
      <c r="K1489" s="143"/>
    </row>
    <row r="1490" spans="3:11" s="137" customFormat="1" ht="15" customHeight="1" x14ac:dyDescent="0.25">
      <c r="C1490" s="139"/>
      <c r="D1490" s="139"/>
      <c r="E1490" s="140"/>
      <c r="F1490" s="140"/>
      <c r="G1490" s="140"/>
      <c r="H1490" s="141"/>
      <c r="I1490" s="142"/>
      <c r="J1490" s="143"/>
      <c r="K1490" s="143"/>
    </row>
    <row r="1491" spans="3:11" s="137" customFormat="1" ht="15" customHeight="1" x14ac:dyDescent="0.25">
      <c r="C1491" s="139"/>
      <c r="D1491" s="139"/>
      <c r="E1491" s="140"/>
      <c r="F1491" s="140"/>
      <c r="G1491" s="140"/>
      <c r="H1491" s="141"/>
      <c r="I1491" s="142"/>
      <c r="J1491" s="143"/>
      <c r="K1491" s="143"/>
    </row>
    <row r="1492" spans="3:11" s="137" customFormat="1" ht="15" customHeight="1" x14ac:dyDescent="0.25">
      <c r="C1492" s="139"/>
      <c r="D1492" s="139"/>
      <c r="E1492" s="140"/>
      <c r="F1492" s="140"/>
      <c r="G1492" s="140"/>
      <c r="H1492" s="141"/>
      <c r="I1492" s="142"/>
      <c r="J1492" s="143"/>
      <c r="K1492" s="143"/>
    </row>
    <row r="1493" spans="3:11" s="137" customFormat="1" ht="15" customHeight="1" x14ac:dyDescent="0.25">
      <c r="C1493" s="139"/>
      <c r="D1493" s="139"/>
      <c r="E1493" s="140"/>
      <c r="F1493" s="140"/>
      <c r="G1493" s="140"/>
      <c r="H1493" s="141"/>
      <c r="I1493" s="142"/>
      <c r="J1493" s="143"/>
      <c r="K1493" s="143"/>
    </row>
    <row r="1494" spans="3:11" s="137" customFormat="1" ht="15" customHeight="1" x14ac:dyDescent="0.25">
      <c r="C1494" s="139"/>
      <c r="D1494" s="139"/>
      <c r="E1494" s="140"/>
      <c r="F1494" s="140"/>
      <c r="G1494" s="140"/>
      <c r="H1494" s="141"/>
      <c r="I1494" s="142"/>
      <c r="J1494" s="143"/>
      <c r="K1494" s="143"/>
    </row>
    <row r="1495" spans="3:11" s="137" customFormat="1" ht="15" customHeight="1" x14ac:dyDescent="0.25">
      <c r="C1495" s="139"/>
      <c r="D1495" s="139"/>
      <c r="E1495" s="140"/>
      <c r="F1495" s="140"/>
      <c r="G1495" s="140"/>
      <c r="H1495" s="141"/>
      <c r="I1495" s="142"/>
      <c r="J1495" s="143"/>
      <c r="K1495" s="143"/>
    </row>
    <row r="1496" spans="3:11" s="137" customFormat="1" ht="15" customHeight="1" x14ac:dyDescent="0.25">
      <c r="C1496" s="139"/>
      <c r="D1496" s="139"/>
      <c r="E1496" s="140"/>
      <c r="F1496" s="140"/>
      <c r="G1496" s="140"/>
      <c r="H1496" s="141"/>
      <c r="I1496" s="142"/>
      <c r="J1496" s="143"/>
      <c r="K1496" s="143"/>
    </row>
    <row r="1497" spans="3:11" s="137" customFormat="1" ht="15" customHeight="1" x14ac:dyDescent="0.25">
      <c r="C1497" s="139"/>
      <c r="D1497" s="139"/>
      <c r="E1497" s="140"/>
      <c r="F1497" s="140"/>
      <c r="G1497" s="140"/>
      <c r="H1497" s="141"/>
      <c r="I1497" s="142"/>
      <c r="J1497" s="143"/>
      <c r="K1497" s="143"/>
    </row>
    <row r="1498" spans="3:11" s="137" customFormat="1" ht="15" customHeight="1" x14ac:dyDescent="0.25">
      <c r="C1498" s="139"/>
      <c r="D1498" s="139"/>
      <c r="E1498" s="140"/>
      <c r="F1498" s="140"/>
      <c r="G1498" s="140"/>
      <c r="H1498" s="141"/>
      <c r="I1498" s="142"/>
      <c r="J1498" s="143"/>
      <c r="K1498" s="143"/>
    </row>
    <row r="1499" spans="3:11" s="137" customFormat="1" ht="15" customHeight="1" x14ac:dyDescent="0.25">
      <c r="C1499" s="139"/>
      <c r="D1499" s="139"/>
      <c r="E1499" s="140"/>
      <c r="F1499" s="140"/>
      <c r="G1499" s="140"/>
      <c r="H1499" s="141"/>
      <c r="I1499" s="142"/>
      <c r="J1499" s="143"/>
      <c r="K1499" s="143"/>
    </row>
    <row r="1500" spans="3:11" s="137" customFormat="1" ht="15" customHeight="1" x14ac:dyDescent="0.25">
      <c r="C1500" s="139"/>
      <c r="D1500" s="139"/>
      <c r="E1500" s="140"/>
      <c r="F1500" s="140"/>
      <c r="G1500" s="140"/>
      <c r="H1500" s="141"/>
      <c r="I1500" s="142"/>
      <c r="J1500" s="143"/>
      <c r="K1500" s="143"/>
    </row>
    <row r="1501" spans="3:11" s="137" customFormat="1" ht="15" customHeight="1" x14ac:dyDescent="0.25">
      <c r="C1501" s="139"/>
      <c r="D1501" s="139"/>
      <c r="E1501" s="140"/>
      <c r="F1501" s="140"/>
      <c r="G1501" s="140"/>
      <c r="H1501" s="141"/>
      <c r="I1501" s="142"/>
      <c r="J1501" s="143"/>
      <c r="K1501" s="143"/>
    </row>
    <row r="1502" spans="3:11" s="137" customFormat="1" ht="15" customHeight="1" x14ac:dyDescent="0.25">
      <c r="C1502" s="139"/>
      <c r="D1502" s="139"/>
      <c r="E1502" s="140"/>
      <c r="F1502" s="140"/>
      <c r="G1502" s="140"/>
      <c r="H1502" s="141"/>
      <c r="I1502" s="142"/>
      <c r="J1502" s="143"/>
      <c r="K1502" s="143"/>
    </row>
    <row r="1503" spans="3:11" s="137" customFormat="1" ht="15" customHeight="1" x14ac:dyDescent="0.25">
      <c r="C1503" s="139"/>
      <c r="D1503" s="139"/>
      <c r="E1503" s="140"/>
      <c r="F1503" s="140"/>
      <c r="G1503" s="140"/>
      <c r="H1503" s="141"/>
      <c r="I1503" s="142"/>
      <c r="J1503" s="143"/>
      <c r="K1503" s="143"/>
    </row>
    <row r="1504" spans="3:11" s="137" customFormat="1" ht="15" customHeight="1" x14ac:dyDescent="0.25">
      <c r="C1504" s="139"/>
      <c r="D1504" s="139"/>
      <c r="E1504" s="140"/>
      <c r="F1504" s="140"/>
      <c r="G1504" s="140"/>
      <c r="H1504" s="141"/>
      <c r="I1504" s="142"/>
      <c r="J1504" s="143"/>
      <c r="K1504" s="143"/>
    </row>
    <row r="1505" spans="3:11" s="137" customFormat="1" ht="15" customHeight="1" x14ac:dyDescent="0.25">
      <c r="C1505" s="139"/>
      <c r="D1505" s="139"/>
      <c r="E1505" s="140"/>
      <c r="F1505" s="140"/>
      <c r="G1505" s="140"/>
      <c r="H1505" s="141"/>
      <c r="I1505" s="142"/>
      <c r="J1505" s="143"/>
      <c r="K1505" s="143"/>
    </row>
    <row r="1506" spans="3:11" s="137" customFormat="1" ht="15" customHeight="1" x14ac:dyDescent="0.25">
      <c r="C1506" s="139"/>
      <c r="D1506" s="139"/>
      <c r="E1506" s="140"/>
      <c r="F1506" s="140"/>
      <c r="G1506" s="140"/>
      <c r="H1506" s="141"/>
      <c r="I1506" s="142"/>
      <c r="J1506" s="143"/>
      <c r="K1506" s="143"/>
    </row>
    <row r="1507" spans="3:11" s="137" customFormat="1" ht="15" customHeight="1" x14ac:dyDescent="0.25">
      <c r="C1507" s="139"/>
      <c r="D1507" s="139"/>
      <c r="E1507" s="140"/>
      <c r="F1507" s="140"/>
      <c r="G1507" s="140"/>
      <c r="H1507" s="141"/>
      <c r="I1507" s="142"/>
      <c r="J1507" s="143"/>
      <c r="K1507" s="143"/>
    </row>
    <row r="1508" spans="3:11" s="137" customFormat="1" ht="15" customHeight="1" x14ac:dyDescent="0.25">
      <c r="C1508" s="139"/>
      <c r="D1508" s="139"/>
      <c r="E1508" s="140"/>
      <c r="F1508" s="140"/>
      <c r="G1508" s="140"/>
      <c r="H1508" s="141"/>
      <c r="I1508" s="142"/>
      <c r="J1508" s="143"/>
      <c r="K1508" s="143"/>
    </row>
    <row r="1509" spans="3:11" s="137" customFormat="1" ht="15" customHeight="1" x14ac:dyDescent="0.25">
      <c r="C1509" s="139"/>
      <c r="D1509" s="139"/>
      <c r="E1509" s="140"/>
      <c r="F1509" s="140"/>
      <c r="G1509" s="140"/>
      <c r="H1509" s="141"/>
      <c r="I1509" s="142"/>
      <c r="J1509" s="143"/>
      <c r="K1509" s="143"/>
    </row>
    <row r="1510" spans="3:11" s="137" customFormat="1" ht="15" customHeight="1" x14ac:dyDescent="0.25">
      <c r="C1510" s="139"/>
      <c r="D1510" s="139"/>
      <c r="E1510" s="140"/>
      <c r="F1510" s="140"/>
      <c r="G1510" s="140"/>
      <c r="H1510" s="141"/>
      <c r="I1510" s="142"/>
      <c r="J1510" s="143"/>
      <c r="K1510" s="143"/>
    </row>
    <row r="1511" spans="3:11" s="137" customFormat="1" ht="15" customHeight="1" x14ac:dyDescent="0.25">
      <c r="C1511" s="139"/>
      <c r="D1511" s="139"/>
      <c r="E1511" s="140"/>
      <c r="F1511" s="140"/>
      <c r="G1511" s="140"/>
      <c r="H1511" s="141"/>
      <c r="I1511" s="142"/>
      <c r="J1511" s="143"/>
      <c r="K1511" s="143"/>
    </row>
    <row r="1512" spans="3:11" s="137" customFormat="1" ht="15" customHeight="1" x14ac:dyDescent="0.25">
      <c r="C1512" s="139"/>
      <c r="D1512" s="139"/>
      <c r="E1512" s="140"/>
      <c r="F1512" s="140"/>
      <c r="G1512" s="140"/>
      <c r="H1512" s="141"/>
      <c r="I1512" s="142"/>
      <c r="J1512" s="143"/>
      <c r="K1512" s="143"/>
    </row>
    <row r="1513" spans="3:11" s="137" customFormat="1" ht="15" customHeight="1" x14ac:dyDescent="0.25">
      <c r="C1513" s="139"/>
      <c r="D1513" s="139"/>
      <c r="E1513" s="140"/>
      <c r="F1513" s="140"/>
      <c r="G1513" s="140"/>
      <c r="H1513" s="141"/>
      <c r="I1513" s="142"/>
      <c r="J1513" s="143"/>
      <c r="K1513" s="143"/>
    </row>
    <row r="1514" spans="3:11" s="137" customFormat="1" ht="15" customHeight="1" x14ac:dyDescent="0.25">
      <c r="C1514" s="139"/>
      <c r="D1514" s="139"/>
      <c r="E1514" s="140"/>
      <c r="F1514" s="140"/>
      <c r="G1514" s="140"/>
      <c r="H1514" s="141"/>
      <c r="I1514" s="142"/>
      <c r="J1514" s="143"/>
      <c r="K1514" s="143"/>
    </row>
    <row r="1515" spans="3:11" s="137" customFormat="1" ht="15" customHeight="1" x14ac:dyDescent="0.25">
      <c r="C1515" s="139"/>
      <c r="D1515" s="139"/>
      <c r="E1515" s="140"/>
      <c r="F1515" s="140"/>
      <c r="G1515" s="140"/>
      <c r="H1515" s="141"/>
      <c r="I1515" s="142"/>
      <c r="J1515" s="143"/>
      <c r="K1515" s="143"/>
    </row>
    <row r="1516" spans="3:11" s="137" customFormat="1" ht="15" customHeight="1" x14ac:dyDescent="0.25">
      <c r="C1516" s="139"/>
      <c r="D1516" s="139"/>
      <c r="E1516" s="140"/>
      <c r="F1516" s="140"/>
      <c r="G1516" s="140"/>
      <c r="H1516" s="141"/>
      <c r="I1516" s="142"/>
      <c r="J1516" s="143"/>
      <c r="K1516" s="143"/>
    </row>
    <row r="1517" spans="3:11" s="137" customFormat="1" ht="15" customHeight="1" x14ac:dyDescent="0.25">
      <c r="C1517" s="139"/>
      <c r="D1517" s="139"/>
      <c r="E1517" s="140"/>
      <c r="F1517" s="140"/>
      <c r="G1517" s="140"/>
      <c r="H1517" s="141"/>
      <c r="I1517" s="142"/>
      <c r="J1517" s="143"/>
      <c r="K1517" s="143"/>
    </row>
    <row r="1518" spans="3:11" s="137" customFormat="1" ht="15" customHeight="1" x14ac:dyDescent="0.25">
      <c r="C1518" s="139"/>
      <c r="D1518" s="139"/>
      <c r="E1518" s="140"/>
      <c r="F1518" s="140"/>
      <c r="G1518" s="140"/>
      <c r="H1518" s="141"/>
      <c r="I1518" s="142"/>
      <c r="J1518" s="143"/>
      <c r="K1518" s="143"/>
    </row>
    <row r="1519" spans="3:11" s="137" customFormat="1" ht="15" customHeight="1" x14ac:dyDescent="0.25">
      <c r="C1519" s="139"/>
      <c r="D1519" s="139"/>
      <c r="E1519" s="140"/>
      <c r="F1519" s="140"/>
      <c r="G1519" s="140"/>
      <c r="H1519" s="141"/>
      <c r="I1519" s="142"/>
      <c r="J1519" s="143"/>
      <c r="K1519" s="143"/>
    </row>
    <row r="1520" spans="3:11" s="137" customFormat="1" ht="15" customHeight="1" x14ac:dyDescent="0.25">
      <c r="C1520" s="139"/>
      <c r="D1520" s="139"/>
      <c r="E1520" s="140"/>
      <c r="F1520" s="140"/>
      <c r="G1520" s="140"/>
      <c r="H1520" s="141"/>
      <c r="I1520" s="142"/>
      <c r="J1520" s="143"/>
      <c r="K1520" s="143"/>
    </row>
    <row r="1521" spans="3:11" s="137" customFormat="1" ht="15" customHeight="1" x14ac:dyDescent="0.25">
      <c r="C1521" s="139"/>
      <c r="D1521" s="139"/>
      <c r="E1521" s="140"/>
      <c r="F1521" s="140"/>
      <c r="G1521" s="140"/>
      <c r="H1521" s="141"/>
      <c r="I1521" s="142"/>
      <c r="J1521" s="143"/>
      <c r="K1521" s="143"/>
    </row>
    <row r="1522" spans="3:11" s="137" customFormat="1" ht="15" customHeight="1" x14ac:dyDescent="0.25">
      <c r="C1522" s="139"/>
      <c r="D1522" s="139"/>
      <c r="E1522" s="140"/>
      <c r="F1522" s="140"/>
      <c r="G1522" s="140"/>
      <c r="H1522" s="141"/>
      <c r="I1522" s="142"/>
      <c r="J1522" s="143"/>
      <c r="K1522" s="143"/>
    </row>
    <row r="1523" spans="3:11" s="137" customFormat="1" ht="15" customHeight="1" x14ac:dyDescent="0.25">
      <c r="C1523" s="139"/>
      <c r="D1523" s="139"/>
      <c r="E1523" s="140"/>
      <c r="F1523" s="140"/>
      <c r="G1523" s="140"/>
      <c r="H1523" s="141"/>
      <c r="I1523" s="142"/>
      <c r="J1523" s="143"/>
      <c r="K1523" s="143"/>
    </row>
    <row r="1524" spans="3:11" s="137" customFormat="1" ht="15" customHeight="1" x14ac:dyDescent="0.25">
      <c r="C1524" s="139"/>
      <c r="D1524" s="139"/>
      <c r="E1524" s="140"/>
      <c r="F1524" s="140"/>
      <c r="G1524" s="140"/>
      <c r="H1524" s="141"/>
      <c r="I1524" s="142"/>
      <c r="J1524" s="143"/>
      <c r="K1524" s="143"/>
    </row>
    <row r="1525" spans="3:11" s="137" customFormat="1" ht="15" customHeight="1" x14ac:dyDescent="0.25">
      <c r="C1525" s="139"/>
      <c r="D1525" s="139"/>
      <c r="E1525" s="140"/>
      <c r="F1525" s="140"/>
      <c r="G1525" s="140"/>
      <c r="H1525" s="141"/>
      <c r="I1525" s="142"/>
      <c r="J1525" s="143"/>
      <c r="K1525" s="143"/>
    </row>
    <row r="1526" spans="3:11" s="137" customFormat="1" ht="15" customHeight="1" x14ac:dyDescent="0.25">
      <c r="C1526" s="139"/>
      <c r="D1526" s="139"/>
      <c r="E1526" s="140"/>
      <c r="F1526" s="140"/>
      <c r="G1526" s="140"/>
      <c r="H1526" s="141"/>
      <c r="I1526" s="142"/>
      <c r="J1526" s="143"/>
      <c r="K1526" s="143"/>
    </row>
    <row r="1527" spans="3:11" s="137" customFormat="1" ht="15" customHeight="1" x14ac:dyDescent="0.25">
      <c r="C1527" s="139"/>
      <c r="D1527" s="139"/>
      <c r="E1527" s="140"/>
      <c r="F1527" s="140"/>
      <c r="G1527" s="140"/>
      <c r="H1527" s="141"/>
      <c r="I1527" s="142"/>
      <c r="J1527" s="143"/>
      <c r="K1527" s="143"/>
    </row>
    <row r="1528" spans="3:11" s="137" customFormat="1" ht="15" customHeight="1" x14ac:dyDescent="0.25">
      <c r="C1528" s="139"/>
      <c r="D1528" s="139"/>
      <c r="E1528" s="140"/>
      <c r="F1528" s="140"/>
      <c r="G1528" s="140"/>
      <c r="H1528" s="141"/>
      <c r="I1528" s="142"/>
      <c r="J1528" s="143"/>
      <c r="K1528" s="143"/>
    </row>
    <row r="1529" spans="3:11" s="137" customFormat="1" ht="15" customHeight="1" x14ac:dyDescent="0.25">
      <c r="C1529" s="139"/>
      <c r="D1529" s="139"/>
      <c r="E1529" s="140"/>
      <c r="F1529" s="140"/>
      <c r="G1529" s="140"/>
      <c r="H1529" s="141"/>
      <c r="I1529" s="142"/>
      <c r="J1529" s="143"/>
      <c r="K1529" s="143"/>
    </row>
    <row r="1530" spans="3:11" s="137" customFormat="1" ht="15" customHeight="1" x14ac:dyDescent="0.25">
      <c r="C1530" s="139"/>
      <c r="D1530" s="139"/>
      <c r="E1530" s="140"/>
      <c r="F1530" s="140"/>
      <c r="G1530" s="140"/>
      <c r="H1530" s="141"/>
      <c r="I1530" s="142"/>
      <c r="J1530" s="143"/>
      <c r="K1530" s="143"/>
    </row>
    <row r="1531" spans="3:11" s="137" customFormat="1" ht="15" customHeight="1" x14ac:dyDescent="0.25">
      <c r="C1531" s="139"/>
      <c r="D1531" s="139"/>
      <c r="E1531" s="140"/>
      <c r="F1531" s="140"/>
      <c r="G1531" s="140"/>
      <c r="H1531" s="141"/>
      <c r="I1531" s="142"/>
      <c r="J1531" s="143"/>
      <c r="K1531" s="143"/>
    </row>
    <row r="1532" spans="3:11" s="137" customFormat="1" ht="15" customHeight="1" x14ac:dyDescent="0.25">
      <c r="C1532" s="139"/>
      <c r="D1532" s="139"/>
      <c r="E1532" s="140"/>
      <c r="F1532" s="140"/>
      <c r="G1532" s="140"/>
      <c r="H1532" s="141"/>
      <c r="I1532" s="142"/>
      <c r="J1532" s="143"/>
      <c r="K1532" s="143"/>
    </row>
    <row r="1533" spans="3:11" s="137" customFormat="1" ht="15" customHeight="1" x14ac:dyDescent="0.25">
      <c r="C1533" s="139"/>
      <c r="D1533" s="139"/>
      <c r="E1533" s="140"/>
      <c r="F1533" s="140"/>
      <c r="G1533" s="140"/>
      <c r="H1533" s="141"/>
      <c r="I1533" s="142"/>
      <c r="J1533" s="143"/>
      <c r="K1533" s="143"/>
    </row>
    <row r="1534" spans="3:11" s="137" customFormat="1" ht="15" customHeight="1" x14ac:dyDescent="0.25">
      <c r="C1534" s="139"/>
      <c r="D1534" s="139"/>
      <c r="E1534" s="140"/>
      <c r="F1534" s="140"/>
      <c r="G1534" s="140"/>
      <c r="H1534" s="141"/>
      <c r="I1534" s="142"/>
      <c r="J1534" s="143"/>
      <c r="K1534" s="143"/>
    </row>
    <row r="1535" spans="3:11" s="137" customFormat="1" ht="15" customHeight="1" x14ac:dyDescent="0.25">
      <c r="C1535" s="139"/>
      <c r="D1535" s="139"/>
      <c r="E1535" s="140"/>
      <c r="F1535" s="140"/>
      <c r="G1535" s="140"/>
      <c r="H1535" s="141"/>
      <c r="I1535" s="142"/>
      <c r="J1535" s="143"/>
      <c r="K1535" s="143"/>
    </row>
    <row r="1536" spans="3:11" s="137" customFormat="1" ht="15" customHeight="1" x14ac:dyDescent="0.25">
      <c r="C1536" s="139"/>
      <c r="D1536" s="139"/>
      <c r="E1536" s="140"/>
      <c r="F1536" s="140"/>
      <c r="G1536" s="140"/>
      <c r="H1536" s="141"/>
      <c r="I1536" s="142"/>
      <c r="J1536" s="143"/>
      <c r="K1536" s="143"/>
    </row>
    <row r="1537" spans="3:11" s="137" customFormat="1" ht="15" customHeight="1" x14ac:dyDescent="0.25">
      <c r="C1537" s="139"/>
      <c r="D1537" s="139"/>
      <c r="E1537" s="140"/>
      <c r="F1537" s="140"/>
      <c r="G1537" s="140"/>
      <c r="H1537" s="141"/>
      <c r="I1537" s="142"/>
      <c r="J1537" s="143"/>
      <c r="K1537" s="143"/>
    </row>
    <row r="1538" spans="3:11" s="137" customFormat="1" ht="15" customHeight="1" x14ac:dyDescent="0.25">
      <c r="C1538" s="139"/>
      <c r="D1538" s="139"/>
      <c r="E1538" s="140"/>
      <c r="F1538" s="140"/>
      <c r="G1538" s="140"/>
      <c r="H1538" s="141"/>
      <c r="I1538" s="142"/>
      <c r="J1538" s="143"/>
      <c r="K1538" s="143"/>
    </row>
    <row r="1539" spans="3:11" s="137" customFormat="1" ht="15" customHeight="1" x14ac:dyDescent="0.25">
      <c r="C1539" s="139"/>
      <c r="D1539" s="139"/>
      <c r="E1539" s="140"/>
      <c r="F1539" s="140"/>
      <c r="G1539" s="140"/>
      <c r="H1539" s="141"/>
      <c r="I1539" s="142"/>
      <c r="J1539" s="143"/>
      <c r="K1539" s="143"/>
    </row>
    <row r="1540" spans="3:11" s="137" customFormat="1" ht="15" customHeight="1" x14ac:dyDescent="0.25">
      <c r="C1540" s="139"/>
      <c r="D1540" s="139"/>
      <c r="E1540" s="140"/>
      <c r="F1540" s="140"/>
      <c r="G1540" s="140"/>
      <c r="H1540" s="141"/>
      <c r="I1540" s="142"/>
      <c r="J1540" s="143"/>
      <c r="K1540" s="143"/>
    </row>
    <row r="1541" spans="3:11" s="137" customFormat="1" ht="15" customHeight="1" x14ac:dyDescent="0.25">
      <c r="C1541" s="139"/>
      <c r="D1541" s="139"/>
      <c r="E1541" s="140"/>
      <c r="F1541" s="140"/>
      <c r="G1541" s="140"/>
      <c r="H1541" s="141"/>
      <c r="I1541" s="142"/>
      <c r="J1541" s="143"/>
      <c r="K1541" s="143"/>
    </row>
    <row r="1542" spans="3:11" s="137" customFormat="1" ht="15" customHeight="1" x14ac:dyDescent="0.25">
      <c r="C1542" s="139"/>
      <c r="D1542" s="139"/>
      <c r="E1542" s="140"/>
      <c r="F1542" s="140"/>
      <c r="G1542" s="140"/>
      <c r="H1542" s="141"/>
      <c r="I1542" s="142"/>
      <c r="J1542" s="143"/>
      <c r="K1542" s="143"/>
    </row>
    <row r="1543" spans="3:11" s="137" customFormat="1" ht="15" customHeight="1" x14ac:dyDescent="0.25">
      <c r="C1543" s="139"/>
      <c r="D1543" s="139"/>
      <c r="E1543" s="140"/>
      <c r="F1543" s="140"/>
      <c r="G1543" s="140"/>
      <c r="H1543" s="141"/>
      <c r="I1543" s="142"/>
      <c r="J1543" s="143"/>
      <c r="K1543" s="143"/>
    </row>
    <row r="1544" spans="3:11" s="137" customFormat="1" ht="15" customHeight="1" x14ac:dyDescent="0.25">
      <c r="C1544" s="139"/>
      <c r="D1544" s="139"/>
      <c r="E1544" s="140"/>
      <c r="F1544" s="140"/>
      <c r="G1544" s="140"/>
      <c r="H1544" s="141"/>
      <c r="I1544" s="142"/>
      <c r="J1544" s="143"/>
      <c r="K1544" s="143"/>
    </row>
    <row r="1545" spans="3:11" s="137" customFormat="1" ht="15" customHeight="1" x14ac:dyDescent="0.25">
      <c r="C1545" s="139"/>
      <c r="D1545" s="139"/>
      <c r="E1545" s="140"/>
      <c r="F1545" s="140"/>
      <c r="G1545" s="140"/>
      <c r="H1545" s="141"/>
      <c r="I1545" s="142"/>
      <c r="J1545" s="143"/>
      <c r="K1545" s="143"/>
    </row>
    <row r="1546" spans="3:11" s="137" customFormat="1" ht="15" customHeight="1" x14ac:dyDescent="0.25">
      <c r="C1546" s="139"/>
      <c r="D1546" s="139"/>
      <c r="E1546" s="140"/>
      <c r="F1546" s="140"/>
      <c r="G1546" s="140"/>
      <c r="H1546" s="141"/>
      <c r="I1546" s="142"/>
      <c r="J1546" s="143"/>
      <c r="K1546" s="143"/>
    </row>
    <row r="1547" spans="3:11" s="137" customFormat="1" ht="15" customHeight="1" x14ac:dyDescent="0.25">
      <c r="C1547" s="139"/>
      <c r="D1547" s="139"/>
      <c r="E1547" s="140"/>
      <c r="F1547" s="140"/>
      <c r="G1547" s="140"/>
      <c r="H1547" s="141"/>
      <c r="I1547" s="142"/>
      <c r="J1547" s="143"/>
      <c r="K1547" s="143"/>
    </row>
    <row r="1548" spans="3:11" s="137" customFormat="1" ht="15" customHeight="1" x14ac:dyDescent="0.25">
      <c r="C1548" s="139"/>
      <c r="D1548" s="139"/>
      <c r="E1548" s="140"/>
      <c r="F1548" s="140"/>
      <c r="G1548" s="140"/>
      <c r="H1548" s="141"/>
      <c r="I1548" s="142"/>
      <c r="J1548" s="143"/>
      <c r="K1548" s="143"/>
    </row>
    <row r="1549" spans="3:11" s="137" customFormat="1" ht="15" customHeight="1" x14ac:dyDescent="0.25">
      <c r="C1549" s="139"/>
      <c r="D1549" s="139"/>
      <c r="E1549" s="140"/>
      <c r="F1549" s="140"/>
      <c r="G1549" s="140"/>
      <c r="H1549" s="141"/>
      <c r="I1549" s="142"/>
      <c r="J1549" s="143"/>
      <c r="K1549" s="143"/>
    </row>
    <row r="1550" spans="3:11" s="137" customFormat="1" ht="15" customHeight="1" x14ac:dyDescent="0.25">
      <c r="C1550" s="139"/>
      <c r="D1550" s="139"/>
      <c r="E1550" s="140"/>
      <c r="F1550" s="140"/>
      <c r="G1550" s="140"/>
      <c r="H1550" s="141"/>
      <c r="I1550" s="142"/>
      <c r="J1550" s="143"/>
      <c r="K1550" s="143"/>
    </row>
    <row r="1551" spans="3:11" s="137" customFormat="1" ht="15" customHeight="1" x14ac:dyDescent="0.25">
      <c r="C1551" s="139"/>
      <c r="D1551" s="139"/>
      <c r="E1551" s="140"/>
      <c r="F1551" s="140"/>
      <c r="G1551" s="140"/>
      <c r="H1551" s="141"/>
      <c r="I1551" s="142"/>
      <c r="J1551" s="143"/>
      <c r="K1551" s="143"/>
    </row>
    <row r="1552" spans="3:11" s="137" customFormat="1" ht="15" customHeight="1" x14ac:dyDescent="0.25">
      <c r="C1552" s="139"/>
      <c r="D1552" s="139"/>
      <c r="E1552" s="140"/>
      <c r="F1552" s="140"/>
      <c r="G1552" s="140"/>
      <c r="H1552" s="141"/>
      <c r="I1552" s="142"/>
      <c r="J1552" s="143"/>
      <c r="K1552" s="143"/>
    </row>
    <row r="1553" spans="3:11" s="137" customFormat="1" ht="15" customHeight="1" x14ac:dyDescent="0.25">
      <c r="C1553" s="139"/>
      <c r="D1553" s="139"/>
      <c r="E1553" s="140"/>
      <c r="F1553" s="140"/>
      <c r="G1553" s="140"/>
      <c r="H1553" s="141"/>
      <c r="I1553" s="142"/>
      <c r="J1553" s="143"/>
      <c r="K1553" s="143"/>
    </row>
    <row r="1554" spans="3:11" s="137" customFormat="1" ht="15" customHeight="1" x14ac:dyDescent="0.25">
      <c r="C1554" s="139"/>
      <c r="D1554" s="139"/>
      <c r="E1554" s="140"/>
      <c r="F1554" s="140"/>
      <c r="G1554" s="140"/>
      <c r="H1554" s="141"/>
      <c r="I1554" s="142"/>
      <c r="J1554" s="143"/>
      <c r="K1554" s="143"/>
    </row>
    <row r="1555" spans="3:11" s="137" customFormat="1" ht="15" customHeight="1" x14ac:dyDescent="0.25">
      <c r="C1555" s="139"/>
      <c r="D1555" s="139"/>
      <c r="E1555" s="140"/>
      <c r="F1555" s="140"/>
      <c r="G1555" s="140"/>
      <c r="H1555" s="141"/>
      <c r="I1555" s="142"/>
      <c r="J1555" s="143"/>
      <c r="K1555" s="143"/>
    </row>
    <row r="1556" spans="3:11" s="137" customFormat="1" ht="15" customHeight="1" x14ac:dyDescent="0.25">
      <c r="C1556" s="139"/>
      <c r="D1556" s="139"/>
      <c r="E1556" s="140"/>
      <c r="F1556" s="140"/>
      <c r="G1556" s="140"/>
      <c r="H1556" s="141"/>
      <c r="I1556" s="142"/>
      <c r="J1556" s="143"/>
      <c r="K1556" s="143"/>
    </row>
    <row r="1557" spans="3:11" s="137" customFormat="1" ht="15" customHeight="1" x14ac:dyDescent="0.25">
      <c r="C1557" s="139"/>
      <c r="D1557" s="139"/>
      <c r="E1557" s="140"/>
      <c r="F1557" s="140"/>
      <c r="G1557" s="140"/>
      <c r="H1557" s="141"/>
      <c r="I1557" s="142"/>
      <c r="J1557" s="143"/>
      <c r="K1557" s="143"/>
    </row>
    <row r="1558" spans="3:11" s="137" customFormat="1" ht="15" customHeight="1" x14ac:dyDescent="0.25">
      <c r="C1558" s="139"/>
      <c r="D1558" s="139"/>
      <c r="E1558" s="140"/>
      <c r="F1558" s="140"/>
      <c r="G1558" s="140"/>
      <c r="H1558" s="141"/>
      <c r="I1558" s="142"/>
      <c r="J1558" s="143"/>
      <c r="K1558" s="143"/>
    </row>
    <row r="1559" spans="3:11" s="137" customFormat="1" ht="15" customHeight="1" x14ac:dyDescent="0.25">
      <c r="C1559" s="139"/>
      <c r="D1559" s="139"/>
      <c r="E1559" s="140"/>
      <c r="F1559" s="140"/>
      <c r="G1559" s="140"/>
      <c r="H1559" s="141"/>
      <c r="I1559" s="142"/>
      <c r="J1559" s="143"/>
      <c r="K1559" s="143"/>
    </row>
    <row r="1560" spans="3:11" s="137" customFormat="1" ht="15" customHeight="1" x14ac:dyDescent="0.25">
      <c r="C1560" s="139"/>
      <c r="D1560" s="139"/>
      <c r="E1560" s="140"/>
      <c r="F1560" s="140"/>
      <c r="G1560" s="140"/>
      <c r="H1560" s="141"/>
      <c r="I1560" s="142"/>
      <c r="J1560" s="143"/>
      <c r="K1560" s="143"/>
    </row>
    <row r="1561" spans="3:11" s="137" customFormat="1" ht="15" customHeight="1" x14ac:dyDescent="0.25">
      <c r="C1561" s="139"/>
      <c r="D1561" s="139"/>
      <c r="E1561" s="140"/>
      <c r="F1561" s="140"/>
      <c r="G1561" s="140"/>
      <c r="H1561" s="141"/>
      <c r="I1561" s="142"/>
      <c r="J1561" s="143"/>
      <c r="K1561" s="143"/>
    </row>
    <row r="1562" spans="3:11" s="137" customFormat="1" ht="15" customHeight="1" x14ac:dyDescent="0.25">
      <c r="C1562" s="139"/>
      <c r="D1562" s="139"/>
      <c r="E1562" s="140"/>
      <c r="F1562" s="140"/>
      <c r="G1562" s="140"/>
      <c r="H1562" s="141"/>
      <c r="I1562" s="142"/>
      <c r="J1562" s="143"/>
      <c r="K1562" s="143"/>
    </row>
    <row r="1563" spans="3:11" s="137" customFormat="1" ht="15" customHeight="1" x14ac:dyDescent="0.25">
      <c r="C1563" s="139"/>
      <c r="D1563" s="139"/>
      <c r="E1563" s="140"/>
      <c r="F1563" s="140"/>
      <c r="G1563" s="140"/>
      <c r="H1563" s="141"/>
      <c r="I1563" s="142"/>
      <c r="J1563" s="143"/>
      <c r="K1563" s="143"/>
    </row>
    <row r="1564" spans="3:11" s="137" customFormat="1" ht="15" customHeight="1" x14ac:dyDescent="0.25">
      <c r="C1564" s="139"/>
      <c r="D1564" s="139"/>
      <c r="E1564" s="140"/>
      <c r="F1564" s="140"/>
      <c r="G1564" s="140"/>
      <c r="H1564" s="141"/>
      <c r="I1564" s="142"/>
      <c r="J1564" s="143"/>
      <c r="K1564" s="143"/>
    </row>
    <row r="1565" spans="3:11" s="137" customFormat="1" ht="15" customHeight="1" x14ac:dyDescent="0.25">
      <c r="C1565" s="139"/>
      <c r="D1565" s="139"/>
      <c r="E1565" s="140"/>
      <c r="F1565" s="140"/>
      <c r="G1565" s="140"/>
      <c r="H1565" s="141"/>
      <c r="I1565" s="142"/>
      <c r="J1565" s="143"/>
      <c r="K1565" s="143"/>
    </row>
    <row r="1566" spans="3:11" s="137" customFormat="1" ht="15" customHeight="1" x14ac:dyDescent="0.25">
      <c r="C1566" s="139"/>
      <c r="D1566" s="139"/>
      <c r="E1566" s="140"/>
      <c r="F1566" s="140"/>
      <c r="G1566" s="140"/>
      <c r="H1566" s="141"/>
      <c r="I1566" s="142"/>
      <c r="J1566" s="143"/>
      <c r="K1566" s="143"/>
    </row>
    <row r="1567" spans="3:11" s="137" customFormat="1" ht="15" customHeight="1" x14ac:dyDescent="0.25">
      <c r="C1567" s="139"/>
      <c r="D1567" s="139"/>
      <c r="E1567" s="140"/>
      <c r="F1567" s="140"/>
      <c r="G1567" s="140"/>
      <c r="H1567" s="141"/>
      <c r="I1567" s="142"/>
      <c r="J1567" s="143"/>
      <c r="K1567" s="143"/>
    </row>
    <row r="1568" spans="3:11" s="137" customFormat="1" ht="15" customHeight="1" x14ac:dyDescent="0.25">
      <c r="C1568" s="139"/>
      <c r="D1568" s="139"/>
      <c r="E1568" s="140"/>
      <c r="F1568" s="140"/>
      <c r="G1568" s="140"/>
      <c r="H1568" s="141"/>
      <c r="I1568" s="142"/>
      <c r="J1568" s="143"/>
      <c r="K1568" s="143"/>
    </row>
    <row r="1569" spans="3:11" s="137" customFormat="1" ht="15" customHeight="1" x14ac:dyDescent="0.25">
      <c r="C1569" s="139"/>
      <c r="D1569" s="139"/>
      <c r="E1569" s="140"/>
      <c r="F1569" s="140"/>
      <c r="G1569" s="140"/>
      <c r="H1569" s="141"/>
      <c r="I1569" s="142"/>
      <c r="J1569" s="143"/>
      <c r="K1569" s="143"/>
    </row>
    <row r="1570" spans="3:11" s="137" customFormat="1" ht="15" customHeight="1" x14ac:dyDescent="0.25">
      <c r="C1570" s="139"/>
      <c r="D1570" s="139"/>
      <c r="E1570" s="140"/>
      <c r="F1570" s="140"/>
      <c r="G1570" s="140"/>
      <c r="H1570" s="141"/>
      <c r="I1570" s="142"/>
      <c r="J1570" s="143"/>
      <c r="K1570" s="143"/>
    </row>
    <row r="1571" spans="3:11" s="137" customFormat="1" ht="15" customHeight="1" x14ac:dyDescent="0.25">
      <c r="C1571" s="139"/>
      <c r="D1571" s="139"/>
      <c r="E1571" s="140"/>
      <c r="F1571" s="140"/>
      <c r="G1571" s="140"/>
      <c r="H1571" s="141"/>
      <c r="I1571" s="142"/>
      <c r="J1571" s="143"/>
      <c r="K1571" s="143"/>
    </row>
    <row r="1572" spans="3:11" s="137" customFormat="1" ht="15" customHeight="1" x14ac:dyDescent="0.25">
      <c r="C1572" s="139"/>
      <c r="D1572" s="139"/>
      <c r="E1572" s="140"/>
      <c r="F1572" s="140"/>
      <c r="G1572" s="140"/>
      <c r="H1572" s="141"/>
      <c r="I1572" s="142"/>
      <c r="J1572" s="143"/>
      <c r="K1572" s="143"/>
    </row>
    <row r="1573" spans="3:11" s="137" customFormat="1" ht="15" customHeight="1" x14ac:dyDescent="0.25">
      <c r="C1573" s="139"/>
      <c r="D1573" s="139"/>
      <c r="E1573" s="140"/>
      <c r="F1573" s="140"/>
      <c r="G1573" s="140"/>
      <c r="H1573" s="141"/>
      <c r="I1573" s="142"/>
      <c r="J1573" s="143"/>
      <c r="K1573" s="143"/>
    </row>
    <row r="1574" spans="3:11" s="137" customFormat="1" ht="15" customHeight="1" x14ac:dyDescent="0.25">
      <c r="C1574" s="139"/>
      <c r="D1574" s="139"/>
      <c r="E1574" s="140"/>
      <c r="F1574" s="140"/>
      <c r="G1574" s="140"/>
      <c r="H1574" s="141"/>
      <c r="I1574" s="142"/>
      <c r="J1574" s="143"/>
      <c r="K1574" s="143"/>
    </row>
    <row r="1575" spans="3:11" s="137" customFormat="1" ht="15" customHeight="1" x14ac:dyDescent="0.25">
      <c r="C1575" s="139"/>
      <c r="D1575" s="139"/>
      <c r="E1575" s="140"/>
      <c r="F1575" s="140"/>
      <c r="G1575" s="140"/>
      <c r="H1575" s="141"/>
      <c r="I1575" s="142"/>
      <c r="J1575" s="143"/>
      <c r="K1575" s="143"/>
    </row>
    <row r="1576" spans="3:11" s="137" customFormat="1" ht="15" customHeight="1" x14ac:dyDescent="0.25">
      <c r="C1576" s="139"/>
      <c r="D1576" s="139"/>
      <c r="E1576" s="140"/>
      <c r="F1576" s="140"/>
      <c r="G1576" s="140"/>
      <c r="H1576" s="141"/>
      <c r="I1576" s="142"/>
      <c r="J1576" s="143"/>
      <c r="K1576" s="143"/>
    </row>
    <row r="1577" spans="3:11" s="137" customFormat="1" ht="15" customHeight="1" x14ac:dyDescent="0.25">
      <c r="C1577" s="139"/>
      <c r="D1577" s="139"/>
      <c r="E1577" s="140"/>
      <c r="F1577" s="140"/>
      <c r="G1577" s="140"/>
      <c r="H1577" s="141"/>
      <c r="I1577" s="142"/>
      <c r="J1577" s="143"/>
      <c r="K1577" s="143"/>
    </row>
    <row r="1578" spans="3:11" s="137" customFormat="1" ht="15" customHeight="1" x14ac:dyDescent="0.25">
      <c r="C1578" s="139"/>
      <c r="D1578" s="139"/>
      <c r="E1578" s="140"/>
      <c r="F1578" s="140"/>
      <c r="G1578" s="140"/>
      <c r="H1578" s="141"/>
      <c r="I1578" s="142"/>
      <c r="J1578" s="143"/>
      <c r="K1578" s="143"/>
    </row>
    <row r="1579" spans="3:11" s="137" customFormat="1" ht="15" customHeight="1" x14ac:dyDescent="0.25">
      <c r="C1579" s="139"/>
      <c r="D1579" s="139"/>
      <c r="E1579" s="140"/>
      <c r="F1579" s="140"/>
      <c r="G1579" s="140"/>
      <c r="H1579" s="141"/>
      <c r="I1579" s="142"/>
      <c r="J1579" s="143"/>
      <c r="K1579" s="143"/>
    </row>
    <row r="1580" spans="3:11" s="137" customFormat="1" ht="15" customHeight="1" x14ac:dyDescent="0.25">
      <c r="C1580" s="139"/>
      <c r="D1580" s="139"/>
      <c r="E1580" s="140"/>
      <c r="F1580" s="140"/>
      <c r="G1580" s="140"/>
      <c r="H1580" s="141"/>
      <c r="I1580" s="142"/>
      <c r="J1580" s="143"/>
      <c r="K1580" s="143"/>
    </row>
    <row r="1581" spans="3:11" s="137" customFormat="1" ht="15" customHeight="1" x14ac:dyDescent="0.25">
      <c r="C1581" s="139"/>
      <c r="D1581" s="139"/>
      <c r="E1581" s="140"/>
      <c r="F1581" s="140"/>
      <c r="G1581" s="140"/>
      <c r="H1581" s="141"/>
      <c r="I1581" s="142"/>
      <c r="J1581" s="143"/>
      <c r="K1581" s="143"/>
    </row>
    <row r="1582" spans="3:11" s="137" customFormat="1" ht="15" customHeight="1" x14ac:dyDescent="0.25">
      <c r="C1582" s="139"/>
      <c r="D1582" s="139"/>
      <c r="E1582" s="140"/>
      <c r="F1582" s="140"/>
      <c r="G1582" s="140"/>
      <c r="H1582" s="141"/>
      <c r="I1582" s="142"/>
      <c r="J1582" s="143"/>
      <c r="K1582" s="143"/>
    </row>
    <row r="1583" spans="3:11" s="137" customFormat="1" ht="15" customHeight="1" x14ac:dyDescent="0.25">
      <c r="C1583" s="139"/>
      <c r="D1583" s="139"/>
      <c r="E1583" s="140"/>
      <c r="F1583" s="140"/>
      <c r="G1583" s="140"/>
      <c r="H1583" s="141"/>
      <c r="I1583" s="142"/>
      <c r="J1583" s="143"/>
      <c r="K1583" s="143"/>
    </row>
    <row r="1584" spans="3:11" s="137" customFormat="1" ht="15" customHeight="1" x14ac:dyDescent="0.25">
      <c r="C1584" s="139"/>
      <c r="D1584" s="139"/>
      <c r="E1584" s="140"/>
      <c r="F1584" s="140"/>
      <c r="G1584" s="140"/>
      <c r="H1584" s="141"/>
      <c r="I1584" s="142"/>
      <c r="J1584" s="143"/>
      <c r="K1584" s="143"/>
    </row>
    <row r="1585" spans="3:11" s="137" customFormat="1" ht="15" customHeight="1" x14ac:dyDescent="0.25">
      <c r="C1585" s="139"/>
      <c r="D1585" s="139"/>
      <c r="E1585" s="140"/>
      <c r="F1585" s="140"/>
      <c r="G1585" s="140"/>
      <c r="H1585" s="141"/>
      <c r="I1585" s="142"/>
      <c r="J1585" s="143"/>
      <c r="K1585" s="143"/>
    </row>
    <row r="1586" spans="3:11" s="137" customFormat="1" ht="15" customHeight="1" x14ac:dyDescent="0.25">
      <c r="C1586" s="139"/>
      <c r="D1586" s="139"/>
      <c r="E1586" s="140"/>
      <c r="F1586" s="140"/>
      <c r="G1586" s="140"/>
      <c r="H1586" s="141"/>
      <c r="I1586" s="142"/>
      <c r="J1586" s="143"/>
      <c r="K1586" s="143"/>
    </row>
    <row r="1587" spans="3:11" s="137" customFormat="1" ht="15" customHeight="1" x14ac:dyDescent="0.25">
      <c r="C1587" s="139"/>
      <c r="D1587" s="139"/>
      <c r="E1587" s="140"/>
      <c r="F1587" s="140"/>
      <c r="G1587" s="140"/>
      <c r="H1587" s="141"/>
      <c r="I1587" s="142"/>
      <c r="J1587" s="143"/>
      <c r="K1587" s="143"/>
    </row>
    <row r="1588" spans="3:11" s="137" customFormat="1" ht="15" customHeight="1" x14ac:dyDescent="0.25">
      <c r="C1588" s="139"/>
      <c r="D1588" s="139"/>
      <c r="E1588" s="140"/>
      <c r="F1588" s="140"/>
      <c r="G1588" s="140"/>
      <c r="H1588" s="141"/>
      <c r="I1588" s="142"/>
      <c r="J1588" s="143"/>
      <c r="K1588" s="143"/>
    </row>
    <row r="1589" spans="3:11" s="137" customFormat="1" ht="15" customHeight="1" x14ac:dyDescent="0.25">
      <c r="C1589" s="139"/>
      <c r="D1589" s="139"/>
      <c r="E1589" s="140"/>
      <c r="F1589" s="140"/>
      <c r="G1589" s="140"/>
      <c r="H1589" s="141"/>
      <c r="I1589" s="142"/>
      <c r="J1589" s="143"/>
      <c r="K1589" s="143"/>
    </row>
    <row r="1590" spans="3:11" s="137" customFormat="1" ht="15" customHeight="1" x14ac:dyDescent="0.25">
      <c r="C1590" s="139"/>
      <c r="D1590" s="139"/>
      <c r="E1590" s="140"/>
      <c r="F1590" s="140"/>
      <c r="G1590" s="140"/>
      <c r="H1590" s="141"/>
      <c r="I1590" s="142"/>
      <c r="J1590" s="143"/>
      <c r="K1590" s="143"/>
    </row>
    <row r="1591" spans="3:11" s="137" customFormat="1" ht="15" customHeight="1" x14ac:dyDescent="0.25">
      <c r="C1591" s="139"/>
      <c r="D1591" s="139"/>
      <c r="E1591" s="140"/>
      <c r="F1591" s="140"/>
      <c r="G1591" s="140"/>
      <c r="H1591" s="141"/>
      <c r="I1591" s="142"/>
      <c r="J1591" s="143"/>
      <c r="K1591" s="143"/>
    </row>
    <row r="1592" spans="3:11" s="137" customFormat="1" ht="15" customHeight="1" x14ac:dyDescent="0.25">
      <c r="C1592" s="139"/>
      <c r="D1592" s="139"/>
      <c r="E1592" s="140"/>
      <c r="F1592" s="140"/>
      <c r="G1592" s="140"/>
      <c r="H1592" s="141"/>
      <c r="I1592" s="142"/>
      <c r="J1592" s="143"/>
      <c r="K1592" s="143"/>
    </row>
    <row r="1593" spans="3:11" s="137" customFormat="1" ht="15" customHeight="1" x14ac:dyDescent="0.25">
      <c r="C1593" s="139"/>
      <c r="D1593" s="139"/>
      <c r="E1593" s="140"/>
      <c r="F1593" s="140"/>
      <c r="G1593" s="140"/>
      <c r="H1593" s="141"/>
      <c r="I1593" s="142"/>
      <c r="J1593" s="143"/>
      <c r="K1593" s="143"/>
    </row>
    <row r="1594" spans="3:11" s="137" customFormat="1" ht="15" customHeight="1" x14ac:dyDescent="0.25">
      <c r="C1594" s="139"/>
      <c r="D1594" s="139"/>
      <c r="E1594" s="140"/>
      <c r="F1594" s="140"/>
      <c r="G1594" s="140"/>
      <c r="H1594" s="141"/>
      <c r="I1594" s="142"/>
      <c r="J1594" s="143"/>
      <c r="K1594" s="143"/>
    </row>
    <row r="1595" spans="3:11" s="137" customFormat="1" ht="15" customHeight="1" x14ac:dyDescent="0.25">
      <c r="C1595" s="139"/>
      <c r="D1595" s="139"/>
      <c r="E1595" s="140"/>
      <c r="F1595" s="140"/>
      <c r="G1595" s="140"/>
      <c r="H1595" s="141"/>
      <c r="I1595" s="142"/>
      <c r="J1595" s="143"/>
      <c r="K1595" s="143"/>
    </row>
    <row r="1596" spans="3:11" s="137" customFormat="1" ht="15" customHeight="1" x14ac:dyDescent="0.25">
      <c r="C1596" s="139"/>
      <c r="D1596" s="139"/>
      <c r="E1596" s="140"/>
      <c r="F1596" s="140"/>
      <c r="G1596" s="140"/>
      <c r="H1596" s="141"/>
      <c r="I1596" s="142"/>
      <c r="J1596" s="143"/>
      <c r="K1596" s="143"/>
    </row>
    <row r="1597" spans="3:11" s="137" customFormat="1" ht="15" customHeight="1" x14ac:dyDescent="0.25">
      <c r="C1597" s="139"/>
      <c r="D1597" s="139"/>
      <c r="E1597" s="140"/>
      <c r="F1597" s="140"/>
      <c r="G1597" s="140"/>
      <c r="H1597" s="141"/>
      <c r="I1597" s="142"/>
      <c r="J1597" s="143"/>
      <c r="K1597" s="143"/>
    </row>
    <row r="1598" spans="3:11" s="137" customFormat="1" ht="15" customHeight="1" x14ac:dyDescent="0.25">
      <c r="C1598" s="139"/>
      <c r="D1598" s="139"/>
      <c r="E1598" s="140"/>
      <c r="F1598" s="140"/>
      <c r="G1598" s="140"/>
      <c r="H1598" s="141"/>
      <c r="I1598" s="142"/>
      <c r="J1598" s="143"/>
      <c r="K1598" s="143"/>
    </row>
    <row r="1599" spans="3:11" s="137" customFormat="1" ht="15" customHeight="1" x14ac:dyDescent="0.25">
      <c r="C1599" s="139"/>
      <c r="D1599" s="139"/>
      <c r="E1599" s="140"/>
      <c r="F1599" s="140"/>
      <c r="G1599" s="140"/>
      <c r="H1599" s="141"/>
      <c r="I1599" s="142"/>
      <c r="J1599" s="143"/>
      <c r="K1599" s="143"/>
    </row>
    <row r="1600" spans="3:11" s="137" customFormat="1" ht="15" customHeight="1" x14ac:dyDescent="0.25">
      <c r="C1600" s="139"/>
      <c r="D1600" s="139"/>
      <c r="E1600" s="140"/>
      <c r="F1600" s="140"/>
      <c r="G1600" s="140"/>
      <c r="H1600" s="141"/>
      <c r="I1600" s="142"/>
      <c r="J1600" s="143"/>
      <c r="K1600" s="143"/>
    </row>
    <row r="1601" spans="3:11" s="137" customFormat="1" ht="15" customHeight="1" x14ac:dyDescent="0.25">
      <c r="C1601" s="139"/>
      <c r="D1601" s="139"/>
      <c r="E1601" s="140"/>
      <c r="F1601" s="140"/>
      <c r="G1601" s="140"/>
      <c r="H1601" s="141"/>
      <c r="I1601" s="142"/>
      <c r="J1601" s="143"/>
      <c r="K1601" s="143"/>
    </row>
    <row r="1602" spans="3:11" s="137" customFormat="1" ht="15" customHeight="1" x14ac:dyDescent="0.25">
      <c r="C1602" s="139"/>
      <c r="D1602" s="139"/>
      <c r="E1602" s="140"/>
      <c r="F1602" s="140"/>
      <c r="G1602" s="140"/>
      <c r="H1602" s="141"/>
      <c r="I1602" s="142"/>
      <c r="J1602" s="143"/>
      <c r="K1602" s="143"/>
    </row>
    <row r="1603" spans="3:11" s="137" customFormat="1" ht="15" customHeight="1" x14ac:dyDescent="0.25">
      <c r="C1603" s="139"/>
      <c r="D1603" s="139"/>
      <c r="E1603" s="140"/>
      <c r="F1603" s="140"/>
      <c r="G1603" s="140"/>
      <c r="H1603" s="141"/>
      <c r="I1603" s="142"/>
      <c r="J1603" s="143"/>
      <c r="K1603" s="143"/>
    </row>
    <row r="1604" spans="3:11" s="137" customFormat="1" ht="15" customHeight="1" x14ac:dyDescent="0.25">
      <c r="C1604" s="139"/>
      <c r="D1604" s="139"/>
      <c r="E1604" s="140"/>
      <c r="F1604" s="140"/>
      <c r="G1604" s="140"/>
      <c r="H1604" s="141"/>
      <c r="I1604" s="142"/>
      <c r="J1604" s="143"/>
      <c r="K1604" s="143"/>
    </row>
    <row r="1605" spans="3:11" s="137" customFormat="1" ht="15" customHeight="1" x14ac:dyDescent="0.25">
      <c r="C1605" s="139"/>
      <c r="D1605" s="139"/>
      <c r="E1605" s="140"/>
      <c r="F1605" s="140"/>
      <c r="G1605" s="140"/>
      <c r="H1605" s="141"/>
      <c r="I1605" s="142"/>
      <c r="J1605" s="143"/>
      <c r="K1605" s="143"/>
    </row>
    <row r="1606" spans="3:11" s="137" customFormat="1" ht="15" customHeight="1" x14ac:dyDescent="0.25">
      <c r="C1606" s="139"/>
      <c r="D1606" s="139"/>
      <c r="E1606" s="140"/>
      <c r="F1606" s="140"/>
      <c r="G1606" s="140"/>
      <c r="H1606" s="141"/>
      <c r="I1606" s="142"/>
      <c r="J1606" s="143"/>
      <c r="K1606" s="143"/>
    </row>
    <row r="1607" spans="3:11" s="137" customFormat="1" ht="15" customHeight="1" x14ac:dyDescent="0.25">
      <c r="C1607" s="139"/>
      <c r="D1607" s="139"/>
      <c r="E1607" s="140"/>
      <c r="F1607" s="140"/>
      <c r="G1607" s="140"/>
      <c r="H1607" s="141"/>
      <c r="I1607" s="142"/>
      <c r="J1607" s="143"/>
      <c r="K1607" s="143"/>
    </row>
    <row r="1608" spans="3:11" s="137" customFormat="1" ht="15" customHeight="1" x14ac:dyDescent="0.25">
      <c r="C1608" s="139"/>
      <c r="D1608" s="139"/>
      <c r="E1608" s="140"/>
      <c r="F1608" s="140"/>
      <c r="G1608" s="140"/>
      <c r="H1608" s="141"/>
      <c r="I1608" s="142"/>
      <c r="J1608" s="143"/>
      <c r="K1608" s="143"/>
    </row>
    <row r="1609" spans="3:11" s="137" customFormat="1" ht="15" customHeight="1" x14ac:dyDescent="0.25">
      <c r="C1609" s="139"/>
      <c r="D1609" s="139"/>
      <c r="E1609" s="140"/>
      <c r="F1609" s="140"/>
      <c r="G1609" s="140"/>
      <c r="H1609" s="141"/>
      <c r="I1609" s="142"/>
      <c r="J1609" s="143"/>
      <c r="K1609" s="143"/>
    </row>
    <row r="1610" spans="3:11" s="137" customFormat="1" ht="15" customHeight="1" x14ac:dyDescent="0.25">
      <c r="C1610" s="139"/>
      <c r="D1610" s="139"/>
      <c r="E1610" s="140"/>
      <c r="F1610" s="140"/>
      <c r="G1610" s="140"/>
      <c r="H1610" s="141"/>
      <c r="I1610" s="142"/>
      <c r="J1610" s="143"/>
      <c r="K1610" s="143"/>
    </row>
    <row r="1611" spans="3:11" s="137" customFormat="1" ht="15" customHeight="1" x14ac:dyDescent="0.25">
      <c r="C1611" s="139"/>
      <c r="D1611" s="139"/>
      <c r="E1611" s="140"/>
      <c r="F1611" s="140"/>
      <c r="G1611" s="140"/>
      <c r="H1611" s="141"/>
      <c r="I1611" s="142"/>
      <c r="J1611" s="143"/>
      <c r="K1611" s="143"/>
    </row>
    <row r="1612" spans="3:11" s="137" customFormat="1" ht="15" customHeight="1" x14ac:dyDescent="0.25">
      <c r="C1612" s="139"/>
      <c r="D1612" s="139"/>
      <c r="E1612" s="140"/>
      <c r="F1612" s="140"/>
      <c r="G1612" s="140"/>
      <c r="H1612" s="141"/>
      <c r="I1612" s="142"/>
      <c r="J1612" s="143"/>
      <c r="K1612" s="143"/>
    </row>
    <row r="1613" spans="3:11" s="137" customFormat="1" ht="15" customHeight="1" x14ac:dyDescent="0.25">
      <c r="C1613" s="139"/>
      <c r="D1613" s="139"/>
      <c r="E1613" s="140"/>
      <c r="F1613" s="140"/>
      <c r="G1613" s="140"/>
      <c r="H1613" s="141"/>
      <c r="I1613" s="142"/>
      <c r="J1613" s="143"/>
      <c r="K1613" s="143"/>
    </row>
    <row r="1614" spans="3:11" s="137" customFormat="1" ht="15" customHeight="1" x14ac:dyDescent="0.25">
      <c r="C1614" s="139"/>
      <c r="D1614" s="139"/>
      <c r="E1614" s="140"/>
      <c r="F1614" s="140"/>
      <c r="G1614" s="140"/>
      <c r="H1614" s="141"/>
      <c r="I1614" s="142"/>
      <c r="J1614" s="143"/>
      <c r="K1614" s="143"/>
    </row>
    <row r="1615" spans="3:11" s="137" customFormat="1" ht="15" customHeight="1" x14ac:dyDescent="0.25">
      <c r="C1615" s="139"/>
      <c r="D1615" s="139"/>
      <c r="E1615" s="140"/>
      <c r="F1615" s="140"/>
      <c r="G1615" s="140"/>
      <c r="H1615" s="141"/>
      <c r="I1615" s="142"/>
      <c r="J1615" s="143"/>
      <c r="K1615" s="143"/>
    </row>
    <row r="1616" spans="3:11" s="137" customFormat="1" ht="15" customHeight="1" x14ac:dyDescent="0.25">
      <c r="C1616" s="139"/>
      <c r="D1616" s="139"/>
      <c r="E1616" s="140"/>
      <c r="F1616" s="140"/>
      <c r="G1616" s="140"/>
      <c r="H1616" s="141"/>
      <c r="I1616" s="142"/>
      <c r="J1616" s="143"/>
      <c r="K1616" s="143"/>
    </row>
    <row r="1617" spans="3:11" s="137" customFormat="1" ht="15" customHeight="1" x14ac:dyDescent="0.25">
      <c r="C1617" s="139"/>
      <c r="D1617" s="139"/>
      <c r="E1617" s="140"/>
      <c r="F1617" s="140"/>
      <c r="G1617" s="140"/>
      <c r="H1617" s="141"/>
      <c r="I1617" s="142"/>
      <c r="J1617" s="143"/>
      <c r="K1617" s="143"/>
    </row>
    <row r="1618" spans="3:11" s="137" customFormat="1" ht="15" customHeight="1" x14ac:dyDescent="0.25">
      <c r="C1618" s="139"/>
      <c r="D1618" s="139"/>
      <c r="E1618" s="140"/>
      <c r="F1618" s="140"/>
      <c r="G1618" s="140"/>
      <c r="H1618" s="141"/>
      <c r="I1618" s="142"/>
      <c r="J1618" s="143"/>
      <c r="K1618" s="143"/>
    </row>
    <row r="1619" spans="3:11" s="137" customFormat="1" ht="15" customHeight="1" x14ac:dyDescent="0.25">
      <c r="C1619" s="139"/>
      <c r="D1619" s="139"/>
      <c r="E1619" s="140"/>
      <c r="F1619" s="140"/>
      <c r="G1619" s="140"/>
      <c r="H1619" s="141"/>
      <c r="I1619" s="142"/>
      <c r="J1619" s="143"/>
      <c r="K1619" s="143"/>
    </row>
    <row r="1620" spans="3:11" s="137" customFormat="1" ht="15" customHeight="1" x14ac:dyDescent="0.25">
      <c r="C1620" s="139"/>
      <c r="D1620" s="139"/>
      <c r="E1620" s="140"/>
      <c r="F1620" s="140"/>
      <c r="G1620" s="140"/>
      <c r="H1620" s="141"/>
      <c r="I1620" s="142"/>
      <c r="J1620" s="143"/>
      <c r="K1620" s="143"/>
    </row>
    <row r="1621" spans="3:11" s="137" customFormat="1" ht="15" customHeight="1" x14ac:dyDescent="0.25">
      <c r="C1621" s="139"/>
      <c r="D1621" s="139"/>
      <c r="E1621" s="140"/>
      <c r="F1621" s="140"/>
      <c r="G1621" s="140"/>
      <c r="H1621" s="141"/>
      <c r="I1621" s="142"/>
      <c r="J1621" s="143"/>
      <c r="K1621" s="143"/>
    </row>
    <row r="1622" spans="3:11" s="137" customFormat="1" ht="15" customHeight="1" x14ac:dyDescent="0.25">
      <c r="C1622" s="139"/>
      <c r="D1622" s="139"/>
      <c r="E1622" s="140"/>
      <c r="F1622" s="140"/>
      <c r="G1622" s="140"/>
      <c r="H1622" s="141"/>
      <c r="I1622" s="142"/>
      <c r="J1622" s="143"/>
      <c r="K1622" s="143"/>
    </row>
    <row r="1623" spans="3:11" s="137" customFormat="1" ht="15" customHeight="1" x14ac:dyDescent="0.25">
      <c r="C1623" s="139"/>
      <c r="D1623" s="139"/>
      <c r="E1623" s="140"/>
      <c r="F1623" s="140"/>
      <c r="G1623" s="140"/>
      <c r="H1623" s="141"/>
      <c r="I1623" s="142"/>
      <c r="J1623" s="143"/>
      <c r="K1623" s="143"/>
    </row>
    <row r="1624" spans="3:11" s="137" customFormat="1" ht="15" customHeight="1" x14ac:dyDescent="0.25">
      <c r="C1624" s="139"/>
      <c r="D1624" s="139"/>
      <c r="E1624" s="140"/>
      <c r="F1624" s="140"/>
      <c r="G1624" s="140"/>
      <c r="H1624" s="141"/>
      <c r="I1624" s="142"/>
      <c r="J1624" s="143"/>
      <c r="K1624" s="143"/>
    </row>
    <row r="1625" spans="3:11" s="137" customFormat="1" ht="15" customHeight="1" x14ac:dyDescent="0.25">
      <c r="C1625" s="139"/>
      <c r="D1625" s="139"/>
      <c r="E1625" s="140"/>
      <c r="F1625" s="140"/>
      <c r="G1625" s="140"/>
      <c r="H1625" s="141"/>
      <c r="I1625" s="142"/>
      <c r="J1625" s="143"/>
      <c r="K1625" s="143"/>
    </row>
    <row r="1626" spans="3:11" s="137" customFormat="1" ht="15" customHeight="1" x14ac:dyDescent="0.25">
      <c r="C1626" s="139"/>
      <c r="D1626" s="139"/>
      <c r="E1626" s="140"/>
      <c r="F1626" s="140"/>
      <c r="G1626" s="140"/>
      <c r="H1626" s="141"/>
      <c r="I1626" s="142"/>
      <c r="J1626" s="143"/>
      <c r="K1626" s="143"/>
    </row>
    <row r="1627" spans="3:11" s="137" customFormat="1" ht="15" customHeight="1" x14ac:dyDescent="0.25">
      <c r="C1627" s="139"/>
      <c r="D1627" s="139"/>
      <c r="E1627" s="140"/>
      <c r="F1627" s="140"/>
      <c r="G1627" s="140"/>
      <c r="H1627" s="141"/>
      <c r="I1627" s="142"/>
      <c r="J1627" s="143"/>
      <c r="K1627" s="143"/>
    </row>
    <row r="1628" spans="3:11" s="137" customFormat="1" ht="15" customHeight="1" x14ac:dyDescent="0.25">
      <c r="C1628" s="139"/>
      <c r="D1628" s="139"/>
      <c r="E1628" s="140"/>
      <c r="F1628" s="140"/>
      <c r="G1628" s="140"/>
      <c r="H1628" s="141"/>
      <c r="I1628" s="142"/>
      <c r="J1628" s="143"/>
      <c r="K1628" s="143"/>
    </row>
    <row r="1629" spans="3:11" s="137" customFormat="1" ht="15" customHeight="1" x14ac:dyDescent="0.25">
      <c r="C1629" s="139"/>
      <c r="D1629" s="139"/>
      <c r="E1629" s="140"/>
      <c r="F1629" s="140"/>
      <c r="G1629" s="140"/>
      <c r="H1629" s="141"/>
      <c r="I1629" s="142"/>
      <c r="J1629" s="143"/>
      <c r="K1629" s="143"/>
    </row>
    <row r="1630" spans="3:11" s="137" customFormat="1" ht="15" customHeight="1" x14ac:dyDescent="0.25">
      <c r="C1630" s="139"/>
      <c r="D1630" s="139"/>
      <c r="E1630" s="140"/>
      <c r="F1630" s="140"/>
      <c r="G1630" s="140"/>
      <c r="H1630" s="141"/>
      <c r="I1630" s="142"/>
      <c r="J1630" s="143"/>
      <c r="K1630" s="143"/>
    </row>
    <row r="1631" spans="3:11" s="137" customFormat="1" ht="15" customHeight="1" x14ac:dyDescent="0.25">
      <c r="C1631" s="139"/>
      <c r="D1631" s="139"/>
      <c r="E1631" s="140"/>
      <c r="F1631" s="140"/>
      <c r="G1631" s="140"/>
      <c r="H1631" s="141"/>
      <c r="I1631" s="142"/>
      <c r="J1631" s="143"/>
      <c r="K1631" s="143"/>
    </row>
    <row r="1632" spans="3:11" s="137" customFormat="1" ht="15" customHeight="1" x14ac:dyDescent="0.25">
      <c r="C1632" s="139"/>
      <c r="D1632" s="139"/>
      <c r="E1632" s="140"/>
      <c r="F1632" s="140"/>
      <c r="G1632" s="140"/>
      <c r="H1632" s="141"/>
      <c r="I1632" s="142"/>
      <c r="J1632" s="143"/>
      <c r="K1632" s="143"/>
    </row>
    <row r="1633" spans="3:11" s="137" customFormat="1" ht="15" customHeight="1" x14ac:dyDescent="0.25">
      <c r="C1633" s="139"/>
      <c r="D1633" s="139"/>
      <c r="E1633" s="140"/>
      <c r="F1633" s="140"/>
      <c r="G1633" s="140"/>
      <c r="H1633" s="141"/>
      <c r="I1633" s="142"/>
      <c r="J1633" s="143"/>
      <c r="K1633" s="143"/>
    </row>
    <row r="1634" spans="3:11" s="137" customFormat="1" ht="15" customHeight="1" x14ac:dyDescent="0.25">
      <c r="C1634" s="139"/>
      <c r="D1634" s="139"/>
      <c r="E1634" s="140"/>
      <c r="F1634" s="140"/>
      <c r="G1634" s="140"/>
      <c r="H1634" s="141"/>
      <c r="I1634" s="142"/>
      <c r="J1634" s="143"/>
      <c r="K1634" s="143"/>
    </row>
    <row r="1635" spans="3:11" s="137" customFormat="1" ht="15" customHeight="1" x14ac:dyDescent="0.25">
      <c r="C1635" s="139"/>
      <c r="D1635" s="139"/>
      <c r="E1635" s="140"/>
      <c r="F1635" s="140"/>
      <c r="G1635" s="140"/>
      <c r="H1635" s="141"/>
      <c r="I1635" s="142"/>
      <c r="J1635" s="143"/>
      <c r="K1635" s="143"/>
    </row>
    <row r="1636" spans="3:11" s="137" customFormat="1" ht="15" customHeight="1" x14ac:dyDescent="0.25">
      <c r="C1636" s="139"/>
      <c r="D1636" s="139"/>
      <c r="E1636" s="140"/>
      <c r="F1636" s="140"/>
      <c r="G1636" s="140"/>
      <c r="H1636" s="141"/>
      <c r="I1636" s="142"/>
      <c r="J1636" s="143"/>
      <c r="K1636" s="143"/>
    </row>
    <row r="1637" spans="3:11" s="137" customFormat="1" ht="15" customHeight="1" x14ac:dyDescent="0.25">
      <c r="C1637" s="139"/>
      <c r="D1637" s="139"/>
      <c r="E1637" s="140"/>
      <c r="F1637" s="140"/>
      <c r="G1637" s="140"/>
      <c r="H1637" s="141"/>
      <c r="I1637" s="142"/>
      <c r="J1637" s="143"/>
      <c r="K1637" s="143"/>
    </row>
    <row r="1638" spans="3:11" s="137" customFormat="1" ht="15" customHeight="1" x14ac:dyDescent="0.25">
      <c r="C1638" s="139"/>
      <c r="D1638" s="139"/>
      <c r="E1638" s="140"/>
      <c r="F1638" s="140"/>
      <c r="G1638" s="140"/>
      <c r="H1638" s="141"/>
      <c r="I1638" s="142"/>
      <c r="J1638" s="143"/>
      <c r="K1638" s="143"/>
    </row>
    <row r="1639" spans="3:11" s="137" customFormat="1" ht="15" customHeight="1" x14ac:dyDescent="0.25">
      <c r="C1639" s="139"/>
      <c r="D1639" s="139"/>
      <c r="E1639" s="140"/>
      <c r="F1639" s="140"/>
      <c r="G1639" s="140"/>
      <c r="H1639" s="141"/>
      <c r="I1639" s="142"/>
      <c r="J1639" s="143"/>
      <c r="K1639" s="143"/>
    </row>
    <row r="1640" spans="3:11" s="137" customFormat="1" ht="15" customHeight="1" x14ac:dyDescent="0.25">
      <c r="C1640" s="139"/>
      <c r="D1640" s="139"/>
      <c r="E1640" s="140"/>
      <c r="F1640" s="140"/>
      <c r="G1640" s="140"/>
      <c r="H1640" s="141"/>
      <c r="I1640" s="142"/>
      <c r="J1640" s="143"/>
      <c r="K1640" s="143"/>
    </row>
    <row r="1641" spans="3:11" s="137" customFormat="1" ht="15" customHeight="1" x14ac:dyDescent="0.25">
      <c r="C1641" s="139"/>
      <c r="D1641" s="139"/>
      <c r="E1641" s="140"/>
      <c r="F1641" s="140"/>
      <c r="G1641" s="140"/>
      <c r="H1641" s="141"/>
      <c r="I1641" s="142"/>
      <c r="J1641" s="143"/>
      <c r="K1641" s="143"/>
    </row>
    <row r="1642" spans="3:11" s="137" customFormat="1" ht="15" customHeight="1" x14ac:dyDescent="0.25">
      <c r="C1642" s="139"/>
      <c r="D1642" s="139"/>
      <c r="E1642" s="140"/>
      <c r="F1642" s="140"/>
      <c r="G1642" s="140"/>
      <c r="H1642" s="141"/>
      <c r="I1642" s="142"/>
      <c r="J1642" s="143"/>
      <c r="K1642" s="143"/>
    </row>
    <row r="1643" spans="3:11" s="137" customFormat="1" ht="15" customHeight="1" x14ac:dyDescent="0.25">
      <c r="C1643" s="139"/>
      <c r="D1643" s="139"/>
      <c r="E1643" s="140"/>
      <c r="F1643" s="140"/>
      <c r="G1643" s="140"/>
      <c r="H1643" s="141"/>
      <c r="I1643" s="142"/>
      <c r="J1643" s="143"/>
      <c r="K1643" s="143"/>
    </row>
    <row r="1644" spans="3:11" s="137" customFormat="1" ht="15" customHeight="1" x14ac:dyDescent="0.25">
      <c r="C1644" s="139"/>
      <c r="D1644" s="139"/>
      <c r="E1644" s="140"/>
      <c r="F1644" s="140"/>
      <c r="G1644" s="140"/>
      <c r="H1644" s="141"/>
      <c r="I1644" s="142"/>
      <c r="J1644" s="143"/>
      <c r="K1644" s="143"/>
    </row>
    <row r="1645" spans="3:11" s="137" customFormat="1" ht="15" customHeight="1" x14ac:dyDescent="0.25">
      <c r="C1645" s="139"/>
      <c r="D1645" s="139"/>
      <c r="E1645" s="140"/>
      <c r="F1645" s="140"/>
      <c r="G1645" s="140"/>
      <c r="H1645" s="141"/>
      <c r="I1645" s="142"/>
      <c r="J1645" s="143"/>
      <c r="K1645" s="143"/>
    </row>
    <row r="1646" spans="3:11" s="137" customFormat="1" ht="15" customHeight="1" x14ac:dyDescent="0.25">
      <c r="C1646" s="139"/>
      <c r="D1646" s="139"/>
      <c r="E1646" s="140"/>
      <c r="F1646" s="140"/>
      <c r="G1646" s="140"/>
      <c r="H1646" s="141"/>
      <c r="I1646" s="142"/>
      <c r="J1646" s="143"/>
      <c r="K1646" s="143"/>
    </row>
    <row r="1647" spans="3:11" s="137" customFormat="1" ht="15" customHeight="1" x14ac:dyDescent="0.25">
      <c r="C1647" s="139"/>
      <c r="D1647" s="139"/>
      <c r="E1647" s="140"/>
      <c r="F1647" s="140"/>
      <c r="G1647" s="140"/>
      <c r="H1647" s="141"/>
      <c r="I1647" s="142"/>
      <c r="J1647" s="143"/>
      <c r="K1647" s="143"/>
    </row>
    <row r="1648" spans="3:11" s="137" customFormat="1" ht="15" customHeight="1" x14ac:dyDescent="0.25">
      <c r="C1648" s="139"/>
      <c r="D1648" s="139"/>
      <c r="E1648" s="140"/>
      <c r="F1648" s="140"/>
      <c r="G1648" s="140"/>
      <c r="H1648" s="141"/>
      <c r="I1648" s="142"/>
      <c r="J1648" s="143"/>
      <c r="K1648" s="143"/>
    </row>
    <row r="1649" spans="3:11" s="137" customFormat="1" ht="15" customHeight="1" x14ac:dyDescent="0.25">
      <c r="C1649" s="139"/>
      <c r="D1649" s="139"/>
      <c r="E1649" s="140"/>
      <c r="F1649" s="140"/>
      <c r="G1649" s="140"/>
      <c r="H1649" s="141"/>
      <c r="I1649" s="142"/>
      <c r="J1649" s="143"/>
      <c r="K1649" s="143"/>
    </row>
    <row r="1650" spans="3:11" s="137" customFormat="1" ht="15" customHeight="1" x14ac:dyDescent="0.25">
      <c r="C1650" s="139"/>
      <c r="D1650" s="139"/>
      <c r="E1650" s="140"/>
      <c r="F1650" s="140"/>
      <c r="G1650" s="140"/>
      <c r="H1650" s="141"/>
      <c r="I1650" s="142"/>
      <c r="J1650" s="143"/>
      <c r="K1650" s="143"/>
    </row>
    <row r="1651" spans="3:11" s="137" customFormat="1" ht="15" customHeight="1" x14ac:dyDescent="0.25">
      <c r="C1651" s="139"/>
      <c r="D1651" s="139"/>
      <c r="E1651" s="140"/>
      <c r="F1651" s="140"/>
      <c r="G1651" s="140"/>
      <c r="H1651" s="141"/>
      <c r="I1651" s="142"/>
      <c r="J1651" s="143"/>
      <c r="K1651" s="143"/>
    </row>
    <row r="1652" spans="3:11" s="137" customFormat="1" ht="15" customHeight="1" x14ac:dyDescent="0.25">
      <c r="C1652" s="139"/>
      <c r="D1652" s="139"/>
      <c r="E1652" s="140"/>
      <c r="F1652" s="140"/>
      <c r="G1652" s="140"/>
      <c r="H1652" s="141"/>
      <c r="I1652" s="142"/>
      <c r="J1652" s="143"/>
      <c r="K1652" s="143"/>
    </row>
    <row r="1653" spans="3:11" s="137" customFormat="1" ht="15" customHeight="1" x14ac:dyDescent="0.25">
      <c r="C1653" s="139"/>
      <c r="D1653" s="139"/>
      <c r="E1653" s="140"/>
      <c r="F1653" s="140"/>
      <c r="G1653" s="140"/>
      <c r="H1653" s="141"/>
      <c r="I1653" s="142"/>
      <c r="J1653" s="143"/>
      <c r="K1653" s="143"/>
    </row>
    <row r="1654" spans="3:11" s="137" customFormat="1" ht="15" customHeight="1" x14ac:dyDescent="0.25">
      <c r="C1654" s="139"/>
      <c r="D1654" s="139"/>
      <c r="E1654" s="140"/>
      <c r="F1654" s="140"/>
      <c r="G1654" s="140"/>
      <c r="H1654" s="141"/>
      <c r="I1654" s="142"/>
      <c r="J1654" s="143"/>
      <c r="K1654" s="143"/>
    </row>
    <row r="1655" spans="3:11" s="137" customFormat="1" ht="15" customHeight="1" x14ac:dyDescent="0.25">
      <c r="C1655" s="139"/>
      <c r="D1655" s="139"/>
      <c r="E1655" s="140"/>
      <c r="F1655" s="140"/>
      <c r="G1655" s="140"/>
      <c r="H1655" s="141"/>
      <c r="I1655" s="142"/>
      <c r="J1655" s="143"/>
      <c r="K1655" s="143"/>
    </row>
    <row r="1656" spans="3:11" s="137" customFormat="1" ht="15" customHeight="1" x14ac:dyDescent="0.25">
      <c r="C1656" s="139"/>
      <c r="D1656" s="139"/>
      <c r="E1656" s="140"/>
      <c r="F1656" s="140"/>
      <c r="G1656" s="140"/>
      <c r="H1656" s="141"/>
      <c r="I1656" s="142"/>
      <c r="J1656" s="143"/>
      <c r="K1656" s="143"/>
    </row>
    <row r="1657" spans="3:11" s="137" customFormat="1" ht="15" customHeight="1" x14ac:dyDescent="0.25">
      <c r="C1657" s="139"/>
      <c r="D1657" s="139"/>
      <c r="E1657" s="140"/>
      <c r="F1657" s="140"/>
      <c r="G1657" s="140"/>
      <c r="H1657" s="141"/>
      <c r="I1657" s="142"/>
      <c r="J1657" s="143"/>
      <c r="K1657" s="143"/>
    </row>
    <row r="1658" spans="3:11" s="137" customFormat="1" ht="15" customHeight="1" x14ac:dyDescent="0.25">
      <c r="C1658" s="139"/>
      <c r="D1658" s="139"/>
      <c r="E1658" s="140"/>
      <c r="F1658" s="140"/>
      <c r="G1658" s="140"/>
      <c r="H1658" s="141"/>
      <c r="I1658" s="142"/>
      <c r="J1658" s="143"/>
      <c r="K1658" s="143"/>
    </row>
    <row r="1659" spans="3:11" s="137" customFormat="1" ht="15" customHeight="1" x14ac:dyDescent="0.25">
      <c r="C1659" s="139"/>
      <c r="D1659" s="139"/>
      <c r="E1659" s="140"/>
      <c r="F1659" s="140"/>
      <c r="G1659" s="140"/>
      <c r="H1659" s="141"/>
      <c r="I1659" s="142"/>
      <c r="J1659" s="143"/>
      <c r="K1659" s="143"/>
    </row>
    <row r="1660" spans="3:11" s="137" customFormat="1" ht="15" customHeight="1" x14ac:dyDescent="0.25">
      <c r="C1660" s="139"/>
      <c r="D1660" s="139"/>
      <c r="E1660" s="140"/>
      <c r="F1660" s="140"/>
      <c r="G1660" s="140"/>
      <c r="H1660" s="141"/>
      <c r="I1660" s="142"/>
      <c r="J1660" s="143"/>
      <c r="K1660" s="143"/>
    </row>
    <row r="1661" spans="3:11" s="137" customFormat="1" ht="15" customHeight="1" x14ac:dyDescent="0.25">
      <c r="C1661" s="139"/>
      <c r="D1661" s="139"/>
      <c r="E1661" s="140"/>
      <c r="F1661" s="140"/>
      <c r="G1661" s="140"/>
      <c r="H1661" s="141"/>
      <c r="I1661" s="142"/>
      <c r="J1661" s="143"/>
      <c r="K1661" s="143"/>
    </row>
    <row r="1662" spans="3:11" s="137" customFormat="1" ht="15" customHeight="1" x14ac:dyDescent="0.25">
      <c r="C1662" s="139"/>
      <c r="D1662" s="139"/>
      <c r="E1662" s="140"/>
      <c r="F1662" s="140"/>
      <c r="G1662" s="140"/>
      <c r="H1662" s="141"/>
      <c r="I1662" s="142"/>
      <c r="J1662" s="143"/>
      <c r="K1662" s="143"/>
    </row>
    <row r="1663" spans="3:11" s="137" customFormat="1" ht="15" customHeight="1" x14ac:dyDescent="0.25">
      <c r="C1663" s="139"/>
      <c r="D1663" s="139"/>
      <c r="E1663" s="140"/>
      <c r="F1663" s="140"/>
      <c r="G1663" s="140"/>
      <c r="H1663" s="141"/>
      <c r="I1663" s="142"/>
      <c r="J1663" s="143"/>
      <c r="K1663" s="143"/>
    </row>
    <row r="1664" spans="3:11" s="137" customFormat="1" ht="15" customHeight="1" x14ac:dyDescent="0.25">
      <c r="C1664" s="139"/>
      <c r="D1664" s="139"/>
      <c r="E1664" s="140"/>
      <c r="F1664" s="140"/>
      <c r="G1664" s="140"/>
      <c r="H1664" s="141"/>
      <c r="I1664" s="142"/>
      <c r="J1664" s="143"/>
      <c r="K1664" s="143"/>
    </row>
    <row r="1665" spans="3:11" s="137" customFormat="1" ht="15" customHeight="1" x14ac:dyDescent="0.25">
      <c r="C1665" s="139"/>
      <c r="D1665" s="139"/>
      <c r="E1665" s="140"/>
      <c r="F1665" s="140"/>
      <c r="G1665" s="140"/>
      <c r="H1665" s="141"/>
      <c r="I1665" s="142"/>
      <c r="J1665" s="143"/>
      <c r="K1665" s="143"/>
    </row>
    <row r="1666" spans="3:11" s="137" customFormat="1" ht="15" customHeight="1" x14ac:dyDescent="0.25">
      <c r="C1666" s="139"/>
      <c r="D1666" s="139"/>
      <c r="E1666" s="140"/>
      <c r="F1666" s="140"/>
      <c r="G1666" s="140"/>
      <c r="H1666" s="141"/>
      <c r="I1666" s="142"/>
      <c r="J1666" s="143"/>
      <c r="K1666" s="143"/>
    </row>
    <row r="1667" spans="3:11" s="137" customFormat="1" ht="15" customHeight="1" x14ac:dyDescent="0.25">
      <c r="C1667" s="139"/>
      <c r="D1667" s="139"/>
      <c r="E1667" s="140"/>
      <c r="F1667" s="140"/>
      <c r="G1667" s="140"/>
      <c r="H1667" s="141"/>
      <c r="I1667" s="142"/>
      <c r="J1667" s="143"/>
      <c r="K1667" s="143"/>
    </row>
    <row r="1668" spans="3:11" s="137" customFormat="1" ht="15" customHeight="1" x14ac:dyDescent="0.25">
      <c r="C1668" s="139"/>
      <c r="D1668" s="139"/>
      <c r="E1668" s="140"/>
      <c r="F1668" s="140"/>
      <c r="G1668" s="140"/>
      <c r="H1668" s="141"/>
      <c r="I1668" s="142"/>
      <c r="J1668" s="143"/>
      <c r="K1668" s="143"/>
    </row>
    <row r="1669" spans="3:11" s="137" customFormat="1" ht="15" customHeight="1" x14ac:dyDescent="0.25">
      <c r="C1669" s="139"/>
      <c r="D1669" s="139"/>
      <c r="E1669" s="140"/>
      <c r="F1669" s="140"/>
      <c r="G1669" s="140"/>
      <c r="H1669" s="141"/>
      <c r="I1669" s="142"/>
      <c r="J1669" s="143"/>
      <c r="K1669" s="143"/>
    </row>
    <row r="1670" spans="3:11" s="137" customFormat="1" ht="15" customHeight="1" x14ac:dyDescent="0.25">
      <c r="C1670" s="139"/>
      <c r="D1670" s="139"/>
      <c r="E1670" s="140"/>
      <c r="F1670" s="140"/>
      <c r="G1670" s="140"/>
      <c r="H1670" s="141"/>
      <c r="I1670" s="142"/>
      <c r="J1670" s="143"/>
      <c r="K1670" s="143"/>
    </row>
    <row r="1671" spans="3:11" s="137" customFormat="1" ht="15" customHeight="1" x14ac:dyDescent="0.25">
      <c r="C1671" s="139"/>
      <c r="D1671" s="139"/>
      <c r="E1671" s="140"/>
      <c r="F1671" s="140"/>
      <c r="G1671" s="140"/>
      <c r="H1671" s="141"/>
      <c r="I1671" s="142"/>
      <c r="J1671" s="143"/>
      <c r="K1671" s="143"/>
    </row>
    <row r="1672" spans="3:11" s="137" customFormat="1" ht="15" customHeight="1" x14ac:dyDescent="0.25">
      <c r="C1672" s="139"/>
      <c r="D1672" s="139"/>
      <c r="E1672" s="140"/>
      <c r="F1672" s="140"/>
      <c r="G1672" s="140"/>
      <c r="H1672" s="141"/>
      <c r="I1672" s="142"/>
      <c r="J1672" s="143"/>
      <c r="K1672" s="143"/>
    </row>
    <row r="1673" spans="3:11" s="137" customFormat="1" ht="15" customHeight="1" x14ac:dyDescent="0.25">
      <c r="C1673" s="139"/>
      <c r="D1673" s="139"/>
      <c r="E1673" s="140"/>
      <c r="F1673" s="140"/>
      <c r="G1673" s="140"/>
      <c r="H1673" s="141"/>
      <c r="I1673" s="142"/>
      <c r="J1673" s="143"/>
      <c r="K1673" s="143"/>
    </row>
    <row r="1674" spans="3:11" s="137" customFormat="1" ht="15" customHeight="1" x14ac:dyDescent="0.25">
      <c r="C1674" s="139"/>
      <c r="D1674" s="139"/>
      <c r="E1674" s="140"/>
      <c r="F1674" s="140"/>
      <c r="G1674" s="140"/>
      <c r="H1674" s="141"/>
      <c r="I1674" s="142"/>
      <c r="J1674" s="143"/>
      <c r="K1674" s="143"/>
    </row>
    <row r="1675" spans="3:11" s="137" customFormat="1" ht="15" customHeight="1" x14ac:dyDescent="0.25">
      <c r="C1675" s="139"/>
      <c r="D1675" s="139"/>
      <c r="E1675" s="140"/>
      <c r="F1675" s="140"/>
      <c r="G1675" s="140"/>
      <c r="H1675" s="141"/>
      <c r="I1675" s="142"/>
      <c r="J1675" s="143"/>
      <c r="K1675" s="143"/>
    </row>
    <row r="1676" spans="3:11" s="137" customFormat="1" ht="15" customHeight="1" x14ac:dyDescent="0.25">
      <c r="C1676" s="139"/>
      <c r="D1676" s="139"/>
      <c r="E1676" s="140"/>
      <c r="F1676" s="140"/>
      <c r="G1676" s="140"/>
      <c r="H1676" s="141"/>
      <c r="I1676" s="142"/>
      <c r="J1676" s="143"/>
      <c r="K1676" s="143"/>
    </row>
    <row r="1677" spans="3:11" s="137" customFormat="1" ht="15" customHeight="1" x14ac:dyDescent="0.25">
      <c r="C1677" s="139"/>
      <c r="D1677" s="139"/>
      <c r="E1677" s="140"/>
      <c r="F1677" s="140"/>
      <c r="G1677" s="140"/>
      <c r="H1677" s="141"/>
      <c r="I1677" s="142"/>
      <c r="J1677" s="143"/>
      <c r="K1677" s="143"/>
    </row>
    <row r="1678" spans="3:11" s="137" customFormat="1" ht="15" customHeight="1" x14ac:dyDescent="0.25">
      <c r="C1678" s="139"/>
      <c r="D1678" s="139"/>
      <c r="E1678" s="140"/>
      <c r="F1678" s="140"/>
      <c r="G1678" s="140"/>
      <c r="H1678" s="141"/>
      <c r="I1678" s="142"/>
      <c r="J1678" s="143"/>
      <c r="K1678" s="143"/>
    </row>
    <row r="1679" spans="3:11" s="137" customFormat="1" ht="15" customHeight="1" x14ac:dyDescent="0.25">
      <c r="C1679" s="139"/>
      <c r="D1679" s="139"/>
      <c r="E1679" s="140"/>
      <c r="F1679" s="140"/>
      <c r="G1679" s="140"/>
      <c r="H1679" s="141"/>
      <c r="I1679" s="142"/>
      <c r="J1679" s="143"/>
      <c r="K1679" s="143"/>
    </row>
    <row r="1680" spans="3:11" s="137" customFormat="1" ht="15" customHeight="1" x14ac:dyDescent="0.25">
      <c r="C1680" s="139"/>
      <c r="D1680" s="139"/>
      <c r="E1680" s="140"/>
      <c r="F1680" s="140"/>
      <c r="G1680" s="140"/>
      <c r="H1680" s="141"/>
      <c r="I1680" s="142"/>
      <c r="J1680" s="143"/>
      <c r="K1680" s="143"/>
    </row>
    <row r="1681" spans="3:11" s="137" customFormat="1" ht="15" customHeight="1" x14ac:dyDescent="0.25">
      <c r="C1681" s="139"/>
      <c r="D1681" s="139"/>
      <c r="E1681" s="140"/>
      <c r="F1681" s="140"/>
      <c r="G1681" s="140"/>
      <c r="H1681" s="141"/>
      <c r="I1681" s="142"/>
      <c r="J1681" s="143"/>
      <c r="K1681" s="143"/>
    </row>
    <row r="1682" spans="3:11" s="137" customFormat="1" ht="15" customHeight="1" x14ac:dyDescent="0.25">
      <c r="C1682" s="139"/>
      <c r="D1682" s="139"/>
      <c r="E1682" s="140"/>
      <c r="F1682" s="140"/>
      <c r="G1682" s="140"/>
      <c r="H1682" s="141"/>
      <c r="I1682" s="142"/>
      <c r="J1682" s="143"/>
      <c r="K1682" s="143"/>
    </row>
    <row r="1683" spans="3:11" s="137" customFormat="1" ht="15" customHeight="1" x14ac:dyDescent="0.25">
      <c r="C1683" s="139"/>
      <c r="D1683" s="139"/>
      <c r="E1683" s="140"/>
      <c r="F1683" s="140"/>
      <c r="G1683" s="140"/>
      <c r="H1683" s="141"/>
      <c r="I1683" s="142"/>
      <c r="J1683" s="143"/>
      <c r="K1683" s="143"/>
    </row>
    <row r="1684" spans="3:11" s="137" customFormat="1" ht="15" customHeight="1" x14ac:dyDescent="0.25">
      <c r="C1684" s="139"/>
      <c r="D1684" s="139"/>
      <c r="E1684" s="140"/>
      <c r="F1684" s="140"/>
      <c r="G1684" s="140"/>
      <c r="H1684" s="141"/>
      <c r="I1684" s="142"/>
      <c r="J1684" s="143"/>
      <c r="K1684" s="143"/>
    </row>
    <row r="1685" spans="3:11" s="137" customFormat="1" ht="15" customHeight="1" x14ac:dyDescent="0.25">
      <c r="C1685" s="139"/>
      <c r="D1685" s="139"/>
      <c r="E1685" s="140"/>
      <c r="F1685" s="140"/>
      <c r="G1685" s="140"/>
      <c r="H1685" s="141"/>
      <c r="I1685" s="142"/>
      <c r="J1685" s="143"/>
      <c r="K1685" s="143"/>
    </row>
    <row r="1686" spans="3:11" s="137" customFormat="1" ht="15" customHeight="1" x14ac:dyDescent="0.25">
      <c r="C1686" s="139"/>
      <c r="D1686" s="139"/>
      <c r="E1686" s="140"/>
      <c r="F1686" s="140"/>
      <c r="G1686" s="140"/>
      <c r="H1686" s="141"/>
      <c r="I1686" s="142"/>
      <c r="J1686" s="143"/>
      <c r="K1686" s="143"/>
    </row>
    <row r="1687" spans="3:11" s="137" customFormat="1" ht="15" customHeight="1" x14ac:dyDescent="0.25">
      <c r="C1687" s="139"/>
      <c r="D1687" s="139"/>
      <c r="E1687" s="140"/>
      <c r="F1687" s="140"/>
      <c r="G1687" s="140"/>
      <c r="H1687" s="141"/>
      <c r="I1687" s="142"/>
      <c r="J1687" s="143"/>
      <c r="K1687" s="143"/>
    </row>
    <row r="1688" spans="3:11" s="137" customFormat="1" ht="15" customHeight="1" x14ac:dyDescent="0.25">
      <c r="C1688" s="139"/>
      <c r="D1688" s="139"/>
      <c r="E1688" s="140"/>
      <c r="F1688" s="140"/>
      <c r="G1688" s="140"/>
      <c r="H1688" s="141"/>
      <c r="I1688" s="142"/>
      <c r="J1688" s="143"/>
      <c r="K1688" s="143"/>
    </row>
    <row r="1689" spans="3:11" s="137" customFormat="1" ht="15" customHeight="1" x14ac:dyDescent="0.25">
      <c r="C1689" s="139"/>
      <c r="D1689" s="139"/>
      <c r="E1689" s="140"/>
      <c r="F1689" s="140"/>
      <c r="G1689" s="140"/>
      <c r="H1689" s="141"/>
      <c r="I1689" s="142"/>
      <c r="J1689" s="143"/>
      <c r="K1689" s="143"/>
    </row>
    <row r="1690" spans="3:11" s="137" customFormat="1" ht="15" customHeight="1" x14ac:dyDescent="0.25">
      <c r="C1690" s="139"/>
      <c r="D1690" s="139"/>
      <c r="E1690" s="140"/>
      <c r="F1690" s="140"/>
      <c r="G1690" s="140"/>
      <c r="H1690" s="141"/>
      <c r="I1690" s="142"/>
      <c r="J1690" s="143"/>
      <c r="K1690" s="143"/>
    </row>
    <row r="1691" spans="3:11" s="137" customFormat="1" ht="15" customHeight="1" x14ac:dyDescent="0.25">
      <c r="C1691" s="139"/>
      <c r="D1691" s="139"/>
      <c r="E1691" s="140"/>
      <c r="F1691" s="140"/>
      <c r="G1691" s="140"/>
      <c r="H1691" s="141"/>
      <c r="I1691" s="142"/>
      <c r="J1691" s="143"/>
      <c r="K1691" s="143"/>
    </row>
    <row r="1692" spans="3:11" s="137" customFormat="1" ht="15" customHeight="1" x14ac:dyDescent="0.25">
      <c r="C1692" s="139"/>
      <c r="D1692" s="139"/>
      <c r="E1692" s="140"/>
      <c r="F1692" s="140"/>
      <c r="G1692" s="140"/>
      <c r="H1692" s="141"/>
      <c r="I1692" s="142"/>
      <c r="J1692" s="143"/>
      <c r="K1692" s="143"/>
    </row>
    <row r="1693" spans="3:11" s="137" customFormat="1" ht="15" customHeight="1" x14ac:dyDescent="0.25">
      <c r="C1693" s="139"/>
      <c r="D1693" s="139"/>
      <c r="E1693" s="140"/>
      <c r="F1693" s="140"/>
      <c r="G1693" s="140"/>
      <c r="H1693" s="141"/>
      <c r="I1693" s="142"/>
      <c r="J1693" s="143"/>
      <c r="K1693" s="143"/>
    </row>
    <row r="1694" spans="3:11" s="137" customFormat="1" ht="15" customHeight="1" x14ac:dyDescent="0.25">
      <c r="C1694" s="139"/>
      <c r="D1694" s="139"/>
      <c r="E1694" s="140"/>
      <c r="F1694" s="140"/>
      <c r="G1694" s="140"/>
      <c r="H1694" s="141"/>
      <c r="I1694" s="142"/>
      <c r="J1694" s="143"/>
      <c r="K1694" s="143"/>
    </row>
    <row r="1695" spans="3:11" s="137" customFormat="1" ht="15" customHeight="1" x14ac:dyDescent="0.25">
      <c r="C1695" s="139"/>
      <c r="D1695" s="139"/>
      <c r="E1695" s="140"/>
      <c r="F1695" s="140"/>
      <c r="G1695" s="140"/>
      <c r="H1695" s="141"/>
      <c r="I1695" s="142"/>
      <c r="J1695" s="143"/>
      <c r="K1695" s="143"/>
    </row>
    <row r="1696" spans="3:11" s="137" customFormat="1" ht="15" customHeight="1" x14ac:dyDescent="0.25">
      <c r="C1696" s="139"/>
      <c r="D1696" s="139"/>
      <c r="E1696" s="140"/>
      <c r="F1696" s="140"/>
      <c r="G1696" s="140"/>
      <c r="H1696" s="141"/>
      <c r="I1696" s="142"/>
      <c r="J1696" s="143"/>
      <c r="K1696" s="143"/>
    </row>
    <row r="1697" spans="3:11" s="137" customFormat="1" ht="15" customHeight="1" x14ac:dyDescent="0.25">
      <c r="C1697" s="139"/>
      <c r="D1697" s="139"/>
      <c r="E1697" s="140"/>
      <c r="F1697" s="140"/>
      <c r="G1697" s="140"/>
      <c r="H1697" s="141"/>
      <c r="I1697" s="142"/>
      <c r="J1697" s="143"/>
      <c r="K1697" s="143"/>
    </row>
    <row r="1698" spans="3:11" s="137" customFormat="1" ht="15" customHeight="1" x14ac:dyDescent="0.25">
      <c r="C1698" s="139"/>
      <c r="D1698" s="139"/>
      <c r="E1698" s="140"/>
      <c r="F1698" s="140"/>
      <c r="G1698" s="140"/>
      <c r="H1698" s="141"/>
      <c r="I1698" s="142"/>
      <c r="J1698" s="143"/>
      <c r="K1698" s="143"/>
    </row>
    <row r="1699" spans="3:11" s="137" customFormat="1" ht="15" customHeight="1" x14ac:dyDescent="0.25">
      <c r="C1699" s="139"/>
      <c r="D1699" s="139"/>
      <c r="E1699" s="140"/>
      <c r="F1699" s="140"/>
      <c r="G1699" s="140"/>
      <c r="H1699" s="141"/>
      <c r="I1699" s="142"/>
      <c r="J1699" s="143"/>
      <c r="K1699" s="143"/>
    </row>
    <row r="1700" spans="3:11" s="137" customFormat="1" ht="15" customHeight="1" x14ac:dyDescent="0.25">
      <c r="C1700" s="139"/>
      <c r="D1700" s="139"/>
      <c r="E1700" s="140"/>
      <c r="F1700" s="140"/>
      <c r="G1700" s="140"/>
      <c r="H1700" s="141"/>
      <c r="I1700" s="142"/>
      <c r="J1700" s="143"/>
      <c r="K1700" s="143"/>
    </row>
    <row r="1701" spans="3:11" s="137" customFormat="1" ht="15" customHeight="1" x14ac:dyDescent="0.25">
      <c r="C1701" s="139"/>
      <c r="D1701" s="139"/>
      <c r="E1701" s="140"/>
      <c r="F1701" s="140"/>
      <c r="G1701" s="140"/>
      <c r="H1701" s="141"/>
      <c r="I1701" s="142"/>
      <c r="J1701" s="143"/>
      <c r="K1701" s="143"/>
    </row>
    <row r="1702" spans="3:11" s="137" customFormat="1" ht="15" customHeight="1" x14ac:dyDescent="0.25">
      <c r="C1702" s="139"/>
      <c r="D1702" s="139"/>
      <c r="E1702" s="140"/>
      <c r="F1702" s="140"/>
      <c r="G1702" s="140"/>
      <c r="H1702" s="141"/>
      <c r="I1702" s="142"/>
      <c r="J1702" s="143"/>
      <c r="K1702" s="143"/>
    </row>
    <row r="1703" spans="3:11" s="137" customFormat="1" ht="15" customHeight="1" x14ac:dyDescent="0.25">
      <c r="C1703" s="139"/>
      <c r="D1703" s="139"/>
      <c r="E1703" s="140"/>
      <c r="F1703" s="140"/>
      <c r="G1703" s="140"/>
      <c r="H1703" s="141"/>
      <c r="I1703" s="142"/>
      <c r="J1703" s="143"/>
      <c r="K1703" s="143"/>
    </row>
    <row r="1704" spans="3:11" s="137" customFormat="1" ht="15" customHeight="1" x14ac:dyDescent="0.25">
      <c r="C1704" s="139"/>
      <c r="D1704" s="139"/>
      <c r="E1704" s="140"/>
      <c r="F1704" s="140"/>
      <c r="G1704" s="140"/>
      <c r="H1704" s="141"/>
      <c r="I1704" s="142"/>
      <c r="J1704" s="143"/>
      <c r="K1704" s="143"/>
    </row>
    <row r="1705" spans="3:11" s="137" customFormat="1" ht="15" customHeight="1" x14ac:dyDescent="0.25">
      <c r="C1705" s="139"/>
      <c r="D1705" s="139"/>
      <c r="E1705" s="140"/>
      <c r="F1705" s="140"/>
      <c r="G1705" s="140"/>
      <c r="H1705" s="141"/>
      <c r="I1705" s="142"/>
      <c r="J1705" s="143"/>
      <c r="K1705" s="143"/>
    </row>
    <row r="1706" spans="3:11" s="137" customFormat="1" ht="15" customHeight="1" x14ac:dyDescent="0.25">
      <c r="C1706" s="139"/>
      <c r="D1706" s="139"/>
      <c r="E1706" s="140"/>
      <c r="F1706" s="140"/>
      <c r="G1706" s="140"/>
      <c r="H1706" s="141"/>
      <c r="I1706" s="142"/>
      <c r="J1706" s="143"/>
      <c r="K1706" s="143"/>
    </row>
    <row r="1707" spans="3:11" s="137" customFormat="1" ht="15" customHeight="1" x14ac:dyDescent="0.25">
      <c r="C1707" s="139"/>
      <c r="D1707" s="139"/>
      <c r="E1707" s="140"/>
      <c r="F1707" s="140"/>
      <c r="G1707" s="140"/>
      <c r="H1707" s="141"/>
      <c r="I1707" s="142"/>
      <c r="J1707" s="143"/>
      <c r="K1707" s="143"/>
    </row>
    <row r="1708" spans="3:11" s="137" customFormat="1" ht="15" customHeight="1" x14ac:dyDescent="0.25">
      <c r="C1708" s="139"/>
      <c r="D1708" s="139"/>
      <c r="E1708" s="140"/>
      <c r="F1708" s="140"/>
      <c r="G1708" s="140"/>
      <c r="H1708" s="141"/>
      <c r="I1708" s="142"/>
      <c r="J1708" s="143"/>
      <c r="K1708" s="143"/>
    </row>
    <row r="1709" spans="3:11" s="137" customFormat="1" ht="15" customHeight="1" x14ac:dyDescent="0.25">
      <c r="C1709" s="139"/>
      <c r="D1709" s="139"/>
      <c r="E1709" s="140"/>
      <c r="F1709" s="140"/>
      <c r="G1709" s="140"/>
      <c r="H1709" s="141"/>
      <c r="I1709" s="142"/>
      <c r="J1709" s="143"/>
      <c r="K1709" s="143"/>
    </row>
    <row r="1710" spans="3:11" s="137" customFormat="1" ht="15" customHeight="1" x14ac:dyDescent="0.25">
      <c r="C1710" s="139"/>
      <c r="D1710" s="139"/>
      <c r="E1710" s="140"/>
      <c r="F1710" s="140"/>
      <c r="G1710" s="140"/>
      <c r="H1710" s="141"/>
      <c r="I1710" s="142"/>
      <c r="J1710" s="143"/>
      <c r="K1710" s="143"/>
    </row>
    <row r="1711" spans="3:11" s="137" customFormat="1" ht="15" customHeight="1" x14ac:dyDescent="0.25">
      <c r="C1711" s="139"/>
      <c r="D1711" s="139"/>
      <c r="E1711" s="140"/>
      <c r="F1711" s="140"/>
      <c r="G1711" s="140"/>
      <c r="H1711" s="141"/>
      <c r="I1711" s="142"/>
      <c r="J1711" s="143"/>
      <c r="K1711" s="143"/>
    </row>
    <row r="1712" spans="3:11" s="137" customFormat="1" ht="15" customHeight="1" x14ac:dyDescent="0.25">
      <c r="C1712" s="139"/>
      <c r="D1712" s="139"/>
      <c r="E1712" s="140"/>
      <c r="F1712" s="140"/>
      <c r="G1712" s="140"/>
      <c r="H1712" s="141"/>
      <c r="I1712" s="142"/>
      <c r="J1712" s="143"/>
      <c r="K1712" s="143"/>
    </row>
    <row r="1713" spans="3:11" s="137" customFormat="1" ht="15" customHeight="1" x14ac:dyDescent="0.25">
      <c r="C1713" s="139"/>
      <c r="D1713" s="139"/>
      <c r="E1713" s="140"/>
      <c r="F1713" s="140"/>
      <c r="G1713" s="140"/>
      <c r="H1713" s="141"/>
      <c r="I1713" s="142"/>
      <c r="J1713" s="143"/>
      <c r="K1713" s="143"/>
    </row>
    <row r="1714" spans="3:11" s="137" customFormat="1" ht="15" customHeight="1" x14ac:dyDescent="0.25">
      <c r="C1714" s="139"/>
      <c r="D1714" s="139"/>
      <c r="E1714" s="140"/>
      <c r="F1714" s="140"/>
      <c r="G1714" s="140"/>
      <c r="H1714" s="141"/>
      <c r="I1714" s="142"/>
      <c r="J1714" s="143"/>
      <c r="K1714" s="143"/>
    </row>
    <row r="1715" spans="3:11" s="137" customFormat="1" ht="15" customHeight="1" x14ac:dyDescent="0.25">
      <c r="C1715" s="139"/>
      <c r="D1715" s="139"/>
      <c r="E1715" s="140"/>
      <c r="F1715" s="140"/>
      <c r="G1715" s="140"/>
      <c r="H1715" s="141"/>
      <c r="I1715" s="142"/>
      <c r="J1715" s="143"/>
      <c r="K1715" s="143"/>
    </row>
    <row r="1716" spans="3:11" s="137" customFormat="1" ht="15" customHeight="1" x14ac:dyDescent="0.25">
      <c r="C1716" s="139"/>
      <c r="D1716" s="139"/>
      <c r="E1716" s="140"/>
      <c r="F1716" s="140"/>
      <c r="G1716" s="140"/>
      <c r="H1716" s="141"/>
      <c r="I1716" s="142"/>
      <c r="J1716" s="143"/>
      <c r="K1716" s="143"/>
    </row>
    <row r="1717" spans="3:11" s="137" customFormat="1" ht="15" customHeight="1" x14ac:dyDescent="0.25">
      <c r="C1717" s="139"/>
      <c r="D1717" s="139"/>
      <c r="E1717" s="140"/>
      <c r="F1717" s="140"/>
      <c r="G1717" s="140"/>
      <c r="H1717" s="141"/>
      <c r="I1717" s="142"/>
      <c r="J1717" s="143"/>
      <c r="K1717" s="143"/>
    </row>
    <row r="1718" spans="3:11" s="137" customFormat="1" ht="15" customHeight="1" x14ac:dyDescent="0.25">
      <c r="C1718" s="139"/>
      <c r="D1718" s="139"/>
      <c r="E1718" s="140"/>
      <c r="F1718" s="140"/>
      <c r="G1718" s="140"/>
      <c r="H1718" s="141"/>
      <c r="I1718" s="142"/>
      <c r="J1718" s="143"/>
      <c r="K1718" s="143"/>
    </row>
    <row r="1719" spans="3:11" s="137" customFormat="1" ht="15" customHeight="1" x14ac:dyDescent="0.25">
      <c r="C1719" s="139"/>
      <c r="D1719" s="139"/>
      <c r="E1719" s="140"/>
      <c r="F1719" s="140"/>
      <c r="G1719" s="140"/>
      <c r="H1719" s="141"/>
      <c r="I1719" s="142"/>
      <c r="J1719" s="143"/>
      <c r="K1719" s="143"/>
    </row>
    <row r="1720" spans="3:11" s="137" customFormat="1" ht="15" customHeight="1" x14ac:dyDescent="0.25">
      <c r="C1720" s="139"/>
      <c r="D1720" s="139"/>
      <c r="E1720" s="140"/>
      <c r="F1720" s="140"/>
      <c r="G1720" s="140"/>
      <c r="H1720" s="141"/>
      <c r="I1720" s="142"/>
      <c r="J1720" s="143"/>
      <c r="K1720" s="143"/>
    </row>
    <row r="1721" spans="3:11" s="137" customFormat="1" ht="15" customHeight="1" x14ac:dyDescent="0.25">
      <c r="C1721" s="139"/>
      <c r="D1721" s="139"/>
      <c r="E1721" s="140"/>
      <c r="F1721" s="140"/>
      <c r="G1721" s="140"/>
      <c r="H1721" s="141"/>
      <c r="I1721" s="142"/>
      <c r="J1721" s="143"/>
      <c r="K1721" s="143"/>
    </row>
    <row r="1722" spans="3:11" s="137" customFormat="1" ht="15" customHeight="1" x14ac:dyDescent="0.25">
      <c r="C1722" s="139"/>
      <c r="D1722" s="139"/>
      <c r="E1722" s="140"/>
      <c r="F1722" s="140"/>
      <c r="G1722" s="140"/>
      <c r="H1722" s="141"/>
      <c r="I1722" s="142"/>
      <c r="J1722" s="143"/>
      <c r="K1722" s="143"/>
    </row>
    <row r="1723" spans="3:11" s="137" customFormat="1" ht="15" customHeight="1" x14ac:dyDescent="0.25">
      <c r="C1723" s="139"/>
      <c r="D1723" s="139"/>
      <c r="E1723" s="140"/>
      <c r="F1723" s="140"/>
      <c r="G1723" s="140"/>
      <c r="H1723" s="141"/>
      <c r="I1723" s="142"/>
      <c r="J1723" s="143"/>
      <c r="K1723" s="143"/>
    </row>
    <row r="1724" spans="3:11" s="137" customFormat="1" ht="15" customHeight="1" x14ac:dyDescent="0.25">
      <c r="C1724" s="139"/>
      <c r="D1724" s="139"/>
      <c r="E1724" s="140"/>
      <c r="F1724" s="140"/>
      <c r="G1724" s="140"/>
      <c r="H1724" s="141"/>
      <c r="I1724" s="142"/>
      <c r="J1724" s="143"/>
      <c r="K1724" s="143"/>
    </row>
    <row r="1725" spans="3:11" s="137" customFormat="1" ht="15" customHeight="1" x14ac:dyDescent="0.25">
      <c r="C1725" s="139"/>
      <c r="D1725" s="139"/>
      <c r="E1725" s="140"/>
      <c r="F1725" s="140"/>
      <c r="G1725" s="140"/>
      <c r="H1725" s="141"/>
      <c r="I1725" s="142"/>
      <c r="J1725" s="143"/>
      <c r="K1725" s="143"/>
    </row>
    <row r="1726" spans="3:11" s="137" customFormat="1" ht="15" customHeight="1" x14ac:dyDescent="0.25">
      <c r="C1726" s="139"/>
      <c r="D1726" s="139"/>
      <c r="E1726" s="140"/>
      <c r="F1726" s="140"/>
      <c r="G1726" s="140"/>
      <c r="H1726" s="141"/>
      <c r="I1726" s="142"/>
      <c r="J1726" s="143"/>
      <c r="K1726" s="143"/>
    </row>
    <row r="1727" spans="3:11" s="137" customFormat="1" ht="15" customHeight="1" x14ac:dyDescent="0.25">
      <c r="C1727" s="139"/>
      <c r="D1727" s="139"/>
      <c r="E1727" s="140"/>
      <c r="F1727" s="140"/>
      <c r="G1727" s="140"/>
      <c r="H1727" s="141"/>
      <c r="I1727" s="142"/>
      <c r="J1727" s="143"/>
      <c r="K1727" s="143"/>
    </row>
    <row r="1728" spans="3:11" s="137" customFormat="1" ht="15" customHeight="1" x14ac:dyDescent="0.25">
      <c r="C1728" s="139"/>
      <c r="D1728" s="139"/>
      <c r="E1728" s="140"/>
      <c r="F1728" s="140"/>
      <c r="G1728" s="140"/>
      <c r="H1728" s="141"/>
      <c r="I1728" s="142"/>
      <c r="J1728" s="143"/>
      <c r="K1728" s="143"/>
    </row>
    <row r="1729" spans="3:11" s="137" customFormat="1" ht="15" customHeight="1" x14ac:dyDescent="0.25">
      <c r="C1729" s="139"/>
      <c r="D1729" s="139"/>
      <c r="E1729" s="140"/>
      <c r="F1729" s="140"/>
      <c r="G1729" s="140"/>
      <c r="H1729" s="141"/>
      <c r="I1729" s="142"/>
      <c r="J1729" s="143"/>
      <c r="K1729" s="143"/>
    </row>
    <row r="1730" spans="3:11" s="137" customFormat="1" ht="15" customHeight="1" x14ac:dyDescent="0.25">
      <c r="C1730" s="139"/>
      <c r="D1730" s="139"/>
      <c r="E1730" s="140"/>
      <c r="F1730" s="140"/>
      <c r="G1730" s="140"/>
      <c r="H1730" s="141"/>
      <c r="I1730" s="142"/>
      <c r="J1730" s="143"/>
      <c r="K1730" s="143"/>
    </row>
    <row r="1731" spans="3:11" s="137" customFormat="1" ht="15" customHeight="1" x14ac:dyDescent="0.25">
      <c r="C1731" s="139"/>
      <c r="D1731" s="139"/>
      <c r="E1731" s="140"/>
      <c r="F1731" s="140"/>
      <c r="G1731" s="140"/>
      <c r="H1731" s="141"/>
      <c r="I1731" s="142"/>
      <c r="J1731" s="143"/>
      <c r="K1731" s="143"/>
    </row>
    <row r="1732" spans="3:11" s="137" customFormat="1" ht="15" customHeight="1" x14ac:dyDescent="0.25">
      <c r="C1732" s="139"/>
      <c r="D1732" s="139"/>
      <c r="E1732" s="140"/>
      <c r="F1732" s="140"/>
      <c r="G1732" s="140"/>
      <c r="H1732" s="141"/>
      <c r="I1732" s="142"/>
      <c r="J1732" s="143"/>
      <c r="K1732" s="143"/>
    </row>
    <row r="1733" spans="3:11" s="137" customFormat="1" ht="15" customHeight="1" x14ac:dyDescent="0.25">
      <c r="C1733" s="139"/>
      <c r="D1733" s="139"/>
      <c r="E1733" s="140"/>
      <c r="F1733" s="140"/>
      <c r="G1733" s="140"/>
      <c r="H1733" s="141"/>
      <c r="I1733" s="142"/>
      <c r="J1733" s="143"/>
      <c r="K1733" s="143"/>
    </row>
    <row r="1734" spans="3:11" s="137" customFormat="1" ht="15" customHeight="1" x14ac:dyDescent="0.25">
      <c r="C1734" s="139"/>
      <c r="D1734" s="139"/>
      <c r="E1734" s="140"/>
      <c r="F1734" s="140"/>
      <c r="G1734" s="140"/>
      <c r="H1734" s="141"/>
      <c r="I1734" s="142"/>
      <c r="J1734" s="143"/>
      <c r="K1734" s="143"/>
    </row>
    <row r="1735" spans="3:11" s="137" customFormat="1" ht="15" customHeight="1" x14ac:dyDescent="0.25">
      <c r="C1735" s="139"/>
      <c r="D1735" s="139"/>
      <c r="E1735" s="140"/>
      <c r="F1735" s="140"/>
      <c r="G1735" s="140"/>
      <c r="H1735" s="141"/>
      <c r="I1735" s="142"/>
      <c r="J1735" s="143"/>
      <c r="K1735" s="143"/>
    </row>
    <row r="1736" spans="3:11" s="137" customFormat="1" ht="15" customHeight="1" x14ac:dyDescent="0.25">
      <c r="C1736" s="139"/>
      <c r="D1736" s="139"/>
      <c r="E1736" s="140"/>
      <c r="F1736" s="140"/>
      <c r="G1736" s="140"/>
      <c r="H1736" s="141"/>
      <c r="I1736" s="142"/>
      <c r="J1736" s="143"/>
      <c r="K1736" s="143"/>
    </row>
    <row r="1737" spans="3:11" s="137" customFormat="1" ht="15" customHeight="1" x14ac:dyDescent="0.25">
      <c r="C1737" s="139"/>
      <c r="D1737" s="139"/>
      <c r="E1737" s="140"/>
      <c r="F1737" s="140"/>
      <c r="G1737" s="140"/>
      <c r="H1737" s="141"/>
      <c r="I1737" s="142"/>
      <c r="J1737" s="143"/>
      <c r="K1737" s="143"/>
    </row>
    <row r="1738" spans="3:11" s="137" customFormat="1" ht="15" customHeight="1" x14ac:dyDescent="0.25">
      <c r="C1738" s="139"/>
      <c r="D1738" s="139"/>
      <c r="E1738" s="140"/>
      <c r="F1738" s="140"/>
      <c r="G1738" s="140"/>
      <c r="H1738" s="141"/>
      <c r="I1738" s="142"/>
      <c r="J1738" s="143"/>
      <c r="K1738" s="143"/>
    </row>
    <row r="1739" spans="3:11" s="137" customFormat="1" ht="15" customHeight="1" x14ac:dyDescent="0.25">
      <c r="C1739" s="139"/>
      <c r="D1739" s="139"/>
      <c r="E1739" s="140"/>
      <c r="F1739" s="140"/>
      <c r="G1739" s="140"/>
      <c r="H1739" s="141"/>
      <c r="I1739" s="142"/>
      <c r="J1739" s="143"/>
      <c r="K1739" s="143"/>
    </row>
    <row r="1740" spans="3:11" s="137" customFormat="1" ht="15" customHeight="1" x14ac:dyDescent="0.25">
      <c r="C1740" s="139"/>
      <c r="D1740" s="139"/>
      <c r="E1740" s="140"/>
      <c r="F1740" s="140"/>
      <c r="G1740" s="140"/>
      <c r="H1740" s="141"/>
      <c r="I1740" s="142"/>
      <c r="J1740" s="143"/>
      <c r="K1740" s="143"/>
    </row>
    <row r="1741" spans="3:11" s="137" customFormat="1" ht="15" customHeight="1" x14ac:dyDescent="0.25">
      <c r="C1741" s="139"/>
      <c r="D1741" s="139"/>
      <c r="E1741" s="140"/>
      <c r="F1741" s="140"/>
      <c r="G1741" s="140"/>
      <c r="H1741" s="141"/>
      <c r="I1741" s="142"/>
      <c r="J1741" s="143"/>
      <c r="K1741" s="143"/>
    </row>
    <row r="1742" spans="3:11" s="137" customFormat="1" ht="15" customHeight="1" x14ac:dyDescent="0.25">
      <c r="C1742" s="139"/>
      <c r="D1742" s="139"/>
      <c r="E1742" s="140"/>
      <c r="F1742" s="140"/>
      <c r="G1742" s="140"/>
      <c r="H1742" s="141"/>
      <c r="I1742" s="142"/>
      <c r="J1742" s="143"/>
      <c r="K1742" s="143"/>
    </row>
    <row r="1743" spans="3:11" s="137" customFormat="1" ht="15" customHeight="1" x14ac:dyDescent="0.25">
      <c r="C1743" s="139"/>
      <c r="D1743" s="139"/>
      <c r="E1743" s="140"/>
      <c r="F1743" s="140"/>
      <c r="G1743" s="140"/>
      <c r="H1743" s="141"/>
      <c r="I1743" s="142"/>
      <c r="J1743" s="143"/>
      <c r="K1743" s="143"/>
    </row>
    <row r="1744" spans="3:11" s="137" customFormat="1" ht="15" customHeight="1" x14ac:dyDescent="0.25">
      <c r="C1744" s="139"/>
      <c r="D1744" s="139"/>
      <c r="E1744" s="140"/>
      <c r="F1744" s="140"/>
      <c r="G1744" s="140"/>
      <c r="H1744" s="141"/>
      <c r="I1744" s="142"/>
      <c r="J1744" s="143"/>
      <c r="K1744" s="143"/>
    </row>
    <row r="1745" spans="3:11" s="137" customFormat="1" ht="15" customHeight="1" x14ac:dyDescent="0.25">
      <c r="C1745" s="139"/>
      <c r="D1745" s="139"/>
      <c r="E1745" s="140"/>
      <c r="F1745" s="140"/>
      <c r="G1745" s="140"/>
      <c r="H1745" s="141"/>
      <c r="I1745" s="142"/>
      <c r="J1745" s="143"/>
      <c r="K1745" s="143"/>
    </row>
    <row r="1746" spans="3:11" s="137" customFormat="1" ht="15" customHeight="1" x14ac:dyDescent="0.25">
      <c r="C1746" s="139"/>
      <c r="D1746" s="139"/>
      <c r="E1746" s="140"/>
      <c r="F1746" s="140"/>
      <c r="G1746" s="140"/>
      <c r="H1746" s="141"/>
      <c r="I1746" s="142"/>
      <c r="J1746" s="143"/>
      <c r="K1746" s="143"/>
    </row>
    <row r="1747" spans="3:11" s="137" customFormat="1" ht="15" customHeight="1" x14ac:dyDescent="0.25">
      <c r="C1747" s="139"/>
      <c r="D1747" s="139"/>
      <c r="E1747" s="140"/>
      <c r="F1747" s="140"/>
      <c r="G1747" s="140"/>
      <c r="H1747" s="141"/>
      <c r="I1747" s="142"/>
      <c r="J1747" s="143"/>
      <c r="K1747" s="143"/>
    </row>
    <row r="1748" spans="3:11" s="137" customFormat="1" ht="15" customHeight="1" x14ac:dyDescent="0.25">
      <c r="C1748" s="139"/>
      <c r="D1748" s="139"/>
      <c r="E1748" s="140"/>
      <c r="F1748" s="140"/>
      <c r="G1748" s="140"/>
      <c r="H1748" s="141"/>
      <c r="I1748" s="142"/>
      <c r="J1748" s="143"/>
      <c r="K1748" s="143"/>
    </row>
    <row r="1749" spans="3:11" s="137" customFormat="1" ht="15" customHeight="1" x14ac:dyDescent="0.25">
      <c r="C1749" s="139"/>
      <c r="D1749" s="139"/>
      <c r="E1749" s="140"/>
      <c r="F1749" s="140"/>
      <c r="G1749" s="140"/>
      <c r="H1749" s="141"/>
      <c r="I1749" s="142"/>
      <c r="J1749" s="143"/>
      <c r="K1749" s="143"/>
    </row>
    <row r="1750" spans="3:11" s="137" customFormat="1" ht="15" customHeight="1" x14ac:dyDescent="0.25">
      <c r="C1750" s="139"/>
      <c r="D1750" s="139"/>
      <c r="E1750" s="140"/>
      <c r="F1750" s="140"/>
      <c r="G1750" s="140"/>
      <c r="H1750" s="141"/>
      <c r="I1750" s="142"/>
      <c r="J1750" s="143"/>
      <c r="K1750" s="143"/>
    </row>
    <row r="1751" spans="3:11" s="137" customFormat="1" ht="15" customHeight="1" x14ac:dyDescent="0.25">
      <c r="C1751" s="139"/>
      <c r="D1751" s="139"/>
      <c r="E1751" s="140"/>
      <c r="F1751" s="140"/>
      <c r="G1751" s="140"/>
      <c r="H1751" s="141"/>
      <c r="I1751" s="142"/>
      <c r="J1751" s="143"/>
      <c r="K1751" s="143"/>
    </row>
    <row r="1752" spans="3:11" s="137" customFormat="1" ht="15" customHeight="1" x14ac:dyDescent="0.25">
      <c r="C1752" s="139"/>
      <c r="D1752" s="139"/>
      <c r="E1752" s="140"/>
      <c r="F1752" s="140"/>
      <c r="G1752" s="140"/>
      <c r="H1752" s="141"/>
      <c r="I1752" s="142"/>
      <c r="J1752" s="143"/>
      <c r="K1752" s="143"/>
    </row>
    <row r="1753" spans="3:11" s="137" customFormat="1" ht="15" customHeight="1" x14ac:dyDescent="0.25">
      <c r="C1753" s="139"/>
      <c r="D1753" s="139"/>
      <c r="E1753" s="140"/>
      <c r="F1753" s="140"/>
      <c r="G1753" s="140"/>
      <c r="H1753" s="141"/>
      <c r="I1753" s="142"/>
      <c r="J1753" s="143"/>
      <c r="K1753" s="143"/>
    </row>
    <row r="1754" spans="3:11" s="137" customFormat="1" ht="15" customHeight="1" x14ac:dyDescent="0.25">
      <c r="C1754" s="139"/>
      <c r="D1754" s="139"/>
      <c r="E1754" s="140"/>
      <c r="F1754" s="140"/>
      <c r="G1754" s="140"/>
      <c r="H1754" s="141"/>
      <c r="I1754" s="142"/>
      <c r="J1754" s="143"/>
      <c r="K1754" s="143"/>
    </row>
    <row r="1755" spans="3:11" s="137" customFormat="1" ht="15" customHeight="1" x14ac:dyDescent="0.25">
      <c r="C1755" s="139"/>
      <c r="D1755" s="139"/>
      <c r="E1755" s="140"/>
      <c r="F1755" s="140"/>
      <c r="G1755" s="140"/>
      <c r="H1755" s="141"/>
      <c r="I1755" s="142"/>
      <c r="J1755" s="143"/>
      <c r="K1755" s="143"/>
    </row>
    <row r="1756" spans="3:11" s="137" customFormat="1" ht="15" customHeight="1" x14ac:dyDescent="0.25">
      <c r="C1756" s="139"/>
      <c r="D1756" s="139"/>
      <c r="E1756" s="140"/>
      <c r="F1756" s="140"/>
      <c r="G1756" s="140"/>
      <c r="H1756" s="141"/>
      <c r="I1756" s="142"/>
      <c r="J1756" s="143"/>
      <c r="K1756" s="143"/>
    </row>
    <row r="1757" spans="3:11" s="137" customFormat="1" ht="15" customHeight="1" x14ac:dyDescent="0.25">
      <c r="C1757" s="139"/>
      <c r="D1757" s="139"/>
      <c r="E1757" s="140"/>
      <c r="F1757" s="140"/>
      <c r="G1757" s="140"/>
      <c r="H1757" s="141"/>
      <c r="I1757" s="142"/>
      <c r="J1757" s="143"/>
      <c r="K1757" s="143"/>
    </row>
    <row r="1758" spans="3:11" s="137" customFormat="1" ht="15" customHeight="1" x14ac:dyDescent="0.25">
      <c r="C1758" s="139"/>
      <c r="D1758" s="139"/>
      <c r="E1758" s="140"/>
      <c r="F1758" s="140"/>
      <c r="G1758" s="140"/>
      <c r="H1758" s="141"/>
      <c r="I1758" s="142"/>
      <c r="J1758" s="143"/>
      <c r="K1758" s="143"/>
    </row>
    <row r="1759" spans="3:11" s="137" customFormat="1" ht="15" customHeight="1" x14ac:dyDescent="0.25">
      <c r="C1759" s="139"/>
      <c r="D1759" s="139"/>
      <c r="E1759" s="140"/>
      <c r="F1759" s="140"/>
      <c r="G1759" s="140"/>
      <c r="H1759" s="141"/>
      <c r="I1759" s="142"/>
      <c r="J1759" s="143"/>
      <c r="K1759" s="143"/>
    </row>
    <row r="1760" spans="3:11" s="137" customFormat="1" ht="15" customHeight="1" x14ac:dyDescent="0.25">
      <c r="C1760" s="139"/>
      <c r="D1760" s="139"/>
      <c r="E1760" s="140"/>
      <c r="F1760" s="140"/>
      <c r="G1760" s="140"/>
      <c r="H1760" s="141"/>
      <c r="I1760" s="142"/>
      <c r="J1760" s="143"/>
      <c r="K1760" s="143"/>
    </row>
    <row r="1761" spans="3:11" s="137" customFormat="1" ht="15" customHeight="1" x14ac:dyDescent="0.25">
      <c r="C1761" s="139"/>
      <c r="D1761" s="139"/>
      <c r="E1761" s="140"/>
      <c r="F1761" s="140"/>
      <c r="G1761" s="140"/>
      <c r="H1761" s="141"/>
      <c r="I1761" s="142"/>
      <c r="J1761" s="143"/>
      <c r="K1761" s="143"/>
    </row>
    <row r="1762" spans="3:11" s="137" customFormat="1" ht="15" customHeight="1" x14ac:dyDescent="0.25">
      <c r="C1762" s="139"/>
      <c r="D1762" s="139"/>
      <c r="E1762" s="140"/>
      <c r="F1762" s="140"/>
      <c r="G1762" s="140"/>
      <c r="H1762" s="141"/>
      <c r="I1762" s="142"/>
      <c r="J1762" s="143"/>
      <c r="K1762" s="143"/>
    </row>
    <row r="1763" spans="3:11" s="137" customFormat="1" ht="15" customHeight="1" x14ac:dyDescent="0.25">
      <c r="C1763" s="139"/>
      <c r="D1763" s="139"/>
      <c r="E1763" s="140"/>
      <c r="F1763" s="140"/>
      <c r="G1763" s="140"/>
      <c r="H1763" s="141"/>
      <c r="I1763" s="142"/>
      <c r="J1763" s="143"/>
      <c r="K1763" s="143"/>
    </row>
    <row r="1764" spans="3:11" s="137" customFormat="1" ht="15" customHeight="1" x14ac:dyDescent="0.25">
      <c r="C1764" s="139"/>
      <c r="D1764" s="139"/>
      <c r="E1764" s="140"/>
      <c r="F1764" s="140"/>
      <c r="G1764" s="140"/>
      <c r="H1764" s="141"/>
      <c r="I1764" s="142"/>
      <c r="J1764" s="143"/>
      <c r="K1764" s="143"/>
    </row>
    <row r="1765" spans="3:11" s="137" customFormat="1" ht="15" customHeight="1" x14ac:dyDescent="0.25">
      <c r="C1765" s="139"/>
      <c r="D1765" s="139"/>
      <c r="E1765" s="140"/>
      <c r="F1765" s="140"/>
      <c r="G1765" s="140"/>
      <c r="H1765" s="141"/>
      <c r="I1765" s="142"/>
      <c r="J1765" s="143"/>
      <c r="K1765" s="143"/>
    </row>
    <row r="1766" spans="3:11" s="137" customFormat="1" ht="15" customHeight="1" x14ac:dyDescent="0.25">
      <c r="C1766" s="139"/>
      <c r="D1766" s="139"/>
      <c r="E1766" s="140"/>
      <c r="F1766" s="140"/>
      <c r="G1766" s="140"/>
      <c r="H1766" s="141"/>
      <c r="I1766" s="142"/>
      <c r="J1766" s="143"/>
      <c r="K1766" s="143"/>
    </row>
    <row r="1767" spans="3:11" s="137" customFormat="1" ht="15" customHeight="1" x14ac:dyDescent="0.25">
      <c r="C1767" s="139"/>
      <c r="D1767" s="139"/>
      <c r="E1767" s="140"/>
      <c r="F1767" s="140"/>
      <c r="G1767" s="140"/>
      <c r="H1767" s="141"/>
      <c r="I1767" s="142"/>
      <c r="J1767" s="143"/>
      <c r="K1767" s="143"/>
    </row>
    <row r="1768" spans="3:11" s="137" customFormat="1" ht="15" customHeight="1" x14ac:dyDescent="0.25">
      <c r="C1768" s="139"/>
      <c r="D1768" s="139"/>
      <c r="E1768" s="140"/>
      <c r="F1768" s="140"/>
      <c r="G1768" s="140"/>
      <c r="H1768" s="141"/>
      <c r="I1768" s="142"/>
      <c r="J1768" s="143"/>
      <c r="K1768" s="143"/>
    </row>
    <row r="1769" spans="3:11" s="137" customFormat="1" ht="15" customHeight="1" x14ac:dyDescent="0.25">
      <c r="C1769" s="139"/>
      <c r="D1769" s="139"/>
      <c r="E1769" s="140"/>
      <c r="F1769" s="140"/>
      <c r="G1769" s="140"/>
      <c r="H1769" s="141"/>
      <c r="I1769" s="142"/>
      <c r="J1769" s="143"/>
      <c r="K1769" s="143"/>
    </row>
    <row r="1770" spans="3:11" s="137" customFormat="1" ht="15" customHeight="1" x14ac:dyDescent="0.25">
      <c r="C1770" s="139"/>
      <c r="D1770" s="139"/>
      <c r="E1770" s="140"/>
      <c r="F1770" s="140"/>
      <c r="G1770" s="140"/>
      <c r="H1770" s="141"/>
      <c r="I1770" s="142"/>
      <c r="J1770" s="143"/>
      <c r="K1770" s="143"/>
    </row>
    <row r="1771" spans="3:11" s="137" customFormat="1" ht="15" customHeight="1" x14ac:dyDescent="0.25">
      <c r="C1771" s="139"/>
      <c r="D1771" s="139"/>
      <c r="E1771" s="140"/>
      <c r="F1771" s="140"/>
      <c r="G1771" s="140"/>
      <c r="H1771" s="141"/>
      <c r="I1771" s="142"/>
      <c r="J1771" s="143"/>
      <c r="K1771" s="143"/>
    </row>
    <row r="1772" spans="3:11" s="137" customFormat="1" ht="15" customHeight="1" x14ac:dyDescent="0.25">
      <c r="C1772" s="139"/>
      <c r="D1772" s="139"/>
      <c r="E1772" s="140"/>
      <c r="F1772" s="140"/>
      <c r="G1772" s="140"/>
      <c r="H1772" s="141"/>
      <c r="I1772" s="142"/>
      <c r="J1772" s="143"/>
      <c r="K1772" s="143"/>
    </row>
    <row r="1773" spans="3:11" s="137" customFormat="1" ht="15" customHeight="1" x14ac:dyDescent="0.25">
      <c r="C1773" s="139"/>
      <c r="D1773" s="139"/>
      <c r="E1773" s="140"/>
      <c r="F1773" s="140"/>
      <c r="G1773" s="140"/>
      <c r="H1773" s="141"/>
      <c r="I1773" s="142"/>
      <c r="J1773" s="143"/>
      <c r="K1773" s="143"/>
    </row>
    <row r="1774" spans="3:11" s="137" customFormat="1" ht="15" customHeight="1" x14ac:dyDescent="0.25">
      <c r="C1774" s="139"/>
      <c r="D1774" s="139"/>
      <c r="E1774" s="140"/>
      <c r="F1774" s="140"/>
      <c r="G1774" s="140"/>
      <c r="H1774" s="141"/>
      <c r="I1774" s="142"/>
      <c r="J1774" s="143"/>
      <c r="K1774" s="143"/>
    </row>
    <row r="1775" spans="3:11" s="137" customFormat="1" ht="15" customHeight="1" x14ac:dyDescent="0.25">
      <c r="C1775" s="139"/>
      <c r="D1775" s="139"/>
      <c r="E1775" s="140"/>
      <c r="F1775" s="140"/>
      <c r="G1775" s="140"/>
      <c r="H1775" s="141"/>
      <c r="I1775" s="142"/>
      <c r="J1775" s="143"/>
      <c r="K1775" s="143"/>
    </row>
    <row r="1776" spans="3:11" s="137" customFormat="1" ht="15" customHeight="1" x14ac:dyDescent="0.25">
      <c r="C1776" s="139"/>
      <c r="D1776" s="139"/>
      <c r="E1776" s="140"/>
      <c r="F1776" s="140"/>
      <c r="G1776" s="140"/>
      <c r="H1776" s="141"/>
      <c r="I1776" s="142"/>
      <c r="J1776" s="143"/>
      <c r="K1776" s="143"/>
    </row>
    <row r="1777" spans="3:11" s="137" customFormat="1" ht="15" customHeight="1" x14ac:dyDescent="0.25">
      <c r="C1777" s="139"/>
      <c r="D1777" s="139"/>
      <c r="E1777" s="140"/>
      <c r="F1777" s="140"/>
      <c r="G1777" s="140"/>
      <c r="H1777" s="141"/>
      <c r="I1777" s="142"/>
      <c r="J1777" s="143"/>
      <c r="K1777" s="143"/>
    </row>
    <row r="1778" spans="3:11" s="137" customFormat="1" ht="15" customHeight="1" x14ac:dyDescent="0.25">
      <c r="C1778" s="139"/>
      <c r="D1778" s="139"/>
      <c r="E1778" s="140"/>
      <c r="F1778" s="140"/>
      <c r="G1778" s="140"/>
      <c r="H1778" s="141"/>
      <c r="I1778" s="142"/>
      <c r="J1778" s="143"/>
      <c r="K1778" s="143"/>
    </row>
    <row r="1779" spans="3:11" s="137" customFormat="1" ht="15" customHeight="1" x14ac:dyDescent="0.25">
      <c r="C1779" s="139"/>
      <c r="D1779" s="139"/>
      <c r="E1779" s="140"/>
      <c r="F1779" s="140"/>
      <c r="G1779" s="140"/>
      <c r="H1779" s="141"/>
      <c r="I1779" s="142"/>
      <c r="J1779" s="143"/>
      <c r="K1779" s="143"/>
    </row>
    <row r="1780" spans="3:11" s="137" customFormat="1" ht="15" customHeight="1" x14ac:dyDescent="0.25">
      <c r="C1780" s="139"/>
      <c r="D1780" s="139"/>
      <c r="E1780" s="140"/>
      <c r="F1780" s="140"/>
      <c r="G1780" s="140"/>
      <c r="H1780" s="141"/>
      <c r="I1780" s="142"/>
      <c r="J1780" s="143"/>
      <c r="K1780" s="143"/>
    </row>
    <row r="1781" spans="3:11" s="137" customFormat="1" ht="15" customHeight="1" x14ac:dyDescent="0.25">
      <c r="C1781" s="139"/>
      <c r="D1781" s="139"/>
      <c r="E1781" s="140"/>
      <c r="F1781" s="140"/>
      <c r="G1781" s="140"/>
      <c r="H1781" s="141"/>
      <c r="I1781" s="142"/>
      <c r="J1781" s="143"/>
      <c r="K1781" s="143"/>
    </row>
    <row r="1782" spans="3:11" s="137" customFormat="1" ht="15" customHeight="1" x14ac:dyDescent="0.25">
      <c r="C1782" s="139"/>
      <c r="D1782" s="139"/>
      <c r="E1782" s="140"/>
      <c r="F1782" s="140"/>
      <c r="G1782" s="140"/>
      <c r="H1782" s="141"/>
      <c r="I1782" s="142"/>
      <c r="J1782" s="143"/>
      <c r="K1782" s="143"/>
    </row>
    <row r="1783" spans="3:11" s="137" customFormat="1" ht="15" customHeight="1" x14ac:dyDescent="0.25">
      <c r="C1783" s="139"/>
      <c r="D1783" s="139"/>
      <c r="E1783" s="140"/>
      <c r="F1783" s="140"/>
      <c r="G1783" s="140"/>
      <c r="H1783" s="141"/>
      <c r="I1783" s="142"/>
      <c r="J1783" s="143"/>
      <c r="K1783" s="143"/>
    </row>
    <row r="1784" spans="3:11" s="137" customFormat="1" ht="15" customHeight="1" x14ac:dyDescent="0.25">
      <c r="C1784" s="139"/>
      <c r="D1784" s="139"/>
      <c r="E1784" s="140"/>
      <c r="F1784" s="140"/>
      <c r="G1784" s="140"/>
      <c r="H1784" s="141"/>
      <c r="I1784" s="142"/>
      <c r="J1784" s="143"/>
      <c r="K1784" s="143"/>
    </row>
    <row r="1785" spans="3:11" s="137" customFormat="1" ht="15" customHeight="1" x14ac:dyDescent="0.25">
      <c r="C1785" s="139"/>
      <c r="D1785" s="139"/>
      <c r="E1785" s="140"/>
      <c r="F1785" s="140"/>
      <c r="G1785" s="140"/>
      <c r="H1785" s="141"/>
      <c r="I1785" s="142"/>
      <c r="J1785" s="143"/>
      <c r="K1785" s="143"/>
    </row>
    <row r="1786" spans="3:11" s="137" customFormat="1" ht="15" customHeight="1" x14ac:dyDescent="0.25">
      <c r="C1786" s="139"/>
      <c r="D1786" s="139"/>
      <c r="E1786" s="140"/>
      <c r="F1786" s="140"/>
      <c r="G1786" s="140"/>
      <c r="H1786" s="141"/>
      <c r="I1786" s="142"/>
      <c r="J1786" s="143"/>
      <c r="K1786" s="143"/>
    </row>
    <row r="1787" spans="3:11" s="137" customFormat="1" ht="15" customHeight="1" x14ac:dyDescent="0.25">
      <c r="C1787" s="139"/>
      <c r="D1787" s="139"/>
      <c r="E1787" s="140"/>
      <c r="F1787" s="140"/>
      <c r="G1787" s="140"/>
      <c r="H1787" s="141"/>
      <c r="I1787" s="142"/>
      <c r="J1787" s="143"/>
      <c r="K1787" s="143"/>
    </row>
    <row r="1788" spans="3:11" s="137" customFormat="1" ht="15" customHeight="1" x14ac:dyDescent="0.25">
      <c r="C1788" s="139"/>
      <c r="D1788" s="139"/>
      <c r="E1788" s="140"/>
      <c r="F1788" s="140"/>
      <c r="G1788" s="140"/>
      <c r="H1788" s="141"/>
      <c r="I1788" s="142"/>
      <c r="J1788" s="143"/>
      <c r="K1788" s="143"/>
    </row>
    <row r="1789" spans="3:11" s="137" customFormat="1" ht="15" customHeight="1" x14ac:dyDescent="0.25">
      <c r="C1789" s="139"/>
      <c r="D1789" s="139"/>
      <c r="E1789" s="140"/>
      <c r="F1789" s="140"/>
      <c r="G1789" s="140"/>
      <c r="H1789" s="141"/>
      <c r="I1789" s="142"/>
      <c r="J1789" s="143"/>
      <c r="K1789" s="143"/>
    </row>
    <row r="1790" spans="3:11" s="137" customFormat="1" ht="15" customHeight="1" x14ac:dyDescent="0.25">
      <c r="C1790" s="139"/>
      <c r="D1790" s="139"/>
      <c r="E1790" s="140"/>
      <c r="F1790" s="140"/>
      <c r="G1790" s="140"/>
      <c r="H1790" s="141"/>
      <c r="I1790" s="142"/>
      <c r="J1790" s="143"/>
      <c r="K1790" s="143"/>
    </row>
    <row r="1791" spans="3:11" s="137" customFormat="1" ht="15" customHeight="1" x14ac:dyDescent="0.25">
      <c r="C1791" s="139"/>
      <c r="D1791" s="139"/>
      <c r="E1791" s="140"/>
      <c r="F1791" s="140"/>
      <c r="G1791" s="140"/>
      <c r="H1791" s="141"/>
      <c r="I1791" s="142"/>
      <c r="J1791" s="143"/>
      <c r="K1791" s="143"/>
    </row>
    <row r="1792" spans="3:11" s="137" customFormat="1" ht="15" customHeight="1" x14ac:dyDescent="0.25">
      <c r="C1792" s="139"/>
      <c r="D1792" s="139"/>
      <c r="E1792" s="140"/>
      <c r="F1792" s="140"/>
      <c r="G1792" s="140"/>
      <c r="H1792" s="141"/>
      <c r="I1792" s="142"/>
      <c r="J1792" s="143"/>
      <c r="K1792" s="143"/>
    </row>
    <row r="1793" spans="3:11" s="137" customFormat="1" ht="15" customHeight="1" x14ac:dyDescent="0.25">
      <c r="C1793" s="139"/>
      <c r="D1793" s="139"/>
      <c r="E1793" s="140"/>
      <c r="F1793" s="140"/>
      <c r="G1793" s="140"/>
      <c r="H1793" s="141"/>
      <c r="I1793" s="142"/>
      <c r="J1793" s="143"/>
      <c r="K1793" s="143"/>
    </row>
    <row r="1794" spans="3:11" s="137" customFormat="1" ht="15" customHeight="1" x14ac:dyDescent="0.25">
      <c r="C1794" s="139"/>
      <c r="D1794" s="139"/>
      <c r="E1794" s="140"/>
      <c r="F1794" s="140"/>
      <c r="G1794" s="140"/>
      <c r="H1794" s="141"/>
      <c r="I1794" s="142"/>
      <c r="J1794" s="143"/>
      <c r="K1794" s="143"/>
    </row>
    <row r="1795" spans="3:11" s="137" customFormat="1" ht="15" customHeight="1" x14ac:dyDescent="0.25">
      <c r="C1795" s="139"/>
      <c r="D1795" s="139"/>
      <c r="E1795" s="140"/>
      <c r="F1795" s="140"/>
      <c r="G1795" s="140"/>
      <c r="H1795" s="141"/>
      <c r="I1795" s="142"/>
      <c r="J1795" s="143"/>
      <c r="K1795" s="143"/>
    </row>
    <row r="1796" spans="3:11" s="137" customFormat="1" ht="15" customHeight="1" x14ac:dyDescent="0.25">
      <c r="C1796" s="139"/>
      <c r="D1796" s="139"/>
      <c r="E1796" s="140"/>
      <c r="F1796" s="140"/>
      <c r="G1796" s="140"/>
      <c r="H1796" s="141"/>
      <c r="I1796" s="142"/>
      <c r="J1796" s="143"/>
      <c r="K1796" s="143"/>
    </row>
    <row r="1797" spans="3:11" s="137" customFormat="1" ht="15" customHeight="1" x14ac:dyDescent="0.25">
      <c r="C1797" s="139"/>
      <c r="D1797" s="139"/>
      <c r="E1797" s="140"/>
      <c r="F1797" s="140"/>
      <c r="G1797" s="140"/>
      <c r="H1797" s="141"/>
      <c r="I1797" s="142"/>
      <c r="J1797" s="143"/>
      <c r="K1797" s="143"/>
    </row>
    <row r="1798" spans="3:11" s="137" customFormat="1" ht="15" customHeight="1" x14ac:dyDescent="0.25">
      <c r="C1798" s="139"/>
      <c r="D1798" s="139"/>
      <c r="E1798" s="140"/>
      <c r="F1798" s="140"/>
      <c r="G1798" s="140"/>
      <c r="H1798" s="141"/>
      <c r="I1798" s="142"/>
      <c r="J1798" s="143"/>
      <c r="K1798" s="143"/>
    </row>
    <row r="1799" spans="3:11" s="137" customFormat="1" ht="15" customHeight="1" x14ac:dyDescent="0.25">
      <c r="C1799" s="139"/>
      <c r="D1799" s="139"/>
      <c r="E1799" s="140"/>
      <c r="F1799" s="140"/>
      <c r="G1799" s="140"/>
      <c r="H1799" s="141"/>
      <c r="I1799" s="142"/>
      <c r="J1799" s="143"/>
      <c r="K1799" s="143"/>
    </row>
    <row r="1800" spans="3:11" s="137" customFormat="1" ht="15" customHeight="1" x14ac:dyDescent="0.25">
      <c r="C1800" s="139"/>
      <c r="D1800" s="139"/>
      <c r="E1800" s="140"/>
      <c r="F1800" s="140"/>
      <c r="G1800" s="140"/>
      <c r="H1800" s="141"/>
      <c r="I1800" s="142"/>
      <c r="J1800" s="143"/>
      <c r="K1800" s="143"/>
    </row>
    <row r="1801" spans="3:11" s="137" customFormat="1" ht="15" customHeight="1" x14ac:dyDescent="0.25">
      <c r="C1801" s="139"/>
      <c r="D1801" s="139"/>
      <c r="E1801" s="140"/>
      <c r="F1801" s="140"/>
      <c r="G1801" s="140"/>
      <c r="H1801" s="141"/>
      <c r="I1801" s="142"/>
      <c r="J1801" s="143"/>
      <c r="K1801" s="143"/>
    </row>
    <row r="1802" spans="3:11" s="137" customFormat="1" ht="15" customHeight="1" x14ac:dyDescent="0.25">
      <c r="C1802" s="139"/>
      <c r="D1802" s="139"/>
      <c r="E1802" s="140"/>
      <c r="F1802" s="140"/>
      <c r="G1802" s="140"/>
      <c r="H1802" s="141"/>
      <c r="I1802" s="142"/>
      <c r="J1802" s="143"/>
      <c r="K1802" s="143"/>
    </row>
    <row r="1803" spans="3:11" s="137" customFormat="1" ht="15" customHeight="1" x14ac:dyDescent="0.25">
      <c r="C1803" s="139"/>
      <c r="D1803" s="139"/>
      <c r="E1803" s="140"/>
      <c r="F1803" s="140"/>
      <c r="G1803" s="140"/>
      <c r="H1803" s="141"/>
      <c r="I1803" s="142"/>
      <c r="J1803" s="143"/>
      <c r="K1803" s="143"/>
    </row>
    <row r="1804" spans="3:11" s="137" customFormat="1" ht="15" customHeight="1" x14ac:dyDescent="0.25">
      <c r="C1804" s="139"/>
      <c r="D1804" s="139"/>
      <c r="E1804" s="140"/>
      <c r="F1804" s="140"/>
      <c r="G1804" s="140"/>
      <c r="H1804" s="141"/>
      <c r="I1804" s="142"/>
      <c r="J1804" s="143"/>
      <c r="K1804" s="143"/>
    </row>
    <row r="1805" spans="3:11" s="137" customFormat="1" ht="15" customHeight="1" x14ac:dyDescent="0.25">
      <c r="C1805" s="139"/>
      <c r="D1805" s="139"/>
      <c r="E1805" s="140"/>
      <c r="F1805" s="140"/>
      <c r="G1805" s="140"/>
      <c r="H1805" s="141"/>
      <c r="I1805" s="142"/>
      <c r="J1805" s="143"/>
      <c r="K1805" s="143"/>
    </row>
    <row r="1806" spans="3:11" s="137" customFormat="1" ht="15" customHeight="1" x14ac:dyDescent="0.25">
      <c r="C1806" s="139"/>
      <c r="D1806" s="139"/>
      <c r="E1806" s="140"/>
      <c r="F1806" s="140"/>
      <c r="G1806" s="140"/>
      <c r="H1806" s="141"/>
      <c r="I1806" s="142"/>
      <c r="J1806" s="143"/>
      <c r="K1806" s="143"/>
    </row>
    <row r="1807" spans="3:11" s="137" customFormat="1" ht="15" customHeight="1" x14ac:dyDescent="0.25">
      <c r="C1807" s="139"/>
      <c r="D1807" s="139"/>
      <c r="E1807" s="140"/>
      <c r="F1807" s="140"/>
      <c r="G1807" s="140"/>
      <c r="H1807" s="141"/>
      <c r="I1807" s="142"/>
      <c r="J1807" s="143"/>
      <c r="K1807" s="143"/>
    </row>
    <row r="1808" spans="3:11" s="137" customFormat="1" ht="15" customHeight="1" x14ac:dyDescent="0.25">
      <c r="C1808" s="139"/>
      <c r="D1808" s="139"/>
      <c r="E1808" s="140"/>
      <c r="F1808" s="140"/>
      <c r="G1808" s="140"/>
      <c r="H1808" s="141"/>
      <c r="I1808" s="142"/>
      <c r="J1808" s="143"/>
      <c r="K1808" s="143"/>
    </row>
    <row r="1809" spans="3:11" s="137" customFormat="1" ht="15" customHeight="1" x14ac:dyDescent="0.25">
      <c r="C1809" s="139"/>
      <c r="D1809" s="139"/>
      <c r="E1809" s="140"/>
      <c r="F1809" s="140"/>
      <c r="G1809" s="140"/>
      <c r="H1809" s="141"/>
      <c r="I1809" s="142"/>
      <c r="J1809" s="143"/>
      <c r="K1809" s="143"/>
    </row>
    <row r="1810" spans="3:11" s="137" customFormat="1" ht="15" customHeight="1" x14ac:dyDescent="0.25">
      <c r="C1810" s="139"/>
      <c r="D1810" s="139"/>
      <c r="E1810" s="140"/>
      <c r="F1810" s="140"/>
      <c r="G1810" s="140"/>
      <c r="H1810" s="141"/>
      <c r="I1810" s="142"/>
      <c r="J1810" s="143"/>
      <c r="K1810" s="143"/>
    </row>
    <row r="1811" spans="3:11" s="137" customFormat="1" ht="15" customHeight="1" x14ac:dyDescent="0.25">
      <c r="C1811" s="139"/>
      <c r="D1811" s="139"/>
      <c r="E1811" s="140"/>
      <c r="F1811" s="140"/>
      <c r="G1811" s="140"/>
      <c r="H1811" s="141"/>
      <c r="I1811" s="142"/>
      <c r="J1811" s="143"/>
      <c r="K1811" s="143"/>
    </row>
    <row r="1812" spans="3:11" s="137" customFormat="1" ht="15" customHeight="1" x14ac:dyDescent="0.25">
      <c r="C1812" s="139"/>
      <c r="D1812" s="139"/>
      <c r="E1812" s="140"/>
      <c r="F1812" s="140"/>
      <c r="G1812" s="140"/>
      <c r="H1812" s="141"/>
      <c r="I1812" s="142"/>
      <c r="J1812" s="143"/>
      <c r="K1812" s="143"/>
    </row>
    <row r="1813" spans="3:11" s="137" customFormat="1" ht="15" customHeight="1" x14ac:dyDescent="0.25">
      <c r="C1813" s="139"/>
      <c r="D1813" s="139"/>
      <c r="E1813" s="140"/>
      <c r="F1813" s="140"/>
      <c r="G1813" s="140"/>
      <c r="H1813" s="141"/>
      <c r="I1813" s="142"/>
      <c r="J1813" s="143"/>
      <c r="K1813" s="143"/>
    </row>
    <row r="1814" spans="3:11" s="137" customFormat="1" ht="15" customHeight="1" x14ac:dyDescent="0.25">
      <c r="C1814" s="139"/>
      <c r="D1814" s="139"/>
      <c r="E1814" s="140"/>
      <c r="F1814" s="140"/>
      <c r="G1814" s="140"/>
      <c r="H1814" s="141"/>
      <c r="I1814" s="142"/>
      <c r="J1814" s="143"/>
      <c r="K1814" s="143"/>
    </row>
    <row r="1815" spans="3:11" s="137" customFormat="1" ht="15" customHeight="1" x14ac:dyDescent="0.25">
      <c r="C1815" s="139"/>
      <c r="D1815" s="139"/>
      <c r="E1815" s="140"/>
      <c r="F1815" s="140"/>
      <c r="G1815" s="140"/>
      <c r="H1815" s="141"/>
      <c r="I1815" s="142"/>
      <c r="J1815" s="143"/>
      <c r="K1815" s="143"/>
    </row>
    <row r="1816" spans="3:11" s="137" customFormat="1" ht="15" customHeight="1" x14ac:dyDescent="0.25">
      <c r="C1816" s="139"/>
      <c r="D1816" s="139"/>
      <c r="E1816" s="140"/>
      <c r="F1816" s="140"/>
      <c r="G1816" s="140"/>
      <c r="H1816" s="141"/>
      <c r="I1816" s="142"/>
      <c r="J1816" s="143"/>
      <c r="K1816" s="143"/>
    </row>
    <row r="1817" spans="3:11" s="137" customFormat="1" ht="15" customHeight="1" x14ac:dyDescent="0.25">
      <c r="C1817" s="139"/>
      <c r="D1817" s="139"/>
      <c r="E1817" s="140"/>
      <c r="F1817" s="140"/>
      <c r="G1817" s="140"/>
      <c r="H1817" s="141"/>
      <c r="I1817" s="142"/>
      <c r="J1817" s="143"/>
      <c r="K1817" s="143"/>
    </row>
    <row r="1818" spans="3:11" s="137" customFormat="1" ht="15" customHeight="1" x14ac:dyDescent="0.25">
      <c r="C1818" s="139"/>
      <c r="D1818" s="139"/>
      <c r="E1818" s="140"/>
      <c r="F1818" s="140"/>
      <c r="G1818" s="140"/>
      <c r="H1818" s="141"/>
      <c r="I1818" s="142"/>
      <c r="J1818" s="143"/>
      <c r="K1818" s="143"/>
    </row>
    <row r="1819" spans="3:11" s="137" customFormat="1" ht="15" customHeight="1" x14ac:dyDescent="0.25">
      <c r="C1819" s="139"/>
      <c r="D1819" s="139"/>
      <c r="E1819" s="140"/>
      <c r="F1819" s="140"/>
      <c r="G1819" s="140"/>
      <c r="H1819" s="141"/>
      <c r="I1819" s="142"/>
      <c r="J1819" s="143"/>
      <c r="K1819" s="143"/>
    </row>
    <row r="1820" spans="3:11" s="137" customFormat="1" ht="15" customHeight="1" x14ac:dyDescent="0.25">
      <c r="C1820" s="139"/>
      <c r="D1820" s="139"/>
      <c r="E1820" s="140"/>
      <c r="F1820" s="140"/>
      <c r="G1820" s="140"/>
      <c r="H1820" s="141"/>
      <c r="I1820" s="142"/>
      <c r="J1820" s="143"/>
      <c r="K1820" s="143"/>
    </row>
    <row r="1821" spans="3:11" s="137" customFormat="1" ht="15" customHeight="1" x14ac:dyDescent="0.25">
      <c r="C1821" s="139"/>
      <c r="D1821" s="139"/>
      <c r="E1821" s="140"/>
      <c r="F1821" s="140"/>
      <c r="G1821" s="140"/>
      <c r="H1821" s="141"/>
      <c r="I1821" s="142"/>
      <c r="J1821" s="143"/>
      <c r="K1821" s="143"/>
    </row>
    <row r="1822" spans="3:11" s="137" customFormat="1" ht="15" customHeight="1" x14ac:dyDescent="0.25">
      <c r="C1822" s="139"/>
      <c r="D1822" s="139"/>
      <c r="E1822" s="140"/>
      <c r="F1822" s="140"/>
      <c r="G1822" s="140"/>
      <c r="H1822" s="141"/>
      <c r="I1822" s="142"/>
      <c r="J1822" s="143"/>
      <c r="K1822" s="143"/>
    </row>
    <row r="1823" spans="3:11" s="137" customFormat="1" ht="15" customHeight="1" x14ac:dyDescent="0.25">
      <c r="C1823" s="139"/>
      <c r="D1823" s="139"/>
      <c r="E1823" s="140"/>
      <c r="F1823" s="140"/>
      <c r="G1823" s="140"/>
      <c r="H1823" s="141"/>
      <c r="I1823" s="142"/>
      <c r="J1823" s="143"/>
      <c r="K1823" s="143"/>
    </row>
    <row r="1824" spans="3:11" s="137" customFormat="1" ht="15" customHeight="1" x14ac:dyDescent="0.25">
      <c r="C1824" s="139"/>
      <c r="D1824" s="139"/>
      <c r="E1824" s="140"/>
      <c r="F1824" s="140"/>
      <c r="G1824" s="140"/>
      <c r="H1824" s="141"/>
      <c r="I1824" s="142"/>
      <c r="J1824" s="143"/>
      <c r="K1824" s="143"/>
    </row>
    <row r="1825" spans="3:11" s="137" customFormat="1" ht="15" customHeight="1" x14ac:dyDescent="0.25">
      <c r="C1825" s="139"/>
      <c r="D1825" s="139"/>
      <c r="E1825" s="140"/>
      <c r="F1825" s="140"/>
      <c r="G1825" s="140"/>
      <c r="H1825" s="141"/>
      <c r="I1825" s="142"/>
      <c r="J1825" s="143"/>
      <c r="K1825" s="143"/>
    </row>
    <row r="1826" spans="3:11" s="137" customFormat="1" ht="15" customHeight="1" x14ac:dyDescent="0.25">
      <c r="C1826" s="139"/>
      <c r="D1826" s="139"/>
      <c r="E1826" s="140"/>
      <c r="F1826" s="140"/>
      <c r="G1826" s="140"/>
      <c r="H1826" s="141"/>
      <c r="I1826" s="142"/>
      <c r="J1826" s="143"/>
      <c r="K1826" s="143"/>
    </row>
    <row r="1827" spans="3:11" s="137" customFormat="1" ht="15" customHeight="1" x14ac:dyDescent="0.25">
      <c r="C1827" s="139"/>
      <c r="D1827" s="139"/>
      <c r="E1827" s="140"/>
      <c r="F1827" s="140"/>
      <c r="G1827" s="140"/>
      <c r="H1827" s="141"/>
      <c r="I1827" s="142"/>
      <c r="J1827" s="143"/>
      <c r="K1827" s="143"/>
    </row>
    <row r="1828" spans="3:11" s="137" customFormat="1" ht="15" customHeight="1" x14ac:dyDescent="0.25">
      <c r="C1828" s="139"/>
      <c r="D1828" s="139"/>
      <c r="E1828" s="140"/>
      <c r="F1828" s="140"/>
      <c r="G1828" s="140"/>
      <c r="H1828" s="141"/>
      <c r="I1828" s="142"/>
      <c r="J1828" s="143"/>
      <c r="K1828" s="143"/>
    </row>
    <row r="1829" spans="3:11" s="137" customFormat="1" ht="15" customHeight="1" x14ac:dyDescent="0.25">
      <c r="C1829" s="139"/>
      <c r="D1829" s="139"/>
      <c r="E1829" s="140"/>
      <c r="F1829" s="140"/>
      <c r="G1829" s="140"/>
      <c r="H1829" s="141"/>
      <c r="I1829" s="142"/>
      <c r="J1829" s="143"/>
      <c r="K1829" s="143"/>
    </row>
    <row r="1830" spans="3:11" s="137" customFormat="1" ht="15" customHeight="1" x14ac:dyDescent="0.25">
      <c r="C1830" s="139"/>
      <c r="D1830" s="139"/>
      <c r="E1830" s="140"/>
      <c r="F1830" s="140"/>
      <c r="G1830" s="140"/>
      <c r="H1830" s="141"/>
      <c r="I1830" s="142"/>
      <c r="J1830" s="143"/>
      <c r="K1830" s="143"/>
    </row>
    <row r="1831" spans="3:11" s="137" customFormat="1" ht="15" customHeight="1" x14ac:dyDescent="0.25">
      <c r="C1831" s="139"/>
      <c r="D1831" s="139"/>
      <c r="E1831" s="140"/>
      <c r="F1831" s="140"/>
      <c r="G1831" s="140"/>
      <c r="H1831" s="141"/>
      <c r="I1831" s="142"/>
      <c r="J1831" s="143"/>
      <c r="K1831" s="143"/>
    </row>
    <row r="1832" spans="3:11" s="137" customFormat="1" ht="15" customHeight="1" x14ac:dyDescent="0.25">
      <c r="C1832" s="139"/>
      <c r="D1832" s="139"/>
      <c r="E1832" s="140"/>
      <c r="F1832" s="140"/>
      <c r="G1832" s="140"/>
      <c r="H1832" s="141"/>
      <c r="I1832" s="142"/>
      <c r="J1832" s="143"/>
      <c r="K1832" s="143"/>
    </row>
    <row r="1833" spans="3:11" s="137" customFormat="1" ht="15" customHeight="1" x14ac:dyDescent="0.25">
      <c r="C1833" s="139"/>
      <c r="D1833" s="139"/>
      <c r="E1833" s="140"/>
      <c r="F1833" s="140"/>
      <c r="G1833" s="140"/>
      <c r="H1833" s="141"/>
      <c r="I1833" s="142"/>
      <c r="J1833" s="143"/>
      <c r="K1833" s="143"/>
    </row>
    <row r="1834" spans="3:11" s="137" customFormat="1" ht="15" customHeight="1" x14ac:dyDescent="0.25">
      <c r="C1834" s="139"/>
      <c r="D1834" s="139"/>
      <c r="E1834" s="140"/>
      <c r="F1834" s="140"/>
      <c r="G1834" s="140"/>
      <c r="H1834" s="141"/>
      <c r="I1834" s="142"/>
      <c r="J1834" s="143"/>
      <c r="K1834" s="143"/>
    </row>
    <row r="1835" spans="3:11" s="137" customFormat="1" ht="15" customHeight="1" x14ac:dyDescent="0.25">
      <c r="C1835" s="139"/>
      <c r="D1835" s="139"/>
      <c r="E1835" s="140"/>
      <c r="F1835" s="140"/>
      <c r="G1835" s="140"/>
      <c r="H1835" s="141"/>
      <c r="I1835" s="142"/>
      <c r="J1835" s="143"/>
      <c r="K1835" s="143"/>
    </row>
    <row r="1836" spans="3:11" s="137" customFormat="1" ht="15" customHeight="1" x14ac:dyDescent="0.25">
      <c r="C1836" s="139"/>
      <c r="D1836" s="139"/>
      <c r="E1836" s="140"/>
      <c r="F1836" s="140"/>
      <c r="G1836" s="140"/>
      <c r="H1836" s="141"/>
      <c r="I1836" s="142"/>
      <c r="J1836" s="143"/>
      <c r="K1836" s="143"/>
    </row>
    <row r="1837" spans="3:11" s="137" customFormat="1" ht="15" customHeight="1" x14ac:dyDescent="0.25">
      <c r="C1837" s="139"/>
      <c r="D1837" s="139"/>
      <c r="E1837" s="140"/>
      <c r="F1837" s="140"/>
      <c r="G1837" s="140"/>
      <c r="H1837" s="141"/>
      <c r="I1837" s="142"/>
      <c r="J1837" s="143"/>
      <c r="K1837" s="143"/>
    </row>
    <row r="1838" spans="3:11" s="137" customFormat="1" ht="15" customHeight="1" x14ac:dyDescent="0.25">
      <c r="C1838" s="139"/>
      <c r="D1838" s="139"/>
      <c r="E1838" s="140"/>
      <c r="F1838" s="140"/>
      <c r="G1838" s="140"/>
      <c r="H1838" s="141"/>
      <c r="I1838" s="142"/>
      <c r="J1838" s="143"/>
      <c r="K1838" s="143"/>
    </row>
    <row r="1839" spans="3:11" s="137" customFormat="1" ht="15" customHeight="1" x14ac:dyDescent="0.25">
      <c r="C1839" s="139"/>
      <c r="D1839" s="139"/>
      <c r="E1839" s="140"/>
      <c r="F1839" s="140"/>
      <c r="G1839" s="140"/>
      <c r="H1839" s="141"/>
      <c r="I1839" s="142"/>
      <c r="J1839" s="143"/>
      <c r="K1839" s="143"/>
    </row>
    <row r="1840" spans="3:11" s="137" customFormat="1" ht="15" customHeight="1" x14ac:dyDescent="0.25">
      <c r="C1840" s="139"/>
      <c r="D1840" s="139"/>
      <c r="E1840" s="140"/>
      <c r="F1840" s="140"/>
      <c r="G1840" s="140"/>
      <c r="H1840" s="141"/>
      <c r="I1840" s="142"/>
      <c r="J1840" s="143"/>
      <c r="K1840" s="143"/>
    </row>
    <row r="1841" spans="3:11" s="137" customFormat="1" ht="15" customHeight="1" x14ac:dyDescent="0.25">
      <c r="C1841" s="139"/>
      <c r="D1841" s="139"/>
      <c r="E1841" s="140"/>
      <c r="F1841" s="140"/>
      <c r="G1841" s="140"/>
      <c r="H1841" s="141"/>
      <c r="I1841" s="142"/>
      <c r="J1841" s="143"/>
      <c r="K1841" s="143"/>
    </row>
    <row r="1842" spans="3:11" s="137" customFormat="1" ht="15" customHeight="1" x14ac:dyDescent="0.25">
      <c r="C1842" s="139"/>
      <c r="D1842" s="139"/>
      <c r="E1842" s="140"/>
      <c r="F1842" s="140"/>
      <c r="G1842" s="140"/>
      <c r="H1842" s="141"/>
      <c r="I1842" s="142"/>
      <c r="J1842" s="143"/>
      <c r="K1842" s="143"/>
    </row>
    <row r="1843" spans="3:11" s="137" customFormat="1" ht="15" customHeight="1" x14ac:dyDescent="0.25">
      <c r="C1843" s="139"/>
      <c r="D1843" s="139"/>
      <c r="E1843" s="140"/>
      <c r="F1843" s="140"/>
      <c r="G1843" s="140"/>
      <c r="H1843" s="141"/>
      <c r="I1843" s="142"/>
      <c r="J1843" s="143"/>
      <c r="K1843" s="143"/>
    </row>
    <row r="1844" spans="3:11" s="137" customFormat="1" ht="15" customHeight="1" x14ac:dyDescent="0.25">
      <c r="C1844" s="139"/>
      <c r="D1844" s="139"/>
      <c r="E1844" s="140"/>
      <c r="F1844" s="140"/>
      <c r="G1844" s="140"/>
      <c r="H1844" s="141"/>
      <c r="I1844" s="142"/>
      <c r="J1844" s="143"/>
      <c r="K1844" s="143"/>
    </row>
    <row r="1845" spans="3:11" s="137" customFormat="1" ht="15" customHeight="1" x14ac:dyDescent="0.25">
      <c r="C1845" s="139"/>
      <c r="D1845" s="139"/>
      <c r="E1845" s="140"/>
      <c r="F1845" s="140"/>
      <c r="G1845" s="140"/>
      <c r="H1845" s="141"/>
      <c r="I1845" s="142"/>
      <c r="J1845" s="143"/>
      <c r="K1845" s="143"/>
    </row>
    <row r="1846" spans="3:11" s="137" customFormat="1" ht="15" customHeight="1" x14ac:dyDescent="0.25">
      <c r="C1846" s="139"/>
      <c r="D1846" s="139"/>
      <c r="E1846" s="140"/>
      <c r="F1846" s="140"/>
      <c r="G1846" s="140"/>
      <c r="H1846" s="141"/>
      <c r="I1846" s="142"/>
      <c r="J1846" s="143"/>
      <c r="K1846" s="143"/>
    </row>
    <row r="1847" spans="3:11" s="137" customFormat="1" ht="15" customHeight="1" x14ac:dyDescent="0.25">
      <c r="C1847" s="139"/>
      <c r="D1847" s="139"/>
      <c r="E1847" s="140"/>
      <c r="F1847" s="140"/>
      <c r="G1847" s="140"/>
      <c r="H1847" s="141"/>
      <c r="I1847" s="142"/>
      <c r="J1847" s="143"/>
      <c r="K1847" s="143"/>
    </row>
    <row r="1848" spans="3:11" s="137" customFormat="1" ht="15" customHeight="1" x14ac:dyDescent="0.25">
      <c r="C1848" s="139"/>
      <c r="D1848" s="139"/>
      <c r="E1848" s="140"/>
      <c r="F1848" s="140"/>
      <c r="G1848" s="140"/>
      <c r="H1848" s="141"/>
      <c r="I1848" s="142"/>
      <c r="J1848" s="143"/>
      <c r="K1848" s="143"/>
    </row>
    <row r="1849" spans="3:11" s="137" customFormat="1" ht="15" customHeight="1" x14ac:dyDescent="0.25">
      <c r="C1849" s="139"/>
      <c r="D1849" s="139"/>
      <c r="E1849" s="140"/>
      <c r="F1849" s="140"/>
      <c r="G1849" s="140"/>
      <c r="H1849" s="141"/>
      <c r="I1849" s="142"/>
      <c r="J1849" s="143"/>
      <c r="K1849" s="143"/>
    </row>
    <row r="1850" spans="3:11" s="137" customFormat="1" ht="15" customHeight="1" x14ac:dyDescent="0.25">
      <c r="C1850" s="139"/>
      <c r="D1850" s="139"/>
      <c r="E1850" s="140"/>
      <c r="F1850" s="140"/>
      <c r="G1850" s="140"/>
      <c r="H1850" s="141"/>
      <c r="I1850" s="142"/>
      <c r="J1850" s="143"/>
      <c r="K1850" s="143"/>
    </row>
    <row r="1851" spans="3:11" s="137" customFormat="1" ht="15" customHeight="1" x14ac:dyDescent="0.25">
      <c r="C1851" s="139"/>
      <c r="D1851" s="139"/>
      <c r="E1851" s="140"/>
      <c r="F1851" s="140"/>
      <c r="G1851" s="140"/>
      <c r="H1851" s="141"/>
      <c r="I1851" s="142"/>
      <c r="J1851" s="143"/>
      <c r="K1851" s="143"/>
    </row>
    <row r="1852" spans="3:11" s="137" customFormat="1" ht="15" customHeight="1" x14ac:dyDescent="0.25">
      <c r="C1852" s="139"/>
      <c r="D1852" s="139"/>
      <c r="E1852" s="140"/>
      <c r="F1852" s="140"/>
      <c r="G1852" s="140"/>
      <c r="H1852" s="141"/>
      <c r="I1852" s="142"/>
      <c r="J1852" s="143"/>
      <c r="K1852" s="143"/>
    </row>
    <row r="1853" spans="3:11" s="137" customFormat="1" ht="15" customHeight="1" x14ac:dyDescent="0.25">
      <c r="C1853" s="139"/>
      <c r="D1853" s="139"/>
      <c r="E1853" s="140"/>
      <c r="F1853" s="140"/>
      <c r="G1853" s="140"/>
      <c r="H1853" s="141"/>
      <c r="I1853" s="142"/>
      <c r="J1853" s="143"/>
      <c r="K1853" s="143"/>
    </row>
    <row r="1854" spans="3:11" s="137" customFormat="1" ht="15" customHeight="1" x14ac:dyDescent="0.25">
      <c r="C1854" s="139"/>
      <c r="D1854" s="139"/>
      <c r="E1854" s="140"/>
      <c r="F1854" s="140"/>
      <c r="G1854" s="140"/>
      <c r="H1854" s="141"/>
      <c r="I1854" s="142"/>
      <c r="J1854" s="143"/>
      <c r="K1854" s="143"/>
    </row>
    <row r="1855" spans="3:11" s="137" customFormat="1" ht="15" customHeight="1" x14ac:dyDescent="0.25">
      <c r="C1855" s="139"/>
      <c r="D1855" s="139"/>
      <c r="E1855" s="140"/>
      <c r="F1855" s="140"/>
      <c r="G1855" s="140"/>
      <c r="H1855" s="141"/>
      <c r="I1855" s="142"/>
      <c r="J1855" s="143"/>
      <c r="K1855" s="143"/>
    </row>
    <row r="1856" spans="3:11" s="137" customFormat="1" ht="15" customHeight="1" x14ac:dyDescent="0.25">
      <c r="C1856" s="139"/>
      <c r="D1856" s="139"/>
      <c r="E1856" s="140"/>
      <c r="F1856" s="140"/>
      <c r="G1856" s="140"/>
      <c r="H1856" s="141"/>
      <c r="I1856" s="142"/>
      <c r="J1856" s="143"/>
      <c r="K1856" s="143"/>
    </row>
    <row r="1857" spans="3:11" s="137" customFormat="1" ht="15" customHeight="1" x14ac:dyDescent="0.25">
      <c r="C1857" s="139"/>
      <c r="D1857" s="139"/>
      <c r="E1857" s="140"/>
      <c r="F1857" s="140"/>
      <c r="G1857" s="140"/>
      <c r="H1857" s="141"/>
      <c r="I1857" s="142"/>
      <c r="J1857" s="143"/>
      <c r="K1857" s="143"/>
    </row>
    <row r="1858" spans="3:11" s="137" customFormat="1" ht="15" customHeight="1" x14ac:dyDescent="0.25">
      <c r="C1858" s="139"/>
      <c r="D1858" s="139"/>
      <c r="E1858" s="140"/>
      <c r="F1858" s="140"/>
      <c r="G1858" s="140"/>
      <c r="H1858" s="141"/>
      <c r="I1858" s="142"/>
      <c r="J1858" s="143"/>
      <c r="K1858" s="143"/>
    </row>
    <row r="1859" spans="3:11" s="137" customFormat="1" ht="15" customHeight="1" x14ac:dyDescent="0.25">
      <c r="C1859" s="139"/>
      <c r="D1859" s="139"/>
      <c r="E1859" s="140"/>
      <c r="F1859" s="140"/>
      <c r="G1859" s="140"/>
      <c r="H1859" s="141"/>
      <c r="I1859" s="142"/>
      <c r="J1859" s="143"/>
      <c r="K1859" s="143"/>
    </row>
    <row r="1860" spans="3:11" s="137" customFormat="1" ht="15" customHeight="1" x14ac:dyDescent="0.25">
      <c r="C1860" s="139"/>
      <c r="D1860" s="139"/>
      <c r="E1860" s="140"/>
      <c r="F1860" s="140"/>
      <c r="G1860" s="140"/>
      <c r="H1860" s="141"/>
      <c r="I1860" s="142"/>
      <c r="J1860" s="143"/>
      <c r="K1860" s="143"/>
    </row>
    <row r="1861" spans="3:11" s="137" customFormat="1" ht="15" customHeight="1" x14ac:dyDescent="0.25">
      <c r="C1861" s="139"/>
      <c r="D1861" s="139"/>
      <c r="E1861" s="140"/>
      <c r="F1861" s="140"/>
      <c r="G1861" s="140"/>
      <c r="H1861" s="141"/>
      <c r="I1861" s="142"/>
      <c r="J1861" s="143"/>
      <c r="K1861" s="143"/>
    </row>
    <row r="1862" spans="3:11" s="137" customFormat="1" ht="15" customHeight="1" x14ac:dyDescent="0.25">
      <c r="C1862" s="139"/>
      <c r="D1862" s="139"/>
      <c r="E1862" s="140"/>
      <c r="F1862" s="140"/>
      <c r="G1862" s="140"/>
      <c r="H1862" s="141"/>
      <c r="I1862" s="142"/>
      <c r="J1862" s="143"/>
      <c r="K1862" s="143"/>
    </row>
    <row r="1863" spans="3:11" s="137" customFormat="1" ht="15" customHeight="1" x14ac:dyDescent="0.25">
      <c r="C1863" s="139"/>
      <c r="D1863" s="139"/>
      <c r="E1863" s="140"/>
      <c r="F1863" s="140"/>
      <c r="G1863" s="140"/>
      <c r="H1863" s="141"/>
      <c r="I1863" s="142"/>
      <c r="J1863" s="143"/>
      <c r="K1863" s="143"/>
    </row>
    <row r="1864" spans="3:11" s="137" customFormat="1" ht="15" customHeight="1" x14ac:dyDescent="0.25">
      <c r="C1864" s="139"/>
      <c r="D1864" s="139"/>
      <c r="E1864" s="140"/>
      <c r="F1864" s="140"/>
      <c r="G1864" s="140"/>
      <c r="H1864" s="141"/>
      <c r="I1864" s="142"/>
      <c r="J1864" s="143"/>
      <c r="K1864" s="143"/>
    </row>
    <row r="1865" spans="3:11" s="137" customFormat="1" ht="15" customHeight="1" x14ac:dyDescent="0.25">
      <c r="C1865" s="139"/>
      <c r="D1865" s="139"/>
      <c r="E1865" s="140"/>
      <c r="F1865" s="140"/>
      <c r="G1865" s="140"/>
      <c r="H1865" s="141"/>
      <c r="I1865" s="142"/>
      <c r="J1865" s="143"/>
      <c r="K1865" s="143"/>
    </row>
    <row r="1866" spans="3:11" s="137" customFormat="1" ht="15" customHeight="1" x14ac:dyDescent="0.25">
      <c r="C1866" s="139"/>
      <c r="D1866" s="139"/>
      <c r="E1866" s="140"/>
      <c r="F1866" s="140"/>
      <c r="G1866" s="140"/>
      <c r="H1866" s="141"/>
      <c r="I1866" s="142"/>
      <c r="J1866" s="143"/>
      <c r="K1866" s="143"/>
    </row>
    <row r="1867" spans="3:11" s="137" customFormat="1" ht="15" customHeight="1" x14ac:dyDescent="0.25">
      <c r="C1867" s="139"/>
      <c r="D1867" s="139"/>
      <c r="E1867" s="140"/>
      <c r="F1867" s="140"/>
      <c r="G1867" s="140"/>
      <c r="H1867" s="141"/>
      <c r="I1867" s="142"/>
      <c r="J1867" s="143"/>
      <c r="K1867" s="143"/>
    </row>
    <row r="1868" spans="3:11" s="137" customFormat="1" ht="15" customHeight="1" x14ac:dyDescent="0.25">
      <c r="C1868" s="139"/>
      <c r="D1868" s="139"/>
      <c r="E1868" s="140"/>
      <c r="F1868" s="140"/>
      <c r="G1868" s="140"/>
      <c r="H1868" s="141"/>
      <c r="I1868" s="142"/>
      <c r="J1868" s="143"/>
      <c r="K1868" s="143"/>
    </row>
    <row r="1869" spans="3:11" s="137" customFormat="1" ht="15" customHeight="1" x14ac:dyDescent="0.25">
      <c r="C1869" s="139"/>
      <c r="D1869" s="139"/>
      <c r="E1869" s="140"/>
      <c r="F1869" s="140"/>
      <c r="G1869" s="140"/>
      <c r="H1869" s="141"/>
      <c r="I1869" s="142"/>
      <c r="J1869" s="143"/>
      <c r="K1869" s="143"/>
    </row>
    <row r="1870" spans="3:11" s="137" customFormat="1" ht="15" customHeight="1" x14ac:dyDescent="0.25">
      <c r="C1870" s="139"/>
      <c r="D1870" s="139"/>
      <c r="E1870" s="140"/>
      <c r="F1870" s="140"/>
      <c r="G1870" s="140"/>
      <c r="H1870" s="141"/>
      <c r="I1870" s="142"/>
      <c r="J1870" s="143"/>
      <c r="K1870" s="143"/>
    </row>
    <row r="1871" spans="3:11" s="137" customFormat="1" ht="15" customHeight="1" x14ac:dyDescent="0.25">
      <c r="C1871" s="139"/>
      <c r="D1871" s="139"/>
      <c r="E1871" s="140"/>
      <c r="F1871" s="140"/>
      <c r="G1871" s="140"/>
      <c r="H1871" s="141"/>
      <c r="I1871" s="142"/>
      <c r="J1871" s="143"/>
      <c r="K1871" s="143"/>
    </row>
    <row r="1872" spans="3:11" s="137" customFormat="1" ht="15" customHeight="1" x14ac:dyDescent="0.25">
      <c r="C1872" s="139"/>
      <c r="D1872" s="139"/>
      <c r="E1872" s="140"/>
      <c r="F1872" s="140"/>
      <c r="G1872" s="140"/>
      <c r="H1872" s="141"/>
      <c r="I1872" s="142"/>
      <c r="J1872" s="143"/>
      <c r="K1872" s="143"/>
    </row>
    <row r="1873" spans="3:11" s="137" customFormat="1" ht="15" customHeight="1" x14ac:dyDescent="0.25">
      <c r="C1873" s="139"/>
      <c r="D1873" s="139"/>
      <c r="E1873" s="140"/>
      <c r="F1873" s="140"/>
      <c r="G1873" s="140"/>
      <c r="H1873" s="141"/>
      <c r="I1873" s="142"/>
      <c r="J1873" s="143"/>
      <c r="K1873" s="143"/>
    </row>
    <row r="1874" spans="3:11" s="137" customFormat="1" ht="15" customHeight="1" x14ac:dyDescent="0.25">
      <c r="C1874" s="139"/>
      <c r="D1874" s="139"/>
      <c r="E1874" s="140"/>
      <c r="F1874" s="140"/>
      <c r="G1874" s="140"/>
      <c r="H1874" s="141"/>
      <c r="I1874" s="142"/>
      <c r="J1874" s="143"/>
      <c r="K1874" s="143"/>
    </row>
    <row r="1875" spans="3:11" s="137" customFormat="1" ht="15" customHeight="1" x14ac:dyDescent="0.25">
      <c r="C1875" s="139"/>
      <c r="D1875" s="139"/>
      <c r="E1875" s="140"/>
      <c r="F1875" s="140"/>
      <c r="G1875" s="140"/>
      <c r="H1875" s="141"/>
      <c r="I1875" s="142"/>
      <c r="J1875" s="143"/>
      <c r="K1875" s="143"/>
    </row>
    <row r="1876" spans="3:11" s="137" customFormat="1" ht="15" customHeight="1" x14ac:dyDescent="0.25">
      <c r="C1876" s="139"/>
      <c r="D1876" s="139"/>
      <c r="E1876" s="140"/>
      <c r="F1876" s="140"/>
      <c r="G1876" s="140"/>
      <c r="H1876" s="141"/>
      <c r="I1876" s="142"/>
      <c r="J1876" s="143"/>
      <c r="K1876" s="143"/>
    </row>
    <row r="1877" spans="3:11" s="137" customFormat="1" ht="15" customHeight="1" x14ac:dyDescent="0.25">
      <c r="C1877" s="139"/>
      <c r="D1877" s="139"/>
      <c r="E1877" s="140"/>
      <c r="F1877" s="140"/>
      <c r="G1877" s="140"/>
      <c r="H1877" s="141"/>
      <c r="I1877" s="142"/>
      <c r="J1877" s="143"/>
      <c r="K1877" s="143"/>
    </row>
    <row r="1878" spans="3:11" s="137" customFormat="1" ht="15" customHeight="1" x14ac:dyDescent="0.25">
      <c r="C1878" s="139"/>
      <c r="D1878" s="139"/>
      <c r="E1878" s="140"/>
      <c r="F1878" s="140"/>
      <c r="G1878" s="140"/>
      <c r="H1878" s="141"/>
      <c r="I1878" s="142"/>
      <c r="J1878" s="143"/>
      <c r="K1878" s="143"/>
    </row>
    <row r="1879" spans="3:11" s="137" customFormat="1" ht="15" customHeight="1" x14ac:dyDescent="0.25">
      <c r="C1879" s="139"/>
      <c r="D1879" s="139"/>
      <c r="E1879" s="140"/>
      <c r="F1879" s="140"/>
      <c r="G1879" s="140"/>
      <c r="H1879" s="141"/>
      <c r="I1879" s="142"/>
      <c r="J1879" s="143"/>
      <c r="K1879" s="143"/>
    </row>
    <row r="1880" spans="3:11" s="137" customFormat="1" ht="15" customHeight="1" x14ac:dyDescent="0.25">
      <c r="C1880" s="139"/>
      <c r="D1880" s="139"/>
      <c r="E1880" s="140"/>
      <c r="F1880" s="140"/>
      <c r="G1880" s="140"/>
      <c r="H1880" s="141"/>
      <c r="I1880" s="142"/>
      <c r="J1880" s="143"/>
      <c r="K1880" s="143"/>
    </row>
    <row r="1881" spans="3:11" s="137" customFormat="1" ht="15" customHeight="1" x14ac:dyDescent="0.25">
      <c r="C1881" s="139"/>
      <c r="D1881" s="139"/>
      <c r="E1881" s="140"/>
      <c r="F1881" s="140"/>
      <c r="G1881" s="140"/>
      <c r="H1881" s="141"/>
      <c r="I1881" s="142"/>
      <c r="J1881" s="143"/>
      <c r="K1881" s="143"/>
    </row>
    <row r="1882" spans="3:11" s="137" customFormat="1" ht="15" customHeight="1" x14ac:dyDescent="0.25">
      <c r="C1882" s="139"/>
      <c r="D1882" s="139"/>
      <c r="E1882" s="140"/>
      <c r="F1882" s="140"/>
      <c r="G1882" s="140"/>
      <c r="H1882" s="141"/>
      <c r="I1882" s="142"/>
      <c r="J1882" s="143"/>
      <c r="K1882" s="143"/>
    </row>
    <row r="1883" spans="3:11" s="137" customFormat="1" ht="15" customHeight="1" x14ac:dyDescent="0.25">
      <c r="C1883" s="139"/>
      <c r="D1883" s="139"/>
      <c r="E1883" s="140"/>
      <c r="F1883" s="140"/>
      <c r="G1883" s="140"/>
      <c r="H1883" s="141"/>
      <c r="I1883" s="142"/>
      <c r="J1883" s="143"/>
      <c r="K1883" s="143"/>
    </row>
    <row r="1884" spans="3:11" s="137" customFormat="1" ht="15" customHeight="1" x14ac:dyDescent="0.25">
      <c r="C1884" s="139"/>
      <c r="D1884" s="139"/>
      <c r="E1884" s="140"/>
      <c r="F1884" s="140"/>
      <c r="G1884" s="140"/>
      <c r="H1884" s="141"/>
      <c r="I1884" s="142"/>
      <c r="J1884" s="143"/>
      <c r="K1884" s="143"/>
    </row>
    <row r="1885" spans="3:11" s="137" customFormat="1" ht="15" customHeight="1" x14ac:dyDescent="0.25">
      <c r="C1885" s="139"/>
      <c r="D1885" s="139"/>
      <c r="E1885" s="140"/>
      <c r="F1885" s="140"/>
      <c r="G1885" s="140"/>
      <c r="H1885" s="141"/>
      <c r="I1885" s="142"/>
      <c r="J1885" s="143"/>
      <c r="K1885" s="143"/>
    </row>
    <row r="1886" spans="3:11" s="137" customFormat="1" ht="15" customHeight="1" x14ac:dyDescent="0.25">
      <c r="C1886" s="139"/>
      <c r="D1886" s="139"/>
      <c r="E1886" s="140"/>
      <c r="F1886" s="140"/>
      <c r="G1886" s="140"/>
      <c r="H1886" s="141"/>
      <c r="I1886" s="142"/>
      <c r="J1886" s="143"/>
      <c r="K1886" s="143"/>
    </row>
    <row r="1887" spans="3:11" s="137" customFormat="1" ht="15" customHeight="1" x14ac:dyDescent="0.25">
      <c r="C1887" s="139"/>
      <c r="D1887" s="139"/>
      <c r="E1887" s="140"/>
      <c r="F1887" s="140"/>
      <c r="G1887" s="140"/>
      <c r="H1887" s="141"/>
      <c r="I1887" s="142"/>
      <c r="J1887" s="143"/>
      <c r="K1887" s="143"/>
    </row>
    <row r="1888" spans="3:11" s="137" customFormat="1" ht="15" customHeight="1" x14ac:dyDescent="0.25">
      <c r="C1888" s="139"/>
      <c r="D1888" s="139"/>
      <c r="E1888" s="140"/>
      <c r="F1888" s="140"/>
      <c r="G1888" s="140"/>
      <c r="H1888" s="141"/>
      <c r="I1888" s="142"/>
      <c r="J1888" s="143"/>
      <c r="K1888" s="143"/>
    </row>
    <row r="1889" spans="3:11" s="137" customFormat="1" ht="15" customHeight="1" x14ac:dyDescent="0.25">
      <c r="C1889" s="139"/>
      <c r="D1889" s="139"/>
      <c r="E1889" s="140"/>
      <c r="F1889" s="140"/>
      <c r="G1889" s="140"/>
      <c r="H1889" s="141"/>
      <c r="I1889" s="142"/>
      <c r="J1889" s="143"/>
      <c r="K1889" s="143"/>
    </row>
    <row r="1890" spans="3:11" s="137" customFormat="1" ht="15" customHeight="1" x14ac:dyDescent="0.25">
      <c r="C1890" s="139"/>
      <c r="D1890" s="139"/>
      <c r="E1890" s="140"/>
      <c r="F1890" s="140"/>
      <c r="G1890" s="140"/>
      <c r="H1890" s="141"/>
      <c r="I1890" s="142"/>
      <c r="J1890" s="143"/>
      <c r="K1890" s="143"/>
    </row>
    <row r="1891" spans="3:11" s="137" customFormat="1" ht="15" customHeight="1" x14ac:dyDescent="0.25">
      <c r="C1891" s="139"/>
      <c r="D1891" s="139"/>
      <c r="E1891" s="140"/>
      <c r="F1891" s="140"/>
      <c r="G1891" s="140"/>
      <c r="H1891" s="141"/>
      <c r="I1891" s="142"/>
      <c r="J1891" s="143"/>
      <c r="K1891" s="143"/>
    </row>
    <row r="1892" spans="3:11" s="137" customFormat="1" ht="15" customHeight="1" x14ac:dyDescent="0.25">
      <c r="C1892" s="139"/>
      <c r="D1892" s="139"/>
      <c r="E1892" s="140"/>
      <c r="F1892" s="140"/>
      <c r="G1892" s="140"/>
      <c r="H1892" s="141"/>
      <c r="I1892" s="142"/>
      <c r="J1892" s="143"/>
      <c r="K1892" s="143"/>
    </row>
    <row r="1893" spans="3:11" s="137" customFormat="1" ht="15" customHeight="1" x14ac:dyDescent="0.25">
      <c r="C1893" s="139"/>
      <c r="D1893" s="139"/>
      <c r="E1893" s="140"/>
      <c r="F1893" s="140"/>
      <c r="G1893" s="140"/>
      <c r="H1893" s="141"/>
      <c r="I1893" s="142"/>
      <c r="J1893" s="143"/>
      <c r="K1893" s="143"/>
    </row>
    <row r="1894" spans="3:11" s="137" customFormat="1" ht="15" customHeight="1" x14ac:dyDescent="0.25">
      <c r="C1894" s="139"/>
      <c r="D1894" s="139"/>
      <c r="E1894" s="140"/>
      <c r="F1894" s="140"/>
      <c r="G1894" s="140"/>
      <c r="H1894" s="141"/>
      <c r="I1894" s="142"/>
      <c r="J1894" s="143"/>
      <c r="K1894" s="143"/>
    </row>
    <row r="1895" spans="3:11" s="137" customFormat="1" ht="15" customHeight="1" x14ac:dyDescent="0.25">
      <c r="C1895" s="139"/>
      <c r="D1895" s="139"/>
      <c r="E1895" s="140"/>
      <c r="F1895" s="140"/>
      <c r="G1895" s="140"/>
      <c r="H1895" s="141"/>
      <c r="I1895" s="142"/>
      <c r="J1895" s="143"/>
      <c r="K1895" s="143"/>
    </row>
    <row r="1896" spans="3:11" s="137" customFormat="1" ht="15" customHeight="1" x14ac:dyDescent="0.25">
      <c r="C1896" s="139"/>
      <c r="D1896" s="139"/>
      <c r="E1896" s="140"/>
      <c r="F1896" s="140"/>
      <c r="G1896" s="140"/>
      <c r="H1896" s="141"/>
      <c r="I1896" s="142"/>
      <c r="J1896" s="143"/>
      <c r="K1896" s="143"/>
    </row>
    <row r="1897" spans="3:11" s="137" customFormat="1" ht="15" customHeight="1" x14ac:dyDescent="0.25">
      <c r="C1897" s="139"/>
      <c r="D1897" s="139"/>
      <c r="E1897" s="140"/>
      <c r="F1897" s="140"/>
      <c r="G1897" s="140"/>
      <c r="H1897" s="141"/>
      <c r="I1897" s="142"/>
      <c r="J1897" s="143"/>
      <c r="K1897" s="143"/>
    </row>
    <row r="1898" spans="3:11" s="137" customFormat="1" ht="15" customHeight="1" x14ac:dyDescent="0.25">
      <c r="C1898" s="139"/>
      <c r="D1898" s="139"/>
      <c r="E1898" s="140"/>
      <c r="F1898" s="140"/>
      <c r="G1898" s="140"/>
      <c r="H1898" s="141"/>
      <c r="I1898" s="142"/>
      <c r="J1898" s="143"/>
      <c r="K1898" s="143"/>
    </row>
    <row r="1899" spans="3:11" s="137" customFormat="1" ht="15" customHeight="1" x14ac:dyDescent="0.25">
      <c r="C1899" s="139"/>
      <c r="D1899" s="139"/>
      <c r="E1899" s="140"/>
      <c r="F1899" s="140"/>
      <c r="G1899" s="140"/>
      <c r="H1899" s="141"/>
      <c r="I1899" s="142"/>
      <c r="J1899" s="143"/>
      <c r="K1899" s="143"/>
    </row>
    <row r="1900" spans="3:11" s="137" customFormat="1" ht="15" customHeight="1" x14ac:dyDescent="0.25">
      <c r="C1900" s="139"/>
      <c r="D1900" s="139"/>
      <c r="E1900" s="140"/>
      <c r="F1900" s="140"/>
      <c r="G1900" s="140"/>
      <c r="H1900" s="141"/>
      <c r="I1900" s="142"/>
      <c r="J1900" s="143"/>
      <c r="K1900" s="143"/>
    </row>
    <row r="1901" spans="3:11" s="137" customFormat="1" ht="15" customHeight="1" x14ac:dyDescent="0.25">
      <c r="C1901" s="139"/>
      <c r="D1901" s="139"/>
      <c r="E1901" s="140"/>
      <c r="F1901" s="140"/>
      <c r="G1901" s="140"/>
      <c r="H1901" s="141"/>
      <c r="I1901" s="142"/>
      <c r="J1901" s="143"/>
      <c r="K1901" s="143"/>
    </row>
    <row r="1902" spans="3:11" s="137" customFormat="1" ht="15" customHeight="1" x14ac:dyDescent="0.25">
      <c r="C1902" s="139"/>
      <c r="D1902" s="139"/>
      <c r="E1902" s="140"/>
      <c r="F1902" s="140"/>
      <c r="G1902" s="140"/>
      <c r="H1902" s="141"/>
      <c r="I1902" s="142"/>
      <c r="J1902" s="143"/>
      <c r="K1902" s="143"/>
    </row>
    <row r="1903" spans="3:11" s="137" customFormat="1" ht="15" customHeight="1" x14ac:dyDescent="0.25">
      <c r="C1903" s="139"/>
      <c r="D1903" s="139"/>
      <c r="E1903" s="140"/>
      <c r="F1903" s="140"/>
      <c r="G1903" s="140"/>
      <c r="H1903" s="141"/>
      <c r="I1903" s="142"/>
      <c r="J1903" s="143"/>
      <c r="K1903" s="143"/>
    </row>
    <row r="1904" spans="3:11" s="137" customFormat="1" ht="15" customHeight="1" x14ac:dyDescent="0.25">
      <c r="C1904" s="139"/>
      <c r="D1904" s="139"/>
      <c r="E1904" s="140"/>
      <c r="F1904" s="140"/>
      <c r="G1904" s="140"/>
      <c r="H1904" s="141"/>
      <c r="I1904" s="142"/>
      <c r="J1904" s="143"/>
      <c r="K1904" s="143"/>
    </row>
    <row r="1905" spans="3:11" s="137" customFormat="1" ht="15" customHeight="1" x14ac:dyDescent="0.25">
      <c r="C1905" s="139"/>
      <c r="D1905" s="139"/>
      <c r="E1905" s="140"/>
      <c r="F1905" s="140"/>
      <c r="G1905" s="140"/>
      <c r="H1905" s="141"/>
      <c r="I1905" s="142"/>
      <c r="J1905" s="143"/>
      <c r="K1905" s="143"/>
    </row>
    <row r="1906" spans="3:11" s="137" customFormat="1" ht="15" customHeight="1" x14ac:dyDescent="0.25">
      <c r="C1906" s="139"/>
      <c r="D1906" s="139"/>
      <c r="E1906" s="140"/>
      <c r="F1906" s="140"/>
      <c r="G1906" s="140"/>
      <c r="H1906" s="141"/>
      <c r="I1906" s="142"/>
      <c r="J1906" s="143"/>
      <c r="K1906" s="143"/>
    </row>
    <row r="1907" spans="3:11" s="137" customFormat="1" ht="15" customHeight="1" x14ac:dyDescent="0.25">
      <c r="C1907" s="139"/>
      <c r="D1907" s="139"/>
      <c r="E1907" s="140"/>
      <c r="F1907" s="140"/>
      <c r="G1907" s="140"/>
      <c r="H1907" s="141"/>
      <c r="I1907" s="142"/>
      <c r="J1907" s="143"/>
      <c r="K1907" s="143"/>
    </row>
    <row r="1908" spans="3:11" s="137" customFormat="1" ht="15" customHeight="1" x14ac:dyDescent="0.25">
      <c r="C1908" s="139"/>
      <c r="D1908" s="139"/>
      <c r="E1908" s="140"/>
      <c r="F1908" s="140"/>
      <c r="G1908" s="140"/>
      <c r="H1908" s="141"/>
      <c r="I1908" s="142"/>
      <c r="J1908" s="143"/>
      <c r="K1908" s="143"/>
    </row>
    <row r="1909" spans="3:11" s="137" customFormat="1" ht="15" customHeight="1" x14ac:dyDescent="0.25">
      <c r="C1909" s="139"/>
      <c r="D1909" s="139"/>
      <c r="E1909" s="140"/>
      <c r="F1909" s="140"/>
      <c r="G1909" s="140"/>
      <c r="H1909" s="141"/>
      <c r="I1909" s="142"/>
      <c r="J1909" s="143"/>
      <c r="K1909" s="143"/>
    </row>
    <row r="1910" spans="3:11" s="137" customFormat="1" ht="15" customHeight="1" x14ac:dyDescent="0.25">
      <c r="C1910" s="139"/>
      <c r="D1910" s="139"/>
      <c r="E1910" s="140"/>
      <c r="F1910" s="140"/>
      <c r="G1910" s="140"/>
      <c r="H1910" s="141"/>
      <c r="I1910" s="142"/>
      <c r="J1910" s="143"/>
      <c r="K1910" s="143"/>
    </row>
    <row r="1911" spans="3:11" s="137" customFormat="1" ht="15" customHeight="1" x14ac:dyDescent="0.25">
      <c r="C1911" s="139"/>
      <c r="D1911" s="139"/>
      <c r="E1911" s="140"/>
      <c r="F1911" s="140"/>
      <c r="G1911" s="140"/>
      <c r="H1911" s="141"/>
      <c r="I1911" s="142"/>
      <c r="J1911" s="143"/>
      <c r="K1911" s="143"/>
    </row>
    <row r="1912" spans="3:11" s="137" customFormat="1" ht="15" customHeight="1" x14ac:dyDescent="0.25">
      <c r="C1912" s="139"/>
      <c r="D1912" s="139"/>
      <c r="E1912" s="140"/>
      <c r="F1912" s="140"/>
      <c r="G1912" s="140"/>
      <c r="H1912" s="141"/>
      <c r="I1912" s="142"/>
      <c r="J1912" s="143"/>
      <c r="K1912" s="143"/>
    </row>
    <row r="1913" spans="3:11" s="137" customFormat="1" ht="15" customHeight="1" x14ac:dyDescent="0.25">
      <c r="C1913" s="139"/>
      <c r="D1913" s="139"/>
      <c r="E1913" s="140"/>
      <c r="F1913" s="140"/>
      <c r="G1913" s="140"/>
      <c r="H1913" s="141"/>
      <c r="I1913" s="142"/>
      <c r="J1913" s="143"/>
      <c r="K1913" s="143"/>
    </row>
    <row r="1914" spans="3:11" s="137" customFormat="1" ht="15" customHeight="1" x14ac:dyDescent="0.25">
      <c r="C1914" s="139"/>
      <c r="D1914" s="139"/>
      <c r="E1914" s="140"/>
      <c r="F1914" s="140"/>
      <c r="G1914" s="140"/>
      <c r="H1914" s="141"/>
      <c r="I1914" s="142"/>
      <c r="J1914" s="143"/>
      <c r="K1914" s="143"/>
    </row>
    <row r="1915" spans="3:11" s="137" customFormat="1" ht="15" customHeight="1" x14ac:dyDescent="0.25">
      <c r="C1915" s="139"/>
      <c r="D1915" s="139"/>
      <c r="E1915" s="140"/>
      <c r="F1915" s="140"/>
      <c r="G1915" s="140"/>
      <c r="H1915" s="141"/>
      <c r="I1915" s="142"/>
      <c r="J1915" s="143"/>
      <c r="K1915" s="143"/>
    </row>
    <row r="1916" spans="3:11" s="137" customFormat="1" ht="15" customHeight="1" x14ac:dyDescent="0.25">
      <c r="C1916" s="139"/>
      <c r="D1916" s="139"/>
      <c r="E1916" s="140"/>
      <c r="F1916" s="140"/>
      <c r="G1916" s="140"/>
      <c r="H1916" s="141"/>
      <c r="I1916" s="142"/>
      <c r="J1916" s="143"/>
      <c r="K1916" s="143"/>
    </row>
    <row r="1917" spans="3:11" s="137" customFormat="1" ht="15" customHeight="1" x14ac:dyDescent="0.25">
      <c r="C1917" s="139"/>
      <c r="D1917" s="139"/>
      <c r="E1917" s="140"/>
      <c r="F1917" s="140"/>
      <c r="G1917" s="140"/>
      <c r="H1917" s="141"/>
      <c r="I1917" s="142"/>
      <c r="J1917" s="143"/>
      <c r="K1917" s="143"/>
    </row>
    <row r="1918" spans="3:11" s="137" customFormat="1" ht="15" customHeight="1" x14ac:dyDescent="0.25">
      <c r="C1918" s="139"/>
      <c r="D1918" s="139"/>
      <c r="E1918" s="140"/>
      <c r="F1918" s="140"/>
      <c r="G1918" s="140"/>
      <c r="H1918" s="141"/>
      <c r="I1918" s="142"/>
      <c r="J1918" s="143"/>
      <c r="K1918" s="143"/>
    </row>
    <row r="1919" spans="3:11" s="137" customFormat="1" ht="15" customHeight="1" x14ac:dyDescent="0.25">
      <c r="C1919" s="139"/>
      <c r="D1919" s="139"/>
      <c r="E1919" s="140"/>
      <c r="F1919" s="140"/>
      <c r="G1919" s="140"/>
      <c r="H1919" s="141"/>
      <c r="I1919" s="142"/>
      <c r="J1919" s="143"/>
      <c r="K1919" s="143"/>
    </row>
    <row r="1920" spans="3:11" s="137" customFormat="1" ht="15" customHeight="1" x14ac:dyDescent="0.25">
      <c r="C1920" s="139"/>
      <c r="D1920" s="139"/>
      <c r="E1920" s="140"/>
      <c r="F1920" s="140"/>
      <c r="G1920" s="140"/>
      <c r="H1920" s="141"/>
      <c r="I1920" s="142"/>
      <c r="J1920" s="143"/>
      <c r="K1920" s="143"/>
    </row>
    <row r="1921" spans="3:11" s="137" customFormat="1" ht="15" customHeight="1" x14ac:dyDescent="0.25">
      <c r="C1921" s="139"/>
      <c r="D1921" s="139"/>
      <c r="E1921" s="140"/>
      <c r="F1921" s="140"/>
      <c r="G1921" s="140"/>
      <c r="H1921" s="141"/>
      <c r="I1921" s="142"/>
      <c r="J1921" s="143"/>
      <c r="K1921" s="143"/>
    </row>
    <row r="1922" spans="3:11" s="137" customFormat="1" ht="15" customHeight="1" x14ac:dyDescent="0.25">
      <c r="C1922" s="139"/>
      <c r="D1922" s="139"/>
      <c r="E1922" s="140"/>
      <c r="F1922" s="140"/>
      <c r="G1922" s="140"/>
      <c r="H1922" s="141"/>
      <c r="I1922" s="142"/>
      <c r="J1922" s="143"/>
      <c r="K1922" s="143"/>
    </row>
    <row r="1923" spans="3:11" s="137" customFormat="1" ht="15" customHeight="1" x14ac:dyDescent="0.25">
      <c r="C1923" s="139"/>
      <c r="D1923" s="139"/>
      <c r="E1923" s="140"/>
      <c r="F1923" s="140"/>
      <c r="G1923" s="140"/>
      <c r="H1923" s="141"/>
      <c r="I1923" s="142"/>
      <c r="J1923" s="143"/>
      <c r="K1923" s="143"/>
    </row>
    <row r="1924" spans="3:11" s="137" customFormat="1" ht="15" customHeight="1" x14ac:dyDescent="0.25">
      <c r="C1924" s="139"/>
      <c r="D1924" s="139"/>
      <c r="E1924" s="140"/>
      <c r="F1924" s="140"/>
      <c r="G1924" s="140"/>
      <c r="H1924" s="141"/>
      <c r="I1924" s="142"/>
      <c r="J1924" s="143"/>
      <c r="K1924" s="143"/>
    </row>
    <row r="1925" spans="3:11" s="137" customFormat="1" ht="15" customHeight="1" x14ac:dyDescent="0.25">
      <c r="C1925" s="139"/>
      <c r="D1925" s="139"/>
      <c r="E1925" s="140"/>
      <c r="F1925" s="140"/>
      <c r="G1925" s="140"/>
      <c r="H1925" s="141"/>
      <c r="I1925" s="142"/>
      <c r="J1925" s="143"/>
      <c r="K1925" s="143"/>
    </row>
    <row r="1926" spans="3:11" s="137" customFormat="1" ht="15" customHeight="1" x14ac:dyDescent="0.25">
      <c r="C1926" s="139"/>
      <c r="D1926" s="139"/>
      <c r="E1926" s="140"/>
      <c r="F1926" s="140"/>
      <c r="G1926" s="140"/>
      <c r="H1926" s="141"/>
      <c r="I1926" s="142"/>
      <c r="J1926" s="143"/>
      <c r="K1926" s="143"/>
    </row>
    <row r="1927" spans="3:11" s="137" customFormat="1" ht="15" customHeight="1" x14ac:dyDescent="0.25">
      <c r="C1927" s="139"/>
      <c r="D1927" s="139"/>
      <c r="E1927" s="140"/>
      <c r="F1927" s="140"/>
      <c r="G1927" s="140"/>
      <c r="H1927" s="141"/>
      <c r="I1927" s="142"/>
      <c r="J1927" s="143"/>
      <c r="K1927" s="143"/>
    </row>
    <row r="1928" spans="3:11" s="137" customFormat="1" ht="15" customHeight="1" x14ac:dyDescent="0.25">
      <c r="C1928" s="139"/>
      <c r="D1928" s="139"/>
      <c r="E1928" s="140"/>
      <c r="F1928" s="140"/>
      <c r="G1928" s="140"/>
      <c r="H1928" s="141"/>
      <c r="I1928" s="142"/>
      <c r="J1928" s="143"/>
      <c r="K1928" s="143"/>
    </row>
    <row r="1929" spans="3:11" s="137" customFormat="1" ht="15" customHeight="1" x14ac:dyDescent="0.25">
      <c r="C1929" s="139"/>
      <c r="D1929" s="139"/>
      <c r="E1929" s="140"/>
      <c r="F1929" s="140"/>
      <c r="G1929" s="140"/>
      <c r="H1929" s="141"/>
      <c r="I1929" s="142"/>
      <c r="J1929" s="143"/>
      <c r="K1929" s="143"/>
    </row>
    <row r="1930" spans="3:11" s="137" customFormat="1" ht="15" customHeight="1" x14ac:dyDescent="0.25">
      <c r="C1930" s="139"/>
      <c r="D1930" s="139"/>
      <c r="E1930" s="140"/>
      <c r="F1930" s="140"/>
      <c r="G1930" s="140"/>
      <c r="H1930" s="141"/>
      <c r="I1930" s="142"/>
      <c r="J1930" s="143"/>
      <c r="K1930" s="143"/>
    </row>
    <row r="1931" spans="3:11" s="137" customFormat="1" ht="15" customHeight="1" x14ac:dyDescent="0.25">
      <c r="C1931" s="139"/>
      <c r="D1931" s="139"/>
      <c r="E1931" s="140"/>
      <c r="F1931" s="140"/>
      <c r="G1931" s="140"/>
      <c r="H1931" s="141"/>
      <c r="I1931" s="142"/>
      <c r="J1931" s="143"/>
      <c r="K1931" s="143"/>
    </row>
    <row r="1932" spans="3:11" s="137" customFormat="1" ht="15" customHeight="1" x14ac:dyDescent="0.25">
      <c r="C1932" s="139"/>
      <c r="D1932" s="139"/>
      <c r="E1932" s="140"/>
      <c r="F1932" s="140"/>
      <c r="G1932" s="140"/>
      <c r="H1932" s="141"/>
      <c r="I1932" s="142"/>
      <c r="J1932" s="143"/>
      <c r="K1932" s="143"/>
    </row>
    <row r="1933" spans="3:11" s="137" customFormat="1" ht="15" customHeight="1" x14ac:dyDescent="0.25">
      <c r="C1933" s="139"/>
      <c r="D1933" s="139"/>
      <c r="E1933" s="140"/>
      <c r="F1933" s="140"/>
      <c r="G1933" s="140"/>
      <c r="H1933" s="141"/>
      <c r="I1933" s="142"/>
      <c r="J1933" s="143"/>
      <c r="K1933" s="143"/>
    </row>
    <row r="1934" spans="3:11" s="137" customFormat="1" ht="15" customHeight="1" x14ac:dyDescent="0.25">
      <c r="C1934" s="139"/>
      <c r="D1934" s="139"/>
      <c r="E1934" s="140"/>
      <c r="F1934" s="140"/>
      <c r="G1934" s="140"/>
      <c r="H1934" s="141"/>
      <c r="I1934" s="142"/>
      <c r="J1934" s="143"/>
      <c r="K1934" s="143"/>
    </row>
    <row r="1935" spans="3:11" s="137" customFormat="1" ht="15" customHeight="1" x14ac:dyDescent="0.25">
      <c r="C1935" s="139"/>
      <c r="D1935" s="139"/>
      <c r="E1935" s="140"/>
      <c r="F1935" s="140"/>
      <c r="G1935" s="140"/>
      <c r="H1935" s="141"/>
      <c r="I1935" s="142"/>
      <c r="J1935" s="143"/>
      <c r="K1935" s="143"/>
    </row>
    <row r="1936" spans="3:11" s="137" customFormat="1" ht="15" customHeight="1" x14ac:dyDescent="0.25">
      <c r="C1936" s="139"/>
      <c r="D1936" s="139"/>
      <c r="E1936" s="140"/>
      <c r="F1936" s="140"/>
      <c r="G1936" s="140"/>
      <c r="H1936" s="141"/>
      <c r="I1936" s="142"/>
      <c r="J1936" s="143"/>
      <c r="K1936" s="143"/>
    </row>
    <row r="1937" spans="3:11" s="137" customFormat="1" ht="15" customHeight="1" x14ac:dyDescent="0.25">
      <c r="C1937" s="139"/>
      <c r="D1937" s="139"/>
      <c r="E1937" s="140"/>
      <c r="F1937" s="140"/>
      <c r="G1937" s="140"/>
      <c r="H1937" s="141"/>
      <c r="I1937" s="142"/>
      <c r="J1937" s="143"/>
      <c r="K1937" s="143"/>
    </row>
    <row r="1938" spans="3:11" s="137" customFormat="1" ht="15" customHeight="1" x14ac:dyDescent="0.25">
      <c r="C1938" s="139"/>
      <c r="D1938" s="139"/>
      <c r="E1938" s="140"/>
      <c r="F1938" s="140"/>
      <c r="G1938" s="140"/>
      <c r="H1938" s="141"/>
      <c r="I1938" s="142"/>
      <c r="J1938" s="143"/>
      <c r="K1938" s="143"/>
    </row>
    <row r="1939" spans="3:11" s="137" customFormat="1" ht="15" customHeight="1" x14ac:dyDescent="0.25">
      <c r="C1939" s="139"/>
      <c r="D1939" s="139"/>
      <c r="E1939" s="140"/>
      <c r="F1939" s="140"/>
      <c r="G1939" s="140"/>
      <c r="H1939" s="141"/>
      <c r="I1939" s="142"/>
      <c r="J1939" s="143"/>
      <c r="K1939" s="143"/>
    </row>
    <row r="1940" spans="3:11" s="137" customFormat="1" ht="15" customHeight="1" x14ac:dyDescent="0.25">
      <c r="C1940" s="139"/>
      <c r="D1940" s="139"/>
      <c r="E1940" s="140"/>
      <c r="F1940" s="140"/>
      <c r="G1940" s="140"/>
      <c r="H1940" s="141"/>
      <c r="I1940" s="142"/>
      <c r="J1940" s="143"/>
      <c r="K1940" s="143"/>
    </row>
    <row r="1941" spans="3:11" s="137" customFormat="1" ht="15" customHeight="1" x14ac:dyDescent="0.25">
      <c r="C1941" s="139"/>
      <c r="D1941" s="139"/>
      <c r="E1941" s="140"/>
      <c r="F1941" s="140"/>
      <c r="G1941" s="140"/>
      <c r="H1941" s="141"/>
      <c r="I1941" s="142"/>
      <c r="J1941" s="143"/>
      <c r="K1941" s="143"/>
    </row>
    <row r="1942" spans="3:11" s="137" customFormat="1" ht="15" customHeight="1" x14ac:dyDescent="0.25">
      <c r="C1942" s="139"/>
      <c r="D1942" s="139"/>
      <c r="E1942" s="140"/>
      <c r="F1942" s="140"/>
      <c r="G1942" s="140"/>
      <c r="H1942" s="141"/>
      <c r="I1942" s="142"/>
      <c r="J1942" s="143"/>
      <c r="K1942" s="143"/>
    </row>
    <row r="1943" spans="3:11" s="137" customFormat="1" ht="15" customHeight="1" x14ac:dyDescent="0.25">
      <c r="C1943" s="139"/>
      <c r="D1943" s="139"/>
      <c r="E1943" s="140"/>
      <c r="F1943" s="140"/>
      <c r="G1943" s="140"/>
      <c r="H1943" s="141"/>
      <c r="I1943" s="142"/>
      <c r="J1943" s="143"/>
      <c r="K1943" s="143"/>
    </row>
    <row r="1944" spans="3:11" s="137" customFormat="1" ht="15" customHeight="1" x14ac:dyDescent="0.25">
      <c r="C1944" s="139"/>
      <c r="D1944" s="139"/>
      <c r="E1944" s="140"/>
      <c r="F1944" s="140"/>
      <c r="G1944" s="140"/>
      <c r="H1944" s="141"/>
      <c r="I1944" s="142"/>
      <c r="J1944" s="143"/>
      <c r="K1944" s="143"/>
    </row>
    <row r="1945" spans="3:11" s="137" customFormat="1" ht="15" customHeight="1" x14ac:dyDescent="0.25">
      <c r="C1945" s="139"/>
      <c r="D1945" s="139"/>
      <c r="E1945" s="140"/>
      <c r="F1945" s="140"/>
      <c r="G1945" s="140"/>
      <c r="H1945" s="141"/>
      <c r="I1945" s="142"/>
      <c r="J1945" s="143"/>
      <c r="K1945" s="143"/>
    </row>
    <row r="1946" spans="3:11" s="137" customFormat="1" ht="15" customHeight="1" x14ac:dyDescent="0.25">
      <c r="C1946" s="139"/>
      <c r="D1946" s="139"/>
      <c r="E1946" s="140"/>
      <c r="F1946" s="140"/>
      <c r="G1946" s="140"/>
      <c r="H1946" s="141"/>
      <c r="I1946" s="142"/>
      <c r="J1946" s="143"/>
      <c r="K1946" s="143"/>
    </row>
    <row r="1947" spans="3:11" s="137" customFormat="1" ht="15" customHeight="1" x14ac:dyDescent="0.25">
      <c r="C1947" s="139"/>
      <c r="D1947" s="139"/>
      <c r="E1947" s="140"/>
      <c r="F1947" s="140"/>
      <c r="G1947" s="140"/>
      <c r="H1947" s="141"/>
      <c r="I1947" s="142"/>
      <c r="J1947" s="143"/>
      <c r="K1947" s="143"/>
    </row>
    <row r="1948" spans="3:11" s="137" customFormat="1" ht="15" customHeight="1" x14ac:dyDescent="0.25">
      <c r="C1948" s="139"/>
      <c r="D1948" s="139"/>
      <c r="E1948" s="140"/>
      <c r="F1948" s="140"/>
      <c r="G1948" s="140"/>
      <c r="H1948" s="141"/>
      <c r="I1948" s="142"/>
      <c r="J1948" s="143"/>
      <c r="K1948" s="143"/>
    </row>
    <row r="1949" spans="3:11" s="137" customFormat="1" ht="15" customHeight="1" x14ac:dyDescent="0.25">
      <c r="C1949" s="139"/>
      <c r="D1949" s="139"/>
      <c r="E1949" s="140"/>
      <c r="F1949" s="140"/>
      <c r="G1949" s="140"/>
      <c r="H1949" s="141"/>
      <c r="I1949" s="142"/>
      <c r="J1949" s="143"/>
      <c r="K1949" s="143"/>
    </row>
    <row r="1950" spans="3:11" s="137" customFormat="1" ht="15" customHeight="1" x14ac:dyDescent="0.25">
      <c r="C1950" s="139"/>
      <c r="D1950" s="139"/>
      <c r="E1950" s="140"/>
      <c r="F1950" s="140"/>
      <c r="G1950" s="140"/>
      <c r="H1950" s="141"/>
      <c r="I1950" s="142"/>
      <c r="J1950" s="143"/>
      <c r="K1950" s="143"/>
    </row>
    <row r="1951" spans="3:11" s="137" customFormat="1" ht="15" customHeight="1" x14ac:dyDescent="0.25">
      <c r="C1951" s="139"/>
      <c r="D1951" s="139"/>
      <c r="E1951" s="140"/>
      <c r="F1951" s="140"/>
      <c r="G1951" s="140"/>
      <c r="H1951" s="141"/>
      <c r="I1951" s="142"/>
      <c r="J1951" s="143"/>
      <c r="K1951" s="143"/>
    </row>
    <row r="1952" spans="3:11" s="137" customFormat="1" ht="15" customHeight="1" x14ac:dyDescent="0.25">
      <c r="C1952" s="139"/>
      <c r="D1952" s="139"/>
      <c r="E1952" s="140"/>
      <c r="F1952" s="140"/>
      <c r="G1952" s="140"/>
      <c r="H1952" s="141"/>
      <c r="I1952" s="142"/>
      <c r="J1952" s="143"/>
      <c r="K1952" s="143"/>
    </row>
    <row r="1953" spans="3:11" s="137" customFormat="1" ht="15" customHeight="1" x14ac:dyDescent="0.25">
      <c r="C1953" s="139"/>
      <c r="D1953" s="139"/>
      <c r="E1953" s="140"/>
      <c r="F1953" s="140"/>
      <c r="G1953" s="140"/>
      <c r="H1953" s="141"/>
      <c r="I1953" s="142"/>
      <c r="J1953" s="143"/>
      <c r="K1953" s="143"/>
    </row>
    <row r="1954" spans="3:11" s="137" customFormat="1" ht="15" customHeight="1" x14ac:dyDescent="0.25">
      <c r="C1954" s="139"/>
      <c r="D1954" s="139"/>
      <c r="E1954" s="140"/>
      <c r="F1954" s="140"/>
      <c r="G1954" s="140"/>
      <c r="H1954" s="141"/>
      <c r="I1954" s="142"/>
      <c r="J1954" s="143"/>
      <c r="K1954" s="143"/>
    </row>
    <row r="1955" spans="3:11" s="137" customFormat="1" ht="15" customHeight="1" x14ac:dyDescent="0.25">
      <c r="C1955" s="139"/>
      <c r="D1955" s="139"/>
      <c r="E1955" s="140"/>
      <c r="F1955" s="140"/>
      <c r="G1955" s="140"/>
      <c r="H1955" s="141"/>
      <c r="I1955" s="142"/>
      <c r="J1955" s="143"/>
      <c r="K1955" s="143"/>
    </row>
    <row r="1956" spans="3:11" s="137" customFormat="1" ht="15" customHeight="1" x14ac:dyDescent="0.25">
      <c r="C1956" s="139"/>
      <c r="D1956" s="139"/>
      <c r="E1956" s="140"/>
      <c r="F1956" s="140"/>
      <c r="G1956" s="140"/>
      <c r="H1956" s="141"/>
      <c r="I1956" s="142"/>
      <c r="J1956" s="143"/>
      <c r="K1956" s="143"/>
    </row>
    <row r="1957" spans="3:11" s="137" customFormat="1" ht="15" customHeight="1" x14ac:dyDescent="0.25">
      <c r="C1957" s="139"/>
      <c r="D1957" s="139"/>
      <c r="E1957" s="140"/>
      <c r="F1957" s="140"/>
      <c r="G1957" s="140"/>
      <c r="H1957" s="141"/>
      <c r="I1957" s="142"/>
      <c r="J1957" s="143"/>
      <c r="K1957" s="143"/>
    </row>
    <row r="1958" spans="3:11" s="137" customFormat="1" ht="15" customHeight="1" x14ac:dyDescent="0.25">
      <c r="C1958" s="139"/>
      <c r="D1958" s="139"/>
      <c r="E1958" s="140"/>
      <c r="F1958" s="140"/>
      <c r="G1958" s="140"/>
      <c r="H1958" s="141"/>
      <c r="I1958" s="142"/>
      <c r="J1958" s="143"/>
      <c r="K1958" s="143"/>
    </row>
    <row r="1959" spans="3:11" s="137" customFormat="1" ht="15" customHeight="1" x14ac:dyDescent="0.25">
      <c r="C1959" s="139"/>
      <c r="D1959" s="139"/>
      <c r="E1959" s="140"/>
      <c r="F1959" s="140"/>
      <c r="G1959" s="140"/>
      <c r="H1959" s="141"/>
      <c r="I1959" s="142"/>
      <c r="J1959" s="143"/>
      <c r="K1959" s="143"/>
    </row>
    <row r="1960" spans="3:11" s="137" customFormat="1" ht="15" customHeight="1" x14ac:dyDescent="0.25">
      <c r="C1960" s="139"/>
      <c r="D1960" s="139"/>
      <c r="E1960" s="140"/>
      <c r="F1960" s="140"/>
      <c r="G1960" s="140"/>
      <c r="H1960" s="141"/>
      <c r="I1960" s="142"/>
      <c r="J1960" s="143"/>
      <c r="K1960" s="143"/>
    </row>
    <row r="1961" spans="3:11" s="137" customFormat="1" ht="15" customHeight="1" x14ac:dyDescent="0.25">
      <c r="C1961" s="139"/>
      <c r="D1961" s="139"/>
      <c r="E1961" s="140"/>
      <c r="F1961" s="140"/>
      <c r="G1961" s="140"/>
      <c r="H1961" s="141"/>
      <c r="I1961" s="142"/>
      <c r="J1961" s="143"/>
      <c r="K1961" s="143"/>
    </row>
    <row r="1962" spans="3:11" s="137" customFormat="1" ht="15" customHeight="1" x14ac:dyDescent="0.25">
      <c r="C1962" s="139"/>
      <c r="D1962" s="139"/>
      <c r="E1962" s="140"/>
      <c r="F1962" s="140"/>
      <c r="G1962" s="140"/>
      <c r="H1962" s="141"/>
      <c r="I1962" s="142"/>
      <c r="J1962" s="143"/>
      <c r="K1962" s="143"/>
    </row>
    <row r="1963" spans="3:11" s="137" customFormat="1" ht="15" customHeight="1" x14ac:dyDescent="0.25">
      <c r="C1963" s="139"/>
      <c r="D1963" s="139"/>
      <c r="E1963" s="140"/>
      <c r="F1963" s="140"/>
      <c r="G1963" s="140"/>
      <c r="H1963" s="141"/>
      <c r="I1963" s="142"/>
      <c r="J1963" s="143"/>
      <c r="K1963" s="143"/>
    </row>
    <row r="1964" spans="3:11" s="137" customFormat="1" ht="15" customHeight="1" x14ac:dyDescent="0.25">
      <c r="C1964" s="139"/>
      <c r="D1964" s="139"/>
      <c r="E1964" s="140"/>
      <c r="F1964" s="140"/>
      <c r="G1964" s="140"/>
      <c r="H1964" s="141"/>
      <c r="I1964" s="142"/>
      <c r="J1964" s="143"/>
      <c r="K1964" s="143"/>
    </row>
    <row r="1965" spans="3:11" s="137" customFormat="1" ht="15" customHeight="1" x14ac:dyDescent="0.25">
      <c r="C1965" s="139"/>
      <c r="D1965" s="139"/>
      <c r="E1965" s="140"/>
      <c r="F1965" s="140"/>
      <c r="G1965" s="140"/>
      <c r="H1965" s="141"/>
      <c r="I1965" s="142"/>
      <c r="J1965" s="143"/>
      <c r="K1965" s="143"/>
    </row>
    <row r="1966" spans="3:11" s="137" customFormat="1" ht="15" customHeight="1" x14ac:dyDescent="0.25">
      <c r="C1966" s="139"/>
      <c r="D1966" s="139"/>
      <c r="E1966" s="140"/>
      <c r="F1966" s="140"/>
      <c r="G1966" s="140"/>
      <c r="H1966" s="141"/>
      <c r="I1966" s="142"/>
      <c r="J1966" s="143"/>
      <c r="K1966" s="143"/>
    </row>
    <row r="1967" spans="3:11" s="137" customFormat="1" ht="15" customHeight="1" x14ac:dyDescent="0.25">
      <c r="C1967" s="139"/>
      <c r="D1967" s="139"/>
      <c r="E1967" s="140"/>
      <c r="F1967" s="140"/>
      <c r="G1967" s="140"/>
      <c r="H1967" s="141"/>
      <c r="I1967" s="142"/>
      <c r="J1967" s="143"/>
      <c r="K1967" s="143"/>
    </row>
    <row r="1968" spans="3:11" s="137" customFormat="1" ht="15" customHeight="1" x14ac:dyDescent="0.25">
      <c r="C1968" s="139"/>
      <c r="D1968" s="139"/>
      <c r="E1968" s="140"/>
      <c r="F1968" s="140"/>
      <c r="G1968" s="140"/>
      <c r="H1968" s="141"/>
      <c r="I1968" s="142"/>
      <c r="J1968" s="143"/>
      <c r="K1968" s="143"/>
    </row>
    <row r="1969" spans="3:11" s="137" customFormat="1" ht="15" customHeight="1" x14ac:dyDescent="0.25">
      <c r="C1969" s="139"/>
      <c r="D1969" s="139"/>
      <c r="E1969" s="140"/>
      <c r="F1969" s="140"/>
      <c r="G1969" s="140"/>
      <c r="H1969" s="141"/>
      <c r="I1969" s="142"/>
      <c r="J1969" s="143"/>
      <c r="K1969" s="143"/>
    </row>
    <row r="1970" spans="3:11" s="137" customFormat="1" ht="15" customHeight="1" x14ac:dyDescent="0.25">
      <c r="C1970" s="139"/>
      <c r="D1970" s="139"/>
      <c r="E1970" s="140"/>
      <c r="F1970" s="140"/>
      <c r="G1970" s="140"/>
      <c r="H1970" s="141"/>
      <c r="I1970" s="142"/>
      <c r="J1970" s="143"/>
      <c r="K1970" s="143"/>
    </row>
    <row r="1971" spans="3:11" s="137" customFormat="1" ht="15" customHeight="1" x14ac:dyDescent="0.25">
      <c r="C1971" s="139"/>
      <c r="D1971" s="139"/>
      <c r="E1971" s="140"/>
      <c r="F1971" s="140"/>
      <c r="G1971" s="140"/>
      <c r="H1971" s="141"/>
      <c r="I1971" s="142"/>
      <c r="J1971" s="143"/>
      <c r="K1971" s="143"/>
    </row>
    <row r="1972" spans="3:11" s="137" customFormat="1" ht="15" customHeight="1" x14ac:dyDescent="0.25">
      <c r="C1972" s="139"/>
      <c r="D1972" s="139"/>
      <c r="E1972" s="140"/>
      <c r="F1972" s="140"/>
      <c r="G1972" s="140"/>
      <c r="H1972" s="141"/>
      <c r="I1972" s="142"/>
      <c r="J1972" s="143"/>
      <c r="K1972" s="143"/>
    </row>
    <row r="1973" spans="3:11" s="137" customFormat="1" ht="15" customHeight="1" x14ac:dyDescent="0.25">
      <c r="C1973" s="139"/>
      <c r="D1973" s="139"/>
      <c r="E1973" s="140"/>
      <c r="F1973" s="140"/>
      <c r="G1973" s="140"/>
      <c r="H1973" s="141"/>
      <c r="I1973" s="142"/>
      <c r="J1973" s="143"/>
      <c r="K1973" s="143"/>
    </row>
    <row r="1974" spans="3:11" s="137" customFormat="1" ht="15" customHeight="1" x14ac:dyDescent="0.25">
      <c r="C1974" s="139"/>
      <c r="D1974" s="139"/>
      <c r="E1974" s="140"/>
      <c r="F1974" s="140"/>
      <c r="G1974" s="140"/>
      <c r="H1974" s="141"/>
      <c r="I1974" s="142"/>
      <c r="J1974" s="143"/>
      <c r="K1974" s="143"/>
    </row>
    <row r="1975" spans="3:11" s="137" customFormat="1" ht="15" customHeight="1" x14ac:dyDescent="0.25">
      <c r="C1975" s="139"/>
      <c r="D1975" s="139"/>
      <c r="E1975" s="140"/>
      <c r="F1975" s="140"/>
      <c r="G1975" s="140"/>
      <c r="H1975" s="141"/>
      <c r="I1975" s="142"/>
      <c r="J1975" s="143"/>
      <c r="K1975" s="143"/>
    </row>
    <row r="1976" spans="3:11" s="137" customFormat="1" ht="15" customHeight="1" x14ac:dyDescent="0.25">
      <c r="C1976" s="139"/>
      <c r="D1976" s="139"/>
      <c r="E1976" s="140"/>
      <c r="F1976" s="140"/>
      <c r="G1976" s="140"/>
      <c r="H1976" s="141"/>
      <c r="I1976" s="142"/>
      <c r="J1976" s="143"/>
      <c r="K1976" s="143"/>
    </row>
    <row r="1977" spans="3:11" s="137" customFormat="1" ht="15" customHeight="1" x14ac:dyDescent="0.25">
      <c r="C1977" s="139"/>
      <c r="D1977" s="139"/>
      <c r="E1977" s="140"/>
      <c r="F1977" s="140"/>
      <c r="G1977" s="140"/>
      <c r="H1977" s="141"/>
      <c r="I1977" s="142"/>
      <c r="J1977" s="143"/>
      <c r="K1977" s="143"/>
    </row>
    <row r="1978" spans="3:11" s="137" customFormat="1" ht="15" customHeight="1" x14ac:dyDescent="0.25">
      <c r="C1978" s="139"/>
      <c r="D1978" s="139"/>
      <c r="E1978" s="140"/>
      <c r="F1978" s="140"/>
      <c r="G1978" s="140"/>
      <c r="H1978" s="141"/>
      <c r="I1978" s="142"/>
      <c r="J1978" s="143"/>
      <c r="K1978" s="143"/>
    </row>
    <row r="1979" spans="3:11" s="137" customFormat="1" ht="15" customHeight="1" x14ac:dyDescent="0.25">
      <c r="C1979" s="139"/>
      <c r="D1979" s="139"/>
      <c r="E1979" s="140"/>
      <c r="F1979" s="140"/>
      <c r="G1979" s="140"/>
      <c r="H1979" s="141"/>
      <c r="I1979" s="142"/>
      <c r="J1979" s="143"/>
      <c r="K1979" s="143"/>
    </row>
    <row r="1980" spans="3:11" s="137" customFormat="1" ht="15" customHeight="1" x14ac:dyDescent="0.25">
      <c r="C1980" s="139"/>
      <c r="D1980" s="139"/>
      <c r="E1980" s="140"/>
      <c r="F1980" s="140"/>
      <c r="G1980" s="140"/>
      <c r="H1980" s="141"/>
      <c r="I1980" s="142"/>
      <c r="J1980" s="143"/>
      <c r="K1980" s="143"/>
    </row>
    <row r="1981" spans="3:11" s="137" customFormat="1" ht="15" customHeight="1" x14ac:dyDescent="0.25">
      <c r="C1981" s="139"/>
      <c r="D1981" s="139"/>
      <c r="E1981" s="140"/>
      <c r="F1981" s="140"/>
      <c r="G1981" s="140"/>
      <c r="H1981" s="141"/>
      <c r="I1981" s="142"/>
      <c r="J1981" s="143"/>
      <c r="K1981" s="143"/>
    </row>
    <row r="1982" spans="3:11" s="137" customFormat="1" ht="15" customHeight="1" x14ac:dyDescent="0.25">
      <c r="C1982" s="139"/>
      <c r="D1982" s="139"/>
      <c r="E1982" s="140"/>
      <c r="F1982" s="140"/>
      <c r="G1982" s="140"/>
      <c r="H1982" s="141"/>
      <c r="I1982" s="142"/>
      <c r="J1982" s="143"/>
      <c r="K1982" s="143"/>
    </row>
    <row r="1983" spans="3:11" s="137" customFormat="1" ht="15" customHeight="1" x14ac:dyDescent="0.25">
      <c r="C1983" s="139"/>
      <c r="D1983" s="139"/>
      <c r="E1983" s="140"/>
      <c r="F1983" s="140"/>
      <c r="G1983" s="140"/>
      <c r="H1983" s="141"/>
      <c r="I1983" s="142"/>
      <c r="J1983" s="143"/>
      <c r="K1983" s="143"/>
    </row>
    <row r="1984" spans="3:11" s="137" customFormat="1" ht="15" customHeight="1" x14ac:dyDescent="0.25">
      <c r="C1984" s="139"/>
      <c r="D1984" s="139"/>
      <c r="E1984" s="140"/>
      <c r="F1984" s="140"/>
      <c r="G1984" s="140"/>
      <c r="H1984" s="141"/>
      <c r="I1984" s="142"/>
      <c r="J1984" s="143"/>
      <c r="K1984" s="143"/>
    </row>
    <row r="1985" spans="3:11" s="137" customFormat="1" ht="15" customHeight="1" x14ac:dyDescent="0.25">
      <c r="C1985" s="139"/>
      <c r="D1985" s="139"/>
      <c r="E1985" s="140"/>
      <c r="F1985" s="140"/>
      <c r="G1985" s="140"/>
      <c r="H1985" s="141"/>
      <c r="I1985" s="142"/>
      <c r="J1985" s="143"/>
      <c r="K1985" s="143"/>
    </row>
    <row r="1986" spans="3:11" s="137" customFormat="1" ht="15" customHeight="1" x14ac:dyDescent="0.25">
      <c r="C1986" s="139"/>
      <c r="D1986" s="139"/>
      <c r="E1986" s="140"/>
      <c r="F1986" s="140"/>
      <c r="G1986" s="140"/>
      <c r="H1986" s="141"/>
      <c r="I1986" s="142"/>
      <c r="J1986" s="143"/>
      <c r="K1986" s="143"/>
    </row>
    <row r="1987" spans="3:11" s="137" customFormat="1" ht="15" customHeight="1" x14ac:dyDescent="0.25">
      <c r="C1987" s="139"/>
      <c r="D1987" s="139"/>
      <c r="E1987" s="140"/>
      <c r="F1987" s="140"/>
      <c r="G1987" s="140"/>
      <c r="H1987" s="141"/>
      <c r="I1987" s="142"/>
      <c r="J1987" s="143"/>
      <c r="K1987" s="143"/>
    </row>
    <row r="1988" spans="3:11" s="137" customFormat="1" ht="15" customHeight="1" x14ac:dyDescent="0.25">
      <c r="C1988" s="139"/>
      <c r="D1988" s="139"/>
      <c r="E1988" s="140"/>
      <c r="F1988" s="140"/>
      <c r="G1988" s="140"/>
      <c r="H1988" s="141"/>
      <c r="I1988" s="142"/>
      <c r="J1988" s="143"/>
      <c r="K1988" s="143"/>
    </row>
    <row r="1989" spans="3:11" s="137" customFormat="1" ht="15" customHeight="1" x14ac:dyDescent="0.25">
      <c r="C1989" s="139"/>
      <c r="D1989" s="139"/>
      <c r="E1989" s="140"/>
      <c r="F1989" s="140"/>
      <c r="G1989" s="140"/>
      <c r="H1989" s="141"/>
      <c r="I1989" s="142"/>
      <c r="J1989" s="143"/>
      <c r="K1989" s="143"/>
    </row>
    <row r="1990" spans="3:11" s="137" customFormat="1" ht="15" customHeight="1" x14ac:dyDescent="0.25">
      <c r="C1990" s="139"/>
      <c r="D1990" s="139"/>
      <c r="E1990" s="140"/>
      <c r="F1990" s="140"/>
      <c r="G1990" s="140"/>
      <c r="H1990" s="141"/>
      <c r="I1990" s="142"/>
      <c r="J1990" s="143"/>
      <c r="K1990" s="143"/>
    </row>
    <row r="1991" spans="3:11" s="137" customFormat="1" ht="15" customHeight="1" x14ac:dyDescent="0.25">
      <c r="C1991" s="139"/>
      <c r="D1991" s="139"/>
      <c r="E1991" s="140"/>
      <c r="F1991" s="140"/>
      <c r="G1991" s="140"/>
      <c r="H1991" s="141"/>
      <c r="I1991" s="142"/>
      <c r="J1991" s="143"/>
      <c r="K1991" s="143"/>
    </row>
    <row r="1992" spans="3:11" s="137" customFormat="1" ht="15" customHeight="1" x14ac:dyDescent="0.25">
      <c r="C1992" s="139"/>
      <c r="D1992" s="139"/>
      <c r="E1992" s="140"/>
      <c r="F1992" s="140"/>
      <c r="G1992" s="140"/>
      <c r="H1992" s="141"/>
      <c r="I1992" s="142"/>
      <c r="J1992" s="143"/>
      <c r="K1992" s="143"/>
    </row>
    <row r="1993" spans="3:11" s="137" customFormat="1" ht="15" customHeight="1" x14ac:dyDescent="0.25">
      <c r="C1993" s="139"/>
      <c r="D1993" s="139"/>
      <c r="E1993" s="140"/>
      <c r="F1993" s="140"/>
      <c r="G1993" s="140"/>
      <c r="H1993" s="141"/>
      <c r="I1993" s="142"/>
      <c r="J1993" s="143"/>
      <c r="K1993" s="143"/>
    </row>
    <row r="1994" spans="3:11" s="137" customFormat="1" ht="15" customHeight="1" x14ac:dyDescent="0.25">
      <c r="C1994" s="139"/>
      <c r="D1994" s="139"/>
      <c r="E1994" s="140"/>
      <c r="F1994" s="140"/>
      <c r="G1994" s="140"/>
      <c r="H1994" s="141"/>
      <c r="I1994" s="142"/>
      <c r="J1994" s="143"/>
      <c r="K1994" s="143"/>
    </row>
    <row r="1995" spans="3:11" s="137" customFormat="1" ht="15" customHeight="1" x14ac:dyDescent="0.25">
      <c r="C1995" s="139"/>
      <c r="D1995" s="139"/>
      <c r="E1995" s="140"/>
      <c r="F1995" s="140"/>
      <c r="G1995" s="140"/>
      <c r="H1995" s="141"/>
      <c r="I1995" s="142"/>
      <c r="J1995" s="143"/>
      <c r="K1995" s="143"/>
    </row>
    <row r="1996" spans="3:11" s="137" customFormat="1" ht="15" customHeight="1" x14ac:dyDescent="0.25">
      <c r="C1996" s="139"/>
      <c r="D1996" s="139"/>
      <c r="E1996" s="140"/>
      <c r="F1996" s="140"/>
      <c r="G1996" s="140"/>
      <c r="H1996" s="141"/>
      <c r="I1996" s="142"/>
      <c r="J1996" s="143"/>
      <c r="K1996" s="143"/>
    </row>
    <row r="1997" spans="3:11" s="137" customFormat="1" ht="15" customHeight="1" x14ac:dyDescent="0.25">
      <c r="C1997" s="139"/>
      <c r="D1997" s="139"/>
      <c r="E1997" s="140"/>
      <c r="F1997" s="140"/>
      <c r="G1997" s="140"/>
      <c r="H1997" s="141"/>
      <c r="I1997" s="142"/>
      <c r="J1997" s="143"/>
      <c r="K1997" s="143"/>
    </row>
    <row r="1998" spans="3:11" s="137" customFormat="1" ht="15" customHeight="1" x14ac:dyDescent="0.25">
      <c r="C1998" s="139"/>
      <c r="D1998" s="139"/>
      <c r="E1998" s="140"/>
      <c r="F1998" s="140"/>
      <c r="G1998" s="140"/>
      <c r="H1998" s="141"/>
      <c r="I1998" s="142"/>
      <c r="J1998" s="143"/>
      <c r="K1998" s="143"/>
    </row>
    <row r="1999" spans="3:11" s="137" customFormat="1" ht="15" customHeight="1" x14ac:dyDescent="0.25">
      <c r="C1999" s="139"/>
      <c r="D1999" s="139"/>
      <c r="E1999" s="140"/>
      <c r="F1999" s="140"/>
      <c r="G1999" s="140"/>
      <c r="H1999" s="141"/>
      <c r="I1999" s="142"/>
      <c r="J1999" s="143"/>
      <c r="K1999" s="143"/>
    </row>
    <row r="2000" spans="3:11" s="137" customFormat="1" ht="15" customHeight="1" x14ac:dyDescent="0.25">
      <c r="C2000" s="139"/>
      <c r="D2000" s="139"/>
      <c r="E2000" s="140"/>
      <c r="F2000" s="140"/>
      <c r="G2000" s="140"/>
      <c r="H2000" s="141"/>
      <c r="I2000" s="142"/>
      <c r="J2000" s="143"/>
      <c r="K2000" s="143"/>
    </row>
    <row r="2001" spans="3:11" s="137" customFormat="1" ht="15" customHeight="1" x14ac:dyDescent="0.25">
      <c r="C2001" s="139"/>
      <c r="D2001" s="139"/>
      <c r="E2001" s="140"/>
      <c r="F2001" s="140"/>
      <c r="G2001" s="140"/>
      <c r="H2001" s="141"/>
      <c r="I2001" s="142"/>
      <c r="J2001" s="143"/>
      <c r="K2001" s="143"/>
    </row>
    <row r="2002" spans="3:11" s="137" customFormat="1" ht="15" customHeight="1" x14ac:dyDescent="0.25">
      <c r="C2002" s="139"/>
      <c r="D2002" s="139"/>
      <c r="E2002" s="140"/>
      <c r="F2002" s="140"/>
      <c r="G2002" s="140"/>
      <c r="H2002" s="141"/>
      <c r="I2002" s="142"/>
      <c r="J2002" s="143"/>
      <c r="K2002" s="143"/>
    </row>
    <row r="2003" spans="3:11" s="137" customFormat="1" ht="15" customHeight="1" x14ac:dyDescent="0.25">
      <c r="C2003" s="139"/>
      <c r="D2003" s="139"/>
      <c r="E2003" s="140"/>
      <c r="F2003" s="140"/>
      <c r="G2003" s="140"/>
      <c r="H2003" s="141"/>
      <c r="I2003" s="142"/>
      <c r="J2003" s="143"/>
      <c r="K2003" s="143"/>
    </row>
    <row r="2004" spans="3:11" s="137" customFormat="1" ht="15" customHeight="1" x14ac:dyDescent="0.25">
      <c r="C2004" s="139"/>
      <c r="D2004" s="139"/>
      <c r="E2004" s="140"/>
      <c r="F2004" s="140"/>
      <c r="G2004" s="140"/>
      <c r="H2004" s="141"/>
      <c r="I2004" s="142"/>
      <c r="J2004" s="143"/>
      <c r="K2004" s="143"/>
    </row>
    <row r="2005" spans="3:11" s="137" customFormat="1" ht="15" customHeight="1" x14ac:dyDescent="0.25">
      <c r="C2005" s="139"/>
      <c r="D2005" s="139"/>
      <c r="E2005" s="140"/>
      <c r="F2005" s="140"/>
      <c r="G2005" s="140"/>
      <c r="H2005" s="141"/>
      <c r="I2005" s="142"/>
      <c r="J2005" s="143"/>
      <c r="K2005" s="143"/>
    </row>
    <row r="2006" spans="3:11" s="137" customFormat="1" ht="15" customHeight="1" x14ac:dyDescent="0.25">
      <c r="C2006" s="139"/>
      <c r="D2006" s="139"/>
      <c r="E2006" s="140"/>
      <c r="F2006" s="140"/>
      <c r="G2006" s="140"/>
      <c r="H2006" s="141"/>
      <c r="I2006" s="142"/>
      <c r="J2006" s="143"/>
      <c r="K2006" s="143"/>
    </row>
    <row r="2007" spans="3:11" s="137" customFormat="1" ht="15" customHeight="1" x14ac:dyDescent="0.25">
      <c r="C2007" s="139"/>
      <c r="D2007" s="139"/>
      <c r="E2007" s="140"/>
      <c r="F2007" s="140"/>
      <c r="G2007" s="140"/>
      <c r="H2007" s="141"/>
      <c r="I2007" s="142"/>
      <c r="J2007" s="143"/>
      <c r="K2007" s="143"/>
    </row>
    <row r="2008" spans="3:11" s="137" customFormat="1" ht="15" customHeight="1" x14ac:dyDescent="0.25">
      <c r="C2008" s="139"/>
      <c r="D2008" s="139"/>
      <c r="E2008" s="140"/>
      <c r="F2008" s="140"/>
      <c r="G2008" s="140"/>
      <c r="H2008" s="141"/>
      <c r="I2008" s="142"/>
      <c r="J2008" s="143"/>
      <c r="K2008" s="143"/>
    </row>
    <row r="2009" spans="3:11" s="137" customFormat="1" ht="15" customHeight="1" x14ac:dyDescent="0.25">
      <c r="C2009" s="139"/>
      <c r="D2009" s="139"/>
      <c r="E2009" s="140"/>
      <c r="F2009" s="140"/>
      <c r="G2009" s="140"/>
      <c r="H2009" s="141"/>
      <c r="I2009" s="142"/>
      <c r="J2009" s="143"/>
      <c r="K2009" s="143"/>
    </row>
    <row r="2010" spans="3:11" s="137" customFormat="1" ht="15" customHeight="1" x14ac:dyDescent="0.25">
      <c r="C2010" s="139"/>
      <c r="D2010" s="139"/>
      <c r="E2010" s="140"/>
      <c r="F2010" s="140"/>
      <c r="G2010" s="140"/>
      <c r="H2010" s="141"/>
      <c r="I2010" s="142"/>
      <c r="J2010" s="143"/>
      <c r="K2010" s="143"/>
    </row>
    <row r="2011" spans="3:11" s="137" customFormat="1" ht="15" customHeight="1" x14ac:dyDescent="0.25">
      <c r="C2011" s="139"/>
      <c r="D2011" s="139"/>
      <c r="E2011" s="140"/>
      <c r="F2011" s="140"/>
      <c r="G2011" s="140"/>
      <c r="H2011" s="141"/>
      <c r="I2011" s="142"/>
      <c r="J2011" s="143"/>
      <c r="K2011" s="143"/>
    </row>
    <row r="2012" spans="3:11" s="137" customFormat="1" ht="15" customHeight="1" x14ac:dyDescent="0.25">
      <c r="C2012" s="139"/>
      <c r="D2012" s="139"/>
      <c r="E2012" s="140"/>
      <c r="F2012" s="140"/>
      <c r="G2012" s="140"/>
      <c r="H2012" s="141"/>
      <c r="I2012" s="142"/>
      <c r="J2012" s="143"/>
      <c r="K2012" s="143"/>
    </row>
    <row r="2013" spans="3:11" s="137" customFormat="1" ht="15" customHeight="1" x14ac:dyDescent="0.25">
      <c r="C2013" s="139"/>
      <c r="D2013" s="139"/>
      <c r="E2013" s="140"/>
      <c r="F2013" s="140"/>
      <c r="G2013" s="140"/>
      <c r="H2013" s="141"/>
      <c r="I2013" s="142"/>
      <c r="J2013" s="143"/>
      <c r="K2013" s="143"/>
    </row>
    <row r="2014" spans="3:11" s="137" customFormat="1" ht="15" customHeight="1" x14ac:dyDescent="0.25">
      <c r="C2014" s="139"/>
      <c r="D2014" s="139"/>
      <c r="E2014" s="140"/>
      <c r="F2014" s="140"/>
      <c r="G2014" s="140"/>
      <c r="H2014" s="141"/>
      <c r="I2014" s="142"/>
      <c r="J2014" s="143"/>
      <c r="K2014" s="143"/>
    </row>
    <row r="2015" spans="3:11" s="137" customFormat="1" ht="15" customHeight="1" x14ac:dyDescent="0.25">
      <c r="C2015" s="139"/>
      <c r="D2015" s="139"/>
      <c r="E2015" s="140"/>
      <c r="F2015" s="140"/>
      <c r="G2015" s="140"/>
      <c r="H2015" s="141"/>
      <c r="I2015" s="142"/>
      <c r="J2015" s="143"/>
      <c r="K2015" s="143"/>
    </row>
    <row r="2016" spans="3:11" s="137" customFormat="1" ht="15" customHeight="1" x14ac:dyDescent="0.25">
      <c r="C2016" s="139"/>
      <c r="D2016" s="139"/>
      <c r="E2016" s="140"/>
      <c r="F2016" s="140"/>
      <c r="G2016" s="140"/>
      <c r="H2016" s="141"/>
      <c r="I2016" s="142"/>
      <c r="J2016" s="143"/>
      <c r="K2016" s="143"/>
    </row>
    <row r="2017" spans="3:11" s="137" customFormat="1" ht="15" customHeight="1" x14ac:dyDescent="0.25">
      <c r="C2017" s="139"/>
      <c r="D2017" s="139"/>
      <c r="E2017" s="140"/>
      <c r="F2017" s="140"/>
      <c r="G2017" s="140"/>
      <c r="H2017" s="141"/>
      <c r="I2017" s="142"/>
      <c r="J2017" s="143"/>
      <c r="K2017" s="143"/>
    </row>
    <row r="2018" spans="3:11" s="137" customFormat="1" ht="15" customHeight="1" x14ac:dyDescent="0.25">
      <c r="C2018" s="139"/>
      <c r="D2018" s="139"/>
      <c r="E2018" s="140"/>
      <c r="F2018" s="140"/>
      <c r="G2018" s="140"/>
      <c r="H2018" s="141"/>
      <c r="I2018" s="142"/>
      <c r="J2018" s="143"/>
      <c r="K2018" s="143"/>
    </row>
    <row r="2019" spans="3:11" s="137" customFormat="1" ht="15" customHeight="1" x14ac:dyDescent="0.25">
      <c r="C2019" s="139"/>
      <c r="D2019" s="139"/>
      <c r="E2019" s="140"/>
      <c r="F2019" s="140"/>
      <c r="G2019" s="140"/>
      <c r="H2019" s="141"/>
      <c r="I2019" s="142"/>
      <c r="J2019" s="143"/>
      <c r="K2019" s="143"/>
    </row>
    <row r="2020" spans="3:11" s="137" customFormat="1" ht="15" customHeight="1" x14ac:dyDescent="0.25">
      <c r="C2020" s="139"/>
      <c r="D2020" s="139"/>
      <c r="E2020" s="140"/>
      <c r="F2020" s="140"/>
      <c r="G2020" s="140"/>
      <c r="H2020" s="141"/>
      <c r="I2020" s="142"/>
      <c r="J2020" s="143"/>
      <c r="K2020" s="143"/>
    </row>
    <row r="2021" spans="3:11" s="137" customFormat="1" ht="15" customHeight="1" x14ac:dyDescent="0.25">
      <c r="C2021" s="139"/>
      <c r="D2021" s="139"/>
      <c r="E2021" s="140"/>
      <c r="F2021" s="140"/>
      <c r="G2021" s="140"/>
      <c r="H2021" s="141"/>
      <c r="I2021" s="142"/>
      <c r="J2021" s="143"/>
      <c r="K2021" s="143"/>
    </row>
    <row r="2022" spans="3:11" s="137" customFormat="1" ht="15" customHeight="1" x14ac:dyDescent="0.25">
      <c r="C2022" s="139"/>
      <c r="D2022" s="139"/>
      <c r="E2022" s="140"/>
      <c r="F2022" s="140"/>
      <c r="G2022" s="140"/>
      <c r="H2022" s="141"/>
      <c r="I2022" s="142"/>
      <c r="J2022" s="143"/>
      <c r="K2022" s="143"/>
    </row>
    <row r="2023" spans="3:11" s="137" customFormat="1" ht="15" customHeight="1" x14ac:dyDescent="0.25">
      <c r="C2023" s="139"/>
      <c r="D2023" s="139"/>
      <c r="E2023" s="140"/>
      <c r="F2023" s="140"/>
      <c r="G2023" s="140"/>
      <c r="H2023" s="141"/>
      <c r="I2023" s="142"/>
      <c r="J2023" s="143"/>
      <c r="K2023" s="143"/>
    </row>
    <row r="2024" spans="3:11" s="137" customFormat="1" ht="15" customHeight="1" x14ac:dyDescent="0.25">
      <c r="C2024" s="139"/>
      <c r="D2024" s="139"/>
      <c r="E2024" s="140"/>
      <c r="F2024" s="140"/>
      <c r="G2024" s="140"/>
      <c r="H2024" s="141"/>
      <c r="I2024" s="142"/>
      <c r="J2024" s="143"/>
      <c r="K2024" s="143"/>
    </row>
    <row r="2025" spans="3:11" s="137" customFormat="1" ht="15" customHeight="1" x14ac:dyDescent="0.25">
      <c r="C2025" s="139"/>
      <c r="D2025" s="139"/>
      <c r="E2025" s="140"/>
      <c r="F2025" s="140"/>
      <c r="G2025" s="140"/>
      <c r="H2025" s="141"/>
      <c r="I2025" s="142"/>
      <c r="J2025" s="143"/>
      <c r="K2025" s="143"/>
    </row>
    <row r="2026" spans="3:11" s="137" customFormat="1" ht="15" customHeight="1" x14ac:dyDescent="0.25">
      <c r="C2026" s="139"/>
      <c r="D2026" s="139"/>
      <c r="E2026" s="140"/>
      <c r="F2026" s="140"/>
      <c r="G2026" s="140"/>
      <c r="H2026" s="141"/>
      <c r="I2026" s="142"/>
      <c r="J2026" s="143"/>
      <c r="K2026" s="143"/>
    </row>
    <row r="2027" spans="3:11" s="137" customFormat="1" ht="15" customHeight="1" x14ac:dyDescent="0.25">
      <c r="C2027" s="139"/>
      <c r="D2027" s="139"/>
      <c r="E2027" s="140"/>
      <c r="F2027" s="140"/>
      <c r="G2027" s="140"/>
      <c r="H2027" s="141"/>
      <c r="I2027" s="142"/>
      <c r="J2027" s="143"/>
      <c r="K2027" s="143"/>
    </row>
    <row r="2028" spans="3:11" s="137" customFormat="1" ht="15" customHeight="1" x14ac:dyDescent="0.25">
      <c r="C2028" s="139"/>
      <c r="D2028" s="139"/>
      <c r="E2028" s="140"/>
      <c r="F2028" s="140"/>
      <c r="G2028" s="140"/>
      <c r="H2028" s="141"/>
      <c r="I2028" s="142"/>
      <c r="J2028" s="143"/>
      <c r="K2028" s="143"/>
    </row>
    <row r="2029" spans="3:11" s="137" customFormat="1" ht="15" customHeight="1" x14ac:dyDescent="0.25">
      <c r="C2029" s="139"/>
      <c r="D2029" s="139"/>
      <c r="E2029" s="140"/>
      <c r="F2029" s="140"/>
      <c r="G2029" s="140"/>
      <c r="H2029" s="141"/>
      <c r="I2029" s="142"/>
      <c r="J2029" s="143"/>
      <c r="K2029" s="143"/>
    </row>
    <row r="2030" spans="3:11" s="137" customFormat="1" ht="15" customHeight="1" x14ac:dyDescent="0.25">
      <c r="C2030" s="139"/>
      <c r="D2030" s="139"/>
      <c r="E2030" s="140"/>
      <c r="F2030" s="140"/>
      <c r="G2030" s="140"/>
      <c r="H2030" s="141"/>
      <c r="I2030" s="142"/>
      <c r="J2030" s="143"/>
      <c r="K2030" s="143"/>
    </row>
    <row r="2031" spans="3:11" s="137" customFormat="1" ht="15" customHeight="1" x14ac:dyDescent="0.25">
      <c r="C2031" s="139"/>
      <c r="D2031" s="139"/>
      <c r="E2031" s="140"/>
      <c r="F2031" s="140"/>
      <c r="G2031" s="140"/>
      <c r="H2031" s="141"/>
      <c r="I2031" s="142"/>
      <c r="J2031" s="143"/>
      <c r="K2031" s="143"/>
    </row>
    <row r="2032" spans="3:11" s="137" customFormat="1" ht="15" customHeight="1" x14ac:dyDescent="0.25">
      <c r="C2032" s="139"/>
      <c r="D2032" s="139"/>
      <c r="E2032" s="140"/>
      <c r="F2032" s="140"/>
      <c r="G2032" s="140"/>
      <c r="H2032" s="141"/>
      <c r="I2032" s="142"/>
      <c r="J2032" s="143"/>
      <c r="K2032" s="143"/>
    </row>
    <row r="2033" spans="3:11" s="137" customFormat="1" ht="15" customHeight="1" x14ac:dyDescent="0.25">
      <c r="C2033" s="139"/>
      <c r="D2033" s="139"/>
      <c r="E2033" s="140"/>
      <c r="F2033" s="140"/>
      <c r="G2033" s="140"/>
      <c r="H2033" s="141"/>
      <c r="I2033" s="142"/>
      <c r="J2033" s="143"/>
      <c r="K2033" s="143"/>
    </row>
    <row r="2034" spans="3:11" s="137" customFormat="1" ht="15" customHeight="1" x14ac:dyDescent="0.25">
      <c r="C2034" s="139"/>
      <c r="D2034" s="139"/>
      <c r="E2034" s="140"/>
      <c r="F2034" s="140"/>
      <c r="G2034" s="140"/>
      <c r="H2034" s="141"/>
      <c r="I2034" s="142"/>
      <c r="J2034" s="143"/>
      <c r="K2034" s="143"/>
    </row>
    <row r="2035" spans="3:11" s="137" customFormat="1" ht="15" customHeight="1" x14ac:dyDescent="0.25">
      <c r="C2035" s="139"/>
      <c r="D2035" s="139"/>
      <c r="E2035" s="140"/>
      <c r="F2035" s="140"/>
      <c r="G2035" s="140"/>
      <c r="H2035" s="141"/>
      <c r="I2035" s="142"/>
      <c r="J2035" s="143"/>
      <c r="K2035" s="143"/>
    </row>
    <row r="2036" spans="3:11" s="137" customFormat="1" ht="15" customHeight="1" x14ac:dyDescent="0.25">
      <c r="C2036" s="139"/>
      <c r="D2036" s="139"/>
      <c r="E2036" s="140"/>
      <c r="F2036" s="140"/>
      <c r="G2036" s="140"/>
      <c r="H2036" s="141"/>
      <c r="I2036" s="142"/>
      <c r="J2036" s="143"/>
      <c r="K2036" s="143"/>
    </row>
    <row r="2037" spans="3:11" s="137" customFormat="1" ht="15" customHeight="1" x14ac:dyDescent="0.25">
      <c r="C2037" s="139"/>
      <c r="D2037" s="139"/>
      <c r="E2037" s="140"/>
      <c r="F2037" s="140"/>
      <c r="G2037" s="140"/>
      <c r="H2037" s="141"/>
      <c r="I2037" s="142"/>
      <c r="J2037" s="143"/>
      <c r="K2037" s="143"/>
    </row>
    <row r="2038" spans="3:11" s="137" customFormat="1" ht="15" customHeight="1" x14ac:dyDescent="0.25">
      <c r="C2038" s="139"/>
      <c r="D2038" s="139"/>
      <c r="E2038" s="140"/>
      <c r="F2038" s="140"/>
      <c r="G2038" s="140"/>
      <c r="H2038" s="141"/>
      <c r="I2038" s="142"/>
      <c r="J2038" s="143"/>
      <c r="K2038" s="143"/>
    </row>
    <row r="2039" spans="3:11" s="137" customFormat="1" ht="15" customHeight="1" x14ac:dyDescent="0.25">
      <c r="C2039" s="139"/>
      <c r="D2039" s="139"/>
      <c r="E2039" s="140"/>
      <c r="F2039" s="140"/>
      <c r="G2039" s="140"/>
      <c r="H2039" s="141"/>
      <c r="I2039" s="142"/>
      <c r="J2039" s="143"/>
      <c r="K2039" s="143"/>
    </row>
    <row r="2040" spans="3:11" s="137" customFormat="1" ht="15" customHeight="1" x14ac:dyDescent="0.25">
      <c r="C2040" s="139"/>
      <c r="D2040" s="139"/>
      <c r="E2040" s="140"/>
      <c r="F2040" s="140"/>
      <c r="G2040" s="140"/>
      <c r="H2040" s="141"/>
      <c r="I2040" s="142"/>
      <c r="J2040" s="143"/>
      <c r="K2040" s="143"/>
    </row>
    <row r="2041" spans="3:11" s="137" customFormat="1" ht="15" customHeight="1" x14ac:dyDescent="0.25">
      <c r="C2041" s="139"/>
      <c r="D2041" s="139"/>
      <c r="E2041" s="140"/>
      <c r="F2041" s="140"/>
      <c r="G2041" s="140"/>
      <c r="H2041" s="141"/>
      <c r="I2041" s="142"/>
      <c r="J2041" s="143"/>
      <c r="K2041" s="143"/>
    </row>
    <row r="2042" spans="3:11" s="137" customFormat="1" ht="15" customHeight="1" x14ac:dyDescent="0.25">
      <c r="C2042" s="139"/>
      <c r="D2042" s="139"/>
      <c r="E2042" s="140"/>
      <c r="F2042" s="140"/>
      <c r="G2042" s="140"/>
      <c r="H2042" s="141"/>
      <c r="I2042" s="142"/>
      <c r="J2042" s="143"/>
      <c r="K2042" s="143"/>
    </row>
    <row r="2043" spans="3:11" s="137" customFormat="1" ht="15" customHeight="1" x14ac:dyDescent="0.25">
      <c r="C2043" s="139"/>
      <c r="D2043" s="139"/>
      <c r="E2043" s="140"/>
      <c r="F2043" s="140"/>
      <c r="G2043" s="140"/>
      <c r="H2043" s="141"/>
      <c r="I2043" s="142"/>
      <c r="J2043" s="143"/>
      <c r="K2043" s="143"/>
    </row>
    <row r="2044" spans="3:11" s="137" customFormat="1" ht="15" customHeight="1" x14ac:dyDescent="0.25">
      <c r="C2044" s="139"/>
      <c r="D2044" s="139"/>
      <c r="E2044" s="140"/>
      <c r="F2044" s="140"/>
      <c r="G2044" s="140"/>
      <c r="H2044" s="141"/>
      <c r="I2044" s="142"/>
      <c r="J2044" s="143"/>
      <c r="K2044" s="143"/>
    </row>
    <row r="2045" spans="3:11" s="137" customFormat="1" ht="15" customHeight="1" x14ac:dyDescent="0.25">
      <c r="C2045" s="139"/>
      <c r="D2045" s="139"/>
      <c r="E2045" s="140"/>
      <c r="F2045" s="140"/>
      <c r="G2045" s="140"/>
      <c r="H2045" s="141"/>
      <c r="I2045" s="142"/>
      <c r="J2045" s="143"/>
      <c r="K2045" s="143"/>
    </row>
    <row r="2046" spans="3:11" s="137" customFormat="1" ht="15" customHeight="1" x14ac:dyDescent="0.25">
      <c r="C2046" s="139"/>
      <c r="D2046" s="139"/>
      <c r="E2046" s="140"/>
      <c r="F2046" s="140"/>
      <c r="G2046" s="140"/>
      <c r="H2046" s="141"/>
      <c r="I2046" s="142"/>
      <c r="J2046" s="143"/>
      <c r="K2046" s="143"/>
    </row>
    <row r="2047" spans="3:11" s="137" customFormat="1" ht="15" customHeight="1" x14ac:dyDescent="0.25">
      <c r="C2047" s="139"/>
      <c r="D2047" s="139"/>
      <c r="E2047" s="140"/>
      <c r="F2047" s="140"/>
      <c r="G2047" s="140"/>
      <c r="H2047" s="141"/>
      <c r="I2047" s="142"/>
      <c r="J2047" s="143"/>
      <c r="K2047" s="143"/>
    </row>
    <row r="2048" spans="3:11" s="137" customFormat="1" ht="15" customHeight="1" x14ac:dyDescent="0.25">
      <c r="C2048" s="139"/>
      <c r="D2048" s="139"/>
      <c r="E2048" s="140"/>
      <c r="F2048" s="140"/>
      <c r="G2048" s="140"/>
      <c r="H2048" s="141"/>
      <c r="I2048" s="142"/>
      <c r="J2048" s="143"/>
      <c r="K2048" s="143"/>
    </row>
    <row r="2049" spans="3:11" s="137" customFormat="1" ht="15" customHeight="1" x14ac:dyDescent="0.25">
      <c r="C2049" s="139"/>
      <c r="D2049" s="139"/>
      <c r="E2049" s="140"/>
      <c r="F2049" s="140"/>
      <c r="G2049" s="140"/>
      <c r="H2049" s="141"/>
      <c r="I2049" s="142"/>
      <c r="J2049" s="143"/>
      <c r="K2049" s="143"/>
    </row>
    <row r="2050" spans="3:11" s="137" customFormat="1" ht="15" customHeight="1" x14ac:dyDescent="0.25">
      <c r="C2050" s="139"/>
      <c r="D2050" s="139"/>
      <c r="E2050" s="140"/>
      <c r="F2050" s="140"/>
      <c r="G2050" s="140"/>
      <c r="H2050" s="141"/>
      <c r="I2050" s="142"/>
      <c r="J2050" s="143"/>
      <c r="K2050" s="143"/>
    </row>
    <row r="2051" spans="3:11" s="137" customFormat="1" ht="15" customHeight="1" x14ac:dyDescent="0.25">
      <c r="C2051" s="139"/>
      <c r="D2051" s="139"/>
      <c r="E2051" s="140"/>
      <c r="F2051" s="140"/>
      <c r="G2051" s="140"/>
      <c r="H2051" s="141"/>
      <c r="I2051" s="142"/>
      <c r="J2051" s="143"/>
      <c r="K2051" s="143"/>
    </row>
    <row r="2052" spans="3:11" s="137" customFormat="1" ht="15" customHeight="1" x14ac:dyDescent="0.25">
      <c r="C2052" s="139"/>
      <c r="D2052" s="139"/>
      <c r="E2052" s="140"/>
      <c r="F2052" s="140"/>
      <c r="G2052" s="140"/>
      <c r="H2052" s="141"/>
      <c r="I2052" s="142"/>
      <c r="J2052" s="143"/>
      <c r="K2052" s="143"/>
    </row>
    <row r="2053" spans="3:11" s="137" customFormat="1" ht="15" customHeight="1" x14ac:dyDescent="0.25">
      <c r="C2053" s="139"/>
      <c r="D2053" s="139"/>
      <c r="E2053" s="140"/>
      <c r="F2053" s="140"/>
      <c r="G2053" s="140"/>
      <c r="H2053" s="141"/>
      <c r="I2053" s="142"/>
      <c r="J2053" s="143"/>
      <c r="K2053" s="143"/>
    </row>
    <row r="2054" spans="3:11" s="137" customFormat="1" ht="15" customHeight="1" x14ac:dyDescent="0.25">
      <c r="C2054" s="139"/>
      <c r="D2054" s="139"/>
      <c r="E2054" s="140"/>
      <c r="F2054" s="140"/>
      <c r="G2054" s="140"/>
      <c r="H2054" s="141"/>
      <c r="I2054" s="142"/>
      <c r="J2054" s="143"/>
      <c r="K2054" s="143"/>
    </row>
    <row r="2055" spans="3:11" s="137" customFormat="1" ht="15" customHeight="1" x14ac:dyDescent="0.25">
      <c r="C2055" s="139"/>
      <c r="D2055" s="139"/>
      <c r="E2055" s="140"/>
      <c r="F2055" s="140"/>
      <c r="G2055" s="140"/>
      <c r="H2055" s="141"/>
      <c r="I2055" s="142"/>
      <c r="J2055" s="143"/>
      <c r="K2055" s="143"/>
    </row>
    <row r="2056" spans="3:11" s="137" customFormat="1" ht="15" customHeight="1" x14ac:dyDescent="0.25">
      <c r="C2056" s="139"/>
      <c r="D2056" s="139"/>
      <c r="E2056" s="140"/>
      <c r="F2056" s="140"/>
      <c r="G2056" s="140"/>
      <c r="H2056" s="141"/>
      <c r="I2056" s="142"/>
      <c r="J2056" s="143"/>
      <c r="K2056" s="143"/>
    </row>
    <row r="2057" spans="3:11" s="137" customFormat="1" ht="15" customHeight="1" x14ac:dyDescent="0.25">
      <c r="C2057" s="139"/>
      <c r="D2057" s="139"/>
      <c r="E2057" s="140"/>
      <c r="F2057" s="140"/>
      <c r="G2057" s="140"/>
      <c r="H2057" s="141"/>
      <c r="I2057" s="142"/>
      <c r="J2057" s="143"/>
      <c r="K2057" s="143"/>
    </row>
    <row r="2058" spans="3:11" s="137" customFormat="1" ht="15" customHeight="1" x14ac:dyDescent="0.25">
      <c r="C2058" s="139"/>
      <c r="D2058" s="139"/>
      <c r="E2058" s="140"/>
      <c r="F2058" s="140"/>
      <c r="G2058" s="140"/>
      <c r="H2058" s="141"/>
      <c r="I2058" s="142"/>
      <c r="J2058" s="143"/>
      <c r="K2058" s="143"/>
    </row>
    <row r="2059" spans="3:11" s="137" customFormat="1" ht="15" customHeight="1" x14ac:dyDescent="0.25">
      <c r="C2059" s="139"/>
      <c r="D2059" s="139"/>
      <c r="E2059" s="140"/>
      <c r="F2059" s="140"/>
      <c r="G2059" s="140"/>
      <c r="H2059" s="141"/>
      <c r="I2059" s="142"/>
      <c r="J2059" s="143"/>
      <c r="K2059" s="143"/>
    </row>
    <row r="2060" spans="3:11" s="137" customFormat="1" ht="15" customHeight="1" x14ac:dyDescent="0.25">
      <c r="C2060" s="139"/>
      <c r="D2060" s="139"/>
      <c r="E2060" s="140"/>
      <c r="F2060" s="140"/>
      <c r="G2060" s="140"/>
      <c r="H2060" s="141"/>
      <c r="I2060" s="142"/>
      <c r="J2060" s="143"/>
      <c r="K2060" s="143"/>
    </row>
    <row r="2061" spans="3:11" s="137" customFormat="1" ht="15" customHeight="1" x14ac:dyDescent="0.25">
      <c r="C2061" s="139"/>
      <c r="D2061" s="139"/>
      <c r="E2061" s="140"/>
      <c r="F2061" s="140"/>
      <c r="G2061" s="140"/>
      <c r="H2061" s="141"/>
      <c r="I2061" s="142"/>
      <c r="J2061" s="143"/>
      <c r="K2061" s="143"/>
    </row>
    <row r="2062" spans="3:11" s="137" customFormat="1" ht="15" customHeight="1" x14ac:dyDescent="0.25">
      <c r="C2062" s="139"/>
      <c r="D2062" s="139"/>
      <c r="E2062" s="140"/>
      <c r="F2062" s="140"/>
      <c r="G2062" s="140"/>
      <c r="H2062" s="141"/>
      <c r="I2062" s="142"/>
      <c r="J2062" s="143"/>
      <c r="K2062" s="143"/>
    </row>
    <row r="2063" spans="3:11" s="137" customFormat="1" ht="15" customHeight="1" x14ac:dyDescent="0.25">
      <c r="C2063" s="139"/>
      <c r="D2063" s="139"/>
      <c r="E2063" s="140"/>
      <c r="F2063" s="140"/>
      <c r="G2063" s="140"/>
      <c r="H2063" s="141"/>
      <c r="I2063" s="142"/>
      <c r="J2063" s="143"/>
      <c r="K2063" s="143"/>
    </row>
    <row r="2064" spans="3:11" s="137" customFormat="1" ht="15" customHeight="1" x14ac:dyDescent="0.25">
      <c r="C2064" s="139"/>
      <c r="D2064" s="139"/>
      <c r="E2064" s="140"/>
      <c r="F2064" s="140"/>
      <c r="G2064" s="140"/>
      <c r="H2064" s="141"/>
      <c r="I2064" s="142"/>
      <c r="J2064" s="143"/>
      <c r="K2064" s="143"/>
    </row>
    <row r="2065" spans="3:11" s="137" customFormat="1" ht="15" customHeight="1" x14ac:dyDescent="0.25">
      <c r="C2065" s="139"/>
      <c r="D2065" s="139"/>
      <c r="E2065" s="140"/>
      <c r="F2065" s="140"/>
      <c r="G2065" s="140"/>
      <c r="H2065" s="141"/>
      <c r="I2065" s="142"/>
      <c r="J2065" s="143"/>
      <c r="K2065" s="143"/>
    </row>
    <row r="2066" spans="3:11" s="137" customFormat="1" ht="15" customHeight="1" x14ac:dyDescent="0.25">
      <c r="C2066" s="139"/>
      <c r="D2066" s="139"/>
      <c r="E2066" s="140"/>
      <c r="F2066" s="140"/>
      <c r="G2066" s="140"/>
      <c r="H2066" s="141"/>
      <c r="I2066" s="142"/>
      <c r="J2066" s="143"/>
      <c r="K2066" s="143"/>
    </row>
    <row r="2067" spans="3:11" s="137" customFormat="1" ht="15" customHeight="1" x14ac:dyDescent="0.25">
      <c r="C2067" s="139"/>
      <c r="D2067" s="139"/>
      <c r="E2067" s="140"/>
      <c r="F2067" s="140"/>
      <c r="G2067" s="140"/>
      <c r="H2067" s="141"/>
      <c r="I2067" s="142"/>
      <c r="J2067" s="143"/>
      <c r="K2067" s="143"/>
    </row>
    <row r="2068" spans="3:11" s="137" customFormat="1" ht="15" customHeight="1" x14ac:dyDescent="0.25">
      <c r="C2068" s="139"/>
      <c r="D2068" s="139"/>
      <c r="E2068" s="140"/>
      <c r="F2068" s="140"/>
      <c r="G2068" s="140"/>
      <c r="H2068" s="141"/>
      <c r="I2068" s="142"/>
      <c r="J2068" s="143"/>
      <c r="K2068" s="143"/>
    </row>
    <row r="2069" spans="3:11" s="137" customFormat="1" ht="15" customHeight="1" x14ac:dyDescent="0.25">
      <c r="C2069" s="139"/>
      <c r="D2069" s="139"/>
      <c r="E2069" s="140"/>
      <c r="F2069" s="140"/>
      <c r="G2069" s="140"/>
      <c r="H2069" s="141"/>
      <c r="I2069" s="142"/>
      <c r="J2069" s="143"/>
      <c r="K2069" s="143"/>
    </row>
    <row r="2070" spans="3:11" s="137" customFormat="1" ht="15" customHeight="1" x14ac:dyDescent="0.25">
      <c r="C2070" s="139"/>
      <c r="D2070" s="139"/>
      <c r="E2070" s="140"/>
      <c r="F2070" s="140"/>
      <c r="G2070" s="140"/>
      <c r="H2070" s="141"/>
      <c r="I2070" s="142"/>
      <c r="J2070" s="143"/>
      <c r="K2070" s="143"/>
    </row>
    <row r="2071" spans="3:11" s="137" customFormat="1" ht="15" customHeight="1" x14ac:dyDescent="0.25">
      <c r="C2071" s="139"/>
      <c r="D2071" s="139"/>
      <c r="E2071" s="140"/>
      <c r="F2071" s="140"/>
      <c r="G2071" s="140"/>
      <c r="H2071" s="141"/>
      <c r="I2071" s="142"/>
      <c r="J2071" s="143"/>
      <c r="K2071" s="143"/>
    </row>
    <row r="2072" spans="3:11" s="137" customFormat="1" ht="15" customHeight="1" x14ac:dyDescent="0.25">
      <c r="C2072" s="139"/>
      <c r="D2072" s="139"/>
      <c r="E2072" s="140"/>
      <c r="F2072" s="140"/>
      <c r="G2072" s="140"/>
      <c r="H2072" s="141"/>
      <c r="I2072" s="142"/>
      <c r="J2072" s="143"/>
      <c r="K2072" s="143"/>
    </row>
    <row r="2073" spans="3:11" s="137" customFormat="1" ht="15" customHeight="1" x14ac:dyDescent="0.25">
      <c r="C2073" s="139"/>
      <c r="D2073" s="139"/>
      <c r="E2073" s="140"/>
      <c r="F2073" s="140"/>
      <c r="G2073" s="140"/>
      <c r="H2073" s="141"/>
      <c r="I2073" s="142"/>
      <c r="J2073" s="143"/>
      <c r="K2073" s="143"/>
    </row>
    <row r="2074" spans="3:11" s="137" customFormat="1" ht="15" customHeight="1" x14ac:dyDescent="0.25">
      <c r="C2074" s="139"/>
      <c r="D2074" s="139"/>
      <c r="E2074" s="140"/>
      <c r="F2074" s="140"/>
      <c r="G2074" s="140"/>
      <c r="H2074" s="141"/>
      <c r="I2074" s="142"/>
      <c r="J2074" s="143"/>
      <c r="K2074" s="143"/>
    </row>
    <row r="2075" spans="3:11" s="137" customFormat="1" ht="15" customHeight="1" x14ac:dyDescent="0.25">
      <c r="C2075" s="139"/>
      <c r="D2075" s="139"/>
      <c r="E2075" s="140"/>
      <c r="F2075" s="140"/>
      <c r="G2075" s="140"/>
      <c r="H2075" s="141"/>
      <c r="I2075" s="142"/>
      <c r="J2075" s="143"/>
      <c r="K2075" s="143"/>
    </row>
    <row r="2076" spans="3:11" s="137" customFormat="1" ht="15" customHeight="1" x14ac:dyDescent="0.25">
      <c r="C2076" s="139"/>
      <c r="D2076" s="139"/>
      <c r="E2076" s="140"/>
      <c r="F2076" s="140"/>
      <c r="G2076" s="140"/>
      <c r="H2076" s="141"/>
      <c r="I2076" s="142"/>
      <c r="J2076" s="143"/>
      <c r="K2076" s="143"/>
    </row>
    <row r="2077" spans="3:11" s="137" customFormat="1" ht="15" customHeight="1" x14ac:dyDescent="0.25">
      <c r="C2077" s="139"/>
      <c r="D2077" s="139"/>
      <c r="E2077" s="140"/>
      <c r="F2077" s="140"/>
      <c r="G2077" s="140"/>
      <c r="H2077" s="141"/>
      <c r="I2077" s="142"/>
      <c r="J2077" s="143"/>
      <c r="K2077" s="143"/>
    </row>
    <row r="2078" spans="3:11" s="137" customFormat="1" ht="15" customHeight="1" x14ac:dyDescent="0.25">
      <c r="C2078" s="139"/>
      <c r="D2078" s="139"/>
      <c r="E2078" s="140"/>
      <c r="F2078" s="140"/>
      <c r="G2078" s="140"/>
      <c r="H2078" s="141"/>
      <c r="I2078" s="142"/>
      <c r="J2078" s="143"/>
      <c r="K2078" s="143"/>
    </row>
    <row r="2079" spans="3:11" s="137" customFormat="1" ht="15" customHeight="1" x14ac:dyDescent="0.25">
      <c r="C2079" s="139"/>
      <c r="D2079" s="139"/>
      <c r="E2079" s="140"/>
      <c r="F2079" s="140"/>
      <c r="G2079" s="140"/>
      <c r="H2079" s="141"/>
      <c r="I2079" s="142"/>
      <c r="J2079" s="143"/>
      <c r="K2079" s="143"/>
    </row>
    <row r="2080" spans="3:11" s="137" customFormat="1" ht="15" customHeight="1" x14ac:dyDescent="0.25">
      <c r="C2080" s="139"/>
      <c r="D2080" s="139"/>
      <c r="E2080" s="140"/>
      <c r="F2080" s="140"/>
      <c r="G2080" s="140"/>
      <c r="H2080" s="141"/>
      <c r="I2080" s="142"/>
      <c r="J2080" s="143"/>
      <c r="K2080" s="143"/>
    </row>
    <row r="2081" spans="3:11" s="137" customFormat="1" ht="15" customHeight="1" x14ac:dyDescent="0.25">
      <c r="C2081" s="139"/>
      <c r="D2081" s="139"/>
      <c r="E2081" s="140"/>
      <c r="F2081" s="140"/>
      <c r="G2081" s="140"/>
      <c r="H2081" s="141"/>
      <c r="I2081" s="142"/>
      <c r="J2081" s="143"/>
      <c r="K2081" s="143"/>
    </row>
    <row r="2082" spans="3:11" s="137" customFormat="1" ht="15" customHeight="1" x14ac:dyDescent="0.25">
      <c r="C2082" s="139"/>
      <c r="D2082" s="139"/>
      <c r="E2082" s="140"/>
      <c r="F2082" s="140"/>
      <c r="G2082" s="140"/>
      <c r="H2082" s="141"/>
      <c r="I2082" s="142"/>
      <c r="J2082" s="143"/>
      <c r="K2082" s="143"/>
    </row>
    <row r="2083" spans="3:11" s="137" customFormat="1" ht="15" customHeight="1" x14ac:dyDescent="0.25">
      <c r="C2083" s="139"/>
      <c r="D2083" s="139"/>
      <c r="E2083" s="140"/>
      <c r="F2083" s="140"/>
      <c r="G2083" s="140"/>
      <c r="H2083" s="141"/>
      <c r="I2083" s="142"/>
      <c r="J2083" s="143"/>
      <c r="K2083" s="143"/>
    </row>
    <row r="2084" spans="3:11" s="137" customFormat="1" ht="15" customHeight="1" x14ac:dyDescent="0.25">
      <c r="C2084" s="139"/>
      <c r="D2084" s="139"/>
      <c r="E2084" s="140"/>
      <c r="F2084" s="140"/>
      <c r="G2084" s="140"/>
      <c r="H2084" s="141"/>
      <c r="I2084" s="142"/>
      <c r="J2084" s="143"/>
      <c r="K2084" s="143"/>
    </row>
    <row r="2085" spans="3:11" s="137" customFormat="1" ht="15" customHeight="1" x14ac:dyDescent="0.25">
      <c r="C2085" s="139"/>
      <c r="D2085" s="139"/>
      <c r="E2085" s="140"/>
      <c r="F2085" s="140"/>
      <c r="G2085" s="140"/>
      <c r="H2085" s="141"/>
      <c r="I2085" s="142"/>
      <c r="J2085" s="143"/>
      <c r="K2085" s="143"/>
    </row>
    <row r="2086" spans="3:11" s="137" customFormat="1" ht="15" customHeight="1" x14ac:dyDescent="0.25">
      <c r="C2086" s="139"/>
      <c r="D2086" s="139"/>
      <c r="E2086" s="140"/>
      <c r="F2086" s="140"/>
      <c r="G2086" s="140"/>
      <c r="H2086" s="141"/>
      <c r="I2086" s="142"/>
      <c r="J2086" s="143"/>
      <c r="K2086" s="143"/>
    </row>
    <row r="2087" spans="3:11" s="137" customFormat="1" ht="15" customHeight="1" x14ac:dyDescent="0.25">
      <c r="C2087" s="139"/>
      <c r="D2087" s="139"/>
      <c r="E2087" s="140"/>
      <c r="F2087" s="140"/>
      <c r="G2087" s="140"/>
      <c r="H2087" s="141"/>
      <c r="I2087" s="142"/>
      <c r="J2087" s="143"/>
      <c r="K2087" s="143"/>
    </row>
    <row r="2088" spans="3:11" s="137" customFormat="1" ht="15" customHeight="1" x14ac:dyDescent="0.25">
      <c r="C2088" s="139"/>
      <c r="D2088" s="139"/>
      <c r="E2088" s="140"/>
      <c r="F2088" s="140"/>
      <c r="G2088" s="140"/>
      <c r="H2088" s="141"/>
      <c r="I2088" s="142"/>
      <c r="J2088" s="143"/>
      <c r="K2088" s="143"/>
    </row>
    <row r="2089" spans="3:11" s="137" customFormat="1" ht="15" customHeight="1" x14ac:dyDescent="0.25">
      <c r="C2089" s="139"/>
      <c r="D2089" s="139"/>
      <c r="E2089" s="140"/>
      <c r="F2089" s="140"/>
      <c r="G2089" s="140"/>
      <c r="H2089" s="141"/>
      <c r="I2089" s="142"/>
      <c r="J2089" s="143"/>
      <c r="K2089" s="143"/>
    </row>
    <row r="2090" spans="3:11" s="137" customFormat="1" ht="15" customHeight="1" x14ac:dyDescent="0.25">
      <c r="C2090" s="139"/>
      <c r="D2090" s="139"/>
      <c r="E2090" s="140"/>
      <c r="F2090" s="140"/>
      <c r="G2090" s="140"/>
      <c r="H2090" s="141"/>
      <c r="I2090" s="142"/>
      <c r="J2090" s="143"/>
      <c r="K2090" s="143"/>
    </row>
    <row r="2091" spans="3:11" s="137" customFormat="1" ht="15" customHeight="1" x14ac:dyDescent="0.25">
      <c r="C2091" s="139"/>
      <c r="D2091" s="139"/>
      <c r="E2091" s="140"/>
      <c r="F2091" s="140"/>
      <c r="G2091" s="140"/>
      <c r="H2091" s="141"/>
      <c r="I2091" s="142"/>
      <c r="J2091" s="143"/>
      <c r="K2091" s="143"/>
    </row>
    <row r="2092" spans="3:11" s="137" customFormat="1" ht="15" customHeight="1" x14ac:dyDescent="0.25">
      <c r="C2092" s="139"/>
      <c r="D2092" s="139"/>
      <c r="E2092" s="140"/>
      <c r="F2092" s="140"/>
      <c r="G2092" s="140"/>
      <c r="H2092" s="141"/>
      <c r="I2092" s="142"/>
      <c r="J2092" s="143"/>
      <c r="K2092" s="143"/>
    </row>
    <row r="2093" spans="3:11" s="137" customFormat="1" ht="15" customHeight="1" x14ac:dyDescent="0.25">
      <c r="C2093" s="139"/>
      <c r="D2093" s="139"/>
      <c r="E2093" s="140"/>
      <c r="F2093" s="140"/>
      <c r="G2093" s="140"/>
      <c r="H2093" s="141"/>
      <c r="I2093" s="142"/>
      <c r="J2093" s="143"/>
      <c r="K2093" s="143"/>
    </row>
    <row r="2094" spans="3:11" s="137" customFormat="1" ht="15" customHeight="1" x14ac:dyDescent="0.25">
      <c r="C2094" s="139"/>
      <c r="D2094" s="139"/>
      <c r="E2094" s="140"/>
      <c r="F2094" s="140"/>
      <c r="G2094" s="140"/>
      <c r="H2094" s="141"/>
      <c r="I2094" s="142"/>
      <c r="J2094" s="143"/>
      <c r="K2094" s="143"/>
    </row>
    <row r="2095" spans="3:11" s="137" customFormat="1" ht="15" customHeight="1" x14ac:dyDescent="0.25">
      <c r="C2095" s="139"/>
      <c r="D2095" s="139"/>
      <c r="E2095" s="140"/>
      <c r="F2095" s="140"/>
      <c r="G2095" s="140"/>
      <c r="H2095" s="141"/>
      <c r="I2095" s="142"/>
      <c r="J2095" s="143"/>
      <c r="K2095" s="143"/>
    </row>
    <row r="2096" spans="3:11" s="137" customFormat="1" ht="15" customHeight="1" x14ac:dyDescent="0.25">
      <c r="C2096" s="139"/>
      <c r="D2096" s="139"/>
      <c r="E2096" s="140"/>
      <c r="F2096" s="140"/>
      <c r="G2096" s="140"/>
      <c r="H2096" s="141"/>
      <c r="I2096" s="142"/>
      <c r="J2096" s="143"/>
      <c r="K2096" s="143"/>
    </row>
    <row r="2097" spans="3:11" s="137" customFormat="1" ht="15" customHeight="1" x14ac:dyDescent="0.25">
      <c r="C2097" s="139"/>
      <c r="D2097" s="139"/>
      <c r="E2097" s="140"/>
      <c r="F2097" s="140"/>
      <c r="G2097" s="140"/>
      <c r="H2097" s="141"/>
      <c r="I2097" s="142"/>
      <c r="J2097" s="143"/>
      <c r="K2097" s="143"/>
    </row>
    <row r="2098" spans="3:11" s="137" customFormat="1" ht="15" customHeight="1" x14ac:dyDescent="0.25">
      <c r="C2098" s="139"/>
      <c r="D2098" s="139"/>
      <c r="E2098" s="140"/>
      <c r="F2098" s="140"/>
      <c r="G2098" s="140"/>
      <c r="H2098" s="141"/>
      <c r="I2098" s="142"/>
      <c r="J2098" s="143"/>
      <c r="K2098" s="143"/>
    </row>
    <row r="2099" spans="3:11" s="137" customFormat="1" ht="15" customHeight="1" x14ac:dyDescent="0.25">
      <c r="C2099" s="139"/>
      <c r="D2099" s="139"/>
      <c r="E2099" s="140"/>
      <c r="F2099" s="140"/>
      <c r="G2099" s="140"/>
      <c r="H2099" s="141"/>
      <c r="I2099" s="142"/>
      <c r="J2099" s="143"/>
      <c r="K2099" s="143"/>
    </row>
    <row r="2100" spans="3:11" s="137" customFormat="1" ht="15" customHeight="1" x14ac:dyDescent="0.25">
      <c r="C2100" s="139"/>
      <c r="D2100" s="139"/>
      <c r="E2100" s="140"/>
      <c r="F2100" s="140"/>
      <c r="G2100" s="140"/>
      <c r="H2100" s="141"/>
      <c r="I2100" s="142"/>
      <c r="J2100" s="143"/>
      <c r="K2100" s="143"/>
    </row>
    <row r="2101" spans="3:11" s="137" customFormat="1" ht="15" customHeight="1" x14ac:dyDescent="0.25">
      <c r="C2101" s="139"/>
      <c r="D2101" s="139"/>
      <c r="E2101" s="140"/>
      <c r="F2101" s="140"/>
      <c r="G2101" s="140"/>
      <c r="H2101" s="141"/>
      <c r="I2101" s="142"/>
      <c r="J2101" s="143"/>
      <c r="K2101" s="143"/>
    </row>
    <row r="2102" spans="3:11" s="137" customFormat="1" ht="15" customHeight="1" x14ac:dyDescent="0.25">
      <c r="C2102" s="139"/>
      <c r="D2102" s="139"/>
      <c r="E2102" s="140"/>
      <c r="F2102" s="140"/>
      <c r="G2102" s="140"/>
      <c r="H2102" s="141"/>
      <c r="I2102" s="142"/>
      <c r="J2102" s="143"/>
      <c r="K2102" s="143"/>
    </row>
    <row r="2103" spans="3:11" s="137" customFormat="1" ht="15" customHeight="1" x14ac:dyDescent="0.25">
      <c r="C2103" s="139"/>
      <c r="D2103" s="139"/>
      <c r="E2103" s="140"/>
      <c r="F2103" s="140"/>
      <c r="G2103" s="140"/>
      <c r="H2103" s="141"/>
      <c r="I2103" s="142"/>
      <c r="J2103" s="143"/>
      <c r="K2103" s="143"/>
    </row>
    <row r="2104" spans="3:11" s="137" customFormat="1" ht="15" customHeight="1" x14ac:dyDescent="0.25">
      <c r="C2104" s="139"/>
      <c r="D2104" s="139"/>
      <c r="E2104" s="140"/>
      <c r="F2104" s="140"/>
      <c r="G2104" s="140"/>
      <c r="H2104" s="141"/>
      <c r="I2104" s="142"/>
      <c r="J2104" s="143"/>
      <c r="K2104" s="143"/>
    </row>
    <row r="2105" spans="3:11" s="137" customFormat="1" ht="15" customHeight="1" x14ac:dyDescent="0.25">
      <c r="C2105" s="139"/>
      <c r="D2105" s="139"/>
      <c r="E2105" s="140"/>
      <c r="F2105" s="140"/>
      <c r="G2105" s="140"/>
      <c r="H2105" s="141"/>
      <c r="I2105" s="142"/>
      <c r="J2105" s="143"/>
      <c r="K2105" s="143"/>
    </row>
    <row r="2106" spans="3:11" s="137" customFormat="1" ht="15" customHeight="1" x14ac:dyDescent="0.25">
      <c r="C2106" s="139"/>
      <c r="D2106" s="139"/>
      <c r="E2106" s="140"/>
      <c r="F2106" s="140"/>
      <c r="G2106" s="140"/>
      <c r="H2106" s="141"/>
      <c r="I2106" s="142"/>
      <c r="J2106" s="143"/>
      <c r="K2106" s="143"/>
    </row>
    <row r="2107" spans="3:11" s="137" customFormat="1" ht="15" customHeight="1" x14ac:dyDescent="0.25">
      <c r="C2107" s="139"/>
      <c r="D2107" s="139"/>
      <c r="E2107" s="140"/>
      <c r="F2107" s="140"/>
      <c r="G2107" s="140"/>
      <c r="H2107" s="141"/>
      <c r="I2107" s="142"/>
      <c r="J2107" s="143"/>
      <c r="K2107" s="143"/>
    </row>
    <row r="2108" spans="3:11" s="137" customFormat="1" ht="15" customHeight="1" x14ac:dyDescent="0.25">
      <c r="C2108" s="139"/>
      <c r="D2108" s="139"/>
      <c r="E2108" s="140"/>
      <c r="F2108" s="140"/>
      <c r="G2108" s="140"/>
      <c r="H2108" s="141"/>
      <c r="I2108" s="142"/>
      <c r="J2108" s="143"/>
      <c r="K2108" s="143"/>
    </row>
    <row r="2109" spans="3:11" s="137" customFormat="1" ht="15" customHeight="1" x14ac:dyDescent="0.25">
      <c r="C2109" s="139"/>
      <c r="D2109" s="139"/>
      <c r="E2109" s="140"/>
      <c r="F2109" s="140"/>
      <c r="G2109" s="140"/>
      <c r="H2109" s="141"/>
      <c r="I2109" s="142"/>
      <c r="J2109" s="143"/>
      <c r="K2109" s="143"/>
    </row>
    <row r="2110" spans="3:11" s="137" customFormat="1" ht="15" customHeight="1" x14ac:dyDescent="0.25">
      <c r="C2110" s="139"/>
      <c r="D2110" s="139"/>
      <c r="E2110" s="140"/>
      <c r="F2110" s="140"/>
      <c r="G2110" s="140"/>
      <c r="H2110" s="141"/>
      <c r="I2110" s="142"/>
      <c r="J2110" s="143"/>
      <c r="K2110" s="143"/>
    </row>
    <row r="2111" spans="3:11" s="137" customFormat="1" ht="15" customHeight="1" x14ac:dyDescent="0.25">
      <c r="C2111" s="139"/>
      <c r="D2111" s="139"/>
      <c r="E2111" s="140"/>
      <c r="F2111" s="140"/>
      <c r="G2111" s="140"/>
      <c r="H2111" s="141"/>
      <c r="I2111" s="142"/>
      <c r="J2111" s="143"/>
      <c r="K2111" s="143"/>
    </row>
    <row r="2112" spans="3:11" s="137" customFormat="1" ht="15" customHeight="1" x14ac:dyDescent="0.25">
      <c r="C2112" s="139"/>
      <c r="D2112" s="139"/>
      <c r="E2112" s="140"/>
      <c r="F2112" s="140"/>
      <c r="G2112" s="140"/>
      <c r="H2112" s="141"/>
      <c r="I2112" s="142"/>
      <c r="J2112" s="143"/>
      <c r="K2112" s="143"/>
    </row>
    <row r="2113" spans="3:11" s="137" customFormat="1" ht="15" customHeight="1" x14ac:dyDescent="0.25">
      <c r="C2113" s="139"/>
      <c r="D2113" s="139"/>
      <c r="E2113" s="140"/>
      <c r="F2113" s="140"/>
      <c r="G2113" s="140"/>
      <c r="H2113" s="141"/>
      <c r="I2113" s="142"/>
      <c r="J2113" s="143"/>
      <c r="K2113" s="143"/>
    </row>
    <row r="2114" spans="3:11" s="137" customFormat="1" ht="15" customHeight="1" x14ac:dyDescent="0.25">
      <c r="C2114" s="139"/>
      <c r="D2114" s="139"/>
      <c r="E2114" s="140"/>
      <c r="F2114" s="140"/>
      <c r="G2114" s="140"/>
      <c r="H2114" s="141"/>
      <c r="I2114" s="142"/>
      <c r="J2114" s="143"/>
      <c r="K2114" s="143"/>
    </row>
    <row r="2115" spans="3:11" s="137" customFormat="1" ht="15" customHeight="1" x14ac:dyDescent="0.25">
      <c r="C2115" s="139"/>
      <c r="D2115" s="139"/>
      <c r="E2115" s="140"/>
      <c r="F2115" s="140"/>
      <c r="G2115" s="140"/>
      <c r="H2115" s="141"/>
      <c r="I2115" s="142"/>
      <c r="J2115" s="143"/>
      <c r="K2115" s="143"/>
    </row>
    <row r="2116" spans="3:11" s="137" customFormat="1" ht="15" customHeight="1" x14ac:dyDescent="0.25">
      <c r="C2116" s="139"/>
      <c r="D2116" s="139"/>
      <c r="E2116" s="140"/>
      <c r="F2116" s="140"/>
      <c r="G2116" s="140"/>
      <c r="H2116" s="141"/>
      <c r="I2116" s="142"/>
      <c r="J2116" s="143"/>
      <c r="K2116" s="143"/>
    </row>
    <row r="2117" spans="3:11" s="137" customFormat="1" ht="15" customHeight="1" x14ac:dyDescent="0.25">
      <c r="C2117" s="139"/>
      <c r="D2117" s="139"/>
      <c r="E2117" s="140"/>
      <c r="F2117" s="140"/>
      <c r="G2117" s="140"/>
      <c r="H2117" s="141"/>
      <c r="I2117" s="142"/>
      <c r="J2117" s="143"/>
      <c r="K2117" s="143"/>
    </row>
    <row r="2118" spans="3:11" s="137" customFormat="1" ht="15" customHeight="1" x14ac:dyDescent="0.25">
      <c r="C2118" s="139"/>
      <c r="D2118" s="139"/>
      <c r="E2118" s="140"/>
      <c r="F2118" s="140"/>
      <c r="G2118" s="140"/>
      <c r="H2118" s="141"/>
      <c r="I2118" s="142"/>
      <c r="J2118" s="143"/>
      <c r="K2118" s="143"/>
    </row>
    <row r="2119" spans="3:11" s="137" customFormat="1" ht="15" customHeight="1" x14ac:dyDescent="0.25">
      <c r="C2119" s="139"/>
      <c r="D2119" s="139"/>
      <c r="E2119" s="140"/>
      <c r="F2119" s="140"/>
      <c r="G2119" s="140"/>
      <c r="H2119" s="141"/>
      <c r="I2119" s="142"/>
      <c r="J2119" s="143"/>
      <c r="K2119" s="143"/>
    </row>
    <row r="2120" spans="3:11" s="137" customFormat="1" ht="15" customHeight="1" x14ac:dyDescent="0.25">
      <c r="C2120" s="139"/>
      <c r="D2120" s="139"/>
      <c r="E2120" s="140"/>
      <c r="F2120" s="140"/>
      <c r="G2120" s="140"/>
      <c r="H2120" s="141"/>
      <c r="I2120" s="142"/>
      <c r="J2120" s="143"/>
      <c r="K2120" s="143"/>
    </row>
    <row r="2121" spans="3:11" s="137" customFormat="1" ht="15" customHeight="1" x14ac:dyDescent="0.25">
      <c r="C2121" s="139"/>
      <c r="D2121" s="139"/>
      <c r="E2121" s="140"/>
      <c r="F2121" s="140"/>
      <c r="G2121" s="140"/>
      <c r="H2121" s="141"/>
      <c r="I2121" s="142"/>
      <c r="J2121" s="143"/>
      <c r="K2121" s="143"/>
    </row>
    <row r="2122" spans="3:11" s="137" customFormat="1" ht="15" customHeight="1" x14ac:dyDescent="0.25">
      <c r="C2122" s="139"/>
      <c r="D2122" s="139"/>
      <c r="E2122" s="140"/>
      <c r="F2122" s="140"/>
      <c r="G2122" s="140"/>
      <c r="H2122" s="141"/>
      <c r="I2122" s="142"/>
      <c r="J2122" s="143"/>
      <c r="K2122" s="143"/>
    </row>
    <row r="2123" spans="3:11" s="137" customFormat="1" ht="15" customHeight="1" x14ac:dyDescent="0.25">
      <c r="C2123" s="139"/>
      <c r="D2123" s="139"/>
      <c r="E2123" s="140"/>
      <c r="F2123" s="140"/>
      <c r="G2123" s="140"/>
      <c r="H2123" s="141"/>
      <c r="I2123" s="142"/>
      <c r="J2123" s="143"/>
      <c r="K2123" s="143"/>
    </row>
    <row r="2124" spans="3:11" s="137" customFormat="1" ht="15" customHeight="1" x14ac:dyDescent="0.25">
      <c r="C2124" s="139"/>
      <c r="D2124" s="139"/>
      <c r="E2124" s="140"/>
      <c r="F2124" s="140"/>
      <c r="G2124" s="140"/>
      <c r="H2124" s="141"/>
      <c r="I2124" s="142"/>
      <c r="J2124" s="143"/>
      <c r="K2124" s="143"/>
    </row>
    <row r="2125" spans="3:11" s="137" customFormat="1" ht="15" customHeight="1" x14ac:dyDescent="0.25">
      <c r="C2125" s="139"/>
      <c r="D2125" s="139"/>
      <c r="E2125" s="140"/>
      <c r="F2125" s="140"/>
      <c r="G2125" s="140"/>
      <c r="H2125" s="141"/>
      <c r="I2125" s="142"/>
      <c r="J2125" s="143"/>
      <c r="K2125" s="143"/>
    </row>
    <row r="2126" spans="3:11" s="137" customFormat="1" ht="15" customHeight="1" x14ac:dyDescent="0.25">
      <c r="C2126" s="139"/>
      <c r="D2126" s="139"/>
      <c r="E2126" s="140"/>
      <c r="F2126" s="140"/>
      <c r="G2126" s="140"/>
      <c r="H2126" s="141"/>
      <c r="I2126" s="142"/>
      <c r="J2126" s="143"/>
      <c r="K2126" s="143"/>
    </row>
    <row r="2127" spans="3:11" s="137" customFormat="1" ht="15" customHeight="1" x14ac:dyDescent="0.25">
      <c r="C2127" s="139"/>
      <c r="D2127" s="139"/>
      <c r="E2127" s="140"/>
      <c r="F2127" s="140"/>
      <c r="G2127" s="140"/>
      <c r="H2127" s="141"/>
      <c r="I2127" s="142"/>
      <c r="J2127" s="143"/>
      <c r="K2127" s="143"/>
    </row>
    <row r="2128" spans="3:11" s="137" customFormat="1" ht="15" customHeight="1" x14ac:dyDescent="0.25">
      <c r="C2128" s="139"/>
      <c r="D2128" s="139"/>
      <c r="E2128" s="140"/>
      <c r="F2128" s="140"/>
      <c r="G2128" s="140"/>
      <c r="H2128" s="141"/>
      <c r="I2128" s="142"/>
      <c r="J2128" s="143"/>
      <c r="K2128" s="143"/>
    </row>
    <row r="2129" spans="3:11" s="137" customFormat="1" ht="15" customHeight="1" x14ac:dyDescent="0.25">
      <c r="C2129" s="139"/>
      <c r="D2129" s="139"/>
      <c r="E2129" s="140"/>
      <c r="F2129" s="140"/>
      <c r="G2129" s="140"/>
      <c r="H2129" s="141"/>
      <c r="I2129" s="142"/>
      <c r="J2129" s="143"/>
      <c r="K2129" s="143"/>
    </row>
    <row r="2130" spans="3:11" s="137" customFormat="1" ht="15" customHeight="1" x14ac:dyDescent="0.25">
      <c r="C2130" s="139"/>
      <c r="D2130" s="139"/>
      <c r="E2130" s="140"/>
      <c r="F2130" s="140"/>
      <c r="G2130" s="140"/>
      <c r="H2130" s="141"/>
      <c r="I2130" s="142"/>
      <c r="J2130" s="143"/>
      <c r="K2130" s="143"/>
    </row>
    <row r="2131" spans="3:11" s="137" customFormat="1" ht="15" customHeight="1" x14ac:dyDescent="0.25">
      <c r="C2131" s="139"/>
      <c r="D2131" s="139"/>
      <c r="E2131" s="140"/>
      <c r="F2131" s="140"/>
      <c r="G2131" s="140"/>
      <c r="H2131" s="141"/>
      <c r="I2131" s="142"/>
      <c r="J2131" s="143"/>
      <c r="K2131" s="143"/>
    </row>
    <row r="2132" spans="3:11" s="137" customFormat="1" ht="15" customHeight="1" x14ac:dyDescent="0.25">
      <c r="C2132" s="139"/>
      <c r="D2132" s="139"/>
      <c r="E2132" s="140"/>
      <c r="F2132" s="140"/>
      <c r="G2132" s="140"/>
      <c r="H2132" s="141"/>
      <c r="I2132" s="142"/>
      <c r="J2132" s="143"/>
      <c r="K2132" s="143"/>
    </row>
    <row r="2133" spans="3:11" s="137" customFormat="1" ht="15" customHeight="1" x14ac:dyDescent="0.25">
      <c r="C2133" s="139"/>
      <c r="D2133" s="139"/>
      <c r="E2133" s="140"/>
      <c r="F2133" s="140"/>
      <c r="G2133" s="140"/>
      <c r="H2133" s="141"/>
      <c r="I2133" s="142"/>
      <c r="J2133" s="143"/>
      <c r="K2133" s="143"/>
    </row>
    <row r="2134" spans="3:11" s="137" customFormat="1" ht="15" customHeight="1" x14ac:dyDescent="0.25">
      <c r="C2134" s="139"/>
      <c r="D2134" s="139"/>
      <c r="E2134" s="140"/>
      <c r="F2134" s="140"/>
      <c r="G2134" s="140"/>
      <c r="H2134" s="141"/>
      <c r="I2134" s="142"/>
      <c r="J2134" s="143"/>
      <c r="K2134" s="143"/>
    </row>
    <row r="2135" spans="3:11" s="137" customFormat="1" ht="15" customHeight="1" x14ac:dyDescent="0.25">
      <c r="C2135" s="139"/>
      <c r="D2135" s="139"/>
      <c r="E2135" s="140"/>
      <c r="F2135" s="140"/>
      <c r="G2135" s="140"/>
      <c r="H2135" s="141"/>
      <c r="I2135" s="142"/>
      <c r="J2135" s="143"/>
      <c r="K2135" s="143"/>
    </row>
    <row r="2136" spans="3:11" s="137" customFormat="1" ht="15" customHeight="1" x14ac:dyDescent="0.25">
      <c r="C2136" s="139"/>
      <c r="D2136" s="139"/>
      <c r="E2136" s="140"/>
      <c r="F2136" s="140"/>
      <c r="G2136" s="140"/>
      <c r="H2136" s="141"/>
      <c r="I2136" s="142"/>
      <c r="J2136" s="143"/>
      <c r="K2136" s="143"/>
    </row>
    <row r="2137" spans="3:11" s="137" customFormat="1" ht="15" customHeight="1" x14ac:dyDescent="0.25">
      <c r="C2137" s="139"/>
      <c r="D2137" s="139"/>
      <c r="E2137" s="140"/>
      <c r="F2137" s="140"/>
      <c r="G2137" s="140"/>
      <c r="H2137" s="141"/>
      <c r="I2137" s="142"/>
      <c r="J2137" s="143"/>
      <c r="K2137" s="143"/>
    </row>
    <row r="2138" spans="3:11" s="137" customFormat="1" ht="15" customHeight="1" x14ac:dyDescent="0.25">
      <c r="C2138" s="139"/>
      <c r="D2138" s="139"/>
      <c r="E2138" s="140"/>
      <c r="F2138" s="140"/>
      <c r="G2138" s="140"/>
      <c r="H2138" s="141"/>
      <c r="I2138" s="142"/>
      <c r="J2138" s="143"/>
      <c r="K2138" s="143"/>
    </row>
    <row r="2139" spans="3:11" s="137" customFormat="1" ht="15" customHeight="1" x14ac:dyDescent="0.25">
      <c r="C2139" s="139"/>
      <c r="D2139" s="139"/>
      <c r="E2139" s="140"/>
      <c r="F2139" s="140"/>
      <c r="G2139" s="140"/>
      <c r="H2139" s="141"/>
      <c r="I2139" s="142"/>
      <c r="J2139" s="143"/>
      <c r="K2139" s="143"/>
    </row>
    <row r="2140" spans="3:11" s="137" customFormat="1" ht="15" customHeight="1" x14ac:dyDescent="0.25">
      <c r="C2140" s="139"/>
      <c r="D2140" s="139"/>
      <c r="E2140" s="140"/>
      <c r="F2140" s="140"/>
      <c r="G2140" s="140"/>
      <c r="H2140" s="141"/>
      <c r="I2140" s="142"/>
      <c r="J2140" s="143"/>
      <c r="K2140" s="143"/>
    </row>
    <row r="2141" spans="3:11" s="137" customFormat="1" ht="15" customHeight="1" x14ac:dyDescent="0.25">
      <c r="C2141" s="139"/>
      <c r="D2141" s="139"/>
      <c r="E2141" s="140"/>
      <c r="F2141" s="140"/>
      <c r="G2141" s="140"/>
      <c r="H2141" s="141"/>
      <c r="I2141" s="142"/>
      <c r="J2141" s="143"/>
      <c r="K2141" s="143"/>
    </row>
    <row r="2142" spans="3:11" s="137" customFormat="1" ht="15" customHeight="1" x14ac:dyDescent="0.25">
      <c r="C2142" s="139"/>
      <c r="D2142" s="139"/>
      <c r="E2142" s="140"/>
      <c r="F2142" s="140"/>
      <c r="G2142" s="140"/>
      <c r="H2142" s="141"/>
      <c r="I2142" s="142"/>
      <c r="J2142" s="143"/>
      <c r="K2142" s="143"/>
    </row>
    <row r="2143" spans="3:11" s="137" customFormat="1" ht="15" customHeight="1" x14ac:dyDescent="0.25">
      <c r="C2143" s="139"/>
      <c r="D2143" s="139"/>
      <c r="E2143" s="140"/>
      <c r="F2143" s="140"/>
      <c r="G2143" s="140"/>
      <c r="H2143" s="141"/>
      <c r="I2143" s="142"/>
      <c r="J2143" s="143"/>
      <c r="K2143" s="143"/>
    </row>
    <row r="2144" spans="3:11" s="137" customFormat="1" ht="15" customHeight="1" x14ac:dyDescent="0.25">
      <c r="C2144" s="139"/>
      <c r="D2144" s="139"/>
      <c r="E2144" s="140"/>
      <c r="F2144" s="140"/>
      <c r="G2144" s="140"/>
      <c r="H2144" s="141"/>
      <c r="I2144" s="142"/>
      <c r="J2144" s="143"/>
      <c r="K2144" s="143"/>
    </row>
    <row r="2145" spans="3:11" s="137" customFormat="1" ht="15" customHeight="1" x14ac:dyDescent="0.25">
      <c r="C2145" s="139"/>
      <c r="D2145" s="139"/>
      <c r="E2145" s="140"/>
      <c r="F2145" s="140"/>
      <c r="G2145" s="140"/>
      <c r="H2145" s="141"/>
      <c r="I2145" s="142"/>
      <c r="J2145" s="143"/>
      <c r="K2145" s="143"/>
    </row>
    <row r="2146" spans="3:11" s="137" customFormat="1" ht="15" customHeight="1" x14ac:dyDescent="0.25">
      <c r="C2146" s="139"/>
      <c r="D2146" s="139"/>
      <c r="E2146" s="140"/>
      <c r="F2146" s="140"/>
      <c r="G2146" s="140"/>
      <c r="H2146" s="141"/>
      <c r="I2146" s="142"/>
      <c r="J2146" s="143"/>
      <c r="K2146" s="143"/>
    </row>
    <row r="2147" spans="3:11" s="137" customFormat="1" ht="15" customHeight="1" x14ac:dyDescent="0.25">
      <c r="C2147" s="139"/>
      <c r="D2147" s="139"/>
      <c r="E2147" s="140"/>
      <c r="F2147" s="140"/>
      <c r="G2147" s="140"/>
      <c r="H2147" s="141"/>
      <c r="I2147" s="142"/>
      <c r="J2147" s="143"/>
      <c r="K2147" s="143"/>
    </row>
    <row r="2148" spans="3:11" s="137" customFormat="1" ht="15" customHeight="1" x14ac:dyDescent="0.25">
      <c r="C2148" s="139"/>
      <c r="D2148" s="139"/>
      <c r="E2148" s="140"/>
      <c r="F2148" s="140"/>
      <c r="G2148" s="140"/>
      <c r="H2148" s="141"/>
      <c r="I2148" s="142"/>
      <c r="J2148" s="143"/>
      <c r="K2148" s="143"/>
    </row>
    <row r="2149" spans="3:11" s="137" customFormat="1" ht="15" customHeight="1" x14ac:dyDescent="0.25">
      <c r="C2149" s="139"/>
      <c r="D2149" s="139"/>
      <c r="E2149" s="140"/>
      <c r="F2149" s="140"/>
      <c r="G2149" s="140"/>
      <c r="H2149" s="141"/>
      <c r="I2149" s="142"/>
      <c r="J2149" s="143"/>
      <c r="K2149" s="143"/>
    </row>
    <row r="2150" spans="3:11" s="137" customFormat="1" ht="15" customHeight="1" x14ac:dyDescent="0.25">
      <c r="C2150" s="139"/>
      <c r="D2150" s="139"/>
      <c r="E2150" s="140"/>
      <c r="F2150" s="140"/>
      <c r="G2150" s="140"/>
      <c r="H2150" s="141"/>
      <c r="I2150" s="142"/>
      <c r="J2150" s="143"/>
      <c r="K2150" s="143"/>
    </row>
    <row r="2151" spans="3:11" s="137" customFormat="1" ht="15" customHeight="1" x14ac:dyDescent="0.25">
      <c r="C2151" s="139"/>
      <c r="D2151" s="139"/>
      <c r="E2151" s="140"/>
      <c r="F2151" s="140"/>
      <c r="G2151" s="140"/>
      <c r="H2151" s="141"/>
      <c r="I2151" s="142"/>
      <c r="J2151" s="143"/>
      <c r="K2151" s="143"/>
    </row>
    <row r="2152" spans="3:11" s="137" customFormat="1" ht="15" customHeight="1" x14ac:dyDescent="0.25">
      <c r="C2152" s="139"/>
      <c r="D2152" s="139"/>
      <c r="E2152" s="140"/>
      <c r="F2152" s="140"/>
      <c r="G2152" s="140"/>
      <c r="H2152" s="141"/>
      <c r="I2152" s="142"/>
      <c r="J2152" s="143"/>
      <c r="K2152" s="143"/>
    </row>
    <row r="2153" spans="3:11" s="137" customFormat="1" ht="15" customHeight="1" x14ac:dyDescent="0.25">
      <c r="C2153" s="139"/>
      <c r="D2153" s="139"/>
      <c r="E2153" s="140"/>
      <c r="F2153" s="140"/>
      <c r="G2153" s="140"/>
      <c r="H2153" s="141"/>
      <c r="I2153" s="142"/>
      <c r="J2153" s="143"/>
      <c r="K2153" s="143"/>
    </row>
    <row r="2154" spans="3:11" s="137" customFormat="1" ht="15" customHeight="1" x14ac:dyDescent="0.25">
      <c r="C2154" s="139"/>
      <c r="D2154" s="139"/>
      <c r="E2154" s="140"/>
      <c r="F2154" s="140"/>
      <c r="G2154" s="140"/>
      <c r="H2154" s="141"/>
      <c r="I2154" s="142"/>
      <c r="J2154" s="143"/>
      <c r="K2154" s="143"/>
    </row>
    <row r="2155" spans="3:11" s="137" customFormat="1" ht="15" customHeight="1" x14ac:dyDescent="0.25">
      <c r="C2155" s="139"/>
      <c r="D2155" s="139"/>
      <c r="E2155" s="140"/>
      <c r="F2155" s="140"/>
      <c r="G2155" s="140"/>
      <c r="H2155" s="141"/>
      <c r="I2155" s="142"/>
      <c r="J2155" s="143"/>
      <c r="K2155" s="143"/>
    </row>
    <row r="2156" spans="3:11" s="137" customFormat="1" ht="15" customHeight="1" x14ac:dyDescent="0.25">
      <c r="C2156" s="139"/>
      <c r="D2156" s="139"/>
      <c r="E2156" s="140"/>
      <c r="F2156" s="140"/>
      <c r="G2156" s="140"/>
      <c r="H2156" s="141"/>
      <c r="I2156" s="142"/>
      <c r="J2156" s="143"/>
      <c r="K2156" s="143"/>
    </row>
    <row r="2157" spans="3:11" s="137" customFormat="1" ht="15" customHeight="1" x14ac:dyDescent="0.25">
      <c r="C2157" s="139"/>
      <c r="D2157" s="139"/>
      <c r="E2157" s="140"/>
      <c r="F2157" s="140"/>
      <c r="G2157" s="140"/>
      <c r="H2157" s="141"/>
      <c r="I2157" s="142"/>
      <c r="J2157" s="143"/>
      <c r="K2157" s="143"/>
    </row>
    <row r="2158" spans="3:11" s="137" customFormat="1" ht="15" customHeight="1" x14ac:dyDescent="0.25">
      <c r="C2158" s="139"/>
      <c r="D2158" s="139"/>
      <c r="E2158" s="140"/>
      <c r="F2158" s="140"/>
      <c r="G2158" s="140"/>
      <c r="H2158" s="141"/>
      <c r="I2158" s="142"/>
      <c r="J2158" s="143"/>
      <c r="K2158" s="143"/>
    </row>
    <row r="2159" spans="3:11" s="137" customFormat="1" ht="15" customHeight="1" x14ac:dyDescent="0.25">
      <c r="C2159" s="139"/>
      <c r="D2159" s="139"/>
      <c r="E2159" s="140"/>
      <c r="F2159" s="140"/>
      <c r="G2159" s="140"/>
      <c r="H2159" s="141"/>
      <c r="I2159" s="142"/>
      <c r="J2159" s="143"/>
      <c r="K2159" s="143"/>
    </row>
    <row r="2160" spans="3:11" s="137" customFormat="1" ht="15" customHeight="1" x14ac:dyDescent="0.25">
      <c r="C2160" s="139"/>
      <c r="D2160" s="139"/>
      <c r="E2160" s="140"/>
      <c r="F2160" s="140"/>
      <c r="G2160" s="140"/>
      <c r="H2160" s="141"/>
      <c r="I2160" s="142"/>
      <c r="J2160" s="143"/>
      <c r="K2160" s="143"/>
    </row>
    <row r="2161" spans="3:11" s="137" customFormat="1" ht="15" customHeight="1" x14ac:dyDescent="0.25">
      <c r="C2161" s="139"/>
      <c r="D2161" s="139"/>
      <c r="E2161" s="140"/>
      <c r="F2161" s="140"/>
      <c r="G2161" s="140"/>
      <c r="H2161" s="141"/>
      <c r="I2161" s="142"/>
      <c r="J2161" s="143"/>
      <c r="K2161" s="143"/>
    </row>
    <row r="2162" spans="3:11" s="137" customFormat="1" ht="15" customHeight="1" x14ac:dyDescent="0.25">
      <c r="C2162" s="139"/>
      <c r="D2162" s="139"/>
      <c r="E2162" s="140"/>
      <c r="F2162" s="140"/>
      <c r="G2162" s="140"/>
      <c r="H2162" s="141"/>
      <c r="I2162" s="142"/>
      <c r="J2162" s="143"/>
      <c r="K2162" s="143"/>
    </row>
    <row r="2163" spans="3:11" s="137" customFormat="1" ht="15" customHeight="1" x14ac:dyDescent="0.25">
      <c r="C2163" s="139"/>
      <c r="D2163" s="139"/>
      <c r="E2163" s="140"/>
      <c r="F2163" s="140"/>
      <c r="G2163" s="140"/>
      <c r="H2163" s="141"/>
      <c r="I2163" s="142"/>
      <c r="J2163" s="143"/>
      <c r="K2163" s="143"/>
    </row>
    <row r="2164" spans="3:11" s="137" customFormat="1" ht="15" customHeight="1" x14ac:dyDescent="0.25">
      <c r="C2164" s="139"/>
      <c r="D2164" s="139"/>
      <c r="E2164" s="140"/>
      <c r="F2164" s="140"/>
      <c r="G2164" s="140"/>
      <c r="H2164" s="141"/>
      <c r="I2164" s="142"/>
      <c r="J2164" s="143"/>
      <c r="K2164" s="143"/>
    </row>
    <row r="2165" spans="3:11" s="137" customFormat="1" ht="15" customHeight="1" x14ac:dyDescent="0.25">
      <c r="C2165" s="139"/>
      <c r="D2165" s="139"/>
      <c r="E2165" s="140"/>
      <c r="F2165" s="140"/>
      <c r="G2165" s="140"/>
      <c r="H2165" s="141"/>
      <c r="I2165" s="142"/>
      <c r="J2165" s="143"/>
      <c r="K2165" s="143"/>
    </row>
    <row r="2166" spans="3:11" s="137" customFormat="1" ht="15" customHeight="1" x14ac:dyDescent="0.25">
      <c r="C2166" s="139"/>
      <c r="D2166" s="139"/>
      <c r="E2166" s="140"/>
      <c r="F2166" s="140"/>
      <c r="G2166" s="140"/>
      <c r="H2166" s="141"/>
      <c r="I2166" s="142"/>
      <c r="J2166" s="143"/>
      <c r="K2166" s="143"/>
    </row>
    <row r="2167" spans="3:11" s="137" customFormat="1" ht="15" customHeight="1" x14ac:dyDescent="0.25">
      <c r="C2167" s="139"/>
      <c r="D2167" s="139"/>
      <c r="E2167" s="140"/>
      <c r="F2167" s="140"/>
      <c r="G2167" s="140"/>
      <c r="H2167" s="141"/>
      <c r="I2167" s="142"/>
      <c r="J2167" s="143"/>
      <c r="K2167" s="143"/>
    </row>
    <row r="2168" spans="3:11" s="137" customFormat="1" ht="15" customHeight="1" x14ac:dyDescent="0.25">
      <c r="C2168" s="139"/>
      <c r="D2168" s="139"/>
      <c r="E2168" s="140"/>
      <c r="F2168" s="140"/>
      <c r="G2168" s="140"/>
      <c r="H2168" s="141"/>
      <c r="I2168" s="142"/>
      <c r="J2168" s="143"/>
      <c r="K2168" s="143"/>
    </row>
    <row r="2169" spans="3:11" s="137" customFormat="1" ht="15" customHeight="1" x14ac:dyDescent="0.25">
      <c r="C2169" s="139"/>
      <c r="D2169" s="139"/>
      <c r="E2169" s="140"/>
      <c r="F2169" s="140"/>
      <c r="G2169" s="140"/>
      <c r="H2169" s="141"/>
      <c r="I2169" s="142"/>
      <c r="J2169" s="143"/>
      <c r="K2169" s="143"/>
    </row>
    <row r="2170" spans="3:11" s="137" customFormat="1" ht="15" customHeight="1" x14ac:dyDescent="0.25">
      <c r="C2170" s="139"/>
      <c r="D2170" s="139"/>
      <c r="E2170" s="140"/>
      <c r="F2170" s="140"/>
      <c r="G2170" s="140"/>
      <c r="H2170" s="141"/>
      <c r="I2170" s="142"/>
      <c r="J2170" s="143"/>
      <c r="K2170" s="143"/>
    </row>
    <row r="2171" spans="3:11" s="137" customFormat="1" ht="15" customHeight="1" x14ac:dyDescent="0.25">
      <c r="C2171" s="139"/>
      <c r="D2171" s="139"/>
      <c r="E2171" s="140"/>
      <c r="F2171" s="140"/>
      <c r="G2171" s="140"/>
      <c r="H2171" s="141"/>
      <c r="I2171" s="142"/>
      <c r="J2171" s="143"/>
      <c r="K2171" s="143"/>
    </row>
    <row r="2172" spans="3:11" s="137" customFormat="1" ht="15" customHeight="1" x14ac:dyDescent="0.25">
      <c r="C2172" s="139"/>
      <c r="D2172" s="139"/>
      <c r="E2172" s="140"/>
      <c r="F2172" s="140"/>
      <c r="G2172" s="140"/>
      <c r="H2172" s="141"/>
      <c r="I2172" s="142"/>
      <c r="J2172" s="143"/>
      <c r="K2172" s="143"/>
    </row>
    <row r="2173" spans="3:11" s="137" customFormat="1" ht="15" customHeight="1" x14ac:dyDescent="0.25">
      <c r="C2173" s="139"/>
      <c r="D2173" s="139"/>
      <c r="E2173" s="140"/>
      <c r="F2173" s="140"/>
      <c r="G2173" s="140"/>
      <c r="H2173" s="141"/>
      <c r="I2173" s="142"/>
      <c r="J2173" s="143"/>
      <c r="K2173" s="143"/>
    </row>
    <row r="2174" spans="3:11" s="137" customFormat="1" ht="15" customHeight="1" x14ac:dyDescent="0.25">
      <c r="C2174" s="139"/>
      <c r="D2174" s="139"/>
      <c r="E2174" s="140"/>
      <c r="F2174" s="140"/>
      <c r="G2174" s="140"/>
      <c r="H2174" s="141"/>
      <c r="I2174" s="142"/>
      <c r="J2174" s="143"/>
      <c r="K2174" s="143"/>
    </row>
    <row r="2175" spans="3:11" s="137" customFormat="1" ht="15" customHeight="1" x14ac:dyDescent="0.25">
      <c r="C2175" s="139"/>
      <c r="D2175" s="139"/>
      <c r="E2175" s="140"/>
      <c r="F2175" s="140"/>
      <c r="G2175" s="140"/>
      <c r="H2175" s="141"/>
      <c r="I2175" s="142"/>
      <c r="J2175" s="143"/>
      <c r="K2175" s="143"/>
    </row>
    <row r="2176" spans="3:11" s="137" customFormat="1" ht="15" customHeight="1" x14ac:dyDescent="0.25">
      <c r="C2176" s="139"/>
      <c r="D2176" s="139"/>
      <c r="E2176" s="140"/>
      <c r="F2176" s="140"/>
      <c r="G2176" s="140"/>
      <c r="H2176" s="141"/>
      <c r="I2176" s="142"/>
      <c r="J2176" s="143"/>
      <c r="K2176" s="143"/>
    </row>
    <row r="2177" spans="3:11" s="137" customFormat="1" ht="15" customHeight="1" x14ac:dyDescent="0.25">
      <c r="C2177" s="139"/>
      <c r="D2177" s="139"/>
      <c r="E2177" s="140"/>
      <c r="F2177" s="140"/>
      <c r="G2177" s="140"/>
      <c r="H2177" s="141"/>
      <c r="I2177" s="142"/>
      <c r="J2177" s="143"/>
      <c r="K2177" s="143"/>
    </row>
    <row r="2178" spans="3:11" s="137" customFormat="1" ht="15" customHeight="1" x14ac:dyDescent="0.25">
      <c r="C2178" s="139"/>
      <c r="D2178" s="139"/>
      <c r="E2178" s="140"/>
      <c r="F2178" s="140"/>
      <c r="G2178" s="140"/>
      <c r="H2178" s="141"/>
      <c r="I2178" s="142"/>
      <c r="J2178" s="143"/>
      <c r="K2178" s="143"/>
    </row>
    <row r="2179" spans="3:11" s="137" customFormat="1" ht="15" customHeight="1" x14ac:dyDescent="0.25">
      <c r="C2179" s="139"/>
      <c r="D2179" s="139"/>
      <c r="E2179" s="140"/>
      <c r="F2179" s="140"/>
      <c r="G2179" s="140"/>
      <c r="H2179" s="141"/>
      <c r="I2179" s="142"/>
      <c r="J2179" s="143"/>
      <c r="K2179" s="143"/>
    </row>
    <row r="2180" spans="3:11" s="137" customFormat="1" ht="15" customHeight="1" x14ac:dyDescent="0.25">
      <c r="C2180" s="139"/>
      <c r="D2180" s="139"/>
      <c r="E2180" s="140"/>
      <c r="F2180" s="140"/>
      <c r="G2180" s="140"/>
      <c r="H2180" s="141"/>
      <c r="I2180" s="142"/>
      <c r="J2180" s="143"/>
      <c r="K2180" s="143"/>
    </row>
    <row r="2181" spans="3:11" s="137" customFormat="1" ht="15" customHeight="1" x14ac:dyDescent="0.25">
      <c r="C2181" s="139"/>
      <c r="D2181" s="139"/>
      <c r="E2181" s="140"/>
      <c r="F2181" s="140"/>
      <c r="G2181" s="140"/>
      <c r="H2181" s="141"/>
      <c r="I2181" s="142"/>
      <c r="J2181" s="143"/>
      <c r="K2181" s="143"/>
    </row>
    <row r="2182" spans="3:11" s="137" customFormat="1" ht="15" customHeight="1" x14ac:dyDescent="0.25">
      <c r="C2182" s="139"/>
      <c r="D2182" s="139"/>
      <c r="E2182" s="140"/>
      <c r="F2182" s="140"/>
      <c r="G2182" s="140"/>
      <c r="H2182" s="141"/>
      <c r="I2182" s="142"/>
      <c r="J2182" s="143"/>
      <c r="K2182" s="143"/>
    </row>
    <row r="2183" spans="3:11" s="137" customFormat="1" ht="15" customHeight="1" x14ac:dyDescent="0.25">
      <c r="C2183" s="139"/>
      <c r="D2183" s="139"/>
      <c r="E2183" s="140"/>
      <c r="F2183" s="140"/>
      <c r="G2183" s="140"/>
      <c r="H2183" s="141"/>
      <c r="I2183" s="142"/>
      <c r="J2183" s="143"/>
      <c r="K2183" s="143"/>
    </row>
    <row r="2184" spans="3:11" s="137" customFormat="1" ht="15" customHeight="1" x14ac:dyDescent="0.25">
      <c r="C2184" s="139"/>
      <c r="D2184" s="139"/>
      <c r="E2184" s="140"/>
      <c r="F2184" s="140"/>
      <c r="G2184" s="140"/>
      <c r="H2184" s="141"/>
      <c r="I2184" s="142"/>
      <c r="J2184" s="143"/>
      <c r="K2184" s="143"/>
    </row>
    <row r="2185" spans="3:11" s="137" customFormat="1" ht="15" customHeight="1" x14ac:dyDescent="0.25">
      <c r="C2185" s="139"/>
      <c r="D2185" s="139"/>
      <c r="E2185" s="140"/>
      <c r="F2185" s="140"/>
      <c r="G2185" s="140"/>
      <c r="H2185" s="141"/>
      <c r="I2185" s="142"/>
      <c r="J2185" s="143"/>
      <c r="K2185" s="143"/>
    </row>
    <row r="2186" spans="3:11" s="137" customFormat="1" ht="15" customHeight="1" x14ac:dyDescent="0.25">
      <c r="C2186" s="139"/>
      <c r="D2186" s="139"/>
      <c r="E2186" s="140"/>
      <c r="F2186" s="140"/>
      <c r="G2186" s="140"/>
      <c r="H2186" s="141"/>
      <c r="I2186" s="142"/>
      <c r="J2186" s="143"/>
      <c r="K2186" s="143"/>
    </row>
    <row r="2187" spans="3:11" s="137" customFormat="1" ht="15" customHeight="1" x14ac:dyDescent="0.25">
      <c r="C2187" s="139"/>
      <c r="D2187" s="139"/>
      <c r="E2187" s="140"/>
      <c r="F2187" s="140"/>
      <c r="G2187" s="140"/>
      <c r="H2187" s="141"/>
      <c r="I2187" s="142"/>
      <c r="J2187" s="143"/>
      <c r="K2187" s="143"/>
    </row>
    <row r="2188" spans="3:11" s="137" customFormat="1" ht="15" customHeight="1" x14ac:dyDescent="0.25">
      <c r="C2188" s="139"/>
      <c r="D2188" s="139"/>
      <c r="E2188" s="140"/>
      <c r="F2188" s="140"/>
      <c r="G2188" s="140"/>
      <c r="H2188" s="141"/>
      <c r="I2188" s="142"/>
      <c r="J2188" s="143"/>
      <c r="K2188" s="143"/>
    </row>
    <row r="2189" spans="3:11" s="137" customFormat="1" ht="15" customHeight="1" x14ac:dyDescent="0.25">
      <c r="C2189" s="139"/>
      <c r="D2189" s="139"/>
      <c r="E2189" s="140"/>
      <c r="F2189" s="140"/>
      <c r="G2189" s="140"/>
      <c r="H2189" s="141"/>
      <c r="I2189" s="142"/>
      <c r="J2189" s="143"/>
      <c r="K2189" s="143"/>
    </row>
    <row r="2190" spans="3:11" s="137" customFormat="1" ht="15" customHeight="1" x14ac:dyDescent="0.25">
      <c r="C2190" s="139"/>
      <c r="D2190" s="139"/>
      <c r="E2190" s="140"/>
      <c r="F2190" s="140"/>
      <c r="G2190" s="140"/>
      <c r="H2190" s="141"/>
      <c r="I2190" s="142"/>
      <c r="J2190" s="143"/>
      <c r="K2190" s="143"/>
    </row>
    <row r="2191" spans="3:11" s="137" customFormat="1" ht="15" customHeight="1" x14ac:dyDescent="0.25">
      <c r="C2191" s="139"/>
      <c r="D2191" s="139"/>
      <c r="E2191" s="140"/>
      <c r="F2191" s="140"/>
      <c r="G2191" s="140"/>
      <c r="H2191" s="141"/>
      <c r="I2191" s="142"/>
      <c r="J2191" s="143"/>
      <c r="K2191" s="143"/>
    </row>
    <row r="2192" spans="3:11" s="137" customFormat="1" ht="15" customHeight="1" x14ac:dyDescent="0.25">
      <c r="C2192" s="139"/>
      <c r="D2192" s="139"/>
      <c r="E2192" s="140"/>
      <c r="F2192" s="140"/>
      <c r="G2192" s="140"/>
      <c r="H2192" s="141"/>
      <c r="I2192" s="142"/>
      <c r="J2192" s="143"/>
      <c r="K2192" s="143"/>
    </row>
    <row r="2193" spans="3:11" s="137" customFormat="1" ht="15" customHeight="1" x14ac:dyDescent="0.25">
      <c r="C2193" s="139"/>
      <c r="D2193" s="139"/>
      <c r="E2193" s="140"/>
      <c r="F2193" s="140"/>
      <c r="G2193" s="140"/>
      <c r="H2193" s="141"/>
      <c r="I2193" s="142"/>
      <c r="J2193" s="143"/>
      <c r="K2193" s="143"/>
    </row>
    <row r="2194" spans="3:11" s="137" customFormat="1" ht="15" customHeight="1" x14ac:dyDescent="0.25">
      <c r="C2194" s="139"/>
      <c r="D2194" s="139"/>
      <c r="E2194" s="140"/>
      <c r="F2194" s="140"/>
      <c r="G2194" s="140"/>
      <c r="H2194" s="141"/>
      <c r="I2194" s="142"/>
      <c r="J2194" s="143"/>
      <c r="K2194" s="143"/>
    </row>
    <row r="2195" spans="3:11" s="137" customFormat="1" ht="15" customHeight="1" x14ac:dyDescent="0.25">
      <c r="C2195" s="139"/>
      <c r="D2195" s="139"/>
      <c r="E2195" s="140"/>
      <c r="F2195" s="140"/>
      <c r="G2195" s="140"/>
      <c r="H2195" s="141"/>
      <c r="I2195" s="142"/>
      <c r="J2195" s="143"/>
      <c r="K2195" s="143"/>
    </row>
    <row r="2196" spans="3:11" s="137" customFormat="1" ht="15" customHeight="1" x14ac:dyDescent="0.25">
      <c r="C2196" s="139"/>
      <c r="D2196" s="139"/>
      <c r="E2196" s="140"/>
      <c r="F2196" s="140"/>
      <c r="G2196" s="140"/>
      <c r="H2196" s="141"/>
      <c r="I2196" s="142"/>
      <c r="J2196" s="143"/>
      <c r="K2196" s="143"/>
    </row>
    <row r="2197" spans="3:11" s="137" customFormat="1" ht="15" customHeight="1" x14ac:dyDescent="0.25">
      <c r="C2197" s="139"/>
      <c r="D2197" s="139"/>
      <c r="E2197" s="140"/>
      <c r="F2197" s="140"/>
      <c r="G2197" s="140"/>
      <c r="H2197" s="141"/>
      <c r="I2197" s="142"/>
      <c r="J2197" s="143"/>
      <c r="K2197" s="143"/>
    </row>
    <row r="2198" spans="3:11" s="137" customFormat="1" ht="15" customHeight="1" x14ac:dyDescent="0.25">
      <c r="C2198" s="139"/>
      <c r="D2198" s="139"/>
      <c r="E2198" s="140"/>
      <c r="F2198" s="140"/>
      <c r="G2198" s="140"/>
      <c r="H2198" s="141"/>
      <c r="I2198" s="142"/>
      <c r="J2198" s="143"/>
      <c r="K2198" s="143"/>
    </row>
    <row r="2199" spans="3:11" s="137" customFormat="1" ht="15" customHeight="1" x14ac:dyDescent="0.25">
      <c r="C2199" s="139"/>
      <c r="D2199" s="139"/>
      <c r="E2199" s="140"/>
      <c r="F2199" s="140"/>
      <c r="G2199" s="140"/>
      <c r="H2199" s="141"/>
      <c r="I2199" s="142"/>
      <c r="J2199" s="143"/>
      <c r="K2199" s="143"/>
    </row>
    <row r="2200" spans="3:11" s="137" customFormat="1" ht="15" customHeight="1" x14ac:dyDescent="0.25">
      <c r="C2200" s="139"/>
      <c r="D2200" s="139"/>
      <c r="E2200" s="140"/>
      <c r="F2200" s="140"/>
      <c r="G2200" s="140"/>
      <c r="H2200" s="141"/>
      <c r="I2200" s="142"/>
      <c r="J2200" s="143"/>
      <c r="K2200" s="143"/>
    </row>
    <row r="2201" spans="3:11" s="137" customFormat="1" ht="15" customHeight="1" x14ac:dyDescent="0.25">
      <c r="C2201" s="139"/>
      <c r="D2201" s="139"/>
      <c r="E2201" s="140"/>
      <c r="F2201" s="140"/>
      <c r="G2201" s="140"/>
      <c r="H2201" s="141"/>
      <c r="I2201" s="142"/>
      <c r="J2201" s="143"/>
      <c r="K2201" s="143"/>
    </row>
    <row r="2202" spans="3:11" s="137" customFormat="1" ht="15" customHeight="1" x14ac:dyDescent="0.25">
      <c r="C2202" s="139"/>
      <c r="D2202" s="139"/>
      <c r="E2202" s="140"/>
      <c r="F2202" s="140"/>
      <c r="G2202" s="140"/>
      <c r="H2202" s="141"/>
      <c r="I2202" s="142"/>
      <c r="J2202" s="143"/>
      <c r="K2202" s="143"/>
    </row>
    <row r="2203" spans="3:11" s="137" customFormat="1" ht="15" customHeight="1" x14ac:dyDescent="0.25">
      <c r="C2203" s="139"/>
      <c r="D2203" s="139"/>
      <c r="E2203" s="140"/>
      <c r="F2203" s="140"/>
      <c r="G2203" s="140"/>
      <c r="H2203" s="141"/>
      <c r="I2203" s="142"/>
      <c r="J2203" s="143"/>
      <c r="K2203" s="143"/>
    </row>
    <row r="2204" spans="3:11" s="137" customFormat="1" ht="15" customHeight="1" x14ac:dyDescent="0.25">
      <c r="C2204" s="139"/>
      <c r="D2204" s="139"/>
      <c r="E2204" s="140"/>
      <c r="F2204" s="140"/>
      <c r="G2204" s="140"/>
      <c r="H2204" s="141"/>
      <c r="I2204" s="142"/>
      <c r="J2204" s="143"/>
      <c r="K2204" s="143"/>
    </row>
    <row r="2205" spans="3:11" s="137" customFormat="1" ht="15" customHeight="1" x14ac:dyDescent="0.25">
      <c r="C2205" s="139"/>
      <c r="D2205" s="139"/>
      <c r="E2205" s="140"/>
      <c r="F2205" s="140"/>
      <c r="G2205" s="140"/>
      <c r="H2205" s="141"/>
      <c r="I2205" s="142"/>
      <c r="J2205" s="143"/>
      <c r="K2205" s="143"/>
    </row>
    <row r="2206" spans="3:11" s="137" customFormat="1" ht="15" customHeight="1" x14ac:dyDescent="0.25">
      <c r="C2206" s="139"/>
      <c r="D2206" s="139"/>
      <c r="E2206" s="140"/>
      <c r="F2206" s="140"/>
      <c r="G2206" s="140"/>
      <c r="H2206" s="141"/>
      <c r="I2206" s="142"/>
      <c r="J2206" s="143"/>
      <c r="K2206" s="143"/>
    </row>
    <row r="2207" spans="3:11" s="137" customFormat="1" ht="15" customHeight="1" x14ac:dyDescent="0.25">
      <c r="C2207" s="139"/>
      <c r="D2207" s="139"/>
      <c r="E2207" s="140"/>
      <c r="F2207" s="140"/>
      <c r="G2207" s="140"/>
      <c r="H2207" s="141"/>
      <c r="I2207" s="142"/>
      <c r="J2207" s="143"/>
      <c r="K2207" s="143"/>
    </row>
    <row r="2208" spans="3:11" s="137" customFormat="1" ht="15" customHeight="1" x14ac:dyDescent="0.25">
      <c r="C2208" s="139"/>
      <c r="D2208" s="139"/>
      <c r="E2208" s="140"/>
      <c r="F2208" s="140"/>
      <c r="G2208" s="140"/>
      <c r="H2208" s="141"/>
      <c r="I2208" s="142"/>
      <c r="J2208" s="143"/>
      <c r="K2208" s="143"/>
    </row>
    <row r="2209" spans="3:11" s="137" customFormat="1" ht="15" customHeight="1" x14ac:dyDescent="0.25">
      <c r="C2209" s="139"/>
      <c r="D2209" s="139"/>
      <c r="E2209" s="140"/>
      <c r="F2209" s="140"/>
      <c r="G2209" s="140"/>
      <c r="H2209" s="141"/>
      <c r="I2209" s="142"/>
      <c r="J2209" s="143"/>
      <c r="K2209" s="143"/>
    </row>
    <row r="2210" spans="3:11" s="137" customFormat="1" ht="15" customHeight="1" x14ac:dyDescent="0.25">
      <c r="C2210" s="139"/>
      <c r="D2210" s="139"/>
      <c r="E2210" s="140"/>
      <c r="F2210" s="140"/>
      <c r="G2210" s="140"/>
      <c r="H2210" s="141"/>
      <c r="I2210" s="142"/>
      <c r="J2210" s="143"/>
      <c r="K2210" s="143"/>
    </row>
    <row r="2211" spans="3:11" s="137" customFormat="1" ht="15" customHeight="1" x14ac:dyDescent="0.25">
      <c r="C2211" s="139"/>
      <c r="D2211" s="139"/>
      <c r="E2211" s="140"/>
      <c r="F2211" s="140"/>
      <c r="G2211" s="140"/>
      <c r="H2211" s="141"/>
      <c r="I2211" s="142"/>
      <c r="J2211" s="143"/>
      <c r="K2211" s="143"/>
    </row>
    <row r="2212" spans="3:11" s="137" customFormat="1" ht="15" customHeight="1" x14ac:dyDescent="0.25">
      <c r="C2212" s="139"/>
      <c r="D2212" s="139"/>
      <c r="E2212" s="140"/>
      <c r="F2212" s="140"/>
      <c r="G2212" s="140"/>
      <c r="H2212" s="141"/>
      <c r="I2212" s="142"/>
      <c r="J2212" s="143"/>
      <c r="K2212" s="143"/>
    </row>
    <row r="2213" spans="3:11" s="137" customFormat="1" ht="15" customHeight="1" x14ac:dyDescent="0.25">
      <c r="C2213" s="139"/>
      <c r="D2213" s="139"/>
      <c r="E2213" s="140"/>
      <c r="F2213" s="140"/>
      <c r="G2213" s="140"/>
      <c r="H2213" s="141"/>
      <c r="I2213" s="142"/>
      <c r="J2213" s="143"/>
      <c r="K2213" s="143"/>
    </row>
    <row r="2214" spans="3:11" s="137" customFormat="1" ht="15" customHeight="1" x14ac:dyDescent="0.25">
      <c r="C2214" s="139"/>
      <c r="D2214" s="139"/>
      <c r="E2214" s="140"/>
      <c r="F2214" s="140"/>
      <c r="G2214" s="140"/>
      <c r="H2214" s="141"/>
      <c r="I2214" s="142"/>
      <c r="J2214" s="143"/>
      <c r="K2214" s="143"/>
    </row>
    <row r="2215" spans="3:11" s="137" customFormat="1" ht="15" customHeight="1" x14ac:dyDescent="0.25">
      <c r="C2215" s="139"/>
      <c r="D2215" s="139"/>
      <c r="E2215" s="140"/>
      <c r="F2215" s="140"/>
      <c r="G2215" s="140"/>
      <c r="H2215" s="141"/>
      <c r="I2215" s="142"/>
      <c r="J2215" s="143"/>
      <c r="K2215" s="143"/>
    </row>
    <row r="2216" spans="3:11" s="137" customFormat="1" ht="15" customHeight="1" x14ac:dyDescent="0.25">
      <c r="C2216" s="139"/>
      <c r="D2216" s="139"/>
      <c r="E2216" s="140"/>
      <c r="F2216" s="140"/>
      <c r="G2216" s="140"/>
      <c r="H2216" s="141"/>
      <c r="I2216" s="142"/>
      <c r="J2216" s="143"/>
      <c r="K2216" s="143"/>
    </row>
    <row r="2217" spans="3:11" s="137" customFormat="1" ht="15" customHeight="1" x14ac:dyDescent="0.25">
      <c r="C2217" s="139"/>
      <c r="D2217" s="139"/>
      <c r="E2217" s="140"/>
      <c r="F2217" s="140"/>
      <c r="G2217" s="140"/>
      <c r="H2217" s="141"/>
      <c r="I2217" s="142"/>
      <c r="J2217" s="143"/>
      <c r="K2217" s="143"/>
    </row>
    <row r="2218" spans="3:11" s="137" customFormat="1" ht="15" customHeight="1" x14ac:dyDescent="0.25">
      <c r="C2218" s="139"/>
      <c r="D2218" s="139"/>
      <c r="E2218" s="140"/>
      <c r="F2218" s="140"/>
      <c r="G2218" s="140"/>
      <c r="H2218" s="141"/>
      <c r="I2218" s="142"/>
      <c r="J2218" s="143"/>
      <c r="K2218" s="143"/>
    </row>
    <row r="2219" spans="3:11" s="137" customFormat="1" ht="15" customHeight="1" x14ac:dyDescent="0.25">
      <c r="C2219" s="139"/>
      <c r="D2219" s="139"/>
      <c r="E2219" s="140"/>
      <c r="F2219" s="140"/>
      <c r="G2219" s="140"/>
      <c r="H2219" s="141"/>
      <c r="I2219" s="142"/>
      <c r="J2219" s="143"/>
      <c r="K2219" s="143"/>
    </row>
    <row r="2220" spans="3:11" s="137" customFormat="1" ht="15" customHeight="1" x14ac:dyDescent="0.25">
      <c r="C2220" s="139"/>
      <c r="D2220" s="139"/>
      <c r="E2220" s="140"/>
      <c r="F2220" s="140"/>
      <c r="G2220" s="140"/>
      <c r="H2220" s="141"/>
      <c r="I2220" s="142"/>
      <c r="J2220" s="143"/>
      <c r="K2220" s="143"/>
    </row>
    <row r="2221" spans="3:11" s="137" customFormat="1" ht="15" customHeight="1" x14ac:dyDescent="0.25">
      <c r="C2221" s="139"/>
      <c r="D2221" s="139"/>
      <c r="E2221" s="140"/>
      <c r="F2221" s="140"/>
      <c r="G2221" s="140"/>
      <c r="H2221" s="141"/>
      <c r="I2221" s="142"/>
      <c r="J2221" s="143"/>
      <c r="K2221" s="143"/>
    </row>
    <row r="2222" spans="3:11" s="137" customFormat="1" ht="15" customHeight="1" x14ac:dyDescent="0.25">
      <c r="C2222" s="139"/>
      <c r="D2222" s="139"/>
      <c r="E2222" s="140"/>
      <c r="F2222" s="140"/>
      <c r="G2222" s="140"/>
      <c r="H2222" s="141"/>
      <c r="I2222" s="142"/>
      <c r="J2222" s="143"/>
      <c r="K2222" s="143"/>
    </row>
    <row r="2223" spans="3:11" s="137" customFormat="1" ht="15" customHeight="1" x14ac:dyDescent="0.25">
      <c r="C2223" s="139"/>
      <c r="D2223" s="139"/>
      <c r="E2223" s="140"/>
      <c r="F2223" s="140"/>
      <c r="G2223" s="140"/>
      <c r="H2223" s="141"/>
      <c r="I2223" s="142"/>
      <c r="J2223" s="143"/>
      <c r="K2223" s="143"/>
    </row>
    <row r="2224" spans="3:11" s="137" customFormat="1" ht="15" customHeight="1" x14ac:dyDescent="0.25">
      <c r="C2224" s="139"/>
      <c r="D2224" s="139"/>
      <c r="E2224" s="140"/>
      <c r="F2224" s="140"/>
      <c r="G2224" s="140"/>
      <c r="H2224" s="141"/>
      <c r="I2224" s="142"/>
      <c r="J2224" s="143"/>
      <c r="K2224" s="143"/>
    </row>
    <row r="2225" spans="3:11" s="137" customFormat="1" ht="15" customHeight="1" x14ac:dyDescent="0.25">
      <c r="C2225" s="139"/>
      <c r="D2225" s="139"/>
      <c r="E2225" s="140"/>
      <c r="F2225" s="140"/>
      <c r="G2225" s="140"/>
      <c r="H2225" s="141"/>
      <c r="I2225" s="142"/>
      <c r="J2225" s="143"/>
      <c r="K2225" s="143"/>
    </row>
    <row r="2226" spans="3:11" s="137" customFormat="1" ht="15" customHeight="1" x14ac:dyDescent="0.25">
      <c r="C2226" s="139"/>
      <c r="D2226" s="139"/>
      <c r="E2226" s="140"/>
      <c r="F2226" s="140"/>
      <c r="G2226" s="140"/>
      <c r="H2226" s="141"/>
      <c r="I2226" s="142"/>
      <c r="J2226" s="143"/>
      <c r="K2226" s="143"/>
    </row>
    <row r="2227" spans="3:11" s="137" customFormat="1" ht="15" customHeight="1" x14ac:dyDescent="0.25">
      <c r="C2227" s="139"/>
      <c r="D2227" s="139"/>
      <c r="E2227" s="140"/>
      <c r="F2227" s="140"/>
      <c r="G2227" s="140"/>
      <c r="H2227" s="141"/>
      <c r="I2227" s="142"/>
      <c r="J2227" s="143"/>
      <c r="K2227" s="143"/>
    </row>
    <row r="2228" spans="3:11" s="137" customFormat="1" ht="15" customHeight="1" x14ac:dyDescent="0.25">
      <c r="C2228" s="139"/>
      <c r="D2228" s="139"/>
      <c r="E2228" s="140"/>
      <c r="F2228" s="140"/>
      <c r="G2228" s="140"/>
      <c r="H2228" s="141"/>
      <c r="I2228" s="142"/>
      <c r="J2228" s="143"/>
      <c r="K2228" s="143"/>
    </row>
    <row r="2229" spans="3:11" s="137" customFormat="1" ht="15" customHeight="1" x14ac:dyDescent="0.25">
      <c r="C2229" s="139"/>
      <c r="D2229" s="139"/>
      <c r="E2229" s="140"/>
      <c r="F2229" s="140"/>
      <c r="G2229" s="140"/>
      <c r="H2229" s="141"/>
      <c r="I2229" s="142"/>
      <c r="J2229" s="143"/>
      <c r="K2229" s="143"/>
    </row>
    <row r="2230" spans="3:11" s="137" customFormat="1" ht="15" customHeight="1" x14ac:dyDescent="0.25">
      <c r="C2230" s="139"/>
      <c r="D2230" s="139"/>
      <c r="E2230" s="140"/>
      <c r="F2230" s="140"/>
      <c r="G2230" s="140"/>
      <c r="H2230" s="141"/>
      <c r="I2230" s="142"/>
      <c r="J2230" s="143"/>
      <c r="K2230" s="143"/>
    </row>
    <row r="2231" spans="3:11" s="137" customFormat="1" ht="15" customHeight="1" x14ac:dyDescent="0.25">
      <c r="C2231" s="139"/>
      <c r="D2231" s="139"/>
      <c r="E2231" s="140"/>
      <c r="F2231" s="140"/>
      <c r="G2231" s="140"/>
      <c r="H2231" s="141"/>
      <c r="I2231" s="142"/>
      <c r="J2231" s="143"/>
      <c r="K2231" s="143"/>
    </row>
    <row r="2232" spans="3:11" s="137" customFormat="1" ht="15" customHeight="1" x14ac:dyDescent="0.25">
      <c r="C2232" s="139"/>
      <c r="D2232" s="139"/>
      <c r="E2232" s="140"/>
      <c r="F2232" s="140"/>
      <c r="G2232" s="140"/>
      <c r="H2232" s="141"/>
      <c r="I2232" s="142"/>
      <c r="J2232" s="143"/>
      <c r="K2232" s="143"/>
    </row>
    <row r="2233" spans="3:11" s="137" customFormat="1" ht="15" customHeight="1" x14ac:dyDescent="0.25">
      <c r="C2233" s="139"/>
      <c r="D2233" s="139"/>
      <c r="E2233" s="140"/>
      <c r="F2233" s="140"/>
      <c r="G2233" s="140"/>
      <c r="H2233" s="141"/>
      <c r="I2233" s="142"/>
      <c r="J2233" s="143"/>
      <c r="K2233" s="143"/>
    </row>
    <row r="2234" spans="3:11" s="137" customFormat="1" ht="15" customHeight="1" x14ac:dyDescent="0.25">
      <c r="C2234" s="139"/>
      <c r="D2234" s="139"/>
      <c r="E2234" s="140"/>
      <c r="F2234" s="140"/>
      <c r="G2234" s="140"/>
      <c r="H2234" s="141"/>
      <c r="I2234" s="142"/>
      <c r="J2234" s="143"/>
      <c r="K2234" s="143"/>
    </row>
    <row r="2235" spans="3:11" s="137" customFormat="1" ht="15" customHeight="1" x14ac:dyDescent="0.25">
      <c r="C2235" s="139"/>
      <c r="D2235" s="139"/>
      <c r="E2235" s="140"/>
      <c r="F2235" s="140"/>
      <c r="G2235" s="140"/>
      <c r="H2235" s="141"/>
      <c r="I2235" s="142"/>
      <c r="J2235" s="143"/>
      <c r="K2235" s="143"/>
    </row>
    <row r="2236" spans="3:11" s="137" customFormat="1" ht="15" customHeight="1" x14ac:dyDescent="0.25">
      <c r="C2236" s="139"/>
      <c r="D2236" s="139"/>
      <c r="E2236" s="140"/>
      <c r="F2236" s="140"/>
      <c r="G2236" s="140"/>
      <c r="H2236" s="141"/>
      <c r="I2236" s="142"/>
      <c r="J2236" s="143"/>
      <c r="K2236" s="143"/>
    </row>
    <row r="2237" spans="3:11" s="137" customFormat="1" ht="15" customHeight="1" x14ac:dyDescent="0.25">
      <c r="C2237" s="139"/>
      <c r="D2237" s="139"/>
      <c r="E2237" s="140"/>
      <c r="F2237" s="140"/>
      <c r="G2237" s="140"/>
      <c r="H2237" s="141"/>
      <c r="I2237" s="142"/>
      <c r="J2237" s="143"/>
      <c r="K2237" s="143"/>
    </row>
    <row r="2238" spans="3:11" s="137" customFormat="1" ht="15" customHeight="1" x14ac:dyDescent="0.25">
      <c r="C2238" s="139"/>
      <c r="D2238" s="139"/>
      <c r="E2238" s="140"/>
      <c r="F2238" s="140"/>
      <c r="G2238" s="140"/>
      <c r="H2238" s="141"/>
      <c r="I2238" s="142"/>
      <c r="J2238" s="143"/>
      <c r="K2238" s="143"/>
    </row>
    <row r="2239" spans="3:11" s="137" customFormat="1" ht="15" customHeight="1" x14ac:dyDescent="0.25">
      <c r="C2239" s="139"/>
      <c r="D2239" s="139"/>
      <c r="E2239" s="140"/>
      <c r="F2239" s="140"/>
      <c r="G2239" s="140"/>
      <c r="H2239" s="141"/>
      <c r="I2239" s="142"/>
      <c r="J2239" s="143"/>
      <c r="K2239" s="143"/>
    </row>
    <row r="2240" spans="3:11" s="137" customFormat="1" ht="15" customHeight="1" x14ac:dyDescent="0.25">
      <c r="C2240" s="139"/>
      <c r="D2240" s="139"/>
      <c r="E2240" s="140"/>
      <c r="F2240" s="140"/>
      <c r="G2240" s="140"/>
      <c r="H2240" s="141"/>
      <c r="I2240" s="142"/>
      <c r="J2240" s="143"/>
      <c r="K2240" s="143"/>
    </row>
    <row r="2241" spans="3:11" s="137" customFormat="1" ht="15" customHeight="1" x14ac:dyDescent="0.25">
      <c r="C2241" s="139"/>
      <c r="D2241" s="139"/>
      <c r="E2241" s="140"/>
      <c r="F2241" s="140"/>
      <c r="G2241" s="140"/>
      <c r="H2241" s="141"/>
      <c r="I2241" s="142"/>
      <c r="J2241" s="143"/>
      <c r="K2241" s="143"/>
    </row>
    <row r="2242" spans="3:11" s="137" customFormat="1" ht="15" customHeight="1" x14ac:dyDescent="0.25">
      <c r="C2242" s="139"/>
      <c r="D2242" s="139"/>
      <c r="E2242" s="140"/>
      <c r="F2242" s="140"/>
      <c r="G2242" s="140"/>
      <c r="H2242" s="141"/>
      <c r="I2242" s="142"/>
      <c r="J2242" s="143"/>
      <c r="K2242" s="143"/>
    </row>
    <row r="2243" spans="3:11" s="137" customFormat="1" ht="15" customHeight="1" x14ac:dyDescent="0.25">
      <c r="C2243" s="139"/>
      <c r="D2243" s="139"/>
      <c r="E2243" s="140"/>
      <c r="F2243" s="140"/>
      <c r="G2243" s="140"/>
      <c r="H2243" s="141"/>
      <c r="I2243" s="142"/>
      <c r="J2243" s="143"/>
      <c r="K2243" s="143"/>
    </row>
    <row r="2244" spans="3:11" s="137" customFormat="1" ht="15" customHeight="1" x14ac:dyDescent="0.25">
      <c r="C2244" s="139"/>
      <c r="D2244" s="139"/>
      <c r="E2244" s="140"/>
      <c r="F2244" s="140"/>
      <c r="G2244" s="140"/>
      <c r="H2244" s="141"/>
      <c r="I2244" s="142"/>
      <c r="J2244" s="143"/>
      <c r="K2244" s="143"/>
    </row>
    <row r="2245" spans="3:11" s="137" customFormat="1" ht="15" customHeight="1" x14ac:dyDescent="0.25">
      <c r="C2245" s="139"/>
      <c r="D2245" s="139"/>
      <c r="E2245" s="140"/>
      <c r="F2245" s="140"/>
      <c r="G2245" s="140"/>
      <c r="H2245" s="141"/>
      <c r="I2245" s="142"/>
      <c r="J2245" s="143"/>
      <c r="K2245" s="143"/>
    </row>
    <row r="2246" spans="3:11" s="137" customFormat="1" ht="15" customHeight="1" x14ac:dyDescent="0.25">
      <c r="C2246" s="139"/>
      <c r="D2246" s="139"/>
      <c r="E2246" s="140"/>
      <c r="F2246" s="140"/>
      <c r="G2246" s="140"/>
      <c r="H2246" s="141"/>
      <c r="I2246" s="142"/>
      <c r="J2246" s="143"/>
      <c r="K2246" s="143"/>
    </row>
    <row r="2247" spans="3:11" s="137" customFormat="1" ht="15" customHeight="1" x14ac:dyDescent="0.25">
      <c r="C2247" s="139"/>
      <c r="D2247" s="139"/>
      <c r="E2247" s="140"/>
      <c r="F2247" s="140"/>
      <c r="G2247" s="140"/>
      <c r="H2247" s="141"/>
      <c r="I2247" s="142"/>
      <c r="J2247" s="143"/>
      <c r="K2247" s="143"/>
    </row>
    <row r="2248" spans="3:11" s="137" customFormat="1" ht="15" customHeight="1" x14ac:dyDescent="0.25">
      <c r="C2248" s="139"/>
      <c r="D2248" s="139"/>
      <c r="E2248" s="140"/>
      <c r="F2248" s="140"/>
      <c r="G2248" s="140"/>
      <c r="H2248" s="141"/>
      <c r="I2248" s="142"/>
      <c r="J2248" s="143"/>
      <c r="K2248" s="143"/>
    </row>
    <row r="2249" spans="3:11" s="137" customFormat="1" ht="15" customHeight="1" x14ac:dyDescent="0.25">
      <c r="C2249" s="139"/>
      <c r="D2249" s="139"/>
      <c r="E2249" s="140"/>
      <c r="F2249" s="140"/>
      <c r="G2249" s="140"/>
      <c r="H2249" s="141"/>
      <c r="I2249" s="142"/>
      <c r="J2249" s="143"/>
      <c r="K2249" s="143"/>
    </row>
    <row r="2250" spans="3:11" s="137" customFormat="1" ht="15" customHeight="1" x14ac:dyDescent="0.25">
      <c r="C2250" s="139"/>
      <c r="D2250" s="139"/>
      <c r="E2250" s="140"/>
      <c r="F2250" s="140"/>
      <c r="G2250" s="140"/>
      <c r="H2250" s="141"/>
      <c r="I2250" s="142"/>
      <c r="J2250" s="143"/>
      <c r="K2250" s="143"/>
    </row>
    <row r="2251" spans="3:11" s="137" customFormat="1" ht="15" customHeight="1" x14ac:dyDescent="0.25">
      <c r="C2251" s="139"/>
      <c r="D2251" s="139"/>
      <c r="E2251" s="140"/>
      <c r="F2251" s="140"/>
      <c r="G2251" s="140"/>
      <c r="H2251" s="141"/>
      <c r="I2251" s="142"/>
      <c r="J2251" s="143"/>
      <c r="K2251" s="143"/>
    </row>
    <row r="2252" spans="3:11" s="137" customFormat="1" ht="15" customHeight="1" x14ac:dyDescent="0.25">
      <c r="C2252" s="139"/>
      <c r="D2252" s="139"/>
      <c r="E2252" s="140"/>
      <c r="F2252" s="140"/>
      <c r="G2252" s="140"/>
      <c r="H2252" s="141"/>
      <c r="I2252" s="142"/>
      <c r="J2252" s="143"/>
      <c r="K2252" s="143"/>
    </row>
    <row r="2253" spans="3:11" s="137" customFormat="1" ht="15" customHeight="1" x14ac:dyDescent="0.25">
      <c r="C2253" s="139"/>
      <c r="D2253" s="139"/>
      <c r="E2253" s="140"/>
      <c r="F2253" s="140"/>
      <c r="G2253" s="140"/>
      <c r="H2253" s="141"/>
      <c r="I2253" s="142"/>
      <c r="J2253" s="143"/>
      <c r="K2253" s="143"/>
    </row>
    <row r="2254" spans="3:11" s="137" customFormat="1" ht="15" customHeight="1" x14ac:dyDescent="0.25">
      <c r="C2254" s="139"/>
      <c r="D2254" s="139"/>
      <c r="E2254" s="140"/>
      <c r="F2254" s="140"/>
      <c r="G2254" s="140"/>
      <c r="H2254" s="141"/>
      <c r="I2254" s="142"/>
      <c r="J2254" s="143"/>
      <c r="K2254" s="143"/>
    </row>
    <row r="2255" spans="3:11" s="137" customFormat="1" ht="15" customHeight="1" x14ac:dyDescent="0.25">
      <c r="C2255" s="139"/>
      <c r="D2255" s="139"/>
      <c r="E2255" s="140"/>
      <c r="F2255" s="140"/>
      <c r="G2255" s="140"/>
      <c r="H2255" s="141"/>
      <c r="I2255" s="142"/>
      <c r="J2255" s="143"/>
      <c r="K2255" s="143"/>
    </row>
    <row r="2256" spans="3:11" s="137" customFormat="1" ht="15" customHeight="1" x14ac:dyDescent="0.25">
      <c r="C2256" s="139"/>
      <c r="D2256" s="139"/>
      <c r="E2256" s="140"/>
      <c r="F2256" s="140"/>
      <c r="G2256" s="140"/>
      <c r="H2256" s="141"/>
      <c r="I2256" s="142"/>
      <c r="J2256" s="143"/>
      <c r="K2256" s="143"/>
    </row>
    <row r="2257" spans="3:11" s="137" customFormat="1" ht="15" customHeight="1" x14ac:dyDescent="0.25">
      <c r="C2257" s="139"/>
      <c r="D2257" s="139"/>
      <c r="E2257" s="140"/>
      <c r="F2257" s="140"/>
      <c r="G2257" s="140"/>
      <c r="H2257" s="141"/>
      <c r="I2257" s="142"/>
      <c r="J2257" s="143"/>
      <c r="K2257" s="143"/>
    </row>
    <row r="2258" spans="3:11" s="137" customFormat="1" ht="15" customHeight="1" x14ac:dyDescent="0.25">
      <c r="C2258" s="139"/>
      <c r="D2258" s="139"/>
      <c r="E2258" s="140"/>
      <c r="F2258" s="140"/>
      <c r="G2258" s="140"/>
      <c r="H2258" s="141"/>
      <c r="I2258" s="142"/>
      <c r="J2258" s="143"/>
      <c r="K2258" s="143"/>
    </row>
    <row r="2259" spans="3:11" s="137" customFormat="1" ht="15" customHeight="1" x14ac:dyDescent="0.25">
      <c r="C2259" s="139"/>
      <c r="D2259" s="139"/>
      <c r="E2259" s="140"/>
      <c r="F2259" s="140"/>
      <c r="G2259" s="140"/>
      <c r="H2259" s="141"/>
      <c r="I2259" s="142"/>
      <c r="J2259" s="143"/>
      <c r="K2259" s="143"/>
    </row>
    <row r="2260" spans="3:11" s="137" customFormat="1" ht="15" customHeight="1" x14ac:dyDescent="0.25">
      <c r="C2260" s="139"/>
      <c r="D2260" s="139"/>
      <c r="E2260" s="140"/>
      <c r="F2260" s="140"/>
      <c r="G2260" s="140"/>
      <c r="H2260" s="141"/>
      <c r="I2260" s="142"/>
      <c r="J2260" s="143"/>
      <c r="K2260" s="143"/>
    </row>
    <row r="2261" spans="3:11" s="137" customFormat="1" ht="15" customHeight="1" x14ac:dyDescent="0.25">
      <c r="C2261" s="139"/>
      <c r="D2261" s="139"/>
      <c r="E2261" s="140"/>
      <c r="F2261" s="140"/>
      <c r="G2261" s="140"/>
      <c r="H2261" s="141"/>
      <c r="I2261" s="142"/>
      <c r="J2261" s="143"/>
      <c r="K2261" s="143"/>
    </row>
    <row r="2262" spans="3:11" s="137" customFormat="1" ht="15" customHeight="1" x14ac:dyDescent="0.25">
      <c r="C2262" s="139"/>
      <c r="D2262" s="139"/>
      <c r="E2262" s="140"/>
      <c r="F2262" s="140"/>
      <c r="G2262" s="140"/>
      <c r="H2262" s="141"/>
      <c r="I2262" s="142"/>
      <c r="J2262" s="143"/>
      <c r="K2262" s="143"/>
    </row>
    <row r="2263" spans="3:11" s="137" customFormat="1" ht="15" customHeight="1" x14ac:dyDescent="0.25">
      <c r="C2263" s="139"/>
      <c r="D2263" s="139"/>
      <c r="E2263" s="140"/>
      <c r="F2263" s="140"/>
      <c r="G2263" s="140"/>
      <c r="H2263" s="141"/>
      <c r="I2263" s="142"/>
      <c r="J2263" s="143"/>
      <c r="K2263" s="143"/>
    </row>
    <row r="2264" spans="3:11" s="137" customFormat="1" ht="15" customHeight="1" x14ac:dyDescent="0.25">
      <c r="C2264" s="139"/>
      <c r="D2264" s="139"/>
      <c r="E2264" s="140"/>
      <c r="F2264" s="140"/>
      <c r="G2264" s="140"/>
      <c r="H2264" s="141"/>
      <c r="I2264" s="142"/>
      <c r="J2264" s="143"/>
      <c r="K2264" s="143"/>
    </row>
    <row r="2265" spans="3:11" s="137" customFormat="1" ht="15" customHeight="1" x14ac:dyDescent="0.25">
      <c r="C2265" s="139"/>
      <c r="D2265" s="139"/>
      <c r="E2265" s="140"/>
      <c r="F2265" s="140"/>
      <c r="G2265" s="140"/>
      <c r="H2265" s="141"/>
      <c r="I2265" s="142"/>
      <c r="J2265" s="143"/>
      <c r="K2265" s="143"/>
    </row>
    <row r="2266" spans="3:11" s="137" customFormat="1" ht="15" customHeight="1" x14ac:dyDescent="0.25">
      <c r="C2266" s="139"/>
      <c r="D2266" s="139"/>
      <c r="E2266" s="140"/>
      <c r="F2266" s="140"/>
      <c r="G2266" s="140"/>
      <c r="H2266" s="141"/>
      <c r="I2266" s="142"/>
      <c r="J2266" s="143"/>
      <c r="K2266" s="143"/>
    </row>
    <row r="2267" spans="3:11" s="137" customFormat="1" ht="15" customHeight="1" x14ac:dyDescent="0.25">
      <c r="C2267" s="139"/>
      <c r="D2267" s="139"/>
      <c r="E2267" s="140"/>
      <c r="F2267" s="140"/>
      <c r="G2267" s="140"/>
      <c r="H2267" s="141"/>
      <c r="I2267" s="142"/>
      <c r="J2267" s="143"/>
      <c r="K2267" s="143"/>
    </row>
    <row r="2268" spans="3:11" s="137" customFormat="1" ht="15" customHeight="1" x14ac:dyDescent="0.25">
      <c r="C2268" s="139"/>
      <c r="D2268" s="139"/>
      <c r="E2268" s="140"/>
      <c r="F2268" s="140"/>
      <c r="G2268" s="140"/>
      <c r="H2268" s="141"/>
      <c r="I2268" s="142"/>
      <c r="J2268" s="143"/>
      <c r="K2268" s="143"/>
    </row>
    <row r="2269" spans="3:11" s="137" customFormat="1" ht="15" customHeight="1" x14ac:dyDescent="0.25">
      <c r="C2269" s="139"/>
      <c r="D2269" s="139"/>
      <c r="E2269" s="140"/>
      <c r="F2269" s="140"/>
      <c r="G2269" s="140"/>
      <c r="H2269" s="141"/>
      <c r="I2269" s="142"/>
      <c r="J2269" s="143"/>
      <c r="K2269" s="143"/>
    </row>
    <row r="2270" spans="3:11" s="137" customFormat="1" ht="15" customHeight="1" x14ac:dyDescent="0.25">
      <c r="C2270" s="139"/>
      <c r="D2270" s="139"/>
      <c r="E2270" s="140"/>
      <c r="F2270" s="140"/>
      <c r="G2270" s="140"/>
      <c r="H2270" s="141"/>
      <c r="I2270" s="142"/>
      <c r="J2270" s="143"/>
      <c r="K2270" s="143"/>
    </row>
    <row r="2271" spans="3:11" s="137" customFormat="1" ht="15" customHeight="1" x14ac:dyDescent="0.25">
      <c r="C2271" s="139"/>
      <c r="D2271" s="139"/>
      <c r="E2271" s="140"/>
      <c r="F2271" s="140"/>
      <c r="G2271" s="140"/>
      <c r="H2271" s="141"/>
      <c r="I2271" s="142"/>
      <c r="J2271" s="143"/>
      <c r="K2271" s="143"/>
    </row>
    <row r="2272" spans="3:11" s="137" customFormat="1" ht="15" customHeight="1" x14ac:dyDescent="0.25">
      <c r="C2272" s="139"/>
      <c r="D2272" s="139"/>
      <c r="E2272" s="140"/>
      <c r="F2272" s="140"/>
      <c r="G2272" s="140"/>
      <c r="H2272" s="141"/>
      <c r="I2272" s="142"/>
      <c r="J2272" s="143"/>
      <c r="K2272" s="143"/>
    </row>
    <row r="2273" spans="3:11" s="137" customFormat="1" ht="15" customHeight="1" x14ac:dyDescent="0.25">
      <c r="C2273" s="139"/>
      <c r="D2273" s="139"/>
      <c r="E2273" s="140"/>
      <c r="F2273" s="140"/>
      <c r="G2273" s="140"/>
      <c r="H2273" s="141"/>
      <c r="I2273" s="142"/>
      <c r="J2273" s="143"/>
      <c r="K2273" s="143"/>
    </row>
    <row r="2274" spans="3:11" s="137" customFormat="1" ht="15" customHeight="1" x14ac:dyDescent="0.25">
      <c r="C2274" s="139"/>
      <c r="D2274" s="139"/>
      <c r="E2274" s="140"/>
      <c r="F2274" s="140"/>
      <c r="G2274" s="140"/>
      <c r="H2274" s="141"/>
      <c r="I2274" s="142"/>
      <c r="J2274" s="143"/>
      <c r="K2274" s="143"/>
    </row>
    <row r="2275" spans="3:11" s="137" customFormat="1" ht="15" customHeight="1" x14ac:dyDescent="0.25">
      <c r="C2275" s="139"/>
      <c r="D2275" s="139"/>
      <c r="E2275" s="140"/>
      <c r="F2275" s="140"/>
      <c r="G2275" s="140"/>
      <c r="H2275" s="141"/>
      <c r="I2275" s="142"/>
      <c r="J2275" s="143"/>
      <c r="K2275" s="143"/>
    </row>
    <row r="2276" spans="3:11" s="137" customFormat="1" ht="15" customHeight="1" x14ac:dyDescent="0.25">
      <c r="C2276" s="139"/>
      <c r="D2276" s="139"/>
      <c r="E2276" s="140"/>
      <c r="F2276" s="140"/>
      <c r="G2276" s="140"/>
      <c r="H2276" s="141"/>
      <c r="I2276" s="142"/>
      <c r="J2276" s="143"/>
      <c r="K2276" s="143"/>
    </row>
    <row r="2277" spans="3:11" s="137" customFormat="1" ht="15" customHeight="1" x14ac:dyDescent="0.25">
      <c r="C2277" s="139"/>
      <c r="D2277" s="139"/>
      <c r="E2277" s="140"/>
      <c r="F2277" s="140"/>
      <c r="G2277" s="140"/>
      <c r="H2277" s="141"/>
      <c r="I2277" s="142"/>
      <c r="J2277" s="143"/>
      <c r="K2277" s="143"/>
    </row>
    <row r="2278" spans="3:11" s="137" customFormat="1" ht="15" customHeight="1" x14ac:dyDescent="0.25">
      <c r="C2278" s="139"/>
      <c r="D2278" s="139"/>
      <c r="E2278" s="140"/>
      <c r="F2278" s="140"/>
      <c r="G2278" s="140"/>
      <c r="H2278" s="141"/>
      <c r="I2278" s="142"/>
      <c r="J2278" s="143"/>
      <c r="K2278" s="143"/>
    </row>
    <row r="2279" spans="3:11" s="137" customFormat="1" ht="15" customHeight="1" x14ac:dyDescent="0.25">
      <c r="C2279" s="139"/>
      <c r="D2279" s="139"/>
      <c r="E2279" s="140"/>
      <c r="F2279" s="140"/>
      <c r="G2279" s="140"/>
      <c r="H2279" s="141"/>
      <c r="I2279" s="142"/>
      <c r="J2279" s="143"/>
      <c r="K2279" s="143"/>
    </row>
    <row r="2280" spans="3:11" s="137" customFormat="1" ht="15" customHeight="1" x14ac:dyDescent="0.25">
      <c r="C2280" s="139"/>
      <c r="D2280" s="139"/>
      <c r="E2280" s="140"/>
      <c r="F2280" s="140"/>
      <c r="G2280" s="140"/>
      <c r="H2280" s="141"/>
      <c r="I2280" s="142"/>
      <c r="J2280" s="143"/>
      <c r="K2280" s="143"/>
    </row>
    <row r="2281" spans="3:11" s="137" customFormat="1" ht="15" customHeight="1" x14ac:dyDescent="0.25">
      <c r="C2281" s="139"/>
      <c r="D2281" s="139"/>
      <c r="E2281" s="140"/>
      <c r="F2281" s="140"/>
      <c r="G2281" s="140"/>
      <c r="H2281" s="141"/>
      <c r="I2281" s="142"/>
      <c r="J2281" s="143"/>
      <c r="K2281" s="143"/>
    </row>
    <row r="2282" spans="3:11" s="137" customFormat="1" ht="15" customHeight="1" x14ac:dyDescent="0.25">
      <c r="C2282" s="139"/>
      <c r="D2282" s="139"/>
      <c r="E2282" s="140"/>
      <c r="F2282" s="140"/>
      <c r="G2282" s="140"/>
      <c r="H2282" s="141"/>
      <c r="I2282" s="142"/>
      <c r="J2282" s="143"/>
      <c r="K2282" s="143"/>
    </row>
    <row r="2283" spans="3:11" s="137" customFormat="1" ht="15" customHeight="1" x14ac:dyDescent="0.25">
      <c r="C2283" s="139"/>
      <c r="D2283" s="139"/>
      <c r="E2283" s="140"/>
      <c r="F2283" s="140"/>
      <c r="G2283" s="140"/>
      <c r="H2283" s="141"/>
      <c r="I2283" s="142"/>
      <c r="J2283" s="143"/>
      <c r="K2283" s="143"/>
    </row>
    <row r="2284" spans="3:11" s="137" customFormat="1" ht="15" customHeight="1" x14ac:dyDescent="0.25">
      <c r="C2284" s="139"/>
      <c r="D2284" s="139"/>
      <c r="E2284" s="140"/>
      <c r="F2284" s="140"/>
      <c r="G2284" s="140"/>
      <c r="H2284" s="141"/>
      <c r="I2284" s="142"/>
      <c r="J2284" s="143"/>
      <c r="K2284" s="143"/>
    </row>
    <row r="2285" spans="3:11" s="137" customFormat="1" ht="15" customHeight="1" x14ac:dyDescent="0.25">
      <c r="C2285" s="139"/>
      <c r="D2285" s="139"/>
      <c r="E2285" s="140"/>
      <c r="F2285" s="140"/>
      <c r="G2285" s="140"/>
      <c r="H2285" s="141"/>
      <c r="I2285" s="142"/>
      <c r="J2285" s="143"/>
      <c r="K2285" s="143"/>
    </row>
    <row r="2286" spans="3:11" s="137" customFormat="1" ht="15" customHeight="1" x14ac:dyDescent="0.25">
      <c r="C2286" s="139"/>
      <c r="D2286" s="139"/>
      <c r="E2286" s="140"/>
      <c r="F2286" s="140"/>
      <c r="G2286" s="140"/>
      <c r="H2286" s="141"/>
      <c r="I2286" s="142"/>
      <c r="J2286" s="143"/>
      <c r="K2286" s="143"/>
    </row>
    <row r="2287" spans="3:11" s="137" customFormat="1" ht="15" customHeight="1" x14ac:dyDescent="0.25">
      <c r="C2287" s="139"/>
      <c r="D2287" s="139"/>
      <c r="E2287" s="140"/>
      <c r="F2287" s="140"/>
      <c r="G2287" s="140"/>
      <c r="H2287" s="141"/>
      <c r="I2287" s="142"/>
      <c r="J2287" s="143"/>
      <c r="K2287" s="143"/>
    </row>
    <row r="2288" spans="3:11" s="137" customFormat="1" ht="15" customHeight="1" x14ac:dyDescent="0.25">
      <c r="C2288" s="139"/>
      <c r="D2288" s="139"/>
      <c r="E2288" s="140"/>
      <c r="F2288" s="140"/>
      <c r="G2288" s="140"/>
      <c r="H2288" s="141"/>
      <c r="I2288" s="142"/>
      <c r="J2288" s="143"/>
      <c r="K2288" s="143"/>
    </row>
    <row r="2289" spans="3:11" s="137" customFormat="1" ht="15" customHeight="1" x14ac:dyDescent="0.25">
      <c r="C2289" s="139"/>
      <c r="D2289" s="139"/>
      <c r="E2289" s="140"/>
      <c r="F2289" s="140"/>
      <c r="G2289" s="140"/>
      <c r="H2289" s="141"/>
      <c r="I2289" s="142"/>
      <c r="J2289" s="143"/>
      <c r="K2289" s="143"/>
    </row>
    <row r="2290" spans="3:11" s="137" customFormat="1" ht="15" customHeight="1" x14ac:dyDescent="0.25">
      <c r="C2290" s="139"/>
      <c r="D2290" s="139"/>
      <c r="E2290" s="140"/>
      <c r="F2290" s="140"/>
      <c r="G2290" s="140"/>
      <c r="H2290" s="141"/>
      <c r="I2290" s="142"/>
      <c r="J2290" s="143"/>
      <c r="K2290" s="143"/>
    </row>
    <row r="2291" spans="3:11" s="137" customFormat="1" ht="15" customHeight="1" x14ac:dyDescent="0.25">
      <c r="C2291" s="139"/>
      <c r="D2291" s="139"/>
      <c r="E2291" s="140"/>
      <c r="F2291" s="140"/>
      <c r="G2291" s="140"/>
      <c r="H2291" s="141"/>
      <c r="I2291" s="142"/>
      <c r="J2291" s="143"/>
      <c r="K2291" s="143"/>
    </row>
    <row r="2292" spans="3:11" s="137" customFormat="1" ht="15" customHeight="1" x14ac:dyDescent="0.25">
      <c r="C2292" s="139"/>
      <c r="D2292" s="139"/>
      <c r="E2292" s="140"/>
      <c r="F2292" s="140"/>
      <c r="G2292" s="140"/>
      <c r="H2292" s="141"/>
      <c r="I2292" s="142"/>
      <c r="J2292" s="143"/>
      <c r="K2292" s="143"/>
    </row>
    <row r="2293" spans="3:11" s="137" customFormat="1" ht="15" customHeight="1" x14ac:dyDescent="0.25">
      <c r="C2293" s="139"/>
      <c r="D2293" s="139"/>
      <c r="E2293" s="140"/>
      <c r="F2293" s="140"/>
      <c r="G2293" s="140"/>
      <c r="H2293" s="141"/>
      <c r="I2293" s="142"/>
      <c r="J2293" s="143"/>
      <c r="K2293" s="143"/>
    </row>
    <row r="2294" spans="3:11" s="137" customFormat="1" ht="15" customHeight="1" x14ac:dyDescent="0.25">
      <c r="C2294" s="139"/>
      <c r="D2294" s="139"/>
      <c r="E2294" s="140"/>
      <c r="F2294" s="140"/>
      <c r="G2294" s="140"/>
      <c r="H2294" s="141"/>
      <c r="I2294" s="142"/>
      <c r="J2294" s="143"/>
      <c r="K2294" s="143"/>
    </row>
    <row r="2295" spans="3:11" s="137" customFormat="1" ht="15" customHeight="1" x14ac:dyDescent="0.25">
      <c r="C2295" s="139"/>
      <c r="D2295" s="139"/>
      <c r="E2295" s="140"/>
      <c r="F2295" s="140"/>
      <c r="G2295" s="140"/>
      <c r="H2295" s="141"/>
      <c r="I2295" s="142"/>
      <c r="J2295" s="143"/>
      <c r="K2295" s="143"/>
    </row>
    <row r="2296" spans="3:11" s="137" customFormat="1" ht="15" customHeight="1" x14ac:dyDescent="0.25">
      <c r="C2296" s="139"/>
      <c r="D2296" s="139"/>
      <c r="E2296" s="140"/>
      <c r="F2296" s="140"/>
      <c r="G2296" s="140"/>
      <c r="H2296" s="141"/>
      <c r="I2296" s="142"/>
      <c r="J2296" s="143"/>
      <c r="K2296" s="143"/>
    </row>
    <row r="2297" spans="3:11" s="137" customFormat="1" ht="15" customHeight="1" x14ac:dyDescent="0.25">
      <c r="C2297" s="139"/>
      <c r="D2297" s="139"/>
      <c r="E2297" s="140"/>
      <c r="F2297" s="140"/>
      <c r="G2297" s="140"/>
      <c r="H2297" s="141"/>
      <c r="I2297" s="142"/>
      <c r="J2297" s="143"/>
      <c r="K2297" s="143"/>
    </row>
    <row r="2298" spans="3:11" s="137" customFormat="1" ht="15" customHeight="1" x14ac:dyDescent="0.25">
      <c r="C2298" s="139"/>
      <c r="D2298" s="139"/>
      <c r="E2298" s="140"/>
      <c r="F2298" s="140"/>
      <c r="G2298" s="140"/>
      <c r="H2298" s="141"/>
      <c r="I2298" s="142"/>
      <c r="J2298" s="143"/>
      <c r="K2298" s="143"/>
    </row>
    <row r="2299" spans="3:11" s="137" customFormat="1" ht="15" customHeight="1" x14ac:dyDescent="0.25">
      <c r="C2299" s="139"/>
      <c r="D2299" s="139"/>
      <c r="E2299" s="140"/>
      <c r="F2299" s="140"/>
      <c r="G2299" s="140"/>
      <c r="H2299" s="141"/>
      <c r="I2299" s="142"/>
      <c r="J2299" s="143"/>
      <c r="K2299" s="143"/>
    </row>
    <row r="2300" spans="3:11" s="137" customFormat="1" ht="15" customHeight="1" x14ac:dyDescent="0.25">
      <c r="C2300" s="139"/>
      <c r="D2300" s="139"/>
      <c r="E2300" s="140"/>
      <c r="F2300" s="140"/>
      <c r="G2300" s="140"/>
      <c r="H2300" s="141"/>
      <c r="I2300" s="142"/>
      <c r="J2300" s="143"/>
      <c r="K2300" s="143"/>
    </row>
    <row r="2301" spans="3:11" s="137" customFormat="1" ht="15" customHeight="1" x14ac:dyDescent="0.25">
      <c r="C2301" s="139"/>
      <c r="D2301" s="139"/>
      <c r="E2301" s="140"/>
      <c r="F2301" s="140"/>
      <c r="G2301" s="140"/>
      <c r="H2301" s="141"/>
      <c r="I2301" s="142"/>
      <c r="J2301" s="143"/>
      <c r="K2301" s="143"/>
    </row>
    <row r="2302" spans="3:11" s="137" customFormat="1" ht="15" customHeight="1" x14ac:dyDescent="0.25">
      <c r="C2302" s="139"/>
      <c r="D2302" s="139"/>
      <c r="E2302" s="140"/>
      <c r="F2302" s="140"/>
      <c r="G2302" s="140"/>
      <c r="H2302" s="141"/>
      <c r="I2302" s="142"/>
      <c r="J2302" s="143"/>
      <c r="K2302" s="143"/>
    </row>
    <row r="2303" spans="3:11" s="137" customFormat="1" ht="15" customHeight="1" x14ac:dyDescent="0.25">
      <c r="C2303" s="139"/>
      <c r="D2303" s="139"/>
      <c r="E2303" s="140"/>
      <c r="F2303" s="140"/>
      <c r="G2303" s="140"/>
      <c r="H2303" s="141"/>
      <c r="I2303" s="142"/>
      <c r="J2303" s="143"/>
      <c r="K2303" s="143"/>
    </row>
    <row r="2304" spans="3:11" s="137" customFormat="1" ht="15" customHeight="1" x14ac:dyDescent="0.25">
      <c r="C2304" s="139"/>
      <c r="D2304" s="139"/>
      <c r="E2304" s="140"/>
      <c r="F2304" s="140"/>
      <c r="G2304" s="140"/>
      <c r="H2304" s="141"/>
      <c r="I2304" s="142"/>
      <c r="J2304" s="143"/>
      <c r="K2304" s="143"/>
    </row>
    <row r="2305" spans="3:11" s="137" customFormat="1" ht="15" customHeight="1" x14ac:dyDescent="0.25">
      <c r="C2305" s="139"/>
      <c r="D2305" s="139"/>
      <c r="E2305" s="140"/>
      <c r="F2305" s="140"/>
      <c r="G2305" s="140"/>
      <c r="H2305" s="141"/>
      <c r="I2305" s="142"/>
      <c r="J2305" s="143"/>
      <c r="K2305" s="143"/>
    </row>
    <row r="2306" spans="3:11" s="137" customFormat="1" ht="15" customHeight="1" x14ac:dyDescent="0.25">
      <c r="C2306" s="139"/>
      <c r="D2306" s="139"/>
      <c r="E2306" s="140"/>
      <c r="F2306" s="140"/>
      <c r="G2306" s="140"/>
      <c r="H2306" s="141"/>
      <c r="I2306" s="142"/>
      <c r="J2306" s="143"/>
      <c r="K2306" s="143"/>
    </row>
    <row r="2307" spans="3:11" s="137" customFormat="1" ht="15" customHeight="1" x14ac:dyDescent="0.25">
      <c r="C2307" s="139"/>
      <c r="D2307" s="139"/>
      <c r="E2307" s="140"/>
      <c r="F2307" s="140"/>
      <c r="G2307" s="140"/>
      <c r="H2307" s="141"/>
      <c r="I2307" s="142"/>
      <c r="J2307" s="143"/>
      <c r="K2307" s="143"/>
    </row>
    <row r="2308" spans="3:11" s="137" customFormat="1" ht="15" customHeight="1" x14ac:dyDescent="0.25">
      <c r="C2308" s="139"/>
      <c r="D2308" s="139"/>
      <c r="E2308" s="140"/>
      <c r="F2308" s="140"/>
      <c r="G2308" s="140"/>
      <c r="H2308" s="141"/>
      <c r="I2308" s="142"/>
      <c r="J2308" s="143"/>
      <c r="K2308" s="143"/>
    </row>
    <row r="2309" spans="3:11" s="137" customFormat="1" ht="15" customHeight="1" x14ac:dyDescent="0.25">
      <c r="C2309" s="139"/>
      <c r="D2309" s="139"/>
      <c r="E2309" s="140"/>
      <c r="F2309" s="140"/>
      <c r="G2309" s="140"/>
      <c r="H2309" s="141"/>
      <c r="I2309" s="142"/>
      <c r="J2309" s="143"/>
      <c r="K2309" s="143"/>
    </row>
    <row r="2310" spans="3:11" s="137" customFormat="1" ht="15" customHeight="1" x14ac:dyDescent="0.25">
      <c r="C2310" s="139"/>
      <c r="D2310" s="139"/>
      <c r="E2310" s="140"/>
      <c r="F2310" s="140"/>
      <c r="G2310" s="140"/>
      <c r="H2310" s="141"/>
      <c r="I2310" s="142"/>
      <c r="J2310" s="143"/>
      <c r="K2310" s="143"/>
    </row>
    <row r="2311" spans="3:11" s="137" customFormat="1" ht="15" customHeight="1" x14ac:dyDescent="0.25">
      <c r="C2311" s="139"/>
      <c r="D2311" s="139"/>
      <c r="E2311" s="140"/>
      <c r="F2311" s="140"/>
      <c r="G2311" s="140"/>
      <c r="H2311" s="141"/>
      <c r="I2311" s="142"/>
      <c r="J2311" s="143"/>
      <c r="K2311" s="143"/>
    </row>
    <row r="2312" spans="3:11" s="137" customFormat="1" ht="15" customHeight="1" x14ac:dyDescent="0.25">
      <c r="C2312" s="139"/>
      <c r="D2312" s="139"/>
      <c r="E2312" s="140"/>
      <c r="F2312" s="140"/>
      <c r="G2312" s="140"/>
      <c r="H2312" s="141"/>
      <c r="I2312" s="142"/>
      <c r="J2312" s="143"/>
      <c r="K2312" s="143"/>
    </row>
    <row r="2313" spans="3:11" s="137" customFormat="1" ht="15" customHeight="1" x14ac:dyDescent="0.25">
      <c r="C2313" s="139"/>
      <c r="D2313" s="139"/>
      <c r="E2313" s="140"/>
      <c r="F2313" s="140"/>
      <c r="G2313" s="140"/>
      <c r="H2313" s="141"/>
      <c r="I2313" s="142"/>
      <c r="J2313" s="143"/>
      <c r="K2313" s="143"/>
    </row>
    <row r="2314" spans="3:11" s="137" customFormat="1" ht="15" customHeight="1" x14ac:dyDescent="0.25">
      <c r="C2314" s="139"/>
      <c r="D2314" s="139"/>
      <c r="E2314" s="140"/>
      <c r="F2314" s="140"/>
      <c r="G2314" s="140"/>
      <c r="H2314" s="141"/>
      <c r="I2314" s="142"/>
      <c r="J2314" s="143"/>
      <c r="K2314" s="143"/>
    </row>
    <row r="2315" spans="3:11" s="137" customFormat="1" ht="15" customHeight="1" x14ac:dyDescent="0.25">
      <c r="C2315" s="139"/>
      <c r="D2315" s="139"/>
      <c r="E2315" s="140"/>
      <c r="F2315" s="140"/>
      <c r="G2315" s="140"/>
      <c r="H2315" s="141"/>
      <c r="I2315" s="142"/>
      <c r="J2315" s="143"/>
      <c r="K2315" s="143"/>
    </row>
    <row r="2316" spans="3:11" s="137" customFormat="1" ht="15" customHeight="1" x14ac:dyDescent="0.25">
      <c r="C2316" s="139"/>
      <c r="D2316" s="139"/>
      <c r="E2316" s="140"/>
      <c r="F2316" s="140"/>
      <c r="G2316" s="140"/>
      <c r="H2316" s="141"/>
      <c r="I2316" s="142"/>
      <c r="J2316" s="143"/>
      <c r="K2316" s="143"/>
    </row>
    <row r="2317" spans="3:11" s="137" customFormat="1" ht="15" customHeight="1" x14ac:dyDescent="0.25">
      <c r="C2317" s="139"/>
      <c r="D2317" s="139"/>
      <c r="E2317" s="140"/>
      <c r="F2317" s="140"/>
      <c r="G2317" s="140"/>
      <c r="H2317" s="141"/>
      <c r="I2317" s="142"/>
      <c r="J2317" s="143"/>
      <c r="K2317" s="143"/>
    </row>
    <row r="2318" spans="3:11" s="137" customFormat="1" ht="15" customHeight="1" x14ac:dyDescent="0.25">
      <c r="C2318" s="139"/>
      <c r="D2318" s="139"/>
      <c r="E2318" s="140"/>
      <c r="F2318" s="140"/>
      <c r="G2318" s="140"/>
      <c r="H2318" s="141"/>
      <c r="I2318" s="142"/>
      <c r="J2318" s="143"/>
      <c r="K2318" s="143"/>
    </row>
    <row r="2319" spans="3:11" s="137" customFormat="1" ht="15" customHeight="1" x14ac:dyDescent="0.25">
      <c r="C2319" s="139"/>
      <c r="D2319" s="139"/>
      <c r="E2319" s="140"/>
      <c r="F2319" s="140"/>
      <c r="G2319" s="140"/>
      <c r="H2319" s="141"/>
      <c r="I2319" s="142"/>
      <c r="J2319" s="143"/>
      <c r="K2319" s="143"/>
    </row>
    <row r="2320" spans="3:11" s="137" customFormat="1" ht="15" customHeight="1" x14ac:dyDescent="0.25">
      <c r="C2320" s="139"/>
      <c r="D2320" s="139"/>
      <c r="E2320" s="140"/>
      <c r="F2320" s="140"/>
      <c r="G2320" s="140"/>
      <c r="H2320" s="141"/>
      <c r="I2320" s="142"/>
      <c r="J2320" s="143"/>
      <c r="K2320" s="143"/>
    </row>
    <row r="2321" spans="3:11" s="137" customFormat="1" ht="15" customHeight="1" x14ac:dyDescent="0.25">
      <c r="C2321" s="139"/>
      <c r="D2321" s="139"/>
      <c r="E2321" s="140"/>
      <c r="F2321" s="140"/>
      <c r="G2321" s="140"/>
      <c r="H2321" s="141"/>
      <c r="I2321" s="142"/>
      <c r="J2321" s="143"/>
      <c r="K2321" s="143"/>
    </row>
    <row r="2322" spans="3:11" s="137" customFormat="1" ht="15" customHeight="1" x14ac:dyDescent="0.25">
      <c r="C2322" s="139"/>
      <c r="D2322" s="139"/>
      <c r="E2322" s="140"/>
      <c r="F2322" s="140"/>
      <c r="G2322" s="140"/>
      <c r="H2322" s="141"/>
      <c r="I2322" s="142"/>
      <c r="J2322" s="143"/>
      <c r="K2322" s="143"/>
    </row>
    <row r="2323" spans="3:11" s="137" customFormat="1" ht="15" customHeight="1" x14ac:dyDescent="0.25">
      <c r="C2323" s="139"/>
      <c r="D2323" s="139"/>
      <c r="E2323" s="140"/>
      <c r="F2323" s="140"/>
      <c r="G2323" s="140"/>
      <c r="H2323" s="141"/>
      <c r="I2323" s="142"/>
      <c r="J2323" s="143"/>
      <c r="K2323" s="143"/>
    </row>
    <row r="2324" spans="3:11" s="137" customFormat="1" ht="15" customHeight="1" x14ac:dyDescent="0.25">
      <c r="C2324" s="139"/>
      <c r="D2324" s="139"/>
      <c r="E2324" s="140"/>
      <c r="F2324" s="140"/>
      <c r="G2324" s="140"/>
      <c r="H2324" s="141"/>
      <c r="I2324" s="142"/>
      <c r="J2324" s="143"/>
      <c r="K2324" s="143"/>
    </row>
    <row r="2325" spans="3:11" s="137" customFormat="1" ht="15" customHeight="1" x14ac:dyDescent="0.25">
      <c r="C2325" s="139"/>
      <c r="D2325" s="139"/>
      <c r="E2325" s="140"/>
      <c r="F2325" s="140"/>
      <c r="G2325" s="140"/>
      <c r="H2325" s="141"/>
      <c r="I2325" s="142"/>
      <c r="J2325" s="143"/>
      <c r="K2325" s="143"/>
    </row>
    <row r="2326" spans="3:11" s="137" customFormat="1" ht="15" customHeight="1" x14ac:dyDescent="0.25">
      <c r="C2326" s="139"/>
      <c r="D2326" s="139"/>
      <c r="E2326" s="140"/>
      <c r="F2326" s="140"/>
      <c r="G2326" s="140"/>
      <c r="H2326" s="141"/>
      <c r="I2326" s="142"/>
      <c r="J2326" s="143"/>
      <c r="K2326" s="143"/>
    </row>
    <row r="2327" spans="3:11" s="137" customFormat="1" ht="15" customHeight="1" x14ac:dyDescent="0.25">
      <c r="C2327" s="139"/>
      <c r="D2327" s="139"/>
      <c r="E2327" s="140"/>
      <c r="F2327" s="140"/>
      <c r="G2327" s="140"/>
      <c r="H2327" s="141"/>
      <c r="I2327" s="142"/>
      <c r="J2327" s="143"/>
      <c r="K2327" s="143"/>
    </row>
    <row r="2328" spans="3:11" s="137" customFormat="1" ht="15" customHeight="1" x14ac:dyDescent="0.25">
      <c r="C2328" s="139"/>
      <c r="D2328" s="139"/>
      <c r="E2328" s="140"/>
      <c r="F2328" s="140"/>
      <c r="G2328" s="140"/>
      <c r="H2328" s="141"/>
      <c r="I2328" s="142"/>
      <c r="J2328" s="143"/>
      <c r="K2328" s="143"/>
    </row>
    <row r="2329" spans="3:11" s="137" customFormat="1" ht="15" customHeight="1" x14ac:dyDescent="0.25">
      <c r="C2329" s="139"/>
      <c r="D2329" s="139"/>
      <c r="E2329" s="140"/>
      <c r="F2329" s="140"/>
      <c r="G2329" s="140"/>
      <c r="H2329" s="141"/>
      <c r="I2329" s="142"/>
      <c r="J2329" s="143"/>
      <c r="K2329" s="143"/>
    </row>
    <row r="2330" spans="3:11" s="137" customFormat="1" ht="15" customHeight="1" x14ac:dyDescent="0.25">
      <c r="C2330" s="139"/>
      <c r="D2330" s="139"/>
      <c r="E2330" s="140"/>
      <c r="F2330" s="140"/>
      <c r="G2330" s="140"/>
      <c r="H2330" s="141"/>
      <c r="I2330" s="142"/>
      <c r="J2330" s="143"/>
      <c r="K2330" s="143"/>
    </row>
    <row r="2331" spans="3:11" s="137" customFormat="1" ht="15" customHeight="1" x14ac:dyDescent="0.25">
      <c r="C2331" s="139"/>
      <c r="D2331" s="139"/>
      <c r="E2331" s="140"/>
      <c r="F2331" s="140"/>
      <c r="G2331" s="140"/>
      <c r="H2331" s="141"/>
      <c r="I2331" s="142"/>
      <c r="J2331" s="143"/>
      <c r="K2331" s="143"/>
    </row>
    <row r="2332" spans="3:11" s="137" customFormat="1" ht="15" customHeight="1" x14ac:dyDescent="0.25">
      <c r="C2332" s="139"/>
      <c r="D2332" s="139"/>
      <c r="E2332" s="140"/>
      <c r="F2332" s="140"/>
      <c r="G2332" s="140"/>
      <c r="H2332" s="141"/>
      <c r="I2332" s="142"/>
      <c r="J2332" s="143"/>
      <c r="K2332" s="143"/>
    </row>
    <row r="2333" spans="3:11" s="137" customFormat="1" ht="15" customHeight="1" x14ac:dyDescent="0.25">
      <c r="C2333" s="139"/>
      <c r="D2333" s="139"/>
      <c r="E2333" s="140"/>
      <c r="F2333" s="140"/>
      <c r="G2333" s="140"/>
      <c r="H2333" s="141"/>
      <c r="I2333" s="142"/>
      <c r="J2333" s="143"/>
      <c r="K2333" s="143"/>
    </row>
    <row r="2334" spans="3:11" s="137" customFormat="1" ht="15" customHeight="1" x14ac:dyDescent="0.25">
      <c r="C2334" s="139"/>
      <c r="D2334" s="139"/>
      <c r="E2334" s="140"/>
      <c r="F2334" s="140"/>
      <c r="G2334" s="140"/>
      <c r="H2334" s="141"/>
      <c r="I2334" s="142"/>
      <c r="J2334" s="143"/>
      <c r="K2334" s="143"/>
    </row>
    <row r="2335" spans="3:11" s="137" customFormat="1" ht="15" customHeight="1" x14ac:dyDescent="0.25">
      <c r="C2335" s="139"/>
      <c r="D2335" s="139"/>
      <c r="E2335" s="140"/>
      <c r="F2335" s="140"/>
      <c r="G2335" s="140"/>
      <c r="H2335" s="141"/>
      <c r="I2335" s="142"/>
      <c r="J2335" s="143"/>
      <c r="K2335" s="143"/>
    </row>
    <row r="2336" spans="3:11" s="137" customFormat="1" ht="15" customHeight="1" x14ac:dyDescent="0.25">
      <c r="C2336" s="139"/>
      <c r="D2336" s="139"/>
      <c r="E2336" s="140"/>
      <c r="F2336" s="140"/>
      <c r="G2336" s="140"/>
      <c r="H2336" s="141"/>
      <c r="I2336" s="142"/>
      <c r="J2336" s="143"/>
      <c r="K2336" s="143"/>
    </row>
    <row r="2337" spans="3:11" s="137" customFormat="1" ht="15" customHeight="1" x14ac:dyDescent="0.25">
      <c r="C2337" s="139"/>
      <c r="D2337" s="139"/>
      <c r="E2337" s="140"/>
      <c r="F2337" s="140"/>
      <c r="G2337" s="140"/>
      <c r="H2337" s="141"/>
      <c r="I2337" s="142"/>
      <c r="J2337" s="143"/>
      <c r="K2337" s="143"/>
    </row>
    <row r="2338" spans="3:11" s="137" customFormat="1" ht="15" customHeight="1" x14ac:dyDescent="0.25">
      <c r="C2338" s="139"/>
      <c r="D2338" s="139"/>
      <c r="E2338" s="140"/>
      <c r="F2338" s="140"/>
      <c r="G2338" s="140"/>
      <c r="H2338" s="141"/>
      <c r="I2338" s="142"/>
      <c r="J2338" s="143"/>
      <c r="K2338" s="143"/>
    </row>
    <row r="2339" spans="3:11" s="137" customFormat="1" ht="15" customHeight="1" x14ac:dyDescent="0.25">
      <c r="C2339" s="139"/>
      <c r="D2339" s="139"/>
      <c r="E2339" s="140"/>
      <c r="F2339" s="140"/>
      <c r="G2339" s="140"/>
      <c r="H2339" s="141"/>
      <c r="I2339" s="142"/>
      <c r="J2339" s="143"/>
      <c r="K2339" s="143"/>
    </row>
    <row r="2340" spans="3:11" s="137" customFormat="1" ht="15" customHeight="1" x14ac:dyDescent="0.25">
      <c r="C2340" s="139"/>
      <c r="D2340" s="139"/>
      <c r="E2340" s="140"/>
      <c r="F2340" s="140"/>
      <c r="G2340" s="140"/>
      <c r="H2340" s="141"/>
      <c r="I2340" s="142"/>
      <c r="J2340" s="143"/>
      <c r="K2340" s="143"/>
    </row>
    <row r="2341" spans="3:11" s="137" customFormat="1" ht="15" customHeight="1" x14ac:dyDescent="0.25">
      <c r="C2341" s="139"/>
      <c r="D2341" s="139"/>
      <c r="E2341" s="140"/>
      <c r="F2341" s="140"/>
      <c r="G2341" s="140"/>
      <c r="H2341" s="141"/>
      <c r="I2341" s="142"/>
      <c r="J2341" s="143"/>
      <c r="K2341" s="143"/>
    </row>
    <row r="2342" spans="3:11" s="137" customFormat="1" ht="15" customHeight="1" x14ac:dyDescent="0.25">
      <c r="C2342" s="139"/>
      <c r="D2342" s="139"/>
      <c r="E2342" s="140"/>
      <c r="F2342" s="140"/>
      <c r="G2342" s="140"/>
      <c r="H2342" s="141"/>
      <c r="I2342" s="142"/>
      <c r="J2342" s="143"/>
      <c r="K2342" s="143"/>
    </row>
    <row r="2343" spans="3:11" s="137" customFormat="1" ht="15" customHeight="1" x14ac:dyDescent="0.25">
      <c r="C2343" s="139"/>
      <c r="D2343" s="139"/>
      <c r="E2343" s="140"/>
      <c r="F2343" s="140"/>
      <c r="G2343" s="140"/>
      <c r="H2343" s="141"/>
      <c r="I2343" s="142"/>
      <c r="J2343" s="143"/>
      <c r="K2343" s="143"/>
    </row>
    <row r="2344" spans="3:11" s="137" customFormat="1" ht="15" customHeight="1" x14ac:dyDescent="0.25">
      <c r="C2344" s="139"/>
      <c r="D2344" s="139"/>
      <c r="E2344" s="140"/>
      <c r="F2344" s="140"/>
      <c r="G2344" s="140"/>
      <c r="H2344" s="141"/>
      <c r="I2344" s="142"/>
      <c r="J2344" s="143"/>
      <c r="K2344" s="143"/>
    </row>
    <row r="2345" spans="3:11" s="137" customFormat="1" ht="15" customHeight="1" x14ac:dyDescent="0.25">
      <c r="C2345" s="139"/>
      <c r="D2345" s="139"/>
      <c r="E2345" s="140"/>
      <c r="F2345" s="140"/>
      <c r="G2345" s="140"/>
      <c r="H2345" s="141"/>
      <c r="I2345" s="142"/>
      <c r="J2345" s="143"/>
      <c r="K2345" s="143"/>
    </row>
    <row r="2346" spans="3:11" s="137" customFormat="1" ht="15" customHeight="1" x14ac:dyDescent="0.25">
      <c r="C2346" s="139"/>
      <c r="D2346" s="139"/>
      <c r="E2346" s="140"/>
      <c r="F2346" s="140"/>
      <c r="G2346" s="140"/>
      <c r="H2346" s="141"/>
      <c r="I2346" s="142"/>
      <c r="J2346" s="143"/>
      <c r="K2346" s="143"/>
    </row>
    <row r="2347" spans="3:11" s="137" customFormat="1" ht="15" customHeight="1" x14ac:dyDescent="0.25">
      <c r="C2347" s="139"/>
      <c r="D2347" s="139"/>
      <c r="E2347" s="140"/>
      <c r="F2347" s="140"/>
      <c r="G2347" s="140"/>
      <c r="H2347" s="141"/>
      <c r="I2347" s="142"/>
      <c r="J2347" s="143"/>
      <c r="K2347" s="143"/>
    </row>
    <row r="2348" spans="3:11" s="137" customFormat="1" ht="15" customHeight="1" x14ac:dyDescent="0.25">
      <c r="C2348" s="139"/>
      <c r="D2348" s="139"/>
      <c r="E2348" s="140"/>
      <c r="F2348" s="140"/>
      <c r="G2348" s="140"/>
      <c r="H2348" s="141"/>
      <c r="I2348" s="142"/>
      <c r="J2348" s="143"/>
      <c r="K2348" s="143"/>
    </row>
    <row r="2349" spans="3:11" s="137" customFormat="1" ht="15" customHeight="1" x14ac:dyDescent="0.25">
      <c r="C2349" s="139"/>
      <c r="D2349" s="139"/>
      <c r="E2349" s="140"/>
      <c r="F2349" s="140"/>
      <c r="G2349" s="140"/>
      <c r="H2349" s="141"/>
      <c r="I2349" s="142"/>
      <c r="J2349" s="143"/>
      <c r="K2349" s="143"/>
    </row>
    <row r="2350" spans="3:11" s="137" customFormat="1" ht="15" customHeight="1" x14ac:dyDescent="0.25">
      <c r="C2350" s="139"/>
      <c r="D2350" s="139"/>
      <c r="E2350" s="140"/>
      <c r="F2350" s="140"/>
      <c r="G2350" s="140"/>
      <c r="H2350" s="141"/>
      <c r="I2350" s="142"/>
      <c r="J2350" s="143"/>
      <c r="K2350" s="143"/>
    </row>
    <row r="2351" spans="3:11" s="137" customFormat="1" ht="15" customHeight="1" x14ac:dyDescent="0.25">
      <c r="C2351" s="139"/>
      <c r="D2351" s="139"/>
      <c r="E2351" s="140"/>
      <c r="F2351" s="140"/>
      <c r="G2351" s="140"/>
      <c r="H2351" s="141"/>
      <c r="I2351" s="142"/>
      <c r="J2351" s="143"/>
      <c r="K2351" s="143"/>
    </row>
    <row r="2352" spans="3:11" s="137" customFormat="1" ht="15" customHeight="1" x14ac:dyDescent="0.25">
      <c r="C2352" s="139"/>
      <c r="D2352" s="139"/>
      <c r="E2352" s="140"/>
      <c r="F2352" s="140"/>
      <c r="G2352" s="140"/>
      <c r="H2352" s="141"/>
      <c r="I2352" s="142"/>
      <c r="J2352" s="143"/>
      <c r="K2352" s="143"/>
    </row>
    <row r="2353" spans="3:11" s="137" customFormat="1" ht="15" customHeight="1" x14ac:dyDescent="0.25">
      <c r="C2353" s="139"/>
      <c r="D2353" s="139"/>
      <c r="E2353" s="140"/>
      <c r="F2353" s="140"/>
      <c r="G2353" s="140"/>
      <c r="H2353" s="141"/>
      <c r="I2353" s="142"/>
      <c r="J2353" s="143"/>
      <c r="K2353" s="143"/>
    </row>
    <row r="2354" spans="3:11" s="137" customFormat="1" ht="15" customHeight="1" x14ac:dyDescent="0.25">
      <c r="C2354" s="139"/>
      <c r="D2354" s="139"/>
      <c r="E2354" s="140"/>
      <c r="F2354" s="140"/>
      <c r="G2354" s="140"/>
      <c r="H2354" s="141"/>
      <c r="I2354" s="142"/>
      <c r="J2354" s="143"/>
      <c r="K2354" s="143"/>
    </row>
    <row r="2355" spans="3:11" s="137" customFormat="1" ht="15" customHeight="1" x14ac:dyDescent="0.25">
      <c r="C2355" s="139"/>
      <c r="D2355" s="139"/>
      <c r="E2355" s="140"/>
      <c r="F2355" s="140"/>
      <c r="G2355" s="140"/>
      <c r="H2355" s="141"/>
      <c r="I2355" s="142"/>
      <c r="J2355" s="143"/>
      <c r="K2355" s="143"/>
    </row>
    <row r="2356" spans="3:11" s="137" customFormat="1" ht="15" customHeight="1" x14ac:dyDescent="0.25">
      <c r="C2356" s="139"/>
      <c r="D2356" s="139"/>
      <c r="E2356" s="140"/>
      <c r="F2356" s="140"/>
      <c r="G2356" s="140"/>
      <c r="H2356" s="141"/>
      <c r="I2356" s="142"/>
      <c r="J2356" s="143"/>
      <c r="K2356" s="143"/>
    </row>
    <row r="2357" spans="3:11" s="137" customFormat="1" ht="15" customHeight="1" x14ac:dyDescent="0.25">
      <c r="C2357" s="139"/>
      <c r="D2357" s="139"/>
      <c r="E2357" s="140"/>
      <c r="F2357" s="140"/>
      <c r="G2357" s="140"/>
      <c r="H2357" s="141"/>
      <c r="I2357" s="142"/>
      <c r="J2357" s="143"/>
      <c r="K2357" s="143"/>
    </row>
    <row r="2358" spans="3:11" s="137" customFormat="1" ht="15" customHeight="1" x14ac:dyDescent="0.25">
      <c r="C2358" s="139"/>
      <c r="D2358" s="139"/>
      <c r="E2358" s="140"/>
      <c r="F2358" s="140"/>
      <c r="G2358" s="140"/>
      <c r="H2358" s="141"/>
      <c r="I2358" s="142"/>
      <c r="J2358" s="143"/>
      <c r="K2358" s="143"/>
    </row>
    <row r="2359" spans="3:11" s="137" customFormat="1" ht="15" customHeight="1" x14ac:dyDescent="0.25">
      <c r="C2359" s="139"/>
      <c r="D2359" s="139"/>
      <c r="E2359" s="140"/>
      <c r="F2359" s="140"/>
      <c r="G2359" s="140"/>
      <c r="H2359" s="141"/>
      <c r="I2359" s="142"/>
      <c r="J2359" s="143"/>
      <c r="K2359" s="143"/>
    </row>
    <row r="2360" spans="3:11" s="137" customFormat="1" ht="15" customHeight="1" x14ac:dyDescent="0.25">
      <c r="C2360" s="139"/>
      <c r="D2360" s="139"/>
      <c r="E2360" s="140"/>
      <c r="F2360" s="140"/>
      <c r="G2360" s="140"/>
      <c r="H2360" s="141"/>
      <c r="I2360" s="142"/>
      <c r="J2360" s="143"/>
      <c r="K2360" s="143"/>
    </row>
    <row r="2361" spans="3:11" s="137" customFormat="1" ht="15" customHeight="1" x14ac:dyDescent="0.25">
      <c r="C2361" s="139"/>
      <c r="D2361" s="139"/>
      <c r="E2361" s="140"/>
      <c r="F2361" s="140"/>
      <c r="G2361" s="140"/>
      <c r="H2361" s="141"/>
      <c r="I2361" s="142"/>
      <c r="J2361" s="143"/>
      <c r="K2361" s="143"/>
    </row>
    <row r="2362" spans="3:11" s="137" customFormat="1" ht="15" customHeight="1" x14ac:dyDescent="0.25">
      <c r="C2362" s="139"/>
      <c r="D2362" s="139"/>
      <c r="E2362" s="140"/>
      <c r="F2362" s="140"/>
      <c r="G2362" s="140"/>
      <c r="H2362" s="141"/>
      <c r="I2362" s="142"/>
      <c r="J2362" s="143"/>
      <c r="K2362" s="143"/>
    </row>
    <row r="2363" spans="3:11" s="137" customFormat="1" ht="15" customHeight="1" x14ac:dyDescent="0.25">
      <c r="C2363" s="139"/>
      <c r="D2363" s="139"/>
      <c r="E2363" s="140"/>
      <c r="F2363" s="140"/>
      <c r="G2363" s="140"/>
      <c r="H2363" s="141"/>
      <c r="I2363" s="142"/>
      <c r="J2363" s="143"/>
      <c r="K2363" s="143"/>
    </row>
    <row r="2364" spans="3:11" s="137" customFormat="1" ht="15" customHeight="1" x14ac:dyDescent="0.25">
      <c r="C2364" s="139"/>
      <c r="D2364" s="139"/>
      <c r="E2364" s="140"/>
      <c r="F2364" s="140"/>
      <c r="G2364" s="140"/>
      <c r="H2364" s="141"/>
      <c r="I2364" s="142"/>
      <c r="J2364" s="143"/>
      <c r="K2364" s="143"/>
    </row>
    <row r="2365" spans="3:11" s="137" customFormat="1" ht="15" customHeight="1" x14ac:dyDescent="0.25">
      <c r="C2365" s="139"/>
      <c r="D2365" s="139"/>
      <c r="E2365" s="140"/>
      <c r="F2365" s="140"/>
      <c r="G2365" s="140"/>
      <c r="H2365" s="141"/>
      <c r="I2365" s="142"/>
      <c r="J2365" s="143"/>
      <c r="K2365" s="143"/>
    </row>
    <row r="2366" spans="3:11" s="137" customFormat="1" ht="15" customHeight="1" x14ac:dyDescent="0.25">
      <c r="C2366" s="139"/>
      <c r="D2366" s="139"/>
      <c r="E2366" s="140"/>
      <c r="F2366" s="140"/>
      <c r="G2366" s="140"/>
      <c r="H2366" s="141"/>
      <c r="I2366" s="142"/>
      <c r="J2366" s="143"/>
      <c r="K2366" s="143"/>
    </row>
    <row r="2367" spans="3:11" s="137" customFormat="1" ht="15" customHeight="1" x14ac:dyDescent="0.25">
      <c r="C2367" s="139"/>
      <c r="D2367" s="139"/>
      <c r="E2367" s="140"/>
      <c r="F2367" s="140"/>
      <c r="G2367" s="140"/>
      <c r="H2367" s="141"/>
      <c r="I2367" s="142"/>
      <c r="J2367" s="143"/>
      <c r="K2367" s="143"/>
    </row>
    <row r="2368" spans="3:11" s="137" customFormat="1" ht="15" customHeight="1" x14ac:dyDescent="0.25">
      <c r="C2368" s="139"/>
      <c r="D2368" s="139"/>
      <c r="E2368" s="140"/>
      <c r="F2368" s="140"/>
      <c r="G2368" s="140"/>
      <c r="H2368" s="141"/>
      <c r="I2368" s="142"/>
      <c r="J2368" s="143"/>
      <c r="K2368" s="143"/>
    </row>
    <row r="2369" spans="3:11" s="137" customFormat="1" ht="15" customHeight="1" x14ac:dyDescent="0.25">
      <c r="C2369" s="139"/>
      <c r="D2369" s="139"/>
      <c r="E2369" s="140"/>
      <c r="F2369" s="140"/>
      <c r="G2369" s="140"/>
      <c r="H2369" s="141"/>
      <c r="I2369" s="142"/>
      <c r="J2369" s="143"/>
      <c r="K2369" s="143"/>
    </row>
    <row r="2370" spans="3:11" s="137" customFormat="1" ht="15" customHeight="1" x14ac:dyDescent="0.25">
      <c r="C2370" s="139"/>
      <c r="D2370" s="139"/>
      <c r="E2370" s="140"/>
      <c r="F2370" s="140"/>
      <c r="G2370" s="140"/>
      <c r="H2370" s="141"/>
      <c r="I2370" s="142"/>
      <c r="J2370" s="143"/>
      <c r="K2370" s="143"/>
    </row>
    <row r="2371" spans="3:11" s="137" customFormat="1" ht="15" customHeight="1" x14ac:dyDescent="0.25">
      <c r="C2371" s="139"/>
      <c r="D2371" s="139"/>
      <c r="E2371" s="140"/>
      <c r="F2371" s="140"/>
      <c r="G2371" s="140"/>
      <c r="H2371" s="141"/>
      <c r="I2371" s="142"/>
      <c r="J2371" s="143"/>
      <c r="K2371" s="143"/>
    </row>
    <row r="2372" spans="3:11" s="137" customFormat="1" ht="15" customHeight="1" x14ac:dyDescent="0.25">
      <c r="C2372" s="139"/>
      <c r="D2372" s="139"/>
      <c r="E2372" s="140"/>
      <c r="F2372" s="140"/>
      <c r="G2372" s="140"/>
      <c r="H2372" s="141"/>
      <c r="I2372" s="142"/>
      <c r="J2372" s="143"/>
      <c r="K2372" s="143"/>
    </row>
    <row r="2373" spans="3:11" s="137" customFormat="1" ht="15" customHeight="1" x14ac:dyDescent="0.25">
      <c r="C2373" s="139"/>
      <c r="D2373" s="139"/>
      <c r="E2373" s="140"/>
      <c r="F2373" s="140"/>
      <c r="G2373" s="140"/>
      <c r="H2373" s="141"/>
      <c r="I2373" s="142"/>
      <c r="J2373" s="143"/>
      <c r="K2373" s="143"/>
    </row>
    <row r="2374" spans="3:11" s="137" customFormat="1" ht="15" customHeight="1" x14ac:dyDescent="0.25">
      <c r="C2374" s="139"/>
      <c r="D2374" s="139"/>
      <c r="E2374" s="140"/>
      <c r="F2374" s="140"/>
      <c r="G2374" s="140"/>
      <c r="H2374" s="141"/>
      <c r="I2374" s="142"/>
      <c r="J2374" s="143"/>
      <c r="K2374" s="143"/>
    </row>
    <row r="2375" spans="3:11" s="137" customFormat="1" ht="15" customHeight="1" x14ac:dyDescent="0.25">
      <c r="C2375" s="139"/>
      <c r="D2375" s="139"/>
      <c r="E2375" s="140"/>
      <c r="F2375" s="140"/>
      <c r="G2375" s="140"/>
      <c r="H2375" s="141"/>
      <c r="I2375" s="142"/>
      <c r="J2375" s="143"/>
      <c r="K2375" s="143"/>
    </row>
    <row r="2376" spans="3:11" s="137" customFormat="1" ht="15" customHeight="1" x14ac:dyDescent="0.25">
      <c r="C2376" s="139"/>
      <c r="D2376" s="139"/>
      <c r="E2376" s="140"/>
      <c r="F2376" s="140"/>
      <c r="G2376" s="140"/>
      <c r="H2376" s="141"/>
      <c r="I2376" s="142"/>
      <c r="J2376" s="143"/>
      <c r="K2376" s="143"/>
    </row>
    <row r="2377" spans="3:11" s="137" customFormat="1" ht="15" customHeight="1" x14ac:dyDescent="0.25">
      <c r="C2377" s="139"/>
      <c r="D2377" s="139"/>
      <c r="E2377" s="140"/>
      <c r="F2377" s="140"/>
      <c r="G2377" s="140"/>
      <c r="H2377" s="141"/>
      <c r="I2377" s="142"/>
      <c r="J2377" s="143"/>
      <c r="K2377" s="143"/>
    </row>
    <row r="2378" spans="3:11" s="137" customFormat="1" ht="15" customHeight="1" x14ac:dyDescent="0.25">
      <c r="C2378" s="139"/>
      <c r="D2378" s="139"/>
      <c r="E2378" s="140"/>
      <c r="F2378" s="140"/>
      <c r="G2378" s="140"/>
      <c r="H2378" s="141"/>
      <c r="I2378" s="142"/>
      <c r="J2378" s="143"/>
      <c r="K2378" s="143"/>
    </row>
    <row r="2379" spans="3:11" s="137" customFormat="1" ht="15" customHeight="1" x14ac:dyDescent="0.25">
      <c r="C2379" s="139"/>
      <c r="D2379" s="139"/>
      <c r="E2379" s="140"/>
      <c r="F2379" s="140"/>
      <c r="G2379" s="140"/>
      <c r="H2379" s="141"/>
      <c r="I2379" s="142"/>
      <c r="J2379" s="143"/>
      <c r="K2379" s="143"/>
    </row>
    <row r="2380" spans="3:11" s="137" customFormat="1" ht="15" customHeight="1" x14ac:dyDescent="0.25">
      <c r="C2380" s="139"/>
      <c r="D2380" s="139"/>
      <c r="E2380" s="140"/>
      <c r="F2380" s="140"/>
      <c r="G2380" s="140"/>
      <c r="H2380" s="141"/>
      <c r="I2380" s="142"/>
      <c r="J2380" s="143"/>
      <c r="K2380" s="143"/>
    </row>
    <row r="2381" spans="3:11" s="137" customFormat="1" ht="15" customHeight="1" x14ac:dyDescent="0.25">
      <c r="C2381" s="139"/>
      <c r="D2381" s="139"/>
      <c r="E2381" s="140"/>
      <c r="F2381" s="140"/>
      <c r="G2381" s="140"/>
      <c r="H2381" s="141"/>
      <c r="I2381" s="142"/>
      <c r="J2381" s="143"/>
      <c r="K2381" s="143"/>
    </row>
    <row r="2382" spans="3:11" s="137" customFormat="1" ht="15" customHeight="1" x14ac:dyDescent="0.25">
      <c r="C2382" s="139"/>
      <c r="D2382" s="139"/>
      <c r="E2382" s="140"/>
      <c r="F2382" s="140"/>
      <c r="G2382" s="140"/>
      <c r="H2382" s="141"/>
      <c r="I2382" s="142"/>
      <c r="J2382" s="143"/>
      <c r="K2382" s="143"/>
    </row>
    <row r="2383" spans="3:11" s="137" customFormat="1" ht="15" customHeight="1" x14ac:dyDescent="0.25">
      <c r="C2383" s="139"/>
      <c r="D2383" s="139"/>
      <c r="E2383" s="140"/>
      <c r="F2383" s="140"/>
      <c r="G2383" s="140"/>
      <c r="H2383" s="141"/>
      <c r="I2383" s="142"/>
      <c r="J2383" s="143"/>
      <c r="K2383" s="143"/>
    </row>
    <row r="2384" spans="3:11" s="137" customFormat="1" ht="15" customHeight="1" x14ac:dyDescent="0.25">
      <c r="C2384" s="139"/>
      <c r="D2384" s="139"/>
      <c r="E2384" s="140"/>
      <c r="F2384" s="140"/>
      <c r="G2384" s="140"/>
      <c r="H2384" s="141"/>
      <c r="I2384" s="142"/>
      <c r="J2384" s="143"/>
      <c r="K2384" s="143"/>
    </row>
    <row r="2385" spans="3:11" s="137" customFormat="1" ht="15" customHeight="1" x14ac:dyDescent="0.25">
      <c r="C2385" s="139"/>
      <c r="D2385" s="139"/>
      <c r="E2385" s="140"/>
      <c r="F2385" s="140"/>
      <c r="G2385" s="140"/>
      <c r="H2385" s="141"/>
      <c r="I2385" s="142"/>
      <c r="J2385" s="143"/>
      <c r="K2385" s="143"/>
    </row>
    <row r="2386" spans="3:11" s="137" customFormat="1" ht="15" customHeight="1" x14ac:dyDescent="0.25">
      <c r="C2386" s="139"/>
      <c r="D2386" s="139"/>
      <c r="E2386" s="140"/>
      <c r="F2386" s="140"/>
      <c r="G2386" s="140"/>
      <c r="H2386" s="141"/>
      <c r="I2386" s="142"/>
      <c r="J2386" s="143"/>
      <c r="K2386" s="143"/>
    </row>
    <row r="2387" spans="3:11" s="137" customFormat="1" ht="15" customHeight="1" x14ac:dyDescent="0.25">
      <c r="C2387" s="139"/>
      <c r="D2387" s="139"/>
      <c r="E2387" s="140"/>
      <c r="F2387" s="140"/>
      <c r="G2387" s="140"/>
      <c r="H2387" s="141"/>
      <c r="I2387" s="142"/>
      <c r="J2387" s="143"/>
      <c r="K2387" s="143"/>
    </row>
    <row r="2388" spans="3:11" s="137" customFormat="1" ht="15" customHeight="1" x14ac:dyDescent="0.25">
      <c r="C2388" s="139"/>
      <c r="D2388" s="139"/>
      <c r="E2388" s="140"/>
      <c r="F2388" s="140"/>
      <c r="G2388" s="140"/>
      <c r="H2388" s="141"/>
      <c r="I2388" s="142"/>
      <c r="J2388" s="143"/>
      <c r="K2388" s="143"/>
    </row>
    <row r="2389" spans="3:11" s="137" customFormat="1" ht="15" customHeight="1" x14ac:dyDescent="0.25">
      <c r="C2389" s="139"/>
      <c r="D2389" s="139"/>
      <c r="E2389" s="140"/>
      <c r="F2389" s="140"/>
      <c r="G2389" s="140"/>
      <c r="H2389" s="141"/>
      <c r="I2389" s="142"/>
      <c r="J2389" s="143"/>
      <c r="K2389" s="143"/>
    </row>
    <row r="2390" spans="3:11" s="137" customFormat="1" ht="15" customHeight="1" x14ac:dyDescent="0.25">
      <c r="C2390" s="139"/>
      <c r="D2390" s="139"/>
      <c r="E2390" s="140"/>
      <c r="F2390" s="140"/>
      <c r="G2390" s="140"/>
      <c r="H2390" s="141"/>
      <c r="I2390" s="142"/>
      <c r="J2390" s="143"/>
      <c r="K2390" s="143"/>
    </row>
    <row r="2391" spans="3:11" s="137" customFormat="1" ht="15" customHeight="1" x14ac:dyDescent="0.25">
      <c r="C2391" s="139"/>
      <c r="D2391" s="139"/>
      <c r="E2391" s="140"/>
      <c r="F2391" s="140"/>
      <c r="G2391" s="140"/>
      <c r="H2391" s="141"/>
      <c r="I2391" s="142"/>
      <c r="J2391" s="143"/>
      <c r="K2391" s="143"/>
    </row>
    <row r="2392" spans="3:11" s="137" customFormat="1" ht="15" customHeight="1" x14ac:dyDescent="0.25">
      <c r="C2392" s="139"/>
      <c r="D2392" s="139"/>
      <c r="E2392" s="140"/>
      <c r="F2392" s="140"/>
      <c r="G2392" s="140"/>
      <c r="H2392" s="141"/>
      <c r="I2392" s="142"/>
      <c r="J2392" s="143"/>
      <c r="K2392" s="143"/>
    </row>
    <row r="2393" spans="3:11" s="137" customFormat="1" ht="15" customHeight="1" x14ac:dyDescent="0.25">
      <c r="C2393" s="139"/>
      <c r="D2393" s="139"/>
      <c r="E2393" s="140"/>
      <c r="F2393" s="140"/>
      <c r="G2393" s="140"/>
      <c r="H2393" s="141"/>
      <c r="I2393" s="142"/>
      <c r="J2393" s="143"/>
      <c r="K2393" s="143"/>
    </row>
    <row r="2394" spans="3:11" s="137" customFormat="1" ht="15" customHeight="1" x14ac:dyDescent="0.25">
      <c r="C2394" s="139"/>
      <c r="D2394" s="139"/>
      <c r="E2394" s="140"/>
      <c r="F2394" s="140"/>
      <c r="G2394" s="140"/>
      <c r="H2394" s="141"/>
      <c r="I2394" s="142"/>
      <c r="J2394" s="143"/>
      <c r="K2394" s="143"/>
    </row>
    <row r="2395" spans="3:11" s="137" customFormat="1" ht="15" customHeight="1" x14ac:dyDescent="0.25">
      <c r="C2395" s="139"/>
      <c r="D2395" s="139"/>
      <c r="E2395" s="140"/>
      <c r="F2395" s="140"/>
      <c r="G2395" s="140"/>
      <c r="H2395" s="141"/>
      <c r="I2395" s="142"/>
      <c r="J2395" s="143"/>
      <c r="K2395" s="143"/>
    </row>
    <row r="2396" spans="3:11" s="137" customFormat="1" ht="15" customHeight="1" x14ac:dyDescent="0.25">
      <c r="C2396" s="139"/>
      <c r="D2396" s="139"/>
      <c r="E2396" s="140"/>
      <c r="F2396" s="140"/>
      <c r="G2396" s="140"/>
      <c r="H2396" s="141"/>
      <c r="I2396" s="142"/>
      <c r="J2396" s="143"/>
      <c r="K2396" s="143"/>
    </row>
    <row r="2397" spans="3:11" s="137" customFormat="1" ht="15" customHeight="1" x14ac:dyDescent="0.25">
      <c r="C2397" s="139"/>
      <c r="D2397" s="139"/>
      <c r="E2397" s="140"/>
      <c r="F2397" s="140"/>
      <c r="G2397" s="140"/>
      <c r="H2397" s="141"/>
      <c r="I2397" s="142"/>
      <c r="J2397" s="143"/>
      <c r="K2397" s="143"/>
    </row>
    <row r="2398" spans="3:11" s="137" customFormat="1" ht="15" customHeight="1" x14ac:dyDescent="0.25">
      <c r="C2398" s="139"/>
      <c r="D2398" s="139"/>
      <c r="E2398" s="140"/>
      <c r="F2398" s="140"/>
      <c r="G2398" s="140"/>
      <c r="H2398" s="141"/>
      <c r="I2398" s="142"/>
      <c r="J2398" s="143"/>
      <c r="K2398" s="143"/>
    </row>
    <row r="2399" spans="3:11" s="137" customFormat="1" ht="15" customHeight="1" x14ac:dyDescent="0.25">
      <c r="C2399" s="139"/>
      <c r="D2399" s="139"/>
      <c r="E2399" s="140"/>
      <c r="F2399" s="140"/>
      <c r="G2399" s="140"/>
      <c r="H2399" s="141"/>
      <c r="I2399" s="142"/>
      <c r="J2399" s="143"/>
      <c r="K2399" s="143"/>
    </row>
    <row r="2400" spans="3:11" s="137" customFormat="1" ht="15" customHeight="1" x14ac:dyDescent="0.25">
      <c r="C2400" s="139"/>
      <c r="D2400" s="139"/>
      <c r="E2400" s="140"/>
      <c r="F2400" s="140"/>
      <c r="G2400" s="140"/>
      <c r="H2400" s="141"/>
      <c r="I2400" s="142"/>
      <c r="J2400" s="143"/>
      <c r="K2400" s="143"/>
    </row>
    <row r="2401" spans="3:11" s="137" customFormat="1" ht="15" customHeight="1" x14ac:dyDescent="0.25">
      <c r="C2401" s="139"/>
      <c r="D2401" s="139"/>
      <c r="E2401" s="140"/>
      <c r="F2401" s="140"/>
      <c r="G2401" s="140"/>
      <c r="H2401" s="141"/>
      <c r="I2401" s="142"/>
      <c r="J2401" s="143"/>
      <c r="K2401" s="143"/>
    </row>
    <row r="2402" spans="3:11" s="137" customFormat="1" ht="15" customHeight="1" x14ac:dyDescent="0.25">
      <c r="C2402" s="139"/>
      <c r="D2402" s="139"/>
      <c r="E2402" s="140"/>
      <c r="F2402" s="140"/>
      <c r="G2402" s="140"/>
      <c r="H2402" s="141"/>
      <c r="I2402" s="142"/>
      <c r="J2402" s="143"/>
      <c r="K2402" s="143"/>
    </row>
    <row r="2403" spans="3:11" s="137" customFormat="1" ht="15" customHeight="1" x14ac:dyDescent="0.25">
      <c r="C2403" s="139"/>
      <c r="D2403" s="139"/>
      <c r="E2403" s="140"/>
      <c r="F2403" s="140"/>
      <c r="G2403" s="140"/>
      <c r="H2403" s="141"/>
      <c r="I2403" s="142"/>
      <c r="J2403" s="143"/>
      <c r="K2403" s="143"/>
    </row>
    <row r="2404" spans="3:11" s="137" customFormat="1" ht="15" customHeight="1" x14ac:dyDescent="0.25">
      <c r="C2404" s="139"/>
      <c r="D2404" s="139"/>
      <c r="E2404" s="140"/>
      <c r="F2404" s="140"/>
      <c r="G2404" s="140"/>
      <c r="H2404" s="141"/>
      <c r="I2404" s="142"/>
      <c r="J2404" s="143"/>
      <c r="K2404" s="143"/>
    </row>
    <row r="2405" spans="3:11" s="137" customFormat="1" ht="15" customHeight="1" x14ac:dyDescent="0.25">
      <c r="C2405" s="139"/>
      <c r="D2405" s="139"/>
      <c r="E2405" s="140"/>
      <c r="F2405" s="140"/>
      <c r="G2405" s="140"/>
      <c r="H2405" s="141"/>
      <c r="I2405" s="142"/>
      <c r="J2405" s="143"/>
      <c r="K2405" s="143"/>
    </row>
    <row r="2406" spans="3:11" s="137" customFormat="1" ht="15" customHeight="1" x14ac:dyDescent="0.25">
      <c r="C2406" s="139"/>
      <c r="D2406" s="139"/>
      <c r="E2406" s="140"/>
      <c r="F2406" s="140"/>
      <c r="G2406" s="140"/>
      <c r="H2406" s="141"/>
      <c r="I2406" s="142"/>
      <c r="J2406" s="143"/>
      <c r="K2406" s="143"/>
    </row>
    <row r="2407" spans="3:11" s="137" customFormat="1" ht="15" customHeight="1" x14ac:dyDescent="0.25">
      <c r="C2407" s="139"/>
      <c r="D2407" s="139"/>
      <c r="E2407" s="140"/>
      <c r="F2407" s="140"/>
      <c r="G2407" s="140"/>
      <c r="H2407" s="141"/>
      <c r="I2407" s="142"/>
      <c r="J2407" s="143"/>
      <c r="K2407" s="143"/>
    </row>
    <row r="2408" spans="3:11" s="137" customFormat="1" ht="15" customHeight="1" x14ac:dyDescent="0.25">
      <c r="C2408" s="139"/>
      <c r="D2408" s="139"/>
      <c r="E2408" s="140"/>
      <c r="F2408" s="140"/>
      <c r="G2408" s="140"/>
      <c r="H2408" s="141"/>
      <c r="I2408" s="142"/>
      <c r="J2408" s="143"/>
      <c r="K2408" s="143"/>
    </row>
    <row r="2409" spans="3:11" s="137" customFormat="1" ht="15" customHeight="1" x14ac:dyDescent="0.25">
      <c r="C2409" s="139"/>
      <c r="D2409" s="139"/>
      <c r="E2409" s="140"/>
      <c r="F2409" s="140"/>
      <c r="G2409" s="140"/>
      <c r="H2409" s="141"/>
      <c r="I2409" s="142"/>
      <c r="J2409" s="143"/>
      <c r="K2409" s="143"/>
    </row>
    <row r="2410" spans="3:11" s="137" customFormat="1" ht="15" customHeight="1" x14ac:dyDescent="0.25">
      <c r="C2410" s="139"/>
      <c r="D2410" s="139"/>
      <c r="E2410" s="140"/>
      <c r="F2410" s="140"/>
      <c r="G2410" s="140"/>
      <c r="H2410" s="141"/>
      <c r="I2410" s="142"/>
      <c r="J2410" s="143"/>
      <c r="K2410" s="143"/>
    </row>
    <row r="2411" spans="3:11" s="137" customFormat="1" ht="15" customHeight="1" x14ac:dyDescent="0.25">
      <c r="C2411" s="139"/>
      <c r="D2411" s="139"/>
      <c r="E2411" s="140"/>
      <c r="F2411" s="140"/>
      <c r="G2411" s="140"/>
      <c r="H2411" s="141"/>
      <c r="I2411" s="142"/>
      <c r="J2411" s="143"/>
      <c r="K2411" s="143"/>
    </row>
    <row r="2412" spans="3:11" s="137" customFormat="1" ht="15" customHeight="1" x14ac:dyDescent="0.25">
      <c r="C2412" s="139"/>
      <c r="D2412" s="139"/>
      <c r="E2412" s="140"/>
      <c r="F2412" s="140"/>
      <c r="G2412" s="140"/>
      <c r="H2412" s="141"/>
      <c r="I2412" s="142"/>
      <c r="J2412" s="143"/>
      <c r="K2412" s="143"/>
    </row>
    <row r="2413" spans="3:11" s="137" customFormat="1" ht="15" customHeight="1" x14ac:dyDescent="0.25">
      <c r="C2413" s="139"/>
      <c r="D2413" s="139"/>
      <c r="E2413" s="140"/>
      <c r="F2413" s="140"/>
      <c r="G2413" s="140"/>
      <c r="H2413" s="141"/>
      <c r="I2413" s="142"/>
      <c r="J2413" s="143"/>
      <c r="K2413" s="143"/>
    </row>
    <row r="2414" spans="3:11" s="137" customFormat="1" ht="15" customHeight="1" x14ac:dyDescent="0.25">
      <c r="C2414" s="139"/>
      <c r="D2414" s="139"/>
      <c r="E2414" s="140"/>
      <c r="F2414" s="140"/>
      <c r="G2414" s="140"/>
      <c r="H2414" s="141"/>
      <c r="I2414" s="142"/>
      <c r="J2414" s="143"/>
      <c r="K2414" s="143"/>
    </row>
    <row r="2415" spans="3:11" s="137" customFormat="1" ht="15" customHeight="1" x14ac:dyDescent="0.25">
      <c r="C2415" s="139"/>
      <c r="D2415" s="139"/>
      <c r="E2415" s="140"/>
      <c r="F2415" s="140"/>
      <c r="G2415" s="140"/>
      <c r="H2415" s="141"/>
      <c r="I2415" s="142"/>
      <c r="J2415" s="143"/>
      <c r="K2415" s="143"/>
    </row>
    <row r="2416" spans="3:11" s="137" customFormat="1" ht="15" customHeight="1" x14ac:dyDescent="0.25">
      <c r="C2416" s="139"/>
      <c r="D2416" s="139"/>
      <c r="E2416" s="140"/>
      <c r="F2416" s="140"/>
      <c r="G2416" s="140"/>
      <c r="H2416" s="141"/>
      <c r="I2416" s="142"/>
      <c r="J2416" s="143"/>
      <c r="K2416" s="143"/>
    </row>
    <row r="2417" spans="3:11" s="137" customFormat="1" ht="15" customHeight="1" x14ac:dyDescent="0.25">
      <c r="C2417" s="139"/>
      <c r="D2417" s="139"/>
      <c r="E2417" s="140"/>
      <c r="F2417" s="140"/>
      <c r="G2417" s="140"/>
      <c r="H2417" s="141"/>
      <c r="I2417" s="142"/>
      <c r="J2417" s="143"/>
      <c r="K2417" s="143"/>
    </row>
    <row r="2418" spans="3:11" s="137" customFormat="1" ht="15" customHeight="1" x14ac:dyDescent="0.25">
      <c r="C2418" s="139"/>
      <c r="D2418" s="139"/>
      <c r="E2418" s="140"/>
      <c r="F2418" s="140"/>
      <c r="G2418" s="140"/>
      <c r="H2418" s="141"/>
      <c r="I2418" s="142"/>
      <c r="J2418" s="143"/>
      <c r="K2418" s="143"/>
    </row>
    <row r="2419" spans="3:11" s="137" customFormat="1" ht="15" customHeight="1" x14ac:dyDescent="0.25">
      <c r="C2419" s="139"/>
      <c r="D2419" s="139"/>
      <c r="E2419" s="140"/>
      <c r="F2419" s="140"/>
      <c r="G2419" s="140"/>
      <c r="H2419" s="141"/>
      <c r="I2419" s="142"/>
      <c r="J2419" s="143"/>
      <c r="K2419" s="143"/>
    </row>
    <row r="2420" spans="3:11" s="137" customFormat="1" ht="15" customHeight="1" x14ac:dyDescent="0.25">
      <c r="C2420" s="139"/>
      <c r="D2420" s="139"/>
      <c r="E2420" s="140"/>
      <c r="F2420" s="140"/>
      <c r="G2420" s="140"/>
      <c r="H2420" s="141"/>
      <c r="I2420" s="142"/>
      <c r="J2420" s="143"/>
      <c r="K2420" s="143"/>
    </row>
    <row r="2421" spans="3:11" s="137" customFormat="1" ht="15" customHeight="1" x14ac:dyDescent="0.25">
      <c r="C2421" s="139"/>
      <c r="D2421" s="139"/>
      <c r="E2421" s="140"/>
      <c r="F2421" s="140"/>
      <c r="G2421" s="140"/>
      <c r="H2421" s="141"/>
      <c r="I2421" s="142"/>
      <c r="J2421" s="143"/>
      <c r="K2421" s="143"/>
    </row>
    <row r="2422" spans="3:11" s="137" customFormat="1" ht="15" customHeight="1" x14ac:dyDescent="0.25">
      <c r="C2422" s="139"/>
      <c r="D2422" s="139"/>
      <c r="E2422" s="140"/>
      <c r="F2422" s="140"/>
      <c r="G2422" s="140"/>
      <c r="H2422" s="141"/>
      <c r="I2422" s="142"/>
      <c r="J2422" s="143"/>
      <c r="K2422" s="143"/>
    </row>
    <row r="2423" spans="3:11" s="137" customFormat="1" ht="15" customHeight="1" x14ac:dyDescent="0.25">
      <c r="C2423" s="139"/>
      <c r="D2423" s="139"/>
      <c r="E2423" s="140"/>
      <c r="F2423" s="140"/>
      <c r="G2423" s="140"/>
      <c r="H2423" s="141"/>
      <c r="I2423" s="142"/>
      <c r="J2423" s="143"/>
      <c r="K2423" s="143"/>
    </row>
    <row r="2424" spans="3:11" s="137" customFormat="1" ht="15" customHeight="1" x14ac:dyDescent="0.25">
      <c r="C2424" s="139"/>
      <c r="D2424" s="139"/>
      <c r="E2424" s="140"/>
      <c r="F2424" s="140"/>
      <c r="G2424" s="140"/>
      <c r="H2424" s="141"/>
      <c r="I2424" s="142"/>
      <c r="J2424" s="143"/>
      <c r="K2424" s="143"/>
    </row>
    <row r="2425" spans="3:11" s="137" customFormat="1" ht="15" customHeight="1" x14ac:dyDescent="0.25">
      <c r="C2425" s="139"/>
      <c r="D2425" s="139"/>
      <c r="E2425" s="140"/>
      <c r="F2425" s="140"/>
      <c r="G2425" s="140"/>
      <c r="H2425" s="141"/>
      <c r="I2425" s="142"/>
      <c r="J2425" s="143"/>
      <c r="K2425" s="143"/>
    </row>
    <row r="2426" spans="3:11" s="137" customFormat="1" ht="15" customHeight="1" x14ac:dyDescent="0.25">
      <c r="C2426" s="139"/>
      <c r="D2426" s="139"/>
      <c r="E2426" s="140"/>
      <c r="F2426" s="140"/>
      <c r="G2426" s="140"/>
      <c r="H2426" s="141"/>
      <c r="I2426" s="142"/>
      <c r="J2426" s="143"/>
      <c r="K2426" s="143"/>
    </row>
    <row r="2427" spans="3:11" s="137" customFormat="1" ht="15" customHeight="1" x14ac:dyDescent="0.25">
      <c r="C2427" s="139"/>
      <c r="D2427" s="139"/>
      <c r="E2427" s="140"/>
      <c r="F2427" s="140"/>
      <c r="G2427" s="140"/>
      <c r="H2427" s="141"/>
      <c r="I2427" s="142"/>
      <c r="J2427" s="143"/>
      <c r="K2427" s="143"/>
    </row>
    <row r="2428" spans="3:11" s="137" customFormat="1" ht="15" customHeight="1" x14ac:dyDescent="0.25">
      <c r="C2428" s="139"/>
      <c r="D2428" s="139"/>
      <c r="E2428" s="140"/>
      <c r="F2428" s="140"/>
      <c r="G2428" s="140"/>
      <c r="H2428" s="141"/>
      <c r="I2428" s="142"/>
      <c r="J2428" s="143"/>
      <c r="K2428" s="143"/>
    </row>
    <row r="2429" spans="3:11" s="137" customFormat="1" ht="15" customHeight="1" x14ac:dyDescent="0.25">
      <c r="C2429" s="139"/>
      <c r="D2429" s="139"/>
      <c r="E2429" s="140"/>
      <c r="F2429" s="140"/>
      <c r="G2429" s="140"/>
      <c r="H2429" s="141"/>
      <c r="I2429" s="142"/>
      <c r="J2429" s="143"/>
      <c r="K2429" s="143"/>
    </row>
    <row r="2430" spans="3:11" s="137" customFormat="1" ht="15" customHeight="1" x14ac:dyDescent="0.25">
      <c r="C2430" s="139"/>
      <c r="D2430" s="139"/>
      <c r="E2430" s="140"/>
      <c r="F2430" s="140"/>
      <c r="G2430" s="140"/>
      <c r="H2430" s="141"/>
      <c r="I2430" s="142"/>
      <c r="J2430" s="143"/>
      <c r="K2430" s="143"/>
    </row>
    <row r="2431" spans="3:11" s="137" customFormat="1" ht="15" customHeight="1" x14ac:dyDescent="0.25">
      <c r="C2431" s="139"/>
      <c r="D2431" s="139"/>
      <c r="E2431" s="140"/>
      <c r="F2431" s="140"/>
      <c r="G2431" s="140"/>
      <c r="H2431" s="141"/>
      <c r="I2431" s="142"/>
      <c r="J2431" s="143"/>
      <c r="K2431" s="143"/>
    </row>
    <row r="2432" spans="3:11" s="137" customFormat="1" ht="15" customHeight="1" x14ac:dyDescent="0.25">
      <c r="C2432" s="139"/>
      <c r="D2432" s="139"/>
      <c r="E2432" s="140"/>
      <c r="F2432" s="140"/>
      <c r="G2432" s="140"/>
      <c r="H2432" s="141"/>
      <c r="I2432" s="142"/>
      <c r="J2432" s="143"/>
      <c r="K2432" s="143"/>
    </row>
    <row r="2433" spans="3:11" s="137" customFormat="1" ht="15" customHeight="1" x14ac:dyDescent="0.25">
      <c r="C2433" s="139"/>
      <c r="D2433" s="139"/>
      <c r="E2433" s="140"/>
      <c r="F2433" s="140"/>
      <c r="G2433" s="140"/>
      <c r="H2433" s="141"/>
      <c r="I2433" s="142"/>
      <c r="J2433" s="143"/>
      <c r="K2433" s="143"/>
    </row>
    <row r="2434" spans="3:11" s="137" customFormat="1" ht="15" customHeight="1" x14ac:dyDescent="0.25">
      <c r="C2434" s="139"/>
      <c r="D2434" s="139"/>
      <c r="E2434" s="140"/>
      <c r="F2434" s="140"/>
      <c r="G2434" s="140"/>
      <c r="H2434" s="141"/>
      <c r="I2434" s="142"/>
      <c r="J2434" s="143"/>
      <c r="K2434" s="143"/>
    </row>
    <row r="2435" spans="3:11" s="137" customFormat="1" ht="15" customHeight="1" x14ac:dyDescent="0.25">
      <c r="C2435" s="139"/>
      <c r="D2435" s="139"/>
      <c r="E2435" s="140"/>
      <c r="F2435" s="140"/>
      <c r="G2435" s="140"/>
      <c r="H2435" s="141"/>
      <c r="I2435" s="142"/>
      <c r="J2435" s="143"/>
      <c r="K2435" s="143"/>
    </row>
    <row r="2436" spans="3:11" s="137" customFormat="1" ht="15" customHeight="1" x14ac:dyDescent="0.25">
      <c r="C2436" s="139"/>
      <c r="D2436" s="139"/>
      <c r="E2436" s="140"/>
      <c r="F2436" s="140"/>
      <c r="G2436" s="140"/>
      <c r="H2436" s="141"/>
      <c r="I2436" s="142"/>
      <c r="J2436" s="143"/>
      <c r="K2436" s="143"/>
    </row>
    <row r="2437" spans="3:11" s="137" customFormat="1" ht="15" customHeight="1" x14ac:dyDescent="0.25">
      <c r="C2437" s="139"/>
      <c r="D2437" s="139"/>
      <c r="E2437" s="140"/>
      <c r="F2437" s="140"/>
      <c r="G2437" s="140"/>
      <c r="H2437" s="141"/>
      <c r="I2437" s="142"/>
      <c r="J2437" s="143"/>
      <c r="K2437" s="143"/>
    </row>
    <row r="2438" spans="3:11" s="137" customFormat="1" ht="15" customHeight="1" x14ac:dyDescent="0.25">
      <c r="C2438" s="139"/>
      <c r="D2438" s="139"/>
      <c r="E2438" s="140"/>
      <c r="F2438" s="140"/>
      <c r="G2438" s="140"/>
      <c r="H2438" s="141"/>
      <c r="I2438" s="142"/>
      <c r="J2438" s="143"/>
      <c r="K2438" s="143"/>
    </row>
    <row r="2439" spans="3:11" s="137" customFormat="1" ht="15" customHeight="1" x14ac:dyDescent="0.25">
      <c r="C2439" s="139"/>
      <c r="D2439" s="139"/>
      <c r="E2439" s="140"/>
      <c r="F2439" s="140"/>
      <c r="G2439" s="140"/>
      <c r="H2439" s="141"/>
      <c r="I2439" s="142"/>
      <c r="J2439" s="143"/>
      <c r="K2439" s="143"/>
    </row>
    <row r="2440" spans="3:11" s="137" customFormat="1" ht="15" customHeight="1" x14ac:dyDescent="0.25">
      <c r="C2440" s="139"/>
      <c r="D2440" s="139"/>
      <c r="E2440" s="140"/>
      <c r="F2440" s="140"/>
      <c r="G2440" s="140"/>
      <c r="H2440" s="141"/>
      <c r="I2440" s="142"/>
      <c r="J2440" s="143"/>
      <c r="K2440" s="143"/>
    </row>
    <row r="2441" spans="3:11" s="137" customFormat="1" ht="15" customHeight="1" x14ac:dyDescent="0.25">
      <c r="C2441" s="139"/>
      <c r="D2441" s="139"/>
      <c r="E2441" s="140"/>
      <c r="F2441" s="140"/>
      <c r="G2441" s="140"/>
      <c r="H2441" s="141"/>
      <c r="I2441" s="142"/>
      <c r="J2441" s="143"/>
      <c r="K2441" s="143"/>
    </row>
    <row r="2442" spans="3:11" s="137" customFormat="1" ht="15" customHeight="1" x14ac:dyDescent="0.25">
      <c r="C2442" s="139"/>
      <c r="D2442" s="139"/>
      <c r="E2442" s="140"/>
      <c r="F2442" s="140"/>
      <c r="G2442" s="140"/>
      <c r="H2442" s="141"/>
      <c r="I2442" s="142"/>
      <c r="J2442" s="143"/>
      <c r="K2442" s="143"/>
    </row>
    <row r="2443" spans="3:11" s="137" customFormat="1" ht="15" customHeight="1" x14ac:dyDescent="0.25">
      <c r="C2443" s="139"/>
      <c r="D2443" s="139"/>
      <c r="E2443" s="140"/>
      <c r="F2443" s="140"/>
      <c r="G2443" s="140"/>
      <c r="H2443" s="141"/>
      <c r="I2443" s="142"/>
      <c r="J2443" s="143"/>
      <c r="K2443" s="143"/>
    </row>
    <row r="2444" spans="3:11" s="137" customFormat="1" ht="15" customHeight="1" x14ac:dyDescent="0.25">
      <c r="C2444" s="139"/>
      <c r="D2444" s="139"/>
      <c r="E2444" s="140"/>
      <c r="F2444" s="140"/>
      <c r="G2444" s="140"/>
      <c r="H2444" s="141"/>
      <c r="I2444" s="142"/>
      <c r="J2444" s="143"/>
      <c r="K2444" s="143"/>
    </row>
    <row r="2445" spans="3:11" s="137" customFormat="1" ht="15" customHeight="1" x14ac:dyDescent="0.25">
      <c r="C2445" s="139"/>
      <c r="D2445" s="139"/>
      <c r="E2445" s="140"/>
      <c r="F2445" s="140"/>
      <c r="G2445" s="140"/>
      <c r="H2445" s="141"/>
      <c r="I2445" s="142"/>
      <c r="J2445" s="143"/>
      <c r="K2445" s="143"/>
    </row>
    <row r="2446" spans="3:11" s="137" customFormat="1" ht="15" customHeight="1" x14ac:dyDescent="0.25">
      <c r="C2446" s="139"/>
      <c r="D2446" s="139"/>
      <c r="E2446" s="140"/>
      <c r="F2446" s="140"/>
      <c r="G2446" s="140"/>
      <c r="H2446" s="141"/>
      <c r="I2446" s="142"/>
      <c r="J2446" s="143"/>
      <c r="K2446" s="143"/>
    </row>
    <row r="2447" spans="3:11" s="137" customFormat="1" ht="15" customHeight="1" x14ac:dyDescent="0.25">
      <c r="C2447" s="139"/>
      <c r="D2447" s="139"/>
      <c r="E2447" s="140"/>
      <c r="F2447" s="140"/>
      <c r="G2447" s="140"/>
      <c r="H2447" s="141"/>
      <c r="I2447" s="142"/>
      <c r="J2447" s="143"/>
      <c r="K2447" s="143"/>
    </row>
    <row r="2448" spans="3:11" s="137" customFormat="1" ht="15" customHeight="1" x14ac:dyDescent="0.25">
      <c r="C2448" s="139"/>
      <c r="D2448" s="139"/>
      <c r="E2448" s="140"/>
      <c r="F2448" s="140"/>
      <c r="G2448" s="140"/>
      <c r="H2448" s="141"/>
      <c r="I2448" s="142"/>
      <c r="J2448" s="143"/>
      <c r="K2448" s="143"/>
    </row>
    <row r="2449" spans="3:11" s="137" customFormat="1" ht="15" customHeight="1" x14ac:dyDescent="0.25">
      <c r="C2449" s="139"/>
      <c r="D2449" s="139"/>
      <c r="E2449" s="140"/>
      <c r="F2449" s="140"/>
      <c r="G2449" s="140"/>
      <c r="H2449" s="141"/>
      <c r="I2449" s="142"/>
      <c r="J2449" s="143"/>
      <c r="K2449" s="143"/>
    </row>
    <row r="2450" spans="3:11" s="137" customFormat="1" ht="15" customHeight="1" x14ac:dyDescent="0.25">
      <c r="C2450" s="139"/>
      <c r="D2450" s="139"/>
      <c r="E2450" s="140"/>
      <c r="F2450" s="140"/>
      <c r="G2450" s="140"/>
      <c r="H2450" s="141"/>
      <c r="I2450" s="142"/>
      <c r="J2450" s="143"/>
      <c r="K2450" s="143"/>
    </row>
    <row r="2451" spans="3:11" s="137" customFormat="1" ht="15" customHeight="1" x14ac:dyDescent="0.25">
      <c r="C2451" s="139"/>
      <c r="D2451" s="139"/>
      <c r="E2451" s="140"/>
      <c r="F2451" s="140"/>
      <c r="G2451" s="140"/>
      <c r="H2451" s="141"/>
      <c r="I2451" s="142"/>
      <c r="J2451" s="143"/>
      <c r="K2451" s="143"/>
    </row>
    <row r="2452" spans="3:11" s="137" customFormat="1" ht="15" customHeight="1" x14ac:dyDescent="0.25">
      <c r="C2452" s="139"/>
      <c r="D2452" s="139"/>
      <c r="E2452" s="140"/>
      <c r="F2452" s="140"/>
      <c r="G2452" s="140"/>
      <c r="H2452" s="141"/>
      <c r="I2452" s="142"/>
      <c r="J2452" s="143"/>
      <c r="K2452" s="143"/>
    </row>
    <row r="2453" spans="3:11" s="137" customFormat="1" ht="15" customHeight="1" x14ac:dyDescent="0.25">
      <c r="C2453" s="139"/>
      <c r="D2453" s="139"/>
      <c r="E2453" s="140"/>
      <c r="F2453" s="140"/>
      <c r="G2453" s="140"/>
      <c r="H2453" s="141"/>
      <c r="I2453" s="142"/>
      <c r="J2453" s="143"/>
      <c r="K2453" s="143"/>
    </row>
    <row r="2454" spans="3:11" s="137" customFormat="1" ht="15" customHeight="1" x14ac:dyDescent="0.25">
      <c r="C2454" s="139"/>
      <c r="D2454" s="139"/>
      <c r="E2454" s="140"/>
      <c r="F2454" s="140"/>
      <c r="G2454" s="140"/>
      <c r="H2454" s="141"/>
      <c r="I2454" s="142"/>
      <c r="J2454" s="143"/>
      <c r="K2454" s="143"/>
    </row>
    <row r="2455" spans="3:11" s="137" customFormat="1" ht="15" customHeight="1" x14ac:dyDescent="0.25">
      <c r="C2455" s="139"/>
      <c r="D2455" s="139"/>
      <c r="E2455" s="140"/>
      <c r="F2455" s="140"/>
      <c r="G2455" s="140"/>
      <c r="H2455" s="141"/>
      <c r="I2455" s="142"/>
      <c r="J2455" s="143"/>
      <c r="K2455" s="143"/>
    </row>
    <row r="2456" spans="3:11" s="137" customFormat="1" ht="15" customHeight="1" x14ac:dyDescent="0.25">
      <c r="C2456" s="139"/>
      <c r="D2456" s="139"/>
      <c r="E2456" s="140"/>
      <c r="F2456" s="140"/>
      <c r="G2456" s="140"/>
      <c r="H2456" s="141"/>
      <c r="I2456" s="142"/>
      <c r="J2456" s="143"/>
      <c r="K2456" s="143"/>
    </row>
    <row r="2457" spans="3:11" s="137" customFormat="1" ht="15" customHeight="1" x14ac:dyDescent="0.25">
      <c r="C2457" s="139"/>
      <c r="D2457" s="139"/>
      <c r="E2457" s="140"/>
      <c r="F2457" s="140"/>
      <c r="G2457" s="140"/>
      <c r="H2457" s="141"/>
      <c r="I2457" s="142"/>
      <c r="J2457" s="143"/>
      <c r="K2457" s="143"/>
    </row>
    <row r="2458" spans="3:11" s="137" customFormat="1" ht="15" customHeight="1" x14ac:dyDescent="0.25">
      <c r="C2458" s="139"/>
      <c r="D2458" s="139"/>
      <c r="E2458" s="140"/>
      <c r="F2458" s="140"/>
      <c r="G2458" s="140"/>
      <c r="H2458" s="141"/>
      <c r="I2458" s="142"/>
      <c r="J2458" s="143"/>
      <c r="K2458" s="143"/>
    </row>
    <row r="2459" spans="3:11" s="137" customFormat="1" ht="15" customHeight="1" x14ac:dyDescent="0.25">
      <c r="C2459" s="139"/>
      <c r="D2459" s="139"/>
      <c r="E2459" s="140"/>
      <c r="F2459" s="140"/>
      <c r="G2459" s="140"/>
      <c r="H2459" s="141"/>
      <c r="I2459" s="142"/>
      <c r="J2459" s="143"/>
      <c r="K2459" s="143"/>
    </row>
    <row r="2460" spans="3:11" s="137" customFormat="1" ht="15" customHeight="1" x14ac:dyDescent="0.25">
      <c r="C2460" s="139"/>
      <c r="D2460" s="139"/>
      <c r="E2460" s="140"/>
      <c r="F2460" s="140"/>
      <c r="G2460" s="140"/>
      <c r="H2460" s="141"/>
      <c r="I2460" s="142"/>
      <c r="J2460" s="143"/>
      <c r="K2460" s="143"/>
    </row>
    <row r="2461" spans="3:11" s="137" customFormat="1" ht="15" customHeight="1" x14ac:dyDescent="0.25">
      <c r="C2461" s="139"/>
      <c r="D2461" s="139"/>
      <c r="E2461" s="140"/>
      <c r="F2461" s="140"/>
      <c r="G2461" s="140"/>
      <c r="H2461" s="141"/>
      <c r="I2461" s="142"/>
      <c r="J2461" s="143"/>
      <c r="K2461" s="143"/>
    </row>
    <row r="2462" spans="3:11" s="137" customFormat="1" ht="15" customHeight="1" x14ac:dyDescent="0.25">
      <c r="C2462" s="139"/>
      <c r="D2462" s="139"/>
      <c r="E2462" s="140"/>
      <c r="F2462" s="140"/>
      <c r="G2462" s="140"/>
      <c r="H2462" s="141"/>
      <c r="I2462" s="142"/>
      <c r="J2462" s="143"/>
      <c r="K2462" s="143"/>
    </row>
    <row r="2463" spans="3:11" s="137" customFormat="1" ht="15" customHeight="1" x14ac:dyDescent="0.25">
      <c r="C2463" s="139"/>
      <c r="D2463" s="139"/>
      <c r="E2463" s="140"/>
      <c r="F2463" s="140"/>
      <c r="G2463" s="140"/>
      <c r="H2463" s="141"/>
      <c r="I2463" s="142"/>
      <c r="J2463" s="143"/>
      <c r="K2463" s="143"/>
    </row>
    <row r="2464" spans="3:11" s="137" customFormat="1" ht="15" customHeight="1" x14ac:dyDescent="0.25">
      <c r="C2464" s="139"/>
      <c r="D2464" s="139"/>
      <c r="E2464" s="140"/>
      <c r="F2464" s="140"/>
      <c r="G2464" s="140"/>
      <c r="H2464" s="141"/>
      <c r="I2464" s="142"/>
      <c r="J2464" s="143"/>
      <c r="K2464" s="143"/>
    </row>
    <row r="2465" spans="3:11" s="137" customFormat="1" ht="15" customHeight="1" x14ac:dyDescent="0.25">
      <c r="C2465" s="139"/>
      <c r="D2465" s="139"/>
      <c r="E2465" s="140"/>
      <c r="F2465" s="140"/>
      <c r="G2465" s="140"/>
      <c r="H2465" s="141"/>
      <c r="I2465" s="142"/>
      <c r="J2465" s="143"/>
      <c r="K2465" s="143"/>
    </row>
    <row r="2466" spans="3:11" s="137" customFormat="1" ht="15" customHeight="1" x14ac:dyDescent="0.25">
      <c r="C2466" s="139"/>
      <c r="D2466" s="139"/>
      <c r="E2466" s="140"/>
      <c r="F2466" s="140"/>
      <c r="G2466" s="140"/>
      <c r="H2466" s="141"/>
      <c r="I2466" s="142"/>
      <c r="J2466" s="143"/>
      <c r="K2466" s="143"/>
    </row>
    <row r="2467" spans="3:11" s="137" customFormat="1" ht="15" customHeight="1" x14ac:dyDescent="0.25">
      <c r="C2467" s="139"/>
      <c r="D2467" s="139"/>
      <c r="E2467" s="140"/>
      <c r="F2467" s="140"/>
      <c r="G2467" s="140"/>
      <c r="H2467" s="141"/>
      <c r="I2467" s="142"/>
      <c r="J2467" s="143"/>
      <c r="K2467" s="143"/>
    </row>
    <row r="2468" spans="3:11" s="137" customFormat="1" ht="15" customHeight="1" x14ac:dyDescent="0.25">
      <c r="C2468" s="139"/>
      <c r="D2468" s="139"/>
      <c r="E2468" s="140"/>
      <c r="F2468" s="140"/>
      <c r="G2468" s="140"/>
      <c r="H2468" s="141"/>
      <c r="I2468" s="142"/>
      <c r="J2468" s="143"/>
      <c r="K2468" s="143"/>
    </row>
    <row r="2469" spans="3:11" s="137" customFormat="1" ht="15" customHeight="1" x14ac:dyDescent="0.25">
      <c r="C2469" s="139"/>
      <c r="D2469" s="139"/>
      <c r="E2469" s="140"/>
      <c r="F2469" s="140"/>
      <c r="G2469" s="140"/>
      <c r="H2469" s="141"/>
      <c r="I2469" s="142"/>
      <c r="J2469" s="143"/>
      <c r="K2469" s="143"/>
    </row>
    <row r="2470" spans="3:11" s="137" customFormat="1" ht="15" customHeight="1" x14ac:dyDescent="0.25">
      <c r="C2470" s="139"/>
      <c r="D2470" s="139"/>
      <c r="E2470" s="140"/>
      <c r="F2470" s="140"/>
      <c r="G2470" s="140"/>
      <c r="H2470" s="141"/>
      <c r="I2470" s="142"/>
      <c r="J2470" s="143"/>
      <c r="K2470" s="143"/>
    </row>
    <row r="2471" spans="3:11" s="137" customFormat="1" ht="15" customHeight="1" x14ac:dyDescent="0.25">
      <c r="C2471" s="139"/>
      <c r="D2471" s="139"/>
      <c r="E2471" s="140"/>
      <c r="F2471" s="140"/>
      <c r="G2471" s="140"/>
      <c r="H2471" s="141"/>
      <c r="I2471" s="142"/>
      <c r="J2471" s="143"/>
      <c r="K2471" s="143"/>
    </row>
    <row r="2472" spans="3:11" s="137" customFormat="1" ht="15" customHeight="1" x14ac:dyDescent="0.25">
      <c r="C2472" s="139"/>
      <c r="D2472" s="139"/>
      <c r="E2472" s="140"/>
      <c r="F2472" s="140"/>
      <c r="G2472" s="140"/>
      <c r="H2472" s="141"/>
      <c r="I2472" s="142"/>
      <c r="J2472" s="143"/>
      <c r="K2472" s="143"/>
    </row>
    <row r="2473" spans="3:11" s="137" customFormat="1" ht="15" customHeight="1" x14ac:dyDescent="0.25">
      <c r="C2473" s="139"/>
      <c r="D2473" s="139"/>
      <c r="E2473" s="140"/>
      <c r="F2473" s="140"/>
      <c r="G2473" s="140"/>
      <c r="H2473" s="141"/>
      <c r="I2473" s="142"/>
      <c r="J2473" s="143"/>
      <c r="K2473" s="143"/>
    </row>
    <row r="2474" spans="3:11" s="137" customFormat="1" ht="15" customHeight="1" x14ac:dyDescent="0.25">
      <c r="C2474" s="139"/>
      <c r="D2474" s="139"/>
      <c r="E2474" s="140"/>
      <c r="F2474" s="140"/>
      <c r="G2474" s="140"/>
      <c r="H2474" s="141"/>
      <c r="I2474" s="142"/>
      <c r="J2474" s="143"/>
      <c r="K2474" s="143"/>
    </row>
    <row r="2475" spans="3:11" s="137" customFormat="1" ht="15" customHeight="1" x14ac:dyDescent="0.25">
      <c r="C2475" s="139"/>
      <c r="D2475" s="139"/>
      <c r="E2475" s="140"/>
      <c r="F2475" s="140"/>
      <c r="G2475" s="140"/>
      <c r="H2475" s="141"/>
      <c r="I2475" s="142"/>
      <c r="J2475" s="143"/>
      <c r="K2475" s="143"/>
    </row>
    <row r="2476" spans="3:11" s="137" customFormat="1" ht="15" customHeight="1" x14ac:dyDescent="0.25">
      <c r="C2476" s="139"/>
      <c r="D2476" s="139"/>
      <c r="E2476" s="140"/>
      <c r="F2476" s="140"/>
      <c r="G2476" s="140"/>
      <c r="H2476" s="141"/>
      <c r="I2476" s="142"/>
      <c r="J2476" s="143"/>
      <c r="K2476" s="143"/>
    </row>
    <row r="2477" spans="3:11" s="137" customFormat="1" ht="15" customHeight="1" x14ac:dyDescent="0.25">
      <c r="C2477" s="139"/>
      <c r="D2477" s="139"/>
      <c r="E2477" s="140"/>
      <c r="F2477" s="140"/>
      <c r="G2477" s="140"/>
      <c r="H2477" s="141"/>
      <c r="I2477" s="142"/>
      <c r="J2477" s="143"/>
      <c r="K2477" s="143"/>
    </row>
    <row r="2478" spans="3:11" s="137" customFormat="1" ht="15" customHeight="1" x14ac:dyDescent="0.25">
      <c r="C2478" s="139"/>
      <c r="D2478" s="139"/>
      <c r="E2478" s="140"/>
      <c r="F2478" s="140"/>
      <c r="G2478" s="140"/>
      <c r="H2478" s="141"/>
      <c r="I2478" s="142"/>
      <c r="J2478" s="143"/>
      <c r="K2478" s="143"/>
    </row>
    <row r="2479" spans="3:11" s="137" customFormat="1" ht="15" customHeight="1" x14ac:dyDescent="0.25">
      <c r="C2479" s="139"/>
      <c r="D2479" s="139"/>
      <c r="E2479" s="140"/>
      <c r="F2479" s="140"/>
      <c r="G2479" s="140"/>
      <c r="H2479" s="141"/>
      <c r="I2479" s="142"/>
      <c r="J2479" s="143"/>
      <c r="K2479" s="143"/>
    </row>
    <row r="2480" spans="3:11" s="137" customFormat="1" ht="15" customHeight="1" x14ac:dyDescent="0.25">
      <c r="C2480" s="139"/>
      <c r="D2480" s="139"/>
      <c r="E2480" s="140"/>
      <c r="F2480" s="140"/>
      <c r="G2480" s="140"/>
      <c r="H2480" s="141"/>
      <c r="I2480" s="142"/>
      <c r="J2480" s="143"/>
      <c r="K2480" s="143"/>
    </row>
    <row r="2481" spans="3:11" s="137" customFormat="1" ht="15" customHeight="1" x14ac:dyDescent="0.25">
      <c r="C2481" s="139"/>
      <c r="D2481" s="139"/>
      <c r="E2481" s="140"/>
      <c r="F2481" s="140"/>
      <c r="G2481" s="140"/>
      <c r="H2481" s="141"/>
      <c r="I2481" s="142"/>
      <c r="J2481" s="143"/>
      <c r="K2481" s="143"/>
    </row>
    <row r="2482" spans="3:11" s="137" customFormat="1" ht="15" customHeight="1" x14ac:dyDescent="0.25">
      <c r="C2482" s="139"/>
      <c r="D2482" s="139"/>
      <c r="E2482" s="140"/>
      <c r="F2482" s="140"/>
      <c r="G2482" s="140"/>
      <c r="H2482" s="141"/>
      <c r="I2482" s="142"/>
      <c r="J2482" s="143"/>
      <c r="K2482" s="143"/>
    </row>
    <row r="2483" spans="3:11" s="137" customFormat="1" ht="15" customHeight="1" x14ac:dyDescent="0.25">
      <c r="C2483" s="139"/>
      <c r="D2483" s="139"/>
      <c r="E2483" s="140"/>
      <c r="F2483" s="140"/>
      <c r="G2483" s="140"/>
      <c r="H2483" s="141"/>
      <c r="I2483" s="142"/>
      <c r="J2483" s="143"/>
      <c r="K2483" s="143"/>
    </row>
    <row r="2484" spans="3:11" s="137" customFormat="1" ht="15" customHeight="1" x14ac:dyDescent="0.25">
      <c r="C2484" s="139"/>
      <c r="D2484" s="139"/>
      <c r="E2484" s="140"/>
      <c r="F2484" s="140"/>
      <c r="G2484" s="140"/>
      <c r="H2484" s="141"/>
      <c r="I2484" s="142"/>
      <c r="J2484" s="143"/>
      <c r="K2484" s="143"/>
    </row>
    <row r="2485" spans="3:11" s="137" customFormat="1" ht="15" customHeight="1" x14ac:dyDescent="0.25">
      <c r="C2485" s="139"/>
      <c r="D2485" s="139"/>
      <c r="E2485" s="140"/>
      <c r="F2485" s="140"/>
      <c r="G2485" s="140"/>
      <c r="H2485" s="141"/>
      <c r="I2485" s="142"/>
      <c r="J2485" s="143"/>
      <c r="K2485" s="143"/>
    </row>
    <row r="2486" spans="3:11" s="137" customFormat="1" ht="15" customHeight="1" x14ac:dyDescent="0.25">
      <c r="C2486" s="139"/>
      <c r="D2486" s="139"/>
      <c r="E2486" s="140"/>
      <c r="F2486" s="140"/>
      <c r="G2486" s="140"/>
      <c r="H2486" s="141"/>
      <c r="I2486" s="142"/>
      <c r="J2486" s="143"/>
      <c r="K2486" s="143"/>
    </row>
    <row r="2487" spans="3:11" s="137" customFormat="1" ht="15" customHeight="1" x14ac:dyDescent="0.25">
      <c r="C2487" s="139"/>
      <c r="D2487" s="139"/>
      <c r="E2487" s="140"/>
      <c r="F2487" s="140"/>
      <c r="G2487" s="140"/>
      <c r="H2487" s="141"/>
      <c r="I2487" s="142"/>
      <c r="J2487" s="143"/>
      <c r="K2487" s="143"/>
    </row>
    <row r="2488" spans="3:11" s="137" customFormat="1" ht="15" customHeight="1" x14ac:dyDescent="0.25">
      <c r="C2488" s="139"/>
      <c r="D2488" s="139"/>
      <c r="E2488" s="140"/>
      <c r="F2488" s="140"/>
      <c r="G2488" s="140"/>
      <c r="H2488" s="141"/>
      <c r="I2488" s="142"/>
      <c r="J2488" s="143"/>
      <c r="K2488" s="143"/>
    </row>
    <row r="2489" spans="3:11" s="137" customFormat="1" ht="15" customHeight="1" x14ac:dyDescent="0.25">
      <c r="C2489" s="139"/>
      <c r="D2489" s="139"/>
      <c r="E2489" s="140"/>
      <c r="F2489" s="140"/>
      <c r="G2489" s="140"/>
      <c r="H2489" s="141"/>
      <c r="I2489" s="142"/>
      <c r="J2489" s="143"/>
      <c r="K2489" s="143"/>
    </row>
    <row r="2490" spans="3:11" s="137" customFormat="1" ht="15" customHeight="1" x14ac:dyDescent="0.25">
      <c r="C2490" s="139"/>
      <c r="D2490" s="139"/>
      <c r="E2490" s="140"/>
      <c r="F2490" s="140"/>
      <c r="G2490" s="140"/>
      <c r="H2490" s="141"/>
      <c r="I2490" s="142"/>
      <c r="J2490" s="143"/>
      <c r="K2490" s="143"/>
    </row>
    <row r="2491" spans="3:11" s="137" customFormat="1" ht="15" customHeight="1" x14ac:dyDescent="0.25">
      <c r="C2491" s="139"/>
      <c r="D2491" s="139"/>
      <c r="E2491" s="140"/>
      <c r="F2491" s="140"/>
      <c r="G2491" s="140"/>
      <c r="H2491" s="141"/>
      <c r="I2491" s="142"/>
      <c r="J2491" s="143"/>
      <c r="K2491" s="143"/>
    </row>
    <row r="2492" spans="3:11" s="137" customFormat="1" ht="15" customHeight="1" x14ac:dyDescent="0.25">
      <c r="C2492" s="139"/>
      <c r="D2492" s="139"/>
      <c r="E2492" s="140"/>
      <c r="F2492" s="140"/>
      <c r="G2492" s="140"/>
      <c r="H2492" s="141"/>
      <c r="I2492" s="142"/>
      <c r="J2492" s="143"/>
      <c r="K2492" s="143"/>
    </row>
    <row r="2493" spans="3:11" s="137" customFormat="1" ht="15" customHeight="1" x14ac:dyDescent="0.25">
      <c r="C2493" s="139"/>
      <c r="D2493" s="139"/>
      <c r="E2493" s="140"/>
      <c r="F2493" s="140"/>
      <c r="G2493" s="140"/>
      <c r="H2493" s="141"/>
      <c r="I2493" s="142"/>
      <c r="J2493" s="143"/>
      <c r="K2493" s="143"/>
    </row>
    <row r="2494" spans="3:11" s="137" customFormat="1" ht="15" customHeight="1" x14ac:dyDescent="0.25">
      <c r="C2494" s="139"/>
      <c r="D2494" s="139"/>
      <c r="E2494" s="140"/>
      <c r="F2494" s="140"/>
      <c r="G2494" s="140"/>
      <c r="H2494" s="141"/>
      <c r="I2494" s="142"/>
      <c r="J2494" s="143"/>
      <c r="K2494" s="143"/>
    </row>
    <row r="2495" spans="3:11" s="137" customFormat="1" ht="15" customHeight="1" x14ac:dyDescent="0.25">
      <c r="C2495" s="139"/>
      <c r="D2495" s="139"/>
      <c r="E2495" s="140"/>
      <c r="F2495" s="140"/>
      <c r="G2495" s="140"/>
      <c r="H2495" s="141"/>
      <c r="I2495" s="142"/>
      <c r="J2495" s="143"/>
      <c r="K2495" s="143"/>
    </row>
    <row r="2496" spans="3:11" s="137" customFormat="1" ht="15" customHeight="1" x14ac:dyDescent="0.25">
      <c r="C2496" s="139"/>
      <c r="D2496" s="139"/>
      <c r="E2496" s="140"/>
      <c r="F2496" s="140"/>
      <c r="G2496" s="140"/>
      <c r="H2496" s="141"/>
      <c r="I2496" s="142"/>
      <c r="J2496" s="143"/>
      <c r="K2496" s="143"/>
    </row>
    <row r="2497" spans="3:11" s="137" customFormat="1" ht="15" customHeight="1" x14ac:dyDescent="0.25">
      <c r="C2497" s="139"/>
      <c r="D2497" s="139"/>
      <c r="E2497" s="140"/>
      <c r="F2497" s="140"/>
      <c r="G2497" s="140"/>
      <c r="H2497" s="141"/>
      <c r="I2497" s="142"/>
      <c r="J2497" s="143"/>
      <c r="K2497" s="143"/>
    </row>
    <row r="2498" spans="3:11" s="137" customFormat="1" ht="15" customHeight="1" x14ac:dyDescent="0.25">
      <c r="C2498" s="139"/>
      <c r="D2498" s="139"/>
      <c r="E2498" s="140"/>
      <c r="F2498" s="140"/>
      <c r="G2498" s="140"/>
      <c r="H2498" s="141"/>
      <c r="I2498" s="142"/>
      <c r="J2498" s="143"/>
      <c r="K2498" s="143"/>
    </row>
    <row r="2499" spans="3:11" s="137" customFormat="1" ht="15" customHeight="1" x14ac:dyDescent="0.25">
      <c r="C2499" s="139"/>
      <c r="D2499" s="139"/>
      <c r="E2499" s="140"/>
      <c r="F2499" s="140"/>
      <c r="G2499" s="140"/>
      <c r="H2499" s="141"/>
      <c r="I2499" s="142"/>
      <c r="J2499" s="143"/>
      <c r="K2499" s="143"/>
    </row>
    <row r="2500" spans="3:11" s="137" customFormat="1" ht="15" customHeight="1" x14ac:dyDescent="0.25">
      <c r="C2500" s="139"/>
      <c r="D2500" s="139"/>
      <c r="E2500" s="140"/>
      <c r="F2500" s="140"/>
      <c r="G2500" s="140"/>
      <c r="H2500" s="141"/>
      <c r="I2500" s="142"/>
      <c r="J2500" s="143"/>
      <c r="K2500" s="143"/>
    </row>
    <row r="2501" spans="3:11" s="137" customFormat="1" ht="15" customHeight="1" x14ac:dyDescent="0.25">
      <c r="C2501" s="139"/>
      <c r="D2501" s="139"/>
      <c r="E2501" s="140"/>
      <c r="F2501" s="140"/>
      <c r="G2501" s="140"/>
      <c r="H2501" s="141"/>
      <c r="I2501" s="142"/>
      <c r="J2501" s="143"/>
      <c r="K2501" s="143"/>
    </row>
    <row r="2502" spans="3:11" s="137" customFormat="1" ht="15" customHeight="1" x14ac:dyDescent="0.25">
      <c r="C2502" s="139"/>
      <c r="D2502" s="139"/>
      <c r="E2502" s="140"/>
      <c r="F2502" s="140"/>
      <c r="G2502" s="140"/>
      <c r="H2502" s="141"/>
      <c r="I2502" s="142"/>
      <c r="J2502" s="143"/>
      <c r="K2502" s="143"/>
    </row>
    <row r="2503" spans="3:11" s="137" customFormat="1" ht="15" customHeight="1" x14ac:dyDescent="0.25">
      <c r="C2503" s="139"/>
      <c r="D2503" s="139"/>
      <c r="E2503" s="140"/>
      <c r="F2503" s="140"/>
      <c r="G2503" s="140"/>
      <c r="H2503" s="141"/>
      <c r="I2503" s="142"/>
      <c r="J2503" s="143"/>
      <c r="K2503" s="143"/>
    </row>
    <row r="2504" spans="3:11" s="137" customFormat="1" ht="15" customHeight="1" x14ac:dyDescent="0.25">
      <c r="C2504" s="139"/>
      <c r="D2504" s="139"/>
      <c r="E2504" s="140"/>
      <c r="F2504" s="140"/>
      <c r="G2504" s="140"/>
      <c r="H2504" s="141"/>
      <c r="I2504" s="142"/>
      <c r="J2504" s="143"/>
      <c r="K2504" s="143"/>
    </row>
    <row r="2505" spans="3:11" s="137" customFormat="1" ht="15" customHeight="1" x14ac:dyDescent="0.25">
      <c r="C2505" s="139"/>
      <c r="D2505" s="139"/>
      <c r="E2505" s="140"/>
      <c r="F2505" s="140"/>
      <c r="G2505" s="140"/>
      <c r="H2505" s="141"/>
      <c r="I2505" s="142"/>
      <c r="J2505" s="143"/>
      <c r="K2505" s="143"/>
    </row>
    <row r="2506" spans="3:11" s="137" customFormat="1" ht="15" customHeight="1" x14ac:dyDescent="0.25">
      <c r="C2506" s="139"/>
      <c r="D2506" s="139"/>
      <c r="E2506" s="140"/>
      <c r="F2506" s="140"/>
      <c r="G2506" s="140"/>
      <c r="H2506" s="141"/>
      <c r="I2506" s="142"/>
      <c r="J2506" s="143"/>
      <c r="K2506" s="143"/>
    </row>
    <row r="2507" spans="3:11" s="137" customFormat="1" ht="15" customHeight="1" x14ac:dyDescent="0.25">
      <c r="C2507" s="139"/>
      <c r="D2507" s="139"/>
      <c r="E2507" s="140"/>
      <c r="F2507" s="140"/>
      <c r="G2507" s="140"/>
      <c r="H2507" s="141"/>
      <c r="I2507" s="142"/>
      <c r="J2507" s="143"/>
      <c r="K2507" s="143"/>
    </row>
    <row r="2508" spans="3:11" s="137" customFormat="1" ht="15" customHeight="1" x14ac:dyDescent="0.25">
      <c r="C2508" s="139"/>
      <c r="D2508" s="139"/>
      <c r="E2508" s="140"/>
      <c r="F2508" s="140"/>
      <c r="G2508" s="140"/>
      <c r="H2508" s="141"/>
      <c r="I2508" s="142"/>
      <c r="J2508" s="143"/>
      <c r="K2508" s="143"/>
    </row>
    <row r="2509" spans="3:11" s="137" customFormat="1" ht="15" customHeight="1" x14ac:dyDescent="0.25">
      <c r="C2509" s="139"/>
      <c r="D2509" s="139"/>
      <c r="E2509" s="140"/>
      <c r="F2509" s="140"/>
      <c r="G2509" s="140"/>
      <c r="H2509" s="141"/>
      <c r="I2509" s="142"/>
      <c r="J2509" s="143"/>
      <c r="K2509" s="143"/>
    </row>
    <row r="2510" spans="3:11" s="137" customFormat="1" ht="15" customHeight="1" x14ac:dyDescent="0.25">
      <c r="C2510" s="139"/>
      <c r="D2510" s="139"/>
      <c r="E2510" s="140"/>
      <c r="F2510" s="140"/>
      <c r="G2510" s="140"/>
      <c r="H2510" s="141"/>
      <c r="I2510" s="142"/>
      <c r="J2510" s="143"/>
      <c r="K2510" s="143"/>
    </row>
    <row r="2511" spans="3:11" s="137" customFormat="1" ht="15" customHeight="1" x14ac:dyDescent="0.25">
      <c r="C2511" s="139"/>
      <c r="D2511" s="139"/>
      <c r="E2511" s="140"/>
      <c r="F2511" s="140"/>
      <c r="G2511" s="140"/>
      <c r="H2511" s="141"/>
      <c r="I2511" s="142"/>
      <c r="J2511" s="143"/>
      <c r="K2511" s="143"/>
    </row>
    <row r="2512" spans="3:11" s="137" customFormat="1" ht="15" customHeight="1" x14ac:dyDescent="0.25">
      <c r="C2512" s="139"/>
      <c r="D2512" s="139"/>
      <c r="E2512" s="140"/>
      <c r="F2512" s="140"/>
      <c r="G2512" s="140"/>
      <c r="H2512" s="141"/>
      <c r="I2512" s="142"/>
      <c r="J2512" s="143"/>
      <c r="K2512" s="143"/>
    </row>
    <row r="2513" spans="3:11" s="137" customFormat="1" ht="15" customHeight="1" x14ac:dyDescent="0.25">
      <c r="C2513" s="139"/>
      <c r="D2513" s="139"/>
      <c r="E2513" s="140"/>
      <c r="F2513" s="140"/>
      <c r="G2513" s="140"/>
      <c r="H2513" s="141"/>
      <c r="I2513" s="142"/>
      <c r="J2513" s="143"/>
      <c r="K2513" s="143"/>
    </row>
    <row r="2514" spans="3:11" s="137" customFormat="1" ht="15" customHeight="1" x14ac:dyDescent="0.25">
      <c r="C2514" s="139"/>
      <c r="D2514" s="139"/>
      <c r="E2514" s="140"/>
      <c r="F2514" s="140"/>
      <c r="G2514" s="140"/>
      <c r="H2514" s="141"/>
      <c r="I2514" s="142"/>
      <c r="J2514" s="143"/>
      <c r="K2514" s="143"/>
    </row>
    <row r="2515" spans="3:11" s="137" customFormat="1" ht="15" customHeight="1" x14ac:dyDescent="0.25">
      <c r="C2515" s="139"/>
      <c r="D2515" s="139"/>
      <c r="E2515" s="140"/>
      <c r="F2515" s="140"/>
      <c r="G2515" s="140"/>
      <c r="H2515" s="141"/>
      <c r="I2515" s="142"/>
      <c r="J2515" s="143"/>
      <c r="K2515" s="143"/>
    </row>
    <row r="2516" spans="3:11" s="137" customFormat="1" ht="15" customHeight="1" x14ac:dyDescent="0.25">
      <c r="C2516" s="139"/>
      <c r="D2516" s="139"/>
      <c r="E2516" s="140"/>
      <c r="F2516" s="140"/>
      <c r="G2516" s="140"/>
      <c r="H2516" s="141"/>
      <c r="I2516" s="142"/>
      <c r="J2516" s="143"/>
      <c r="K2516" s="143"/>
    </row>
    <row r="2517" spans="3:11" s="137" customFormat="1" ht="15" customHeight="1" x14ac:dyDescent="0.25">
      <c r="C2517" s="139"/>
      <c r="D2517" s="139"/>
      <c r="E2517" s="140"/>
      <c r="F2517" s="140"/>
      <c r="G2517" s="140"/>
      <c r="H2517" s="141"/>
      <c r="I2517" s="142"/>
      <c r="J2517" s="143"/>
      <c r="K2517" s="143"/>
    </row>
    <row r="2518" spans="3:11" s="137" customFormat="1" ht="15" customHeight="1" x14ac:dyDescent="0.25">
      <c r="C2518" s="139"/>
      <c r="D2518" s="139"/>
      <c r="E2518" s="140"/>
      <c r="F2518" s="140"/>
      <c r="G2518" s="140"/>
      <c r="H2518" s="141"/>
      <c r="I2518" s="142"/>
      <c r="J2518" s="143"/>
      <c r="K2518" s="143"/>
    </row>
    <row r="2519" spans="3:11" s="137" customFormat="1" ht="15" customHeight="1" x14ac:dyDescent="0.25">
      <c r="C2519" s="139"/>
      <c r="D2519" s="139"/>
      <c r="E2519" s="140"/>
      <c r="F2519" s="140"/>
      <c r="G2519" s="140"/>
      <c r="H2519" s="141"/>
      <c r="I2519" s="142"/>
      <c r="J2519" s="143"/>
      <c r="K2519" s="143"/>
    </row>
    <row r="2520" spans="3:11" s="137" customFormat="1" ht="15" customHeight="1" x14ac:dyDescent="0.25">
      <c r="C2520" s="139"/>
      <c r="D2520" s="139"/>
      <c r="E2520" s="140"/>
      <c r="F2520" s="140"/>
      <c r="G2520" s="140"/>
      <c r="H2520" s="141"/>
      <c r="I2520" s="142"/>
      <c r="J2520" s="143"/>
      <c r="K2520" s="143"/>
    </row>
    <row r="2521" spans="3:11" s="137" customFormat="1" ht="15" customHeight="1" x14ac:dyDescent="0.25">
      <c r="C2521" s="139"/>
      <c r="D2521" s="139"/>
      <c r="E2521" s="140"/>
      <c r="F2521" s="140"/>
      <c r="G2521" s="140"/>
      <c r="H2521" s="141"/>
      <c r="I2521" s="142"/>
      <c r="J2521" s="143"/>
      <c r="K2521" s="143"/>
    </row>
    <row r="2522" spans="3:11" s="137" customFormat="1" ht="15" customHeight="1" x14ac:dyDescent="0.25">
      <c r="C2522" s="139"/>
      <c r="D2522" s="139"/>
      <c r="E2522" s="140"/>
      <c r="F2522" s="140"/>
      <c r="G2522" s="140"/>
      <c r="H2522" s="141"/>
      <c r="I2522" s="142"/>
      <c r="J2522" s="143"/>
      <c r="K2522" s="143"/>
    </row>
    <row r="2523" spans="3:11" s="137" customFormat="1" ht="15" customHeight="1" x14ac:dyDescent="0.25">
      <c r="C2523" s="139"/>
      <c r="D2523" s="139"/>
      <c r="E2523" s="140"/>
      <c r="F2523" s="140"/>
      <c r="G2523" s="140"/>
      <c r="H2523" s="141"/>
      <c r="I2523" s="142"/>
      <c r="J2523" s="143"/>
      <c r="K2523" s="143"/>
    </row>
    <row r="2524" spans="3:11" s="137" customFormat="1" ht="15" customHeight="1" x14ac:dyDescent="0.25">
      <c r="C2524" s="139"/>
      <c r="D2524" s="139"/>
      <c r="E2524" s="140"/>
      <c r="F2524" s="140"/>
      <c r="G2524" s="140"/>
      <c r="H2524" s="141"/>
      <c r="I2524" s="142"/>
      <c r="J2524" s="143"/>
      <c r="K2524" s="143"/>
    </row>
    <row r="2525" spans="3:11" s="137" customFormat="1" ht="15" customHeight="1" x14ac:dyDescent="0.25">
      <c r="C2525" s="139"/>
      <c r="D2525" s="139"/>
      <c r="E2525" s="140"/>
      <c r="F2525" s="140"/>
      <c r="G2525" s="140"/>
      <c r="H2525" s="141"/>
      <c r="I2525" s="142"/>
      <c r="J2525" s="143"/>
      <c r="K2525" s="143"/>
    </row>
    <row r="2526" spans="3:11" s="137" customFormat="1" ht="15" customHeight="1" x14ac:dyDescent="0.25">
      <c r="C2526" s="139"/>
      <c r="D2526" s="139"/>
      <c r="E2526" s="140"/>
      <c r="F2526" s="140"/>
      <c r="G2526" s="140"/>
      <c r="H2526" s="141"/>
      <c r="I2526" s="142"/>
      <c r="J2526" s="143"/>
      <c r="K2526" s="143"/>
    </row>
    <row r="2527" spans="3:11" s="137" customFormat="1" ht="15" customHeight="1" x14ac:dyDescent="0.25">
      <c r="C2527" s="139"/>
      <c r="D2527" s="139"/>
      <c r="E2527" s="140"/>
      <c r="F2527" s="140"/>
      <c r="G2527" s="140"/>
      <c r="H2527" s="141"/>
      <c r="I2527" s="142"/>
      <c r="J2527" s="143"/>
      <c r="K2527" s="143"/>
    </row>
    <row r="2528" spans="3:11" s="137" customFormat="1" ht="15" customHeight="1" x14ac:dyDescent="0.25">
      <c r="C2528" s="139"/>
      <c r="D2528" s="139"/>
      <c r="E2528" s="140"/>
      <c r="F2528" s="140"/>
      <c r="G2528" s="140"/>
      <c r="H2528" s="141"/>
      <c r="I2528" s="142"/>
      <c r="J2528" s="143"/>
      <c r="K2528" s="143"/>
    </row>
    <row r="2529" spans="3:11" s="137" customFormat="1" ht="15" customHeight="1" x14ac:dyDescent="0.25">
      <c r="C2529" s="139"/>
      <c r="D2529" s="139"/>
      <c r="E2529" s="140"/>
      <c r="F2529" s="140"/>
      <c r="G2529" s="140"/>
      <c r="H2529" s="141"/>
      <c r="I2529" s="142"/>
      <c r="J2529" s="143"/>
      <c r="K2529" s="143"/>
    </row>
    <row r="2530" spans="3:11" s="137" customFormat="1" ht="15" customHeight="1" x14ac:dyDescent="0.25">
      <c r="C2530" s="139"/>
      <c r="D2530" s="139"/>
      <c r="E2530" s="140"/>
      <c r="F2530" s="140"/>
      <c r="G2530" s="140"/>
      <c r="H2530" s="141"/>
      <c r="I2530" s="142"/>
      <c r="J2530" s="143"/>
      <c r="K2530" s="143"/>
    </row>
    <row r="2531" spans="3:11" s="137" customFormat="1" ht="15" customHeight="1" x14ac:dyDescent="0.25">
      <c r="C2531" s="139"/>
      <c r="D2531" s="139"/>
      <c r="E2531" s="140"/>
      <c r="F2531" s="140"/>
      <c r="G2531" s="140"/>
      <c r="H2531" s="141"/>
      <c r="I2531" s="142"/>
      <c r="J2531" s="143"/>
      <c r="K2531" s="143"/>
    </row>
    <row r="2532" spans="3:11" s="137" customFormat="1" ht="15" customHeight="1" x14ac:dyDescent="0.25">
      <c r="C2532" s="139"/>
      <c r="D2532" s="139"/>
      <c r="E2532" s="140"/>
      <c r="F2532" s="140"/>
      <c r="G2532" s="140"/>
      <c r="H2532" s="141"/>
      <c r="I2532" s="142"/>
      <c r="J2532" s="143"/>
      <c r="K2532" s="143"/>
    </row>
    <row r="2533" spans="3:11" s="137" customFormat="1" ht="15" customHeight="1" x14ac:dyDescent="0.25">
      <c r="C2533" s="139"/>
      <c r="D2533" s="139"/>
      <c r="E2533" s="140"/>
      <c r="F2533" s="140"/>
      <c r="G2533" s="140"/>
      <c r="H2533" s="141"/>
      <c r="I2533" s="142"/>
      <c r="J2533" s="143"/>
      <c r="K2533" s="143"/>
    </row>
    <row r="2534" spans="3:11" s="137" customFormat="1" ht="15" customHeight="1" x14ac:dyDescent="0.25">
      <c r="C2534" s="139"/>
      <c r="D2534" s="139"/>
      <c r="E2534" s="140"/>
      <c r="F2534" s="140"/>
      <c r="G2534" s="140"/>
      <c r="H2534" s="141"/>
      <c r="I2534" s="142"/>
      <c r="J2534" s="143"/>
      <c r="K2534" s="143"/>
    </row>
    <row r="2535" spans="3:11" s="137" customFormat="1" ht="15" customHeight="1" x14ac:dyDescent="0.25">
      <c r="C2535" s="139"/>
      <c r="D2535" s="139"/>
      <c r="E2535" s="140"/>
      <c r="F2535" s="140"/>
      <c r="G2535" s="140"/>
      <c r="H2535" s="141"/>
      <c r="I2535" s="142"/>
      <c r="J2535" s="143"/>
      <c r="K2535" s="143"/>
    </row>
    <row r="2536" spans="3:11" s="137" customFormat="1" ht="15" customHeight="1" x14ac:dyDescent="0.25">
      <c r="C2536" s="139"/>
      <c r="D2536" s="139"/>
      <c r="E2536" s="140"/>
      <c r="F2536" s="140"/>
      <c r="G2536" s="140"/>
      <c r="H2536" s="141"/>
      <c r="I2536" s="142"/>
      <c r="J2536" s="143"/>
      <c r="K2536" s="143"/>
    </row>
    <row r="2537" spans="3:11" s="137" customFormat="1" ht="15" customHeight="1" x14ac:dyDescent="0.25">
      <c r="C2537" s="139"/>
      <c r="D2537" s="139"/>
      <c r="E2537" s="140"/>
      <c r="F2537" s="140"/>
      <c r="G2537" s="140"/>
      <c r="H2537" s="141"/>
      <c r="I2537" s="142"/>
      <c r="J2537" s="143"/>
      <c r="K2537" s="143"/>
    </row>
    <row r="2538" spans="3:11" s="137" customFormat="1" ht="15" customHeight="1" x14ac:dyDescent="0.25">
      <c r="C2538" s="139"/>
      <c r="D2538" s="139"/>
      <c r="E2538" s="140"/>
      <c r="F2538" s="140"/>
      <c r="G2538" s="140"/>
      <c r="H2538" s="141"/>
      <c r="I2538" s="142"/>
      <c r="J2538" s="143"/>
      <c r="K2538" s="143"/>
    </row>
    <row r="2539" spans="3:11" s="137" customFormat="1" ht="15" customHeight="1" x14ac:dyDescent="0.25">
      <c r="C2539" s="139"/>
      <c r="D2539" s="139"/>
      <c r="E2539" s="140"/>
      <c r="F2539" s="140"/>
      <c r="G2539" s="140"/>
      <c r="H2539" s="141"/>
      <c r="I2539" s="142"/>
      <c r="J2539" s="143"/>
      <c r="K2539" s="143"/>
    </row>
    <row r="2540" spans="3:11" s="137" customFormat="1" ht="15" customHeight="1" x14ac:dyDescent="0.25">
      <c r="C2540" s="139"/>
      <c r="D2540" s="139"/>
      <c r="E2540" s="140"/>
      <c r="F2540" s="140"/>
      <c r="G2540" s="140"/>
      <c r="H2540" s="141"/>
      <c r="I2540" s="142"/>
      <c r="J2540" s="143"/>
      <c r="K2540" s="143"/>
    </row>
    <row r="2541" spans="3:11" s="137" customFormat="1" ht="15" customHeight="1" x14ac:dyDescent="0.25">
      <c r="C2541" s="139"/>
      <c r="D2541" s="139"/>
      <c r="E2541" s="140"/>
      <c r="F2541" s="140"/>
      <c r="G2541" s="140"/>
      <c r="H2541" s="141"/>
      <c r="I2541" s="142"/>
      <c r="J2541" s="143"/>
      <c r="K2541" s="143"/>
    </row>
    <row r="2542" spans="3:11" s="137" customFormat="1" ht="15" customHeight="1" x14ac:dyDescent="0.25">
      <c r="C2542" s="139"/>
      <c r="D2542" s="139"/>
      <c r="E2542" s="140"/>
      <c r="F2542" s="140"/>
      <c r="G2542" s="140"/>
      <c r="H2542" s="141"/>
      <c r="I2542" s="142"/>
      <c r="J2542" s="143"/>
      <c r="K2542" s="143"/>
    </row>
    <row r="2543" spans="3:11" s="137" customFormat="1" ht="15" customHeight="1" x14ac:dyDescent="0.25">
      <c r="C2543" s="139"/>
      <c r="D2543" s="139"/>
      <c r="E2543" s="140"/>
      <c r="F2543" s="140"/>
      <c r="G2543" s="140"/>
      <c r="H2543" s="141"/>
      <c r="I2543" s="142"/>
      <c r="J2543" s="143"/>
      <c r="K2543" s="143"/>
    </row>
    <row r="2544" spans="3:11" s="137" customFormat="1" ht="15" customHeight="1" x14ac:dyDescent="0.25">
      <c r="C2544" s="139"/>
      <c r="D2544" s="139"/>
      <c r="E2544" s="140"/>
      <c r="F2544" s="140"/>
      <c r="G2544" s="140"/>
      <c r="H2544" s="141"/>
      <c r="I2544" s="142"/>
      <c r="J2544" s="143"/>
      <c r="K2544" s="143"/>
    </row>
    <row r="2545" spans="3:11" s="137" customFormat="1" ht="15" customHeight="1" x14ac:dyDescent="0.25">
      <c r="C2545" s="139"/>
      <c r="D2545" s="139"/>
      <c r="E2545" s="140"/>
      <c r="F2545" s="140"/>
      <c r="G2545" s="140"/>
      <c r="H2545" s="141"/>
      <c r="I2545" s="142"/>
      <c r="J2545" s="143"/>
      <c r="K2545" s="143"/>
    </row>
    <row r="2546" spans="3:11" s="137" customFormat="1" ht="15" customHeight="1" x14ac:dyDescent="0.25">
      <c r="C2546" s="139"/>
      <c r="D2546" s="139"/>
      <c r="E2546" s="140"/>
      <c r="F2546" s="140"/>
      <c r="G2546" s="140"/>
      <c r="H2546" s="141"/>
      <c r="I2546" s="142"/>
      <c r="J2546" s="143"/>
      <c r="K2546" s="143"/>
    </row>
    <row r="2547" spans="3:11" s="137" customFormat="1" ht="15" customHeight="1" x14ac:dyDescent="0.25">
      <c r="C2547" s="139"/>
      <c r="D2547" s="139"/>
      <c r="E2547" s="140"/>
      <c r="F2547" s="140"/>
      <c r="G2547" s="140"/>
      <c r="H2547" s="141"/>
      <c r="I2547" s="142"/>
      <c r="J2547" s="143"/>
      <c r="K2547" s="143"/>
    </row>
    <row r="2548" spans="3:11" s="137" customFormat="1" ht="15" customHeight="1" x14ac:dyDescent="0.25">
      <c r="C2548" s="139"/>
      <c r="D2548" s="139"/>
      <c r="E2548" s="140"/>
      <c r="F2548" s="140"/>
      <c r="G2548" s="140"/>
      <c r="H2548" s="141"/>
      <c r="I2548" s="142"/>
      <c r="J2548" s="143"/>
      <c r="K2548" s="143"/>
    </row>
    <row r="2549" spans="3:11" s="137" customFormat="1" ht="15" customHeight="1" x14ac:dyDescent="0.25">
      <c r="C2549" s="139"/>
      <c r="D2549" s="139"/>
      <c r="E2549" s="140"/>
      <c r="F2549" s="140"/>
      <c r="G2549" s="140"/>
      <c r="H2549" s="141"/>
      <c r="I2549" s="142"/>
      <c r="J2549" s="143"/>
      <c r="K2549" s="143"/>
    </row>
    <row r="2550" spans="3:11" s="137" customFormat="1" ht="15" customHeight="1" x14ac:dyDescent="0.25">
      <c r="C2550" s="139"/>
      <c r="D2550" s="139"/>
      <c r="E2550" s="140"/>
      <c r="F2550" s="140"/>
      <c r="G2550" s="140"/>
      <c r="H2550" s="141"/>
      <c r="I2550" s="142"/>
      <c r="J2550" s="143"/>
      <c r="K2550" s="143"/>
    </row>
    <row r="2551" spans="3:11" s="137" customFormat="1" ht="15" customHeight="1" x14ac:dyDescent="0.25">
      <c r="C2551" s="139"/>
      <c r="D2551" s="139"/>
      <c r="E2551" s="140"/>
      <c r="F2551" s="140"/>
      <c r="G2551" s="140"/>
      <c r="H2551" s="141"/>
      <c r="I2551" s="142"/>
      <c r="J2551" s="143"/>
      <c r="K2551" s="143"/>
    </row>
    <row r="2552" spans="3:11" s="137" customFormat="1" ht="15" customHeight="1" x14ac:dyDescent="0.25">
      <c r="C2552" s="139"/>
      <c r="D2552" s="139"/>
      <c r="E2552" s="140"/>
      <c r="F2552" s="140"/>
      <c r="G2552" s="140"/>
      <c r="H2552" s="141"/>
      <c r="I2552" s="142"/>
      <c r="J2552" s="143"/>
      <c r="K2552" s="143"/>
    </row>
    <row r="2553" spans="3:11" s="137" customFormat="1" ht="15" customHeight="1" x14ac:dyDescent="0.25">
      <c r="C2553" s="139"/>
      <c r="D2553" s="139"/>
      <c r="E2553" s="140"/>
      <c r="F2553" s="140"/>
      <c r="G2553" s="140"/>
      <c r="H2553" s="141"/>
      <c r="I2553" s="142"/>
      <c r="J2553" s="143"/>
      <c r="K2553" s="143"/>
    </row>
    <row r="2554" spans="3:11" s="137" customFormat="1" ht="15" customHeight="1" x14ac:dyDescent="0.25">
      <c r="C2554" s="139"/>
      <c r="D2554" s="139"/>
      <c r="E2554" s="140"/>
      <c r="F2554" s="140"/>
      <c r="G2554" s="140"/>
      <c r="H2554" s="141"/>
      <c r="I2554" s="142"/>
      <c r="J2554" s="143"/>
      <c r="K2554" s="143"/>
    </row>
    <row r="2555" spans="3:11" s="137" customFormat="1" ht="15" customHeight="1" x14ac:dyDescent="0.25">
      <c r="C2555" s="139"/>
      <c r="D2555" s="139"/>
      <c r="E2555" s="140"/>
      <c r="F2555" s="140"/>
      <c r="G2555" s="140"/>
      <c r="H2555" s="141"/>
      <c r="I2555" s="142"/>
      <c r="J2555" s="143"/>
      <c r="K2555" s="143"/>
    </row>
    <row r="2556" spans="3:11" s="137" customFormat="1" ht="15" customHeight="1" x14ac:dyDescent="0.25">
      <c r="C2556" s="139"/>
      <c r="D2556" s="139"/>
      <c r="E2556" s="140"/>
      <c r="F2556" s="140"/>
      <c r="G2556" s="140"/>
      <c r="H2556" s="141"/>
      <c r="I2556" s="142"/>
      <c r="J2556" s="143"/>
      <c r="K2556" s="143"/>
    </row>
    <row r="2557" spans="3:11" s="137" customFormat="1" ht="15" customHeight="1" x14ac:dyDescent="0.25">
      <c r="C2557" s="139"/>
      <c r="D2557" s="139"/>
      <c r="E2557" s="140"/>
      <c r="F2557" s="140"/>
      <c r="G2557" s="140"/>
      <c r="H2557" s="141"/>
      <c r="I2557" s="142"/>
      <c r="J2557" s="143"/>
      <c r="K2557" s="143"/>
    </row>
    <row r="2558" spans="3:11" s="137" customFormat="1" ht="15" customHeight="1" x14ac:dyDescent="0.25">
      <c r="C2558" s="139"/>
      <c r="D2558" s="139"/>
      <c r="E2558" s="140"/>
      <c r="F2558" s="140"/>
      <c r="G2558" s="140"/>
      <c r="H2558" s="141"/>
      <c r="I2558" s="142"/>
      <c r="J2558" s="143"/>
      <c r="K2558" s="143"/>
    </row>
    <row r="2559" spans="3:11" s="137" customFormat="1" ht="15" customHeight="1" x14ac:dyDescent="0.25">
      <c r="C2559" s="139"/>
      <c r="D2559" s="139"/>
      <c r="E2559" s="140"/>
      <c r="F2559" s="140"/>
      <c r="G2559" s="140"/>
      <c r="H2559" s="141"/>
      <c r="I2559" s="142"/>
      <c r="J2559" s="143"/>
      <c r="K2559" s="143"/>
    </row>
    <row r="2560" spans="3:11" s="137" customFormat="1" ht="15" customHeight="1" x14ac:dyDescent="0.25">
      <c r="C2560" s="139"/>
      <c r="D2560" s="139"/>
      <c r="E2560" s="140"/>
      <c r="F2560" s="140"/>
      <c r="G2560" s="140"/>
      <c r="H2560" s="141"/>
      <c r="I2560" s="142"/>
      <c r="J2560" s="143"/>
      <c r="K2560" s="143"/>
    </row>
    <row r="2561" spans="3:11" s="137" customFormat="1" ht="15" customHeight="1" x14ac:dyDescent="0.25">
      <c r="C2561" s="139"/>
      <c r="D2561" s="139"/>
      <c r="E2561" s="140"/>
      <c r="F2561" s="140"/>
      <c r="G2561" s="140"/>
      <c r="H2561" s="141"/>
      <c r="I2561" s="142"/>
      <c r="J2561" s="143"/>
      <c r="K2561" s="143"/>
    </row>
    <row r="2562" spans="3:11" s="137" customFormat="1" ht="15" customHeight="1" x14ac:dyDescent="0.25">
      <c r="C2562" s="139"/>
      <c r="D2562" s="139"/>
      <c r="E2562" s="140"/>
      <c r="F2562" s="140"/>
      <c r="G2562" s="140"/>
      <c r="H2562" s="141"/>
      <c r="I2562" s="142"/>
      <c r="J2562" s="143"/>
      <c r="K2562" s="143"/>
    </row>
    <row r="2563" spans="3:11" s="137" customFormat="1" ht="15" customHeight="1" x14ac:dyDescent="0.25">
      <c r="C2563" s="139"/>
      <c r="D2563" s="139"/>
      <c r="E2563" s="140"/>
      <c r="F2563" s="140"/>
      <c r="G2563" s="140"/>
      <c r="H2563" s="141"/>
      <c r="I2563" s="142"/>
      <c r="J2563" s="143"/>
      <c r="K2563" s="143"/>
    </row>
    <row r="2564" spans="3:11" s="137" customFormat="1" ht="15" customHeight="1" x14ac:dyDescent="0.25">
      <c r="C2564" s="139"/>
      <c r="D2564" s="139"/>
      <c r="E2564" s="140"/>
      <c r="F2564" s="140"/>
      <c r="G2564" s="140"/>
      <c r="H2564" s="141"/>
      <c r="I2564" s="142"/>
      <c r="J2564" s="143"/>
      <c r="K2564" s="143"/>
    </row>
    <row r="2565" spans="3:11" s="137" customFormat="1" ht="15" customHeight="1" x14ac:dyDescent="0.25">
      <c r="C2565" s="139"/>
      <c r="D2565" s="139"/>
      <c r="E2565" s="140"/>
      <c r="F2565" s="140"/>
      <c r="G2565" s="140"/>
      <c r="H2565" s="141"/>
      <c r="I2565" s="142"/>
      <c r="J2565" s="143"/>
      <c r="K2565" s="143"/>
    </row>
    <row r="2566" spans="3:11" s="137" customFormat="1" ht="15" customHeight="1" x14ac:dyDescent="0.25">
      <c r="C2566" s="139"/>
      <c r="D2566" s="139"/>
      <c r="E2566" s="140"/>
      <c r="F2566" s="140"/>
      <c r="G2566" s="140"/>
      <c r="H2566" s="141"/>
      <c r="I2566" s="142"/>
      <c r="J2566" s="143"/>
      <c r="K2566" s="143"/>
    </row>
    <row r="2567" spans="3:11" s="137" customFormat="1" ht="15" customHeight="1" x14ac:dyDescent="0.25">
      <c r="C2567" s="139"/>
      <c r="D2567" s="139"/>
      <c r="E2567" s="140"/>
      <c r="F2567" s="140"/>
      <c r="G2567" s="140"/>
      <c r="H2567" s="141"/>
      <c r="I2567" s="142"/>
      <c r="J2567" s="143"/>
      <c r="K2567" s="143"/>
    </row>
    <row r="2568" spans="3:11" s="137" customFormat="1" ht="15" customHeight="1" x14ac:dyDescent="0.25">
      <c r="C2568" s="139"/>
      <c r="D2568" s="139"/>
      <c r="E2568" s="140"/>
      <c r="F2568" s="140"/>
      <c r="G2568" s="140"/>
      <c r="H2568" s="141"/>
      <c r="I2568" s="142"/>
      <c r="J2568" s="143"/>
      <c r="K2568" s="143"/>
    </row>
    <row r="2569" spans="3:11" s="137" customFormat="1" ht="15" customHeight="1" x14ac:dyDescent="0.25">
      <c r="C2569" s="139"/>
      <c r="D2569" s="139"/>
      <c r="E2569" s="140"/>
      <c r="F2569" s="140"/>
      <c r="G2569" s="140"/>
      <c r="H2569" s="141"/>
      <c r="I2569" s="142"/>
      <c r="J2569" s="143"/>
      <c r="K2569" s="143"/>
    </row>
    <row r="2570" spans="3:11" s="137" customFormat="1" ht="15" customHeight="1" x14ac:dyDescent="0.25">
      <c r="C2570" s="139"/>
      <c r="D2570" s="139"/>
      <c r="E2570" s="140"/>
      <c r="F2570" s="140"/>
      <c r="G2570" s="140"/>
      <c r="H2570" s="141"/>
      <c r="I2570" s="142"/>
      <c r="J2570" s="143"/>
      <c r="K2570" s="143"/>
    </row>
    <row r="2571" spans="3:11" s="137" customFormat="1" ht="15" customHeight="1" x14ac:dyDescent="0.25">
      <c r="C2571" s="139"/>
      <c r="D2571" s="139"/>
      <c r="E2571" s="140"/>
      <c r="F2571" s="140"/>
      <c r="G2571" s="140"/>
      <c r="H2571" s="141"/>
      <c r="I2571" s="142"/>
      <c r="J2571" s="143"/>
      <c r="K2571" s="143"/>
    </row>
    <row r="2572" spans="3:11" s="137" customFormat="1" ht="15" customHeight="1" x14ac:dyDescent="0.25">
      <c r="C2572" s="139"/>
      <c r="D2572" s="139"/>
      <c r="E2572" s="140"/>
      <c r="F2572" s="140"/>
      <c r="G2572" s="140"/>
      <c r="H2572" s="141"/>
      <c r="I2572" s="142"/>
      <c r="J2572" s="143"/>
      <c r="K2572" s="143"/>
    </row>
    <row r="2573" spans="3:11" s="137" customFormat="1" ht="15" customHeight="1" x14ac:dyDescent="0.25">
      <c r="C2573" s="139"/>
      <c r="D2573" s="139"/>
      <c r="E2573" s="140"/>
      <c r="F2573" s="140"/>
      <c r="G2573" s="140"/>
      <c r="H2573" s="141"/>
      <c r="I2573" s="142"/>
      <c r="J2573" s="143"/>
      <c r="K2573" s="143"/>
    </row>
    <row r="2574" spans="3:11" s="137" customFormat="1" ht="15" customHeight="1" x14ac:dyDescent="0.25">
      <c r="C2574" s="139"/>
      <c r="D2574" s="139"/>
      <c r="E2574" s="140"/>
      <c r="F2574" s="140"/>
      <c r="G2574" s="140"/>
      <c r="H2574" s="141"/>
      <c r="I2574" s="142"/>
      <c r="J2574" s="143"/>
      <c r="K2574" s="143"/>
    </row>
    <row r="2575" spans="3:11" s="137" customFormat="1" ht="15" customHeight="1" x14ac:dyDescent="0.25">
      <c r="C2575" s="139"/>
      <c r="D2575" s="139"/>
      <c r="E2575" s="140"/>
      <c r="F2575" s="140"/>
      <c r="G2575" s="140"/>
      <c r="H2575" s="141"/>
      <c r="I2575" s="142"/>
      <c r="J2575" s="143"/>
      <c r="K2575" s="143"/>
    </row>
    <row r="2576" spans="3:11" s="137" customFormat="1" ht="15" customHeight="1" x14ac:dyDescent="0.25">
      <c r="C2576" s="139"/>
      <c r="D2576" s="139"/>
      <c r="E2576" s="140"/>
      <c r="F2576" s="140"/>
      <c r="G2576" s="140"/>
      <c r="H2576" s="141"/>
      <c r="I2576" s="142"/>
      <c r="J2576" s="143"/>
      <c r="K2576" s="143"/>
    </row>
    <row r="2577" spans="3:11" s="137" customFormat="1" ht="15" customHeight="1" x14ac:dyDescent="0.25">
      <c r="C2577" s="139"/>
      <c r="D2577" s="139"/>
      <c r="E2577" s="140"/>
      <c r="F2577" s="140"/>
      <c r="G2577" s="140"/>
      <c r="H2577" s="141"/>
      <c r="I2577" s="142"/>
      <c r="J2577" s="143"/>
      <c r="K2577" s="143"/>
    </row>
    <row r="2578" spans="3:11" s="137" customFormat="1" ht="15" customHeight="1" x14ac:dyDescent="0.25">
      <c r="C2578" s="139"/>
      <c r="D2578" s="139"/>
      <c r="E2578" s="140"/>
      <c r="F2578" s="140"/>
      <c r="G2578" s="140"/>
      <c r="H2578" s="141"/>
      <c r="I2578" s="142"/>
      <c r="J2578" s="143"/>
      <c r="K2578" s="143"/>
    </row>
    <row r="2579" spans="3:11" s="137" customFormat="1" ht="15" customHeight="1" x14ac:dyDescent="0.25">
      <c r="C2579" s="139"/>
      <c r="D2579" s="139"/>
      <c r="E2579" s="140"/>
      <c r="F2579" s="140"/>
      <c r="G2579" s="140"/>
      <c r="H2579" s="141"/>
      <c r="I2579" s="142"/>
      <c r="J2579" s="143"/>
      <c r="K2579" s="143"/>
    </row>
    <row r="2580" spans="3:11" s="137" customFormat="1" ht="15" customHeight="1" x14ac:dyDescent="0.25">
      <c r="C2580" s="139"/>
      <c r="D2580" s="139"/>
      <c r="E2580" s="140"/>
      <c r="F2580" s="140"/>
      <c r="G2580" s="140"/>
      <c r="H2580" s="141"/>
      <c r="I2580" s="142"/>
      <c r="J2580" s="143"/>
      <c r="K2580" s="143"/>
    </row>
    <row r="2581" spans="3:11" s="137" customFormat="1" ht="15" customHeight="1" x14ac:dyDescent="0.25">
      <c r="C2581" s="139"/>
      <c r="D2581" s="139"/>
      <c r="E2581" s="140"/>
      <c r="F2581" s="140"/>
      <c r="G2581" s="140"/>
      <c r="H2581" s="141"/>
      <c r="I2581" s="142"/>
      <c r="J2581" s="143"/>
      <c r="K2581" s="143"/>
    </row>
    <row r="2582" spans="3:11" s="137" customFormat="1" ht="15" customHeight="1" x14ac:dyDescent="0.25">
      <c r="C2582" s="139"/>
      <c r="D2582" s="139"/>
      <c r="E2582" s="140"/>
      <c r="F2582" s="140"/>
      <c r="G2582" s="140"/>
      <c r="H2582" s="141"/>
      <c r="I2582" s="142"/>
      <c r="J2582" s="143"/>
      <c r="K2582" s="143"/>
    </row>
    <row r="2583" spans="3:11" s="137" customFormat="1" ht="15" customHeight="1" x14ac:dyDescent="0.25">
      <c r="C2583" s="139"/>
      <c r="D2583" s="139"/>
      <c r="E2583" s="140"/>
      <c r="F2583" s="140"/>
      <c r="G2583" s="140"/>
      <c r="H2583" s="141"/>
      <c r="I2583" s="142"/>
      <c r="J2583" s="143"/>
      <c r="K2583" s="143"/>
    </row>
    <row r="2584" spans="3:11" s="137" customFormat="1" ht="15" customHeight="1" x14ac:dyDescent="0.25">
      <c r="C2584" s="139"/>
      <c r="D2584" s="139"/>
      <c r="E2584" s="140"/>
      <c r="F2584" s="140"/>
      <c r="G2584" s="140"/>
      <c r="H2584" s="141"/>
      <c r="I2584" s="142"/>
      <c r="J2584" s="143"/>
      <c r="K2584" s="143"/>
    </row>
    <row r="2585" spans="3:11" s="137" customFormat="1" ht="15" customHeight="1" x14ac:dyDescent="0.25">
      <c r="C2585" s="139"/>
      <c r="D2585" s="139"/>
      <c r="E2585" s="140"/>
      <c r="F2585" s="140"/>
      <c r="G2585" s="140"/>
      <c r="H2585" s="141"/>
      <c r="I2585" s="142"/>
      <c r="J2585" s="143"/>
      <c r="K2585" s="143"/>
    </row>
    <row r="2586" spans="3:11" s="137" customFormat="1" ht="15" customHeight="1" x14ac:dyDescent="0.25">
      <c r="C2586" s="139"/>
      <c r="D2586" s="139"/>
      <c r="E2586" s="140"/>
      <c r="F2586" s="140"/>
      <c r="G2586" s="140"/>
      <c r="H2586" s="141"/>
      <c r="I2586" s="142"/>
      <c r="J2586" s="143"/>
      <c r="K2586" s="143"/>
    </row>
    <row r="2587" spans="3:11" s="137" customFormat="1" ht="15" customHeight="1" x14ac:dyDescent="0.25">
      <c r="C2587" s="139"/>
      <c r="D2587" s="139"/>
      <c r="E2587" s="140"/>
      <c r="F2587" s="140"/>
      <c r="G2587" s="140"/>
      <c r="H2587" s="141"/>
      <c r="I2587" s="142"/>
      <c r="J2587" s="143"/>
      <c r="K2587" s="143"/>
    </row>
    <row r="2588" spans="3:11" s="137" customFormat="1" ht="15" customHeight="1" x14ac:dyDescent="0.25">
      <c r="C2588" s="139"/>
      <c r="D2588" s="139"/>
      <c r="E2588" s="140"/>
      <c r="F2588" s="140"/>
      <c r="G2588" s="140"/>
      <c r="H2588" s="141"/>
      <c r="I2588" s="142"/>
      <c r="J2588" s="143"/>
      <c r="K2588" s="143"/>
    </row>
    <row r="2589" spans="3:11" s="137" customFormat="1" ht="15" customHeight="1" x14ac:dyDescent="0.25">
      <c r="C2589" s="139"/>
      <c r="D2589" s="139"/>
      <c r="E2589" s="140"/>
      <c r="F2589" s="140"/>
      <c r="G2589" s="140"/>
      <c r="H2589" s="141"/>
      <c r="I2589" s="142"/>
      <c r="J2589" s="143"/>
      <c r="K2589" s="143"/>
    </row>
    <row r="2590" spans="3:11" s="137" customFormat="1" ht="15" customHeight="1" x14ac:dyDescent="0.25">
      <c r="C2590" s="139"/>
      <c r="D2590" s="139"/>
      <c r="E2590" s="140"/>
      <c r="F2590" s="140"/>
      <c r="G2590" s="140"/>
      <c r="H2590" s="141"/>
      <c r="I2590" s="142"/>
      <c r="J2590" s="143"/>
      <c r="K2590" s="143"/>
    </row>
    <row r="2591" spans="3:11" s="137" customFormat="1" ht="15" customHeight="1" x14ac:dyDescent="0.25">
      <c r="C2591" s="139"/>
      <c r="D2591" s="139"/>
      <c r="E2591" s="140"/>
      <c r="F2591" s="140"/>
      <c r="G2591" s="140"/>
      <c r="H2591" s="141"/>
      <c r="I2591" s="142"/>
      <c r="J2591" s="143"/>
      <c r="K2591" s="143"/>
    </row>
    <row r="2592" spans="3:11" s="137" customFormat="1" ht="15" customHeight="1" x14ac:dyDescent="0.25">
      <c r="C2592" s="139"/>
      <c r="D2592" s="139"/>
      <c r="E2592" s="140"/>
      <c r="F2592" s="140"/>
      <c r="G2592" s="140"/>
      <c r="H2592" s="141"/>
      <c r="I2592" s="142"/>
      <c r="J2592" s="143"/>
      <c r="K2592" s="143"/>
    </row>
    <row r="2593" spans="3:11" s="137" customFormat="1" ht="15" customHeight="1" x14ac:dyDescent="0.25">
      <c r="C2593" s="139"/>
      <c r="D2593" s="139"/>
      <c r="E2593" s="140"/>
      <c r="F2593" s="140"/>
      <c r="G2593" s="140"/>
      <c r="H2593" s="141"/>
      <c r="I2593" s="142"/>
      <c r="J2593" s="143"/>
      <c r="K2593" s="143"/>
    </row>
    <row r="2594" spans="3:11" s="137" customFormat="1" ht="15" customHeight="1" x14ac:dyDescent="0.25">
      <c r="C2594" s="139"/>
      <c r="D2594" s="139"/>
      <c r="E2594" s="140"/>
      <c r="F2594" s="140"/>
      <c r="G2594" s="140"/>
      <c r="H2594" s="141"/>
      <c r="I2594" s="142"/>
      <c r="J2594" s="143"/>
      <c r="K2594" s="143"/>
    </row>
    <row r="2595" spans="3:11" s="137" customFormat="1" ht="15" customHeight="1" x14ac:dyDescent="0.25">
      <c r="C2595" s="139"/>
      <c r="D2595" s="139"/>
      <c r="E2595" s="140"/>
      <c r="F2595" s="140"/>
      <c r="G2595" s="140"/>
      <c r="H2595" s="141"/>
      <c r="I2595" s="142"/>
      <c r="J2595" s="143"/>
      <c r="K2595" s="143"/>
    </row>
    <row r="2596" spans="3:11" s="137" customFormat="1" ht="15" customHeight="1" x14ac:dyDescent="0.25">
      <c r="C2596" s="139"/>
      <c r="D2596" s="139"/>
      <c r="E2596" s="140"/>
      <c r="F2596" s="140"/>
      <c r="G2596" s="140"/>
      <c r="H2596" s="141"/>
      <c r="I2596" s="142"/>
      <c r="J2596" s="143"/>
      <c r="K2596" s="143"/>
    </row>
    <row r="2597" spans="3:11" s="137" customFormat="1" ht="15" customHeight="1" x14ac:dyDescent="0.25">
      <c r="C2597" s="139"/>
      <c r="D2597" s="139"/>
      <c r="E2597" s="140"/>
      <c r="F2597" s="140"/>
      <c r="G2597" s="140"/>
      <c r="H2597" s="141"/>
      <c r="I2597" s="142"/>
      <c r="J2597" s="143"/>
      <c r="K2597" s="143"/>
    </row>
    <row r="2598" spans="3:11" s="137" customFormat="1" ht="15" customHeight="1" x14ac:dyDescent="0.25">
      <c r="C2598" s="139"/>
      <c r="D2598" s="139"/>
      <c r="E2598" s="140"/>
      <c r="F2598" s="140"/>
      <c r="G2598" s="140"/>
      <c r="H2598" s="141"/>
      <c r="I2598" s="142"/>
      <c r="J2598" s="143"/>
      <c r="K2598" s="143"/>
    </row>
    <row r="2599" spans="3:11" s="137" customFormat="1" ht="15" customHeight="1" x14ac:dyDescent="0.25">
      <c r="C2599" s="139"/>
      <c r="D2599" s="139"/>
      <c r="E2599" s="140"/>
      <c r="F2599" s="140"/>
      <c r="G2599" s="140"/>
      <c r="H2599" s="141"/>
      <c r="I2599" s="142"/>
      <c r="J2599" s="143"/>
      <c r="K2599" s="143"/>
    </row>
    <row r="2600" spans="3:11" s="137" customFormat="1" ht="15" customHeight="1" x14ac:dyDescent="0.25">
      <c r="C2600" s="139"/>
      <c r="D2600" s="139"/>
      <c r="E2600" s="140"/>
      <c r="F2600" s="140"/>
      <c r="G2600" s="140"/>
      <c r="H2600" s="141"/>
      <c r="I2600" s="142"/>
      <c r="J2600" s="143"/>
      <c r="K2600" s="143"/>
    </row>
    <row r="2601" spans="3:11" s="137" customFormat="1" ht="15" customHeight="1" x14ac:dyDescent="0.25">
      <c r="C2601" s="139"/>
      <c r="D2601" s="139"/>
      <c r="E2601" s="140"/>
      <c r="F2601" s="140"/>
      <c r="G2601" s="140"/>
      <c r="H2601" s="141"/>
      <c r="I2601" s="142"/>
      <c r="J2601" s="143"/>
      <c r="K2601" s="143"/>
    </row>
    <row r="2602" spans="3:11" s="137" customFormat="1" ht="15" customHeight="1" x14ac:dyDescent="0.25">
      <c r="C2602" s="139"/>
      <c r="D2602" s="139"/>
      <c r="E2602" s="140"/>
      <c r="F2602" s="140"/>
      <c r="G2602" s="140"/>
      <c r="H2602" s="141"/>
      <c r="I2602" s="142"/>
      <c r="J2602" s="143"/>
      <c r="K2602" s="143"/>
    </row>
    <row r="2603" spans="3:11" s="137" customFormat="1" ht="15" customHeight="1" x14ac:dyDescent="0.25">
      <c r="C2603" s="139"/>
      <c r="D2603" s="139"/>
      <c r="E2603" s="140"/>
      <c r="F2603" s="140"/>
      <c r="G2603" s="140"/>
      <c r="H2603" s="141"/>
      <c r="I2603" s="142"/>
      <c r="J2603" s="143"/>
      <c r="K2603" s="143"/>
    </row>
    <row r="2604" spans="3:11" s="137" customFormat="1" ht="15" customHeight="1" x14ac:dyDescent="0.25">
      <c r="C2604" s="139"/>
      <c r="D2604" s="139"/>
      <c r="E2604" s="140"/>
      <c r="F2604" s="140"/>
      <c r="G2604" s="140"/>
      <c r="H2604" s="141"/>
      <c r="I2604" s="142"/>
      <c r="J2604" s="143"/>
      <c r="K2604" s="143"/>
    </row>
    <row r="2605" spans="3:11" s="137" customFormat="1" ht="15" customHeight="1" x14ac:dyDescent="0.25">
      <c r="C2605" s="139"/>
      <c r="D2605" s="139"/>
      <c r="E2605" s="140"/>
      <c r="F2605" s="140"/>
      <c r="G2605" s="140"/>
      <c r="H2605" s="141"/>
      <c r="I2605" s="142"/>
      <c r="J2605" s="143"/>
      <c r="K2605" s="143"/>
    </row>
    <row r="2606" spans="3:11" s="137" customFormat="1" ht="15" customHeight="1" x14ac:dyDescent="0.25">
      <c r="C2606" s="139"/>
      <c r="D2606" s="139"/>
      <c r="E2606" s="140"/>
      <c r="F2606" s="140"/>
      <c r="G2606" s="140"/>
      <c r="H2606" s="141"/>
      <c r="I2606" s="142"/>
      <c r="J2606" s="143"/>
      <c r="K2606" s="143"/>
    </row>
    <row r="2607" spans="3:11" s="137" customFormat="1" ht="15" customHeight="1" x14ac:dyDescent="0.25">
      <c r="C2607" s="139"/>
      <c r="D2607" s="139"/>
      <c r="E2607" s="140"/>
      <c r="F2607" s="140"/>
      <c r="G2607" s="140"/>
      <c r="H2607" s="141"/>
      <c r="I2607" s="142"/>
      <c r="J2607" s="143"/>
      <c r="K2607" s="143"/>
    </row>
    <row r="2608" spans="3:11" s="137" customFormat="1" ht="15" customHeight="1" x14ac:dyDescent="0.25">
      <c r="C2608" s="139"/>
      <c r="D2608" s="139"/>
      <c r="E2608" s="140"/>
      <c r="F2608" s="140"/>
      <c r="G2608" s="140"/>
      <c r="H2608" s="141"/>
      <c r="I2608" s="142"/>
      <c r="J2608" s="143"/>
      <c r="K2608" s="143"/>
    </row>
    <row r="2609" spans="3:11" s="137" customFormat="1" ht="15" customHeight="1" x14ac:dyDescent="0.25">
      <c r="C2609" s="139"/>
      <c r="D2609" s="139"/>
      <c r="E2609" s="140"/>
      <c r="F2609" s="140"/>
      <c r="G2609" s="140"/>
      <c r="H2609" s="141"/>
      <c r="I2609" s="142"/>
      <c r="J2609" s="143"/>
      <c r="K2609" s="143"/>
    </row>
    <row r="2610" spans="3:11" s="137" customFormat="1" ht="15" customHeight="1" x14ac:dyDescent="0.25">
      <c r="C2610" s="139"/>
      <c r="D2610" s="139"/>
      <c r="E2610" s="140"/>
      <c r="F2610" s="140"/>
      <c r="G2610" s="140"/>
      <c r="H2610" s="141"/>
      <c r="I2610" s="142"/>
      <c r="J2610" s="143"/>
      <c r="K2610" s="143"/>
    </row>
    <row r="2611" spans="3:11" s="137" customFormat="1" ht="15" customHeight="1" x14ac:dyDescent="0.25">
      <c r="C2611" s="139"/>
      <c r="D2611" s="139"/>
      <c r="E2611" s="140"/>
      <c r="F2611" s="140"/>
      <c r="G2611" s="140"/>
      <c r="H2611" s="141"/>
      <c r="I2611" s="142"/>
      <c r="J2611" s="143"/>
      <c r="K2611" s="143"/>
    </row>
    <row r="2612" spans="3:11" s="137" customFormat="1" ht="15" customHeight="1" x14ac:dyDescent="0.25">
      <c r="C2612" s="139"/>
      <c r="D2612" s="139"/>
      <c r="E2612" s="140"/>
      <c r="F2612" s="140"/>
      <c r="G2612" s="140"/>
      <c r="H2612" s="141"/>
      <c r="I2612" s="142"/>
      <c r="J2612" s="143"/>
      <c r="K2612" s="143"/>
    </row>
    <row r="2613" spans="3:11" s="137" customFormat="1" ht="15" customHeight="1" x14ac:dyDescent="0.25">
      <c r="C2613" s="139"/>
      <c r="D2613" s="139"/>
      <c r="E2613" s="140"/>
      <c r="F2613" s="140"/>
      <c r="G2613" s="140"/>
      <c r="H2613" s="141"/>
      <c r="I2613" s="142"/>
      <c r="J2613" s="143"/>
      <c r="K2613" s="143"/>
    </row>
    <row r="2614" spans="3:11" s="137" customFormat="1" ht="15" customHeight="1" x14ac:dyDescent="0.25">
      <c r="C2614" s="139"/>
      <c r="D2614" s="139"/>
      <c r="E2614" s="140"/>
      <c r="F2614" s="140"/>
      <c r="G2614" s="140"/>
      <c r="H2614" s="141"/>
      <c r="I2614" s="142"/>
      <c r="J2614" s="143"/>
      <c r="K2614" s="143"/>
    </row>
    <row r="2615" spans="3:11" s="137" customFormat="1" ht="15" customHeight="1" x14ac:dyDescent="0.25">
      <c r="C2615" s="139"/>
      <c r="D2615" s="139"/>
      <c r="E2615" s="140"/>
      <c r="F2615" s="140"/>
      <c r="G2615" s="140"/>
      <c r="H2615" s="141"/>
      <c r="I2615" s="142"/>
      <c r="J2615" s="143"/>
      <c r="K2615" s="143"/>
    </row>
    <row r="2616" spans="3:11" s="137" customFormat="1" ht="15" customHeight="1" x14ac:dyDescent="0.25">
      <c r="C2616" s="139"/>
      <c r="D2616" s="139"/>
      <c r="E2616" s="140"/>
      <c r="F2616" s="140"/>
      <c r="G2616" s="140"/>
      <c r="H2616" s="141"/>
      <c r="I2616" s="142"/>
      <c r="J2616" s="143"/>
      <c r="K2616" s="143"/>
    </row>
    <row r="2617" spans="3:11" s="137" customFormat="1" ht="15" customHeight="1" x14ac:dyDescent="0.25">
      <c r="C2617" s="139"/>
      <c r="D2617" s="139"/>
      <c r="E2617" s="140"/>
      <c r="F2617" s="140"/>
      <c r="G2617" s="140"/>
      <c r="H2617" s="141"/>
      <c r="I2617" s="142"/>
      <c r="J2617" s="143"/>
      <c r="K2617" s="143"/>
    </row>
    <row r="2618" spans="3:11" s="137" customFormat="1" ht="15" customHeight="1" x14ac:dyDescent="0.25">
      <c r="C2618" s="139"/>
      <c r="D2618" s="139"/>
      <c r="E2618" s="140"/>
      <c r="F2618" s="140"/>
      <c r="G2618" s="140"/>
      <c r="H2618" s="141"/>
      <c r="I2618" s="142"/>
      <c r="J2618" s="143"/>
      <c r="K2618" s="143"/>
    </row>
    <row r="2619" spans="3:11" s="137" customFormat="1" ht="15" customHeight="1" x14ac:dyDescent="0.25">
      <c r="C2619" s="139"/>
      <c r="D2619" s="139"/>
      <c r="E2619" s="140"/>
      <c r="F2619" s="140"/>
      <c r="G2619" s="140"/>
      <c r="H2619" s="141"/>
      <c r="I2619" s="142"/>
      <c r="J2619" s="143"/>
      <c r="K2619" s="143"/>
    </row>
    <row r="2620" spans="3:11" s="137" customFormat="1" ht="15" customHeight="1" x14ac:dyDescent="0.25">
      <c r="C2620" s="139"/>
      <c r="D2620" s="139"/>
      <c r="E2620" s="140"/>
      <c r="F2620" s="140"/>
      <c r="G2620" s="140"/>
      <c r="H2620" s="141"/>
      <c r="I2620" s="142"/>
      <c r="J2620" s="143"/>
      <c r="K2620" s="143"/>
    </row>
    <row r="2621" spans="3:11" s="137" customFormat="1" ht="15" customHeight="1" x14ac:dyDescent="0.25">
      <c r="C2621" s="139"/>
      <c r="D2621" s="139"/>
      <c r="E2621" s="140"/>
      <c r="F2621" s="140"/>
      <c r="G2621" s="140"/>
      <c r="H2621" s="141"/>
      <c r="I2621" s="142"/>
      <c r="J2621" s="143"/>
      <c r="K2621" s="143"/>
    </row>
    <row r="2622" spans="3:11" s="137" customFormat="1" ht="15" customHeight="1" x14ac:dyDescent="0.25">
      <c r="C2622" s="139"/>
      <c r="D2622" s="139"/>
      <c r="E2622" s="140"/>
      <c r="F2622" s="140"/>
      <c r="G2622" s="140"/>
      <c r="H2622" s="141"/>
      <c r="I2622" s="142"/>
      <c r="J2622" s="143"/>
      <c r="K2622" s="143"/>
    </row>
    <row r="2623" spans="3:11" s="137" customFormat="1" ht="15" customHeight="1" x14ac:dyDescent="0.25">
      <c r="C2623" s="139"/>
      <c r="D2623" s="139"/>
      <c r="E2623" s="140"/>
      <c r="F2623" s="140"/>
      <c r="G2623" s="140"/>
      <c r="H2623" s="141"/>
      <c r="I2623" s="142"/>
      <c r="J2623" s="143"/>
      <c r="K2623" s="143"/>
    </row>
    <row r="2624" spans="3:11" s="137" customFormat="1" ht="15" customHeight="1" x14ac:dyDescent="0.25">
      <c r="C2624" s="139"/>
      <c r="D2624" s="139"/>
      <c r="E2624" s="140"/>
      <c r="F2624" s="140"/>
      <c r="G2624" s="140"/>
      <c r="H2624" s="141"/>
      <c r="I2624" s="142"/>
      <c r="J2624" s="143"/>
      <c r="K2624" s="143"/>
    </row>
    <row r="2625" spans="3:11" s="137" customFormat="1" ht="15" customHeight="1" x14ac:dyDescent="0.25">
      <c r="C2625" s="139"/>
      <c r="D2625" s="139"/>
      <c r="E2625" s="140"/>
      <c r="F2625" s="140"/>
      <c r="G2625" s="140"/>
      <c r="H2625" s="141"/>
      <c r="I2625" s="142"/>
      <c r="J2625" s="143"/>
      <c r="K2625" s="143"/>
    </row>
    <row r="2626" spans="3:11" s="137" customFormat="1" ht="15" customHeight="1" x14ac:dyDescent="0.25">
      <c r="C2626" s="139"/>
      <c r="D2626" s="139"/>
      <c r="E2626" s="140"/>
      <c r="F2626" s="140"/>
      <c r="G2626" s="140"/>
      <c r="H2626" s="141"/>
      <c r="I2626" s="142"/>
      <c r="J2626" s="143"/>
      <c r="K2626" s="143"/>
    </row>
    <row r="2627" spans="3:11" s="137" customFormat="1" ht="15" customHeight="1" x14ac:dyDescent="0.25">
      <c r="C2627" s="139"/>
      <c r="D2627" s="139"/>
      <c r="E2627" s="140"/>
      <c r="F2627" s="140"/>
      <c r="G2627" s="140"/>
      <c r="H2627" s="141"/>
      <c r="I2627" s="142"/>
      <c r="J2627" s="143"/>
      <c r="K2627" s="143"/>
    </row>
    <row r="2628" spans="3:11" s="137" customFormat="1" ht="15" customHeight="1" x14ac:dyDescent="0.25">
      <c r="C2628" s="139"/>
      <c r="D2628" s="139"/>
      <c r="E2628" s="140"/>
      <c r="F2628" s="140"/>
      <c r="G2628" s="140"/>
      <c r="H2628" s="141"/>
      <c r="I2628" s="142"/>
      <c r="J2628" s="143"/>
      <c r="K2628" s="143"/>
    </row>
    <row r="2629" spans="3:11" s="137" customFormat="1" ht="15" customHeight="1" x14ac:dyDescent="0.25">
      <c r="C2629" s="139"/>
      <c r="D2629" s="139"/>
      <c r="E2629" s="140"/>
      <c r="F2629" s="140"/>
      <c r="G2629" s="140"/>
      <c r="H2629" s="141"/>
      <c r="I2629" s="142"/>
      <c r="J2629" s="143"/>
      <c r="K2629" s="143"/>
    </row>
    <row r="2630" spans="3:11" s="137" customFormat="1" ht="15" customHeight="1" x14ac:dyDescent="0.25">
      <c r="C2630" s="139"/>
      <c r="D2630" s="139"/>
      <c r="E2630" s="140"/>
      <c r="F2630" s="140"/>
      <c r="G2630" s="140"/>
      <c r="H2630" s="141"/>
      <c r="I2630" s="142"/>
      <c r="J2630" s="143"/>
      <c r="K2630" s="143"/>
    </row>
    <row r="2631" spans="3:11" s="137" customFormat="1" ht="15" customHeight="1" x14ac:dyDescent="0.25">
      <c r="C2631" s="139"/>
      <c r="D2631" s="139"/>
      <c r="E2631" s="140"/>
      <c r="F2631" s="140"/>
      <c r="G2631" s="140"/>
      <c r="H2631" s="141"/>
      <c r="I2631" s="142"/>
      <c r="J2631" s="143"/>
      <c r="K2631" s="143"/>
    </row>
    <row r="2632" spans="3:11" s="137" customFormat="1" ht="15" customHeight="1" x14ac:dyDescent="0.25">
      <c r="C2632" s="139"/>
      <c r="D2632" s="139"/>
      <c r="E2632" s="140"/>
      <c r="F2632" s="140"/>
      <c r="G2632" s="140"/>
      <c r="H2632" s="141"/>
      <c r="I2632" s="142"/>
      <c r="J2632" s="143"/>
      <c r="K2632" s="143"/>
    </row>
    <row r="2633" spans="3:11" s="137" customFormat="1" ht="15" customHeight="1" x14ac:dyDescent="0.25">
      <c r="C2633" s="139"/>
      <c r="D2633" s="139"/>
      <c r="E2633" s="140"/>
      <c r="F2633" s="140"/>
      <c r="G2633" s="140"/>
      <c r="H2633" s="141"/>
      <c r="I2633" s="142"/>
      <c r="J2633" s="143"/>
      <c r="K2633" s="143"/>
    </row>
    <row r="2634" spans="3:11" s="137" customFormat="1" ht="15" customHeight="1" x14ac:dyDescent="0.25">
      <c r="C2634" s="139"/>
      <c r="D2634" s="139"/>
      <c r="E2634" s="140"/>
      <c r="F2634" s="140"/>
      <c r="G2634" s="140"/>
      <c r="H2634" s="141"/>
      <c r="I2634" s="142"/>
      <c r="J2634" s="143"/>
      <c r="K2634" s="143"/>
    </row>
    <row r="2635" spans="3:11" s="137" customFormat="1" ht="15" customHeight="1" x14ac:dyDescent="0.25">
      <c r="C2635" s="139"/>
      <c r="D2635" s="139"/>
      <c r="E2635" s="140"/>
      <c r="F2635" s="140"/>
      <c r="G2635" s="140"/>
      <c r="H2635" s="141"/>
      <c r="I2635" s="142"/>
      <c r="J2635" s="143"/>
      <c r="K2635" s="143"/>
    </row>
    <row r="2636" spans="3:11" s="137" customFormat="1" ht="15" customHeight="1" x14ac:dyDescent="0.25">
      <c r="C2636" s="139"/>
      <c r="D2636" s="139"/>
      <c r="E2636" s="140"/>
      <c r="F2636" s="140"/>
      <c r="G2636" s="140"/>
      <c r="H2636" s="141"/>
      <c r="I2636" s="142"/>
      <c r="J2636" s="143"/>
      <c r="K2636" s="143"/>
    </row>
    <row r="2637" spans="3:11" s="137" customFormat="1" ht="15" customHeight="1" x14ac:dyDescent="0.25">
      <c r="C2637" s="139"/>
      <c r="D2637" s="139"/>
      <c r="E2637" s="140"/>
      <c r="F2637" s="140"/>
      <c r="G2637" s="140"/>
      <c r="H2637" s="141"/>
      <c r="I2637" s="142"/>
      <c r="J2637" s="143"/>
      <c r="K2637" s="143"/>
    </row>
    <row r="2638" spans="3:11" s="137" customFormat="1" ht="15" customHeight="1" x14ac:dyDescent="0.25">
      <c r="C2638" s="139"/>
      <c r="D2638" s="139"/>
      <c r="E2638" s="140"/>
      <c r="F2638" s="140"/>
      <c r="G2638" s="140"/>
      <c r="H2638" s="141"/>
      <c r="I2638" s="142"/>
      <c r="J2638" s="143"/>
      <c r="K2638" s="143"/>
    </row>
    <row r="2639" spans="3:11" s="137" customFormat="1" ht="15" customHeight="1" x14ac:dyDescent="0.25">
      <c r="C2639" s="139"/>
      <c r="D2639" s="139"/>
      <c r="E2639" s="140"/>
      <c r="F2639" s="140"/>
      <c r="G2639" s="140"/>
      <c r="H2639" s="141"/>
      <c r="I2639" s="142"/>
      <c r="J2639" s="143"/>
      <c r="K2639" s="143"/>
    </row>
    <row r="2640" spans="3:11" s="137" customFormat="1" ht="15" customHeight="1" x14ac:dyDescent="0.25">
      <c r="C2640" s="139"/>
      <c r="D2640" s="139"/>
      <c r="E2640" s="140"/>
      <c r="F2640" s="140"/>
      <c r="G2640" s="140"/>
      <c r="H2640" s="141"/>
      <c r="I2640" s="142"/>
      <c r="J2640" s="143"/>
      <c r="K2640" s="143"/>
    </row>
    <row r="2641" spans="3:11" s="137" customFormat="1" ht="15" customHeight="1" x14ac:dyDescent="0.25">
      <c r="C2641" s="139"/>
      <c r="D2641" s="139"/>
      <c r="E2641" s="140"/>
      <c r="F2641" s="140"/>
      <c r="G2641" s="140"/>
      <c r="H2641" s="141"/>
      <c r="I2641" s="142"/>
      <c r="J2641" s="143"/>
      <c r="K2641" s="143"/>
    </row>
    <row r="2642" spans="3:11" s="137" customFormat="1" ht="15" customHeight="1" x14ac:dyDescent="0.25">
      <c r="C2642" s="139"/>
      <c r="D2642" s="139"/>
      <c r="E2642" s="140"/>
      <c r="F2642" s="140"/>
      <c r="G2642" s="140"/>
      <c r="H2642" s="141"/>
      <c r="I2642" s="142"/>
      <c r="J2642" s="143"/>
      <c r="K2642" s="143"/>
    </row>
    <row r="2643" spans="3:11" s="137" customFormat="1" ht="15" customHeight="1" x14ac:dyDescent="0.25">
      <c r="C2643" s="139"/>
      <c r="D2643" s="139"/>
      <c r="E2643" s="140"/>
      <c r="F2643" s="140"/>
      <c r="G2643" s="140"/>
      <c r="H2643" s="141"/>
      <c r="I2643" s="142"/>
      <c r="J2643" s="143"/>
      <c r="K2643" s="143"/>
    </row>
    <row r="2644" spans="3:11" s="137" customFormat="1" ht="15" customHeight="1" x14ac:dyDescent="0.25">
      <c r="C2644" s="139"/>
      <c r="D2644" s="139"/>
      <c r="E2644" s="140"/>
      <c r="F2644" s="140"/>
      <c r="G2644" s="140"/>
      <c r="H2644" s="141"/>
      <c r="I2644" s="142"/>
      <c r="J2644" s="143"/>
      <c r="K2644" s="143"/>
    </row>
    <row r="2645" spans="3:11" s="137" customFormat="1" ht="15" customHeight="1" x14ac:dyDescent="0.25">
      <c r="C2645" s="139"/>
      <c r="D2645" s="139"/>
      <c r="E2645" s="140"/>
      <c r="F2645" s="140"/>
      <c r="G2645" s="140"/>
      <c r="H2645" s="141"/>
      <c r="I2645" s="142"/>
      <c r="J2645" s="143"/>
      <c r="K2645" s="143"/>
    </row>
    <row r="2646" spans="3:11" s="137" customFormat="1" ht="15" customHeight="1" x14ac:dyDescent="0.25">
      <c r="C2646" s="139"/>
      <c r="D2646" s="139"/>
      <c r="E2646" s="140"/>
      <c r="F2646" s="140"/>
      <c r="G2646" s="140"/>
      <c r="H2646" s="141"/>
      <c r="I2646" s="142"/>
      <c r="J2646" s="143"/>
      <c r="K2646" s="143"/>
    </row>
    <row r="2647" spans="3:11" s="137" customFormat="1" ht="15" customHeight="1" x14ac:dyDescent="0.25">
      <c r="C2647" s="139"/>
      <c r="D2647" s="139"/>
      <c r="E2647" s="140"/>
      <c r="F2647" s="140"/>
      <c r="G2647" s="140"/>
      <c r="H2647" s="141"/>
      <c r="I2647" s="142"/>
      <c r="J2647" s="143"/>
      <c r="K2647" s="143"/>
    </row>
    <row r="2648" spans="3:11" s="137" customFormat="1" ht="15" customHeight="1" x14ac:dyDescent="0.25">
      <c r="C2648" s="139"/>
      <c r="D2648" s="139"/>
      <c r="E2648" s="140"/>
      <c r="F2648" s="140"/>
      <c r="G2648" s="140"/>
      <c r="H2648" s="141"/>
      <c r="I2648" s="142"/>
      <c r="J2648" s="143"/>
      <c r="K2648" s="143"/>
    </row>
    <row r="2649" spans="3:11" s="137" customFormat="1" ht="15" customHeight="1" x14ac:dyDescent="0.25">
      <c r="C2649" s="139"/>
      <c r="D2649" s="139"/>
      <c r="E2649" s="140"/>
      <c r="F2649" s="140"/>
      <c r="G2649" s="140"/>
      <c r="H2649" s="141"/>
      <c r="I2649" s="142"/>
      <c r="J2649" s="143"/>
      <c r="K2649" s="143"/>
    </row>
    <row r="2650" spans="3:11" s="137" customFormat="1" ht="15" customHeight="1" x14ac:dyDescent="0.25">
      <c r="C2650" s="139"/>
      <c r="D2650" s="139"/>
      <c r="E2650" s="140"/>
      <c r="F2650" s="140"/>
      <c r="G2650" s="140"/>
      <c r="H2650" s="141"/>
      <c r="I2650" s="142"/>
      <c r="J2650" s="143"/>
      <c r="K2650" s="143"/>
    </row>
    <row r="2651" spans="3:11" s="137" customFormat="1" ht="15" customHeight="1" x14ac:dyDescent="0.25">
      <c r="C2651" s="139"/>
      <c r="D2651" s="139"/>
      <c r="E2651" s="140"/>
      <c r="F2651" s="140"/>
      <c r="G2651" s="140"/>
      <c r="H2651" s="141"/>
      <c r="I2651" s="142"/>
      <c r="J2651" s="143"/>
      <c r="K2651" s="143"/>
    </row>
    <row r="2652" spans="3:11" s="137" customFormat="1" ht="15" customHeight="1" x14ac:dyDescent="0.25">
      <c r="C2652" s="139"/>
      <c r="D2652" s="139"/>
      <c r="E2652" s="140"/>
      <c r="F2652" s="140"/>
      <c r="G2652" s="140"/>
      <c r="H2652" s="141"/>
      <c r="I2652" s="142"/>
      <c r="J2652" s="143"/>
      <c r="K2652" s="143"/>
    </row>
    <row r="2653" spans="3:11" s="137" customFormat="1" ht="15" customHeight="1" x14ac:dyDescent="0.25">
      <c r="C2653" s="139"/>
      <c r="D2653" s="139"/>
      <c r="E2653" s="140"/>
      <c r="F2653" s="140"/>
      <c r="G2653" s="140"/>
      <c r="H2653" s="141"/>
      <c r="I2653" s="142"/>
      <c r="J2653" s="143"/>
      <c r="K2653" s="143"/>
    </row>
    <row r="2654" spans="3:11" s="137" customFormat="1" ht="15" customHeight="1" x14ac:dyDescent="0.25">
      <c r="C2654" s="139"/>
      <c r="D2654" s="139"/>
      <c r="E2654" s="140"/>
      <c r="F2654" s="140"/>
      <c r="G2654" s="140"/>
      <c r="H2654" s="141"/>
      <c r="I2654" s="142"/>
      <c r="J2654" s="143"/>
      <c r="K2654" s="143"/>
    </row>
    <row r="2655" spans="3:11" s="137" customFormat="1" ht="15" customHeight="1" x14ac:dyDescent="0.25">
      <c r="C2655" s="139"/>
      <c r="D2655" s="139"/>
      <c r="E2655" s="140"/>
      <c r="F2655" s="140"/>
      <c r="G2655" s="140"/>
      <c r="H2655" s="141"/>
      <c r="I2655" s="142"/>
      <c r="J2655" s="143"/>
      <c r="K2655" s="143"/>
    </row>
    <row r="2656" spans="3:11" s="137" customFormat="1" ht="15" customHeight="1" x14ac:dyDescent="0.25">
      <c r="C2656" s="139"/>
      <c r="D2656" s="139"/>
      <c r="E2656" s="140"/>
      <c r="F2656" s="140"/>
      <c r="G2656" s="140"/>
      <c r="H2656" s="141"/>
      <c r="I2656" s="142"/>
      <c r="J2656" s="143"/>
      <c r="K2656" s="143"/>
    </row>
    <row r="2657" spans="3:11" s="137" customFormat="1" ht="15" customHeight="1" x14ac:dyDescent="0.25">
      <c r="C2657" s="139"/>
      <c r="D2657" s="139"/>
      <c r="E2657" s="140"/>
      <c r="F2657" s="140"/>
      <c r="G2657" s="140"/>
      <c r="H2657" s="141"/>
      <c r="I2657" s="142"/>
      <c r="J2657" s="143"/>
      <c r="K2657" s="143"/>
    </row>
    <row r="2658" spans="3:11" s="137" customFormat="1" ht="15" customHeight="1" x14ac:dyDescent="0.25">
      <c r="C2658" s="139"/>
      <c r="D2658" s="139"/>
      <c r="E2658" s="140"/>
      <c r="F2658" s="140"/>
      <c r="G2658" s="140"/>
      <c r="H2658" s="141"/>
      <c r="I2658" s="142"/>
      <c r="J2658" s="143"/>
      <c r="K2658" s="143"/>
    </row>
    <row r="2659" spans="3:11" s="137" customFormat="1" ht="15" customHeight="1" x14ac:dyDescent="0.25">
      <c r="C2659" s="139"/>
      <c r="D2659" s="139"/>
      <c r="E2659" s="140"/>
      <c r="F2659" s="140"/>
      <c r="G2659" s="140"/>
      <c r="H2659" s="141"/>
      <c r="I2659" s="142"/>
      <c r="J2659" s="143"/>
      <c r="K2659" s="143"/>
    </row>
    <row r="2660" spans="3:11" s="137" customFormat="1" ht="15" customHeight="1" x14ac:dyDescent="0.25">
      <c r="C2660" s="139"/>
      <c r="D2660" s="139"/>
      <c r="E2660" s="140"/>
      <c r="F2660" s="140"/>
      <c r="G2660" s="140"/>
      <c r="H2660" s="141"/>
      <c r="I2660" s="142"/>
      <c r="J2660" s="143"/>
      <c r="K2660" s="143"/>
    </row>
    <row r="2661" spans="3:11" s="137" customFormat="1" ht="15" customHeight="1" x14ac:dyDescent="0.25">
      <c r="C2661" s="139"/>
      <c r="D2661" s="139"/>
      <c r="E2661" s="140"/>
      <c r="F2661" s="140"/>
      <c r="G2661" s="140"/>
      <c r="H2661" s="141"/>
      <c r="I2661" s="142"/>
      <c r="J2661" s="143"/>
      <c r="K2661" s="143"/>
    </row>
    <row r="2662" spans="3:11" s="137" customFormat="1" ht="15" customHeight="1" x14ac:dyDescent="0.25">
      <c r="C2662" s="139"/>
      <c r="D2662" s="139"/>
      <c r="E2662" s="140"/>
      <c r="F2662" s="140"/>
      <c r="G2662" s="140"/>
      <c r="H2662" s="141"/>
      <c r="I2662" s="142"/>
      <c r="J2662" s="143"/>
      <c r="K2662" s="143"/>
    </row>
    <row r="2663" spans="3:11" s="137" customFormat="1" ht="15" customHeight="1" x14ac:dyDescent="0.25">
      <c r="C2663" s="139"/>
      <c r="D2663" s="139"/>
      <c r="E2663" s="140"/>
      <c r="F2663" s="140"/>
      <c r="G2663" s="140"/>
      <c r="H2663" s="141"/>
      <c r="I2663" s="142"/>
      <c r="J2663" s="143"/>
      <c r="K2663" s="143"/>
    </row>
    <row r="2664" spans="3:11" s="137" customFormat="1" ht="15" customHeight="1" x14ac:dyDescent="0.25">
      <c r="C2664" s="139"/>
      <c r="D2664" s="139"/>
      <c r="E2664" s="140"/>
      <c r="F2664" s="140"/>
      <c r="G2664" s="140"/>
      <c r="H2664" s="141"/>
      <c r="I2664" s="142"/>
      <c r="J2664" s="143"/>
      <c r="K2664" s="143"/>
    </row>
    <row r="2665" spans="3:11" s="137" customFormat="1" ht="15" customHeight="1" x14ac:dyDescent="0.25">
      <c r="C2665" s="139"/>
      <c r="D2665" s="139"/>
      <c r="E2665" s="140"/>
      <c r="F2665" s="140"/>
      <c r="G2665" s="140"/>
      <c r="H2665" s="141"/>
      <c r="I2665" s="142"/>
      <c r="J2665" s="143"/>
      <c r="K2665" s="143"/>
    </row>
    <row r="2666" spans="3:11" s="137" customFormat="1" ht="15" customHeight="1" x14ac:dyDescent="0.25">
      <c r="C2666" s="139"/>
      <c r="D2666" s="139"/>
      <c r="E2666" s="140"/>
      <c r="F2666" s="140"/>
      <c r="G2666" s="140"/>
      <c r="H2666" s="141"/>
      <c r="I2666" s="142"/>
      <c r="J2666" s="143"/>
      <c r="K2666" s="143"/>
    </row>
    <row r="2667" spans="3:11" s="137" customFormat="1" ht="15" customHeight="1" x14ac:dyDescent="0.25">
      <c r="C2667" s="139"/>
      <c r="D2667" s="139"/>
      <c r="E2667" s="140"/>
      <c r="F2667" s="140"/>
      <c r="G2667" s="140"/>
      <c r="H2667" s="141"/>
      <c r="I2667" s="142"/>
      <c r="J2667" s="143"/>
      <c r="K2667" s="143"/>
    </row>
    <row r="2668" spans="3:11" s="137" customFormat="1" ht="15" customHeight="1" x14ac:dyDescent="0.25">
      <c r="C2668" s="139"/>
      <c r="D2668" s="139"/>
      <c r="E2668" s="140"/>
      <c r="F2668" s="140"/>
      <c r="G2668" s="140"/>
      <c r="H2668" s="141"/>
      <c r="I2668" s="142"/>
      <c r="J2668" s="143"/>
      <c r="K2668" s="143"/>
    </row>
    <row r="2669" spans="3:11" s="137" customFormat="1" ht="15" customHeight="1" x14ac:dyDescent="0.25">
      <c r="C2669" s="139"/>
      <c r="D2669" s="139"/>
      <c r="E2669" s="140"/>
      <c r="F2669" s="140"/>
      <c r="G2669" s="140"/>
      <c r="H2669" s="141"/>
      <c r="I2669" s="142"/>
      <c r="J2669" s="143"/>
      <c r="K2669" s="143"/>
    </row>
    <row r="2670" spans="3:11" s="137" customFormat="1" ht="15" customHeight="1" x14ac:dyDescent="0.25">
      <c r="C2670" s="139"/>
      <c r="D2670" s="139"/>
      <c r="E2670" s="140"/>
      <c r="F2670" s="140"/>
      <c r="G2670" s="140"/>
      <c r="H2670" s="141"/>
      <c r="I2670" s="142"/>
      <c r="J2670" s="143"/>
      <c r="K2670" s="143"/>
    </row>
    <row r="2671" spans="3:11" s="137" customFormat="1" ht="15" customHeight="1" x14ac:dyDescent="0.25">
      <c r="C2671" s="139"/>
      <c r="D2671" s="139"/>
      <c r="E2671" s="140"/>
      <c r="F2671" s="140"/>
      <c r="G2671" s="140"/>
      <c r="H2671" s="141"/>
      <c r="I2671" s="142"/>
      <c r="J2671" s="143"/>
      <c r="K2671" s="143"/>
    </row>
    <row r="2672" spans="3:11" s="137" customFormat="1" ht="15" customHeight="1" x14ac:dyDescent="0.25">
      <c r="C2672" s="139"/>
      <c r="D2672" s="139"/>
      <c r="E2672" s="140"/>
      <c r="F2672" s="140"/>
      <c r="G2672" s="140"/>
      <c r="H2672" s="141"/>
      <c r="I2672" s="142"/>
      <c r="J2672" s="143"/>
      <c r="K2672" s="143"/>
    </row>
    <row r="2673" spans="3:11" s="137" customFormat="1" ht="15" customHeight="1" x14ac:dyDescent="0.25">
      <c r="C2673" s="139"/>
      <c r="D2673" s="139"/>
      <c r="E2673" s="140"/>
      <c r="F2673" s="140"/>
      <c r="G2673" s="140"/>
      <c r="H2673" s="141"/>
      <c r="I2673" s="142"/>
      <c r="J2673" s="143"/>
      <c r="K2673" s="143"/>
    </row>
    <row r="2674" spans="3:11" s="137" customFormat="1" ht="15" customHeight="1" x14ac:dyDescent="0.25">
      <c r="C2674" s="139"/>
      <c r="D2674" s="139"/>
      <c r="E2674" s="140"/>
      <c r="F2674" s="140"/>
      <c r="G2674" s="140"/>
      <c r="H2674" s="141"/>
      <c r="I2674" s="142"/>
      <c r="J2674" s="143"/>
      <c r="K2674" s="143"/>
    </row>
    <row r="2675" spans="3:11" s="137" customFormat="1" ht="15" customHeight="1" x14ac:dyDescent="0.25">
      <c r="C2675" s="139"/>
      <c r="D2675" s="139"/>
      <c r="E2675" s="140"/>
      <c r="F2675" s="140"/>
      <c r="G2675" s="140"/>
      <c r="H2675" s="141"/>
      <c r="I2675" s="142"/>
      <c r="J2675" s="143"/>
      <c r="K2675" s="143"/>
    </row>
    <row r="2676" spans="3:11" s="137" customFormat="1" ht="15" customHeight="1" x14ac:dyDescent="0.25">
      <c r="C2676" s="139"/>
      <c r="D2676" s="139"/>
      <c r="E2676" s="140"/>
      <c r="F2676" s="140"/>
      <c r="G2676" s="140"/>
      <c r="H2676" s="141"/>
      <c r="I2676" s="142"/>
      <c r="J2676" s="143"/>
      <c r="K2676" s="143"/>
    </row>
    <row r="2677" spans="3:11" s="137" customFormat="1" ht="15" customHeight="1" x14ac:dyDescent="0.25">
      <c r="C2677" s="139"/>
      <c r="D2677" s="139"/>
      <c r="E2677" s="140"/>
      <c r="F2677" s="140"/>
      <c r="G2677" s="140"/>
      <c r="H2677" s="141"/>
      <c r="I2677" s="142"/>
      <c r="J2677" s="143"/>
      <c r="K2677" s="143"/>
    </row>
    <row r="2678" spans="3:11" s="137" customFormat="1" ht="15" customHeight="1" x14ac:dyDescent="0.25">
      <c r="C2678" s="139"/>
      <c r="D2678" s="139"/>
      <c r="E2678" s="140"/>
      <c r="F2678" s="140"/>
      <c r="G2678" s="140"/>
      <c r="H2678" s="141"/>
      <c r="I2678" s="142"/>
      <c r="J2678" s="143"/>
      <c r="K2678" s="143"/>
    </row>
    <row r="2679" spans="3:11" s="137" customFormat="1" ht="15" customHeight="1" x14ac:dyDescent="0.25">
      <c r="C2679" s="139"/>
      <c r="D2679" s="139"/>
      <c r="E2679" s="140"/>
      <c r="F2679" s="140"/>
      <c r="G2679" s="140"/>
      <c r="H2679" s="141"/>
      <c r="I2679" s="142"/>
      <c r="J2679" s="143"/>
      <c r="K2679" s="143"/>
    </row>
    <row r="2680" spans="3:11" s="137" customFormat="1" ht="15" customHeight="1" x14ac:dyDescent="0.25">
      <c r="C2680" s="139"/>
      <c r="D2680" s="139"/>
      <c r="E2680" s="140"/>
      <c r="F2680" s="140"/>
      <c r="G2680" s="140"/>
      <c r="H2680" s="141"/>
      <c r="I2680" s="142"/>
      <c r="J2680" s="143"/>
      <c r="K2680" s="143"/>
    </row>
    <row r="2681" spans="3:11" s="137" customFormat="1" ht="15" customHeight="1" x14ac:dyDescent="0.25">
      <c r="C2681" s="139"/>
      <c r="D2681" s="139"/>
      <c r="E2681" s="140"/>
      <c r="F2681" s="140"/>
      <c r="G2681" s="140"/>
      <c r="H2681" s="141"/>
      <c r="I2681" s="142"/>
      <c r="J2681" s="143"/>
      <c r="K2681" s="143"/>
    </row>
    <row r="2682" spans="3:11" s="137" customFormat="1" ht="15" customHeight="1" x14ac:dyDescent="0.25">
      <c r="C2682" s="139"/>
      <c r="D2682" s="139"/>
      <c r="E2682" s="140"/>
      <c r="F2682" s="140"/>
      <c r="G2682" s="140"/>
      <c r="H2682" s="141"/>
      <c r="I2682" s="142"/>
      <c r="J2682" s="143"/>
      <c r="K2682" s="143"/>
    </row>
    <row r="2683" spans="3:11" s="137" customFormat="1" ht="15" customHeight="1" x14ac:dyDescent="0.25">
      <c r="C2683" s="139"/>
      <c r="D2683" s="139"/>
      <c r="E2683" s="140"/>
      <c r="F2683" s="140"/>
      <c r="G2683" s="140"/>
      <c r="H2683" s="141"/>
      <c r="I2683" s="142"/>
      <c r="J2683" s="143"/>
      <c r="K2683" s="143"/>
    </row>
    <row r="2684" spans="3:11" s="137" customFormat="1" ht="15" customHeight="1" x14ac:dyDescent="0.25">
      <c r="C2684" s="139"/>
      <c r="D2684" s="139"/>
      <c r="E2684" s="140"/>
      <c r="F2684" s="140"/>
      <c r="G2684" s="140"/>
      <c r="H2684" s="141"/>
      <c r="I2684" s="142"/>
      <c r="J2684" s="143"/>
      <c r="K2684" s="143"/>
    </row>
    <row r="2685" spans="3:11" s="137" customFormat="1" ht="15" customHeight="1" x14ac:dyDescent="0.25">
      <c r="C2685" s="139"/>
      <c r="D2685" s="139"/>
      <c r="E2685" s="140"/>
      <c r="F2685" s="140"/>
      <c r="G2685" s="140"/>
      <c r="H2685" s="141"/>
      <c r="I2685" s="142"/>
      <c r="J2685" s="143"/>
      <c r="K2685" s="143"/>
    </row>
    <row r="2686" spans="3:11" s="137" customFormat="1" ht="15" customHeight="1" x14ac:dyDescent="0.25">
      <c r="C2686" s="139"/>
      <c r="D2686" s="139"/>
      <c r="E2686" s="140"/>
      <c r="F2686" s="140"/>
      <c r="G2686" s="140"/>
      <c r="H2686" s="141"/>
      <c r="I2686" s="142"/>
      <c r="J2686" s="143"/>
      <c r="K2686" s="143"/>
    </row>
    <row r="2687" spans="3:11" s="137" customFormat="1" ht="15" customHeight="1" x14ac:dyDescent="0.25">
      <c r="C2687" s="139"/>
      <c r="D2687" s="139"/>
      <c r="E2687" s="140"/>
      <c r="F2687" s="140"/>
      <c r="G2687" s="140"/>
      <c r="H2687" s="141"/>
      <c r="I2687" s="142"/>
      <c r="J2687" s="143"/>
      <c r="K2687" s="143"/>
    </row>
    <row r="2688" spans="3:11" s="137" customFormat="1" ht="15" customHeight="1" x14ac:dyDescent="0.25">
      <c r="C2688" s="139"/>
      <c r="D2688" s="139"/>
      <c r="E2688" s="140"/>
      <c r="F2688" s="140"/>
      <c r="G2688" s="140"/>
      <c r="H2688" s="141"/>
      <c r="I2688" s="142"/>
      <c r="J2688" s="143"/>
      <c r="K2688" s="143"/>
    </row>
    <row r="2689" spans="3:11" s="137" customFormat="1" ht="15" customHeight="1" x14ac:dyDescent="0.25">
      <c r="C2689" s="139"/>
      <c r="D2689" s="139"/>
      <c r="E2689" s="140"/>
      <c r="F2689" s="140"/>
      <c r="G2689" s="140"/>
      <c r="H2689" s="141"/>
      <c r="I2689" s="142"/>
      <c r="J2689" s="143"/>
      <c r="K2689" s="143"/>
    </row>
    <row r="2690" spans="3:11" s="137" customFormat="1" ht="15" customHeight="1" x14ac:dyDescent="0.25">
      <c r="C2690" s="139"/>
      <c r="D2690" s="139"/>
      <c r="E2690" s="140"/>
      <c r="F2690" s="140"/>
      <c r="G2690" s="140"/>
      <c r="H2690" s="141"/>
      <c r="I2690" s="142"/>
      <c r="J2690" s="143"/>
      <c r="K2690" s="143"/>
    </row>
    <row r="2691" spans="3:11" s="137" customFormat="1" ht="15" customHeight="1" x14ac:dyDescent="0.25">
      <c r="C2691" s="139"/>
      <c r="D2691" s="139"/>
      <c r="E2691" s="140"/>
      <c r="F2691" s="140"/>
      <c r="G2691" s="140"/>
      <c r="H2691" s="141"/>
      <c r="I2691" s="142"/>
      <c r="J2691" s="143"/>
      <c r="K2691" s="143"/>
    </row>
    <row r="2692" spans="3:11" s="137" customFormat="1" ht="15" customHeight="1" x14ac:dyDescent="0.25">
      <c r="C2692" s="139"/>
      <c r="D2692" s="139"/>
      <c r="E2692" s="140"/>
      <c r="F2692" s="140"/>
      <c r="G2692" s="140"/>
      <c r="H2692" s="141"/>
      <c r="I2692" s="142"/>
      <c r="J2692" s="143"/>
      <c r="K2692" s="143"/>
    </row>
    <row r="2693" spans="3:11" s="137" customFormat="1" ht="15" customHeight="1" x14ac:dyDescent="0.25">
      <c r="C2693" s="139"/>
      <c r="D2693" s="139"/>
      <c r="E2693" s="140"/>
      <c r="F2693" s="140"/>
      <c r="G2693" s="140"/>
      <c r="H2693" s="141"/>
      <c r="I2693" s="142"/>
      <c r="J2693" s="143"/>
      <c r="K2693" s="143"/>
    </row>
    <row r="2694" spans="3:11" s="137" customFormat="1" ht="15" customHeight="1" x14ac:dyDescent="0.25">
      <c r="C2694" s="139"/>
      <c r="D2694" s="139"/>
      <c r="E2694" s="140"/>
      <c r="F2694" s="140"/>
      <c r="G2694" s="140"/>
      <c r="H2694" s="141"/>
      <c r="I2694" s="142"/>
      <c r="J2694" s="143"/>
      <c r="K2694" s="143"/>
    </row>
    <row r="2695" spans="3:11" s="137" customFormat="1" ht="15" customHeight="1" x14ac:dyDescent="0.25">
      <c r="C2695" s="139"/>
      <c r="D2695" s="139"/>
      <c r="E2695" s="140"/>
      <c r="F2695" s="140"/>
      <c r="G2695" s="140"/>
      <c r="H2695" s="141"/>
      <c r="I2695" s="142"/>
      <c r="J2695" s="143"/>
      <c r="K2695" s="143"/>
    </row>
    <row r="2696" spans="3:11" s="137" customFormat="1" ht="15" customHeight="1" x14ac:dyDescent="0.25">
      <c r="C2696" s="139"/>
      <c r="D2696" s="139"/>
      <c r="E2696" s="140"/>
      <c r="F2696" s="140"/>
      <c r="G2696" s="140"/>
      <c r="H2696" s="141"/>
      <c r="I2696" s="142"/>
      <c r="J2696" s="143"/>
      <c r="K2696" s="143"/>
    </row>
    <row r="2697" spans="3:11" s="137" customFormat="1" ht="15" customHeight="1" x14ac:dyDescent="0.25">
      <c r="C2697" s="139"/>
      <c r="D2697" s="139"/>
      <c r="E2697" s="140"/>
      <c r="F2697" s="140"/>
      <c r="G2697" s="140"/>
      <c r="H2697" s="141"/>
      <c r="I2697" s="142"/>
      <c r="J2697" s="143"/>
      <c r="K2697" s="143"/>
    </row>
    <row r="2698" spans="3:11" s="137" customFormat="1" ht="15" customHeight="1" x14ac:dyDescent="0.25">
      <c r="C2698" s="139"/>
      <c r="D2698" s="139"/>
      <c r="E2698" s="140"/>
      <c r="F2698" s="140"/>
      <c r="G2698" s="140"/>
      <c r="H2698" s="141"/>
      <c r="I2698" s="142"/>
      <c r="J2698" s="143"/>
      <c r="K2698" s="143"/>
    </row>
    <row r="2699" spans="3:11" s="137" customFormat="1" ht="15" customHeight="1" x14ac:dyDescent="0.25">
      <c r="C2699" s="139"/>
      <c r="D2699" s="139"/>
      <c r="E2699" s="140"/>
      <c r="F2699" s="140"/>
      <c r="G2699" s="140"/>
      <c r="H2699" s="141"/>
      <c r="I2699" s="142"/>
      <c r="J2699" s="143"/>
      <c r="K2699" s="143"/>
    </row>
    <row r="2700" spans="3:11" s="137" customFormat="1" ht="15" customHeight="1" x14ac:dyDescent="0.25">
      <c r="C2700" s="139"/>
      <c r="D2700" s="139"/>
      <c r="E2700" s="140"/>
      <c r="F2700" s="140"/>
      <c r="G2700" s="140"/>
      <c r="H2700" s="141"/>
      <c r="I2700" s="142"/>
      <c r="J2700" s="143"/>
      <c r="K2700" s="143"/>
    </row>
    <row r="2701" spans="3:11" s="137" customFormat="1" ht="15" customHeight="1" x14ac:dyDescent="0.25">
      <c r="C2701" s="139"/>
      <c r="D2701" s="139"/>
      <c r="E2701" s="140"/>
      <c r="F2701" s="140"/>
      <c r="G2701" s="140"/>
      <c r="H2701" s="141"/>
      <c r="I2701" s="142"/>
      <c r="J2701" s="143"/>
      <c r="K2701" s="143"/>
    </row>
    <row r="2702" spans="3:11" s="137" customFormat="1" ht="15" customHeight="1" x14ac:dyDescent="0.25">
      <c r="C2702" s="139"/>
      <c r="D2702" s="139"/>
      <c r="E2702" s="140"/>
      <c r="F2702" s="140"/>
      <c r="G2702" s="140"/>
      <c r="H2702" s="141"/>
      <c r="I2702" s="142"/>
      <c r="J2702" s="143"/>
      <c r="K2702" s="143"/>
    </row>
    <row r="2703" spans="3:11" s="137" customFormat="1" ht="15" customHeight="1" x14ac:dyDescent="0.25">
      <c r="C2703" s="139"/>
      <c r="D2703" s="139"/>
      <c r="E2703" s="140"/>
      <c r="F2703" s="140"/>
      <c r="G2703" s="140"/>
      <c r="H2703" s="141"/>
      <c r="I2703" s="142"/>
      <c r="J2703" s="143"/>
      <c r="K2703" s="143"/>
    </row>
    <row r="2704" spans="3:11" s="137" customFormat="1" ht="15" customHeight="1" x14ac:dyDescent="0.25">
      <c r="C2704" s="139"/>
      <c r="D2704" s="139"/>
      <c r="E2704" s="140"/>
      <c r="F2704" s="140"/>
      <c r="G2704" s="140"/>
      <c r="H2704" s="141"/>
      <c r="I2704" s="142"/>
      <c r="J2704" s="143"/>
      <c r="K2704" s="143"/>
    </row>
    <row r="2705" spans="3:11" s="137" customFormat="1" ht="15" customHeight="1" x14ac:dyDescent="0.25">
      <c r="C2705" s="139"/>
      <c r="D2705" s="139"/>
      <c r="E2705" s="140"/>
      <c r="F2705" s="140"/>
      <c r="G2705" s="140"/>
      <c r="H2705" s="141"/>
      <c r="I2705" s="142"/>
      <c r="J2705" s="143"/>
      <c r="K2705" s="143"/>
    </row>
    <row r="2706" spans="3:11" s="137" customFormat="1" ht="15" customHeight="1" x14ac:dyDescent="0.25">
      <c r="C2706" s="139"/>
      <c r="D2706" s="139"/>
      <c r="E2706" s="140"/>
      <c r="F2706" s="140"/>
      <c r="G2706" s="140"/>
      <c r="H2706" s="141"/>
      <c r="I2706" s="142"/>
      <c r="J2706" s="143"/>
      <c r="K2706" s="143"/>
    </row>
    <row r="2707" spans="3:11" s="137" customFormat="1" ht="15" customHeight="1" x14ac:dyDescent="0.25">
      <c r="C2707" s="139"/>
      <c r="D2707" s="139"/>
      <c r="E2707" s="140"/>
      <c r="F2707" s="140"/>
      <c r="G2707" s="140"/>
      <c r="H2707" s="141"/>
      <c r="I2707" s="142"/>
      <c r="J2707" s="143"/>
      <c r="K2707" s="143"/>
    </row>
    <row r="2708" spans="3:11" s="137" customFormat="1" ht="15" customHeight="1" x14ac:dyDescent="0.25">
      <c r="C2708" s="139"/>
      <c r="D2708" s="139"/>
      <c r="E2708" s="140"/>
      <c r="F2708" s="140"/>
      <c r="G2708" s="140"/>
      <c r="H2708" s="141"/>
      <c r="I2708" s="142"/>
      <c r="J2708" s="143"/>
      <c r="K2708" s="143"/>
    </row>
    <row r="2709" spans="3:11" s="137" customFormat="1" ht="15" customHeight="1" x14ac:dyDescent="0.25">
      <c r="C2709" s="139"/>
      <c r="D2709" s="139"/>
      <c r="E2709" s="140"/>
      <c r="F2709" s="140"/>
      <c r="G2709" s="140"/>
      <c r="H2709" s="141"/>
      <c r="I2709" s="142"/>
      <c r="J2709" s="143"/>
      <c r="K2709" s="143"/>
    </row>
    <row r="2710" spans="3:11" s="137" customFormat="1" ht="15" customHeight="1" x14ac:dyDescent="0.25">
      <c r="C2710" s="139"/>
      <c r="D2710" s="139"/>
      <c r="E2710" s="140"/>
      <c r="F2710" s="140"/>
      <c r="G2710" s="140"/>
      <c r="H2710" s="141"/>
      <c r="I2710" s="142"/>
      <c r="J2710" s="143"/>
      <c r="K2710" s="143"/>
    </row>
    <row r="2711" spans="3:11" s="137" customFormat="1" ht="15" customHeight="1" x14ac:dyDescent="0.25">
      <c r="C2711" s="139"/>
      <c r="D2711" s="139"/>
      <c r="E2711" s="140"/>
      <c r="F2711" s="140"/>
      <c r="G2711" s="140"/>
      <c r="H2711" s="141"/>
      <c r="I2711" s="142"/>
      <c r="J2711" s="143"/>
      <c r="K2711" s="143"/>
    </row>
    <row r="2712" spans="3:11" s="137" customFormat="1" ht="15" customHeight="1" x14ac:dyDescent="0.25">
      <c r="C2712" s="139"/>
      <c r="D2712" s="139"/>
      <c r="E2712" s="140"/>
      <c r="F2712" s="140"/>
      <c r="G2712" s="140"/>
      <c r="H2712" s="141"/>
      <c r="I2712" s="142"/>
      <c r="J2712" s="143"/>
      <c r="K2712" s="143"/>
    </row>
    <row r="2713" spans="3:11" s="137" customFormat="1" ht="15" customHeight="1" x14ac:dyDescent="0.25">
      <c r="C2713" s="139"/>
      <c r="D2713" s="139"/>
      <c r="E2713" s="140"/>
      <c r="F2713" s="140"/>
      <c r="G2713" s="140"/>
      <c r="H2713" s="141"/>
      <c r="I2713" s="142"/>
      <c r="J2713" s="143"/>
      <c r="K2713" s="143"/>
    </row>
    <row r="2714" spans="3:11" s="137" customFormat="1" ht="15" customHeight="1" x14ac:dyDescent="0.25">
      <c r="C2714" s="139"/>
      <c r="D2714" s="139"/>
      <c r="E2714" s="140"/>
      <c r="F2714" s="140"/>
      <c r="G2714" s="140"/>
      <c r="H2714" s="141"/>
      <c r="I2714" s="142"/>
      <c r="J2714" s="143"/>
      <c r="K2714" s="143"/>
    </row>
    <row r="2715" spans="3:11" s="137" customFormat="1" ht="15" customHeight="1" x14ac:dyDescent="0.25">
      <c r="C2715" s="139"/>
      <c r="D2715" s="139"/>
      <c r="E2715" s="140"/>
      <c r="F2715" s="140"/>
      <c r="G2715" s="140"/>
      <c r="H2715" s="141"/>
      <c r="I2715" s="142"/>
      <c r="J2715" s="143"/>
      <c r="K2715" s="143"/>
    </row>
    <row r="2716" spans="3:11" s="137" customFormat="1" ht="15" customHeight="1" x14ac:dyDescent="0.25">
      <c r="C2716" s="139"/>
      <c r="D2716" s="139"/>
      <c r="E2716" s="140"/>
      <c r="F2716" s="140"/>
      <c r="G2716" s="140"/>
      <c r="H2716" s="141"/>
      <c r="I2716" s="142"/>
      <c r="J2716" s="143"/>
      <c r="K2716" s="143"/>
    </row>
    <row r="2717" spans="3:11" s="137" customFormat="1" ht="15" customHeight="1" x14ac:dyDescent="0.25">
      <c r="C2717" s="139"/>
      <c r="D2717" s="139"/>
      <c r="E2717" s="140"/>
      <c r="F2717" s="140"/>
      <c r="G2717" s="140"/>
      <c r="H2717" s="141"/>
      <c r="I2717" s="142"/>
      <c r="J2717" s="143"/>
      <c r="K2717" s="143"/>
    </row>
    <row r="2718" spans="3:11" s="137" customFormat="1" ht="15" customHeight="1" x14ac:dyDescent="0.25">
      <c r="C2718" s="139"/>
      <c r="D2718" s="139"/>
      <c r="E2718" s="140"/>
      <c r="F2718" s="140"/>
      <c r="G2718" s="140"/>
      <c r="H2718" s="141"/>
      <c r="I2718" s="142"/>
      <c r="J2718" s="143"/>
      <c r="K2718" s="143"/>
    </row>
    <row r="2719" spans="3:11" s="137" customFormat="1" ht="15" customHeight="1" x14ac:dyDescent="0.25">
      <c r="C2719" s="139"/>
      <c r="D2719" s="139"/>
      <c r="E2719" s="140"/>
      <c r="F2719" s="140"/>
      <c r="G2719" s="140"/>
      <c r="H2719" s="141"/>
      <c r="I2719" s="142"/>
      <c r="J2719" s="143"/>
      <c r="K2719" s="143"/>
    </row>
    <row r="2720" spans="3:11" s="137" customFormat="1" ht="15" customHeight="1" x14ac:dyDescent="0.25">
      <c r="C2720" s="139"/>
      <c r="D2720" s="139"/>
      <c r="E2720" s="140"/>
      <c r="F2720" s="140"/>
      <c r="G2720" s="140"/>
      <c r="H2720" s="141"/>
      <c r="I2720" s="142"/>
      <c r="J2720" s="143"/>
      <c r="K2720" s="143"/>
    </row>
    <row r="2721" spans="3:11" s="137" customFormat="1" ht="15" customHeight="1" x14ac:dyDescent="0.25">
      <c r="C2721" s="139"/>
      <c r="D2721" s="139"/>
      <c r="E2721" s="140"/>
      <c r="F2721" s="140"/>
      <c r="G2721" s="140"/>
      <c r="H2721" s="141"/>
      <c r="I2721" s="142"/>
      <c r="J2721" s="143"/>
      <c r="K2721" s="143"/>
    </row>
    <row r="2722" spans="3:11" s="137" customFormat="1" ht="15" customHeight="1" x14ac:dyDescent="0.25">
      <c r="C2722" s="139"/>
      <c r="D2722" s="139"/>
      <c r="E2722" s="140"/>
      <c r="F2722" s="140"/>
      <c r="G2722" s="140"/>
      <c r="H2722" s="141"/>
      <c r="I2722" s="142"/>
      <c r="J2722" s="143"/>
      <c r="K2722" s="143"/>
    </row>
    <row r="2723" spans="3:11" s="137" customFormat="1" ht="15" customHeight="1" x14ac:dyDescent="0.25">
      <c r="C2723" s="139"/>
      <c r="D2723" s="139"/>
      <c r="E2723" s="140"/>
      <c r="F2723" s="140"/>
      <c r="G2723" s="140"/>
      <c r="H2723" s="141"/>
      <c r="I2723" s="142"/>
      <c r="J2723" s="143"/>
      <c r="K2723" s="143"/>
    </row>
    <row r="2724" spans="3:11" s="137" customFormat="1" ht="15" customHeight="1" x14ac:dyDescent="0.25">
      <c r="C2724" s="139"/>
      <c r="D2724" s="139"/>
      <c r="E2724" s="140"/>
      <c r="F2724" s="140"/>
      <c r="G2724" s="140"/>
      <c r="H2724" s="141"/>
      <c r="I2724" s="142"/>
      <c r="J2724" s="143"/>
      <c r="K2724" s="143"/>
    </row>
    <row r="2725" spans="3:11" s="137" customFormat="1" ht="15" customHeight="1" x14ac:dyDescent="0.25">
      <c r="C2725" s="139"/>
      <c r="D2725" s="139"/>
      <c r="E2725" s="140"/>
      <c r="F2725" s="140"/>
      <c r="G2725" s="140"/>
      <c r="H2725" s="141"/>
      <c r="I2725" s="142"/>
      <c r="J2725" s="143"/>
      <c r="K2725" s="143"/>
    </row>
    <row r="2726" spans="3:11" s="137" customFormat="1" ht="15" customHeight="1" x14ac:dyDescent="0.25">
      <c r="C2726" s="139"/>
      <c r="D2726" s="139"/>
      <c r="E2726" s="140"/>
      <c r="F2726" s="140"/>
      <c r="G2726" s="140"/>
      <c r="H2726" s="141"/>
      <c r="I2726" s="142"/>
      <c r="J2726" s="143"/>
      <c r="K2726" s="143"/>
    </row>
    <row r="2727" spans="3:11" s="137" customFormat="1" ht="15" customHeight="1" x14ac:dyDescent="0.25">
      <c r="C2727" s="139"/>
      <c r="D2727" s="139"/>
      <c r="E2727" s="140"/>
      <c r="F2727" s="140"/>
      <c r="G2727" s="140"/>
      <c r="H2727" s="141"/>
      <c r="I2727" s="142"/>
      <c r="J2727" s="143"/>
      <c r="K2727" s="143"/>
    </row>
    <row r="2728" spans="3:11" s="137" customFormat="1" ht="15" customHeight="1" x14ac:dyDescent="0.25">
      <c r="C2728" s="139"/>
      <c r="D2728" s="139"/>
      <c r="E2728" s="140"/>
      <c r="F2728" s="140"/>
      <c r="G2728" s="140"/>
      <c r="H2728" s="141"/>
      <c r="I2728" s="142"/>
      <c r="J2728" s="143"/>
      <c r="K2728" s="143"/>
    </row>
    <row r="2729" spans="3:11" s="137" customFormat="1" ht="15" customHeight="1" x14ac:dyDescent="0.25">
      <c r="C2729" s="139"/>
      <c r="D2729" s="139"/>
      <c r="E2729" s="140"/>
      <c r="F2729" s="140"/>
      <c r="G2729" s="140"/>
      <c r="H2729" s="141"/>
      <c r="I2729" s="142"/>
      <c r="J2729" s="143"/>
      <c r="K2729" s="143"/>
    </row>
    <row r="2730" spans="3:11" s="137" customFormat="1" ht="15" customHeight="1" x14ac:dyDescent="0.25">
      <c r="C2730" s="139"/>
      <c r="D2730" s="139"/>
      <c r="E2730" s="140"/>
      <c r="F2730" s="140"/>
      <c r="G2730" s="140"/>
      <c r="H2730" s="141"/>
      <c r="I2730" s="142"/>
      <c r="J2730" s="143"/>
      <c r="K2730" s="143"/>
    </row>
    <row r="2731" spans="3:11" s="137" customFormat="1" ht="15" customHeight="1" x14ac:dyDescent="0.25">
      <c r="C2731" s="139"/>
      <c r="D2731" s="139"/>
      <c r="E2731" s="140"/>
      <c r="F2731" s="140"/>
      <c r="G2731" s="140"/>
      <c r="H2731" s="141"/>
      <c r="I2731" s="142"/>
      <c r="J2731" s="143"/>
      <c r="K2731" s="143"/>
    </row>
    <row r="2732" spans="3:11" s="137" customFormat="1" ht="15" customHeight="1" x14ac:dyDescent="0.25">
      <c r="C2732" s="139"/>
      <c r="D2732" s="139"/>
      <c r="E2732" s="140"/>
      <c r="F2732" s="140"/>
      <c r="G2732" s="140"/>
      <c r="H2732" s="141"/>
      <c r="I2732" s="142"/>
      <c r="J2732" s="143"/>
      <c r="K2732" s="143"/>
    </row>
    <row r="2733" spans="3:11" s="137" customFormat="1" ht="15" customHeight="1" x14ac:dyDescent="0.25">
      <c r="C2733" s="139"/>
      <c r="D2733" s="139"/>
      <c r="E2733" s="140"/>
      <c r="F2733" s="140"/>
      <c r="G2733" s="140"/>
      <c r="H2733" s="141"/>
      <c r="I2733" s="142"/>
      <c r="J2733" s="143"/>
      <c r="K2733" s="143"/>
    </row>
    <row r="2734" spans="3:11" s="137" customFormat="1" ht="15" customHeight="1" x14ac:dyDescent="0.25">
      <c r="C2734" s="139"/>
      <c r="D2734" s="139"/>
      <c r="E2734" s="140"/>
      <c r="F2734" s="140"/>
      <c r="G2734" s="140"/>
      <c r="H2734" s="141"/>
      <c r="I2734" s="142"/>
      <c r="J2734" s="143"/>
      <c r="K2734" s="143"/>
    </row>
    <row r="2735" spans="3:11" s="137" customFormat="1" ht="15" customHeight="1" x14ac:dyDescent="0.25">
      <c r="C2735" s="139"/>
      <c r="D2735" s="139"/>
      <c r="E2735" s="140"/>
      <c r="F2735" s="140"/>
      <c r="G2735" s="140"/>
      <c r="H2735" s="141"/>
      <c r="I2735" s="142"/>
      <c r="J2735" s="143"/>
      <c r="K2735" s="143"/>
    </row>
    <row r="2736" spans="3:11" s="137" customFormat="1" ht="15" customHeight="1" x14ac:dyDescent="0.25">
      <c r="C2736" s="139"/>
      <c r="D2736" s="139"/>
      <c r="E2736" s="140"/>
      <c r="F2736" s="140"/>
      <c r="G2736" s="140"/>
      <c r="H2736" s="141"/>
      <c r="I2736" s="142"/>
      <c r="J2736" s="143"/>
      <c r="K2736" s="143"/>
    </row>
    <row r="2737" spans="3:11" s="137" customFormat="1" ht="15" customHeight="1" x14ac:dyDescent="0.25">
      <c r="C2737" s="139"/>
      <c r="D2737" s="139"/>
      <c r="E2737" s="140"/>
      <c r="F2737" s="140"/>
      <c r="G2737" s="140"/>
      <c r="H2737" s="141"/>
      <c r="I2737" s="142"/>
      <c r="J2737" s="143"/>
      <c r="K2737" s="143"/>
    </row>
    <row r="2738" spans="3:11" s="137" customFormat="1" ht="15" customHeight="1" x14ac:dyDescent="0.25">
      <c r="C2738" s="139"/>
      <c r="D2738" s="139"/>
      <c r="E2738" s="140"/>
      <c r="F2738" s="140"/>
      <c r="G2738" s="140"/>
      <c r="H2738" s="141"/>
      <c r="I2738" s="142"/>
      <c r="J2738" s="143"/>
      <c r="K2738" s="143"/>
    </row>
    <row r="2739" spans="3:11" s="137" customFormat="1" ht="15" customHeight="1" x14ac:dyDescent="0.25">
      <c r="C2739" s="139"/>
      <c r="D2739" s="139"/>
      <c r="E2739" s="140"/>
      <c r="F2739" s="140"/>
      <c r="G2739" s="140"/>
      <c r="H2739" s="141"/>
      <c r="I2739" s="142"/>
      <c r="J2739" s="143"/>
      <c r="K2739" s="143"/>
    </row>
    <row r="2740" spans="3:11" s="137" customFormat="1" ht="15" customHeight="1" x14ac:dyDescent="0.25">
      <c r="C2740" s="139"/>
      <c r="D2740" s="139"/>
      <c r="E2740" s="140"/>
      <c r="F2740" s="140"/>
      <c r="G2740" s="140"/>
      <c r="H2740" s="141"/>
      <c r="I2740" s="142"/>
      <c r="J2740" s="143"/>
      <c r="K2740" s="143"/>
    </row>
    <row r="2741" spans="3:11" s="137" customFormat="1" ht="15" customHeight="1" x14ac:dyDescent="0.25">
      <c r="C2741" s="139"/>
      <c r="D2741" s="139"/>
      <c r="E2741" s="140"/>
      <c r="F2741" s="140"/>
      <c r="G2741" s="140"/>
      <c r="H2741" s="141"/>
      <c r="I2741" s="142"/>
      <c r="J2741" s="143"/>
      <c r="K2741" s="143"/>
    </row>
    <row r="2742" spans="3:11" s="137" customFormat="1" ht="15" customHeight="1" x14ac:dyDescent="0.25">
      <c r="C2742" s="139"/>
      <c r="D2742" s="139"/>
      <c r="E2742" s="140"/>
      <c r="F2742" s="140"/>
      <c r="G2742" s="140"/>
      <c r="H2742" s="141"/>
      <c r="I2742" s="142"/>
      <c r="J2742" s="143"/>
      <c r="K2742" s="143"/>
    </row>
    <row r="2743" spans="3:11" s="137" customFormat="1" ht="15" customHeight="1" x14ac:dyDescent="0.25">
      <c r="C2743" s="139"/>
      <c r="D2743" s="139"/>
      <c r="E2743" s="140"/>
      <c r="F2743" s="140"/>
      <c r="G2743" s="140"/>
      <c r="H2743" s="141"/>
      <c r="I2743" s="142"/>
      <c r="J2743" s="143"/>
      <c r="K2743" s="143"/>
    </row>
    <row r="2744" spans="3:11" s="137" customFormat="1" ht="15" customHeight="1" x14ac:dyDescent="0.25">
      <c r="C2744" s="139"/>
      <c r="D2744" s="139"/>
      <c r="E2744" s="140"/>
      <c r="F2744" s="140"/>
      <c r="G2744" s="140"/>
      <c r="H2744" s="141"/>
      <c r="I2744" s="142"/>
      <c r="J2744" s="143"/>
      <c r="K2744" s="143"/>
    </row>
    <row r="2745" spans="3:11" s="137" customFormat="1" ht="15" customHeight="1" x14ac:dyDescent="0.25">
      <c r="C2745" s="139"/>
      <c r="D2745" s="139"/>
      <c r="E2745" s="140"/>
      <c r="F2745" s="140"/>
      <c r="G2745" s="140"/>
      <c r="H2745" s="141"/>
      <c r="I2745" s="142"/>
      <c r="J2745" s="143"/>
      <c r="K2745" s="143"/>
    </row>
    <row r="2746" spans="3:11" s="137" customFormat="1" ht="15" customHeight="1" x14ac:dyDescent="0.25">
      <c r="C2746" s="139"/>
      <c r="D2746" s="139"/>
      <c r="E2746" s="140"/>
      <c r="F2746" s="140"/>
      <c r="G2746" s="140"/>
      <c r="H2746" s="141"/>
      <c r="I2746" s="142"/>
      <c r="J2746" s="143"/>
      <c r="K2746" s="143"/>
    </row>
    <row r="2747" spans="3:11" s="137" customFormat="1" ht="15" customHeight="1" x14ac:dyDescent="0.25">
      <c r="C2747" s="139"/>
      <c r="D2747" s="139"/>
      <c r="E2747" s="140"/>
      <c r="F2747" s="140"/>
      <c r="G2747" s="140"/>
      <c r="H2747" s="141"/>
      <c r="I2747" s="142"/>
      <c r="J2747" s="143"/>
      <c r="K2747" s="143"/>
    </row>
    <row r="2748" spans="3:11" s="137" customFormat="1" ht="15" customHeight="1" x14ac:dyDescent="0.25">
      <c r="C2748" s="139"/>
      <c r="D2748" s="139"/>
      <c r="E2748" s="140"/>
      <c r="F2748" s="140"/>
      <c r="G2748" s="140"/>
      <c r="H2748" s="141"/>
      <c r="I2748" s="142"/>
      <c r="J2748" s="143"/>
      <c r="K2748" s="143"/>
    </row>
    <row r="2749" spans="3:11" s="137" customFormat="1" ht="15" customHeight="1" x14ac:dyDescent="0.25">
      <c r="C2749" s="139"/>
      <c r="D2749" s="139"/>
      <c r="E2749" s="140"/>
      <c r="F2749" s="140"/>
      <c r="G2749" s="140"/>
      <c r="H2749" s="141"/>
      <c r="I2749" s="142"/>
      <c r="J2749" s="143"/>
      <c r="K2749" s="143"/>
    </row>
    <row r="2750" spans="3:11" s="137" customFormat="1" ht="15" customHeight="1" x14ac:dyDescent="0.25">
      <c r="C2750" s="139"/>
      <c r="D2750" s="139"/>
      <c r="E2750" s="140"/>
      <c r="F2750" s="140"/>
      <c r="G2750" s="140"/>
      <c r="H2750" s="141"/>
      <c r="I2750" s="142"/>
      <c r="J2750" s="143"/>
      <c r="K2750" s="143"/>
    </row>
    <row r="2751" spans="3:11" s="137" customFormat="1" ht="15" customHeight="1" x14ac:dyDescent="0.25">
      <c r="C2751" s="139"/>
      <c r="D2751" s="139"/>
      <c r="E2751" s="140"/>
      <c r="F2751" s="140"/>
      <c r="G2751" s="140"/>
      <c r="H2751" s="141"/>
      <c r="I2751" s="142"/>
      <c r="J2751" s="143"/>
      <c r="K2751" s="143"/>
    </row>
    <row r="2752" spans="3:11" s="137" customFormat="1" ht="15" customHeight="1" x14ac:dyDescent="0.25">
      <c r="C2752" s="139"/>
      <c r="D2752" s="139"/>
      <c r="E2752" s="140"/>
      <c r="F2752" s="140"/>
      <c r="G2752" s="140"/>
      <c r="H2752" s="141"/>
      <c r="I2752" s="142"/>
      <c r="J2752" s="143"/>
      <c r="K2752" s="143"/>
    </row>
    <row r="2753" spans="3:11" s="137" customFormat="1" ht="15" customHeight="1" x14ac:dyDescent="0.25">
      <c r="C2753" s="139"/>
      <c r="D2753" s="139"/>
      <c r="E2753" s="140"/>
      <c r="F2753" s="140"/>
      <c r="G2753" s="140"/>
      <c r="H2753" s="141"/>
      <c r="I2753" s="142"/>
      <c r="J2753" s="143"/>
      <c r="K2753" s="143"/>
    </row>
    <row r="2754" spans="3:11" s="137" customFormat="1" ht="15" customHeight="1" x14ac:dyDescent="0.25">
      <c r="C2754" s="139"/>
      <c r="D2754" s="139"/>
      <c r="E2754" s="140"/>
      <c r="F2754" s="140"/>
      <c r="G2754" s="140"/>
      <c r="H2754" s="141"/>
      <c r="I2754" s="142"/>
      <c r="J2754" s="143"/>
      <c r="K2754" s="143"/>
    </row>
    <row r="2755" spans="3:11" s="137" customFormat="1" ht="15" customHeight="1" x14ac:dyDescent="0.25">
      <c r="C2755" s="139"/>
      <c r="D2755" s="139"/>
      <c r="E2755" s="140"/>
      <c r="F2755" s="140"/>
      <c r="G2755" s="140"/>
      <c r="H2755" s="141"/>
      <c r="I2755" s="142"/>
      <c r="J2755" s="143"/>
      <c r="K2755" s="143"/>
    </row>
    <row r="2756" spans="3:11" s="137" customFormat="1" ht="15" customHeight="1" x14ac:dyDescent="0.25">
      <c r="C2756" s="139"/>
      <c r="D2756" s="139"/>
      <c r="E2756" s="140"/>
      <c r="F2756" s="140"/>
      <c r="G2756" s="140"/>
      <c r="H2756" s="141"/>
      <c r="I2756" s="142"/>
      <c r="J2756" s="143"/>
      <c r="K2756" s="143"/>
    </row>
    <row r="2757" spans="3:11" s="137" customFormat="1" ht="15" customHeight="1" x14ac:dyDescent="0.25">
      <c r="C2757" s="139"/>
      <c r="D2757" s="139"/>
      <c r="E2757" s="140"/>
      <c r="F2757" s="140"/>
      <c r="G2757" s="140"/>
      <c r="H2757" s="141"/>
      <c r="I2757" s="142"/>
      <c r="J2757" s="143"/>
      <c r="K2757" s="143"/>
    </row>
    <row r="2758" spans="3:11" s="137" customFormat="1" ht="15" customHeight="1" x14ac:dyDescent="0.25">
      <c r="C2758" s="139"/>
      <c r="D2758" s="139"/>
      <c r="E2758" s="140"/>
      <c r="F2758" s="140"/>
      <c r="G2758" s="140"/>
      <c r="H2758" s="141"/>
      <c r="I2758" s="142"/>
      <c r="J2758" s="143"/>
      <c r="K2758" s="143"/>
    </row>
    <row r="2759" spans="3:11" s="137" customFormat="1" ht="15" customHeight="1" x14ac:dyDescent="0.25">
      <c r="C2759" s="139"/>
      <c r="D2759" s="139"/>
      <c r="E2759" s="140"/>
      <c r="F2759" s="140"/>
      <c r="G2759" s="140"/>
      <c r="H2759" s="141"/>
      <c r="I2759" s="142"/>
      <c r="J2759" s="143"/>
      <c r="K2759" s="143"/>
    </row>
    <row r="2760" spans="3:11" s="137" customFormat="1" ht="15" customHeight="1" x14ac:dyDescent="0.25">
      <c r="C2760" s="139"/>
      <c r="D2760" s="139"/>
      <c r="E2760" s="140"/>
      <c r="F2760" s="140"/>
      <c r="G2760" s="140"/>
      <c r="H2760" s="141"/>
      <c r="I2760" s="142"/>
      <c r="J2760" s="143"/>
      <c r="K2760" s="143"/>
    </row>
    <row r="2761" spans="3:11" s="137" customFormat="1" ht="15" customHeight="1" x14ac:dyDescent="0.25">
      <c r="C2761" s="139"/>
      <c r="D2761" s="139"/>
      <c r="E2761" s="140"/>
      <c r="F2761" s="140"/>
      <c r="G2761" s="140"/>
      <c r="H2761" s="141"/>
      <c r="I2761" s="142"/>
      <c r="J2761" s="143"/>
      <c r="K2761" s="143"/>
    </row>
    <row r="2762" spans="3:11" s="137" customFormat="1" ht="15" customHeight="1" x14ac:dyDescent="0.25">
      <c r="C2762" s="139"/>
      <c r="D2762" s="139"/>
      <c r="E2762" s="140"/>
      <c r="F2762" s="140"/>
      <c r="G2762" s="140"/>
      <c r="H2762" s="141"/>
      <c r="I2762" s="142"/>
      <c r="J2762" s="143"/>
      <c r="K2762" s="143"/>
    </row>
    <row r="2763" spans="3:11" s="137" customFormat="1" ht="15" customHeight="1" x14ac:dyDescent="0.25">
      <c r="C2763" s="139"/>
      <c r="D2763" s="139"/>
      <c r="E2763" s="140"/>
      <c r="F2763" s="140"/>
      <c r="G2763" s="140"/>
      <c r="H2763" s="141"/>
      <c r="I2763" s="142"/>
      <c r="J2763" s="143"/>
      <c r="K2763" s="143"/>
    </row>
    <row r="2764" spans="3:11" s="137" customFormat="1" ht="15" customHeight="1" x14ac:dyDescent="0.25">
      <c r="C2764" s="139"/>
      <c r="D2764" s="139"/>
      <c r="E2764" s="140"/>
      <c r="F2764" s="140"/>
      <c r="G2764" s="140"/>
      <c r="H2764" s="141"/>
      <c r="I2764" s="142"/>
      <c r="J2764" s="143"/>
      <c r="K2764" s="143"/>
    </row>
    <row r="2765" spans="3:11" s="137" customFormat="1" ht="15" customHeight="1" x14ac:dyDescent="0.25">
      <c r="C2765" s="139"/>
      <c r="D2765" s="139"/>
      <c r="E2765" s="140"/>
      <c r="F2765" s="140"/>
      <c r="G2765" s="140"/>
      <c r="H2765" s="141"/>
      <c r="I2765" s="142"/>
      <c r="J2765" s="143"/>
      <c r="K2765" s="143"/>
    </row>
    <row r="2766" spans="3:11" s="137" customFormat="1" ht="15" customHeight="1" x14ac:dyDescent="0.25">
      <c r="C2766" s="139"/>
      <c r="D2766" s="139"/>
      <c r="E2766" s="140"/>
      <c r="F2766" s="140"/>
      <c r="G2766" s="140"/>
      <c r="H2766" s="141"/>
      <c r="I2766" s="142"/>
      <c r="J2766" s="143"/>
      <c r="K2766" s="143"/>
    </row>
    <row r="2767" spans="3:11" s="137" customFormat="1" ht="15" customHeight="1" x14ac:dyDescent="0.25">
      <c r="C2767" s="139"/>
      <c r="D2767" s="139"/>
      <c r="E2767" s="140"/>
      <c r="F2767" s="140"/>
      <c r="G2767" s="140"/>
      <c r="H2767" s="141"/>
      <c r="I2767" s="142"/>
      <c r="J2767" s="143"/>
      <c r="K2767" s="143"/>
    </row>
    <row r="2768" spans="3:11" s="137" customFormat="1" ht="15" customHeight="1" x14ac:dyDescent="0.25">
      <c r="C2768" s="139"/>
      <c r="D2768" s="139"/>
      <c r="E2768" s="140"/>
      <c r="F2768" s="140"/>
      <c r="G2768" s="140"/>
      <c r="H2768" s="141"/>
      <c r="I2768" s="142"/>
      <c r="J2768" s="143"/>
      <c r="K2768" s="143"/>
    </row>
    <row r="2769" spans="3:11" s="137" customFormat="1" ht="15" customHeight="1" x14ac:dyDescent="0.25">
      <c r="C2769" s="139"/>
      <c r="D2769" s="139"/>
      <c r="E2769" s="140"/>
      <c r="F2769" s="140"/>
      <c r="G2769" s="140"/>
      <c r="H2769" s="141"/>
      <c r="I2769" s="142"/>
      <c r="J2769" s="143"/>
      <c r="K2769" s="143"/>
    </row>
    <row r="2770" spans="3:11" s="137" customFormat="1" ht="15" customHeight="1" x14ac:dyDescent="0.25">
      <c r="C2770" s="139"/>
      <c r="D2770" s="139"/>
      <c r="E2770" s="140"/>
      <c r="F2770" s="140"/>
      <c r="G2770" s="140"/>
      <c r="H2770" s="141"/>
      <c r="I2770" s="142"/>
      <c r="J2770" s="143"/>
      <c r="K2770" s="143"/>
    </row>
    <row r="2771" spans="3:11" s="137" customFormat="1" ht="15" customHeight="1" x14ac:dyDescent="0.25">
      <c r="C2771" s="139"/>
      <c r="D2771" s="139"/>
      <c r="E2771" s="140"/>
      <c r="F2771" s="140"/>
      <c r="G2771" s="140"/>
      <c r="H2771" s="141"/>
      <c r="I2771" s="142"/>
      <c r="J2771" s="143"/>
      <c r="K2771" s="143"/>
    </row>
    <row r="2772" spans="3:11" s="137" customFormat="1" ht="15" customHeight="1" x14ac:dyDescent="0.25">
      <c r="C2772" s="139"/>
      <c r="D2772" s="139"/>
      <c r="E2772" s="140"/>
      <c r="F2772" s="140"/>
      <c r="G2772" s="140"/>
      <c r="H2772" s="141"/>
      <c r="I2772" s="142"/>
      <c r="J2772" s="143"/>
      <c r="K2772" s="143"/>
    </row>
    <row r="2773" spans="3:11" s="137" customFormat="1" ht="15" customHeight="1" x14ac:dyDescent="0.25">
      <c r="C2773" s="139"/>
      <c r="D2773" s="139"/>
      <c r="E2773" s="140"/>
      <c r="F2773" s="140"/>
      <c r="G2773" s="140"/>
      <c r="H2773" s="141"/>
      <c r="I2773" s="142"/>
      <c r="J2773" s="143"/>
      <c r="K2773" s="143"/>
    </row>
    <row r="2774" spans="3:11" s="137" customFormat="1" ht="15" customHeight="1" x14ac:dyDescent="0.25">
      <c r="C2774" s="139"/>
      <c r="D2774" s="139"/>
      <c r="E2774" s="140"/>
      <c r="F2774" s="140"/>
      <c r="G2774" s="140"/>
      <c r="H2774" s="141"/>
      <c r="I2774" s="142"/>
      <c r="J2774" s="143"/>
      <c r="K2774" s="143"/>
    </row>
    <row r="2775" spans="3:11" s="137" customFormat="1" ht="15" customHeight="1" x14ac:dyDescent="0.25">
      <c r="C2775" s="139"/>
      <c r="D2775" s="139"/>
      <c r="E2775" s="140"/>
      <c r="F2775" s="140"/>
      <c r="G2775" s="140"/>
      <c r="H2775" s="141"/>
      <c r="I2775" s="142"/>
      <c r="J2775" s="143"/>
      <c r="K2775" s="143"/>
    </row>
    <row r="2776" spans="3:11" s="137" customFormat="1" ht="15" customHeight="1" x14ac:dyDescent="0.25">
      <c r="C2776" s="139"/>
      <c r="D2776" s="139"/>
      <c r="E2776" s="140"/>
      <c r="F2776" s="140"/>
      <c r="G2776" s="140"/>
      <c r="H2776" s="141"/>
      <c r="I2776" s="142"/>
      <c r="J2776" s="143"/>
      <c r="K2776" s="143"/>
    </row>
    <row r="2777" spans="3:11" s="137" customFormat="1" ht="15" customHeight="1" x14ac:dyDescent="0.25">
      <c r="C2777" s="139"/>
      <c r="D2777" s="139"/>
      <c r="E2777" s="140"/>
      <c r="F2777" s="140"/>
      <c r="G2777" s="140"/>
      <c r="H2777" s="141"/>
      <c r="I2777" s="142"/>
      <c r="J2777" s="143"/>
      <c r="K2777" s="143"/>
    </row>
    <row r="2778" spans="3:11" s="137" customFormat="1" ht="15" customHeight="1" x14ac:dyDescent="0.25">
      <c r="C2778" s="139"/>
      <c r="D2778" s="139"/>
      <c r="E2778" s="140"/>
      <c r="F2778" s="140"/>
      <c r="G2778" s="140"/>
      <c r="H2778" s="141"/>
      <c r="I2778" s="142"/>
      <c r="J2778" s="143"/>
      <c r="K2778" s="143"/>
    </row>
    <row r="2779" spans="3:11" s="137" customFormat="1" ht="15" customHeight="1" x14ac:dyDescent="0.25">
      <c r="C2779" s="139"/>
      <c r="D2779" s="139"/>
      <c r="E2779" s="140"/>
      <c r="F2779" s="140"/>
      <c r="G2779" s="140"/>
      <c r="H2779" s="141"/>
      <c r="I2779" s="142"/>
      <c r="J2779" s="143"/>
      <c r="K2779" s="143"/>
    </row>
    <row r="2780" spans="3:11" s="137" customFormat="1" ht="15" customHeight="1" x14ac:dyDescent="0.25">
      <c r="C2780" s="139"/>
      <c r="D2780" s="139"/>
      <c r="E2780" s="140"/>
      <c r="F2780" s="140"/>
      <c r="G2780" s="140"/>
      <c r="H2780" s="141"/>
      <c r="I2780" s="142"/>
      <c r="J2780" s="143"/>
      <c r="K2780" s="143"/>
    </row>
    <row r="2781" spans="3:11" s="137" customFormat="1" ht="15" customHeight="1" x14ac:dyDescent="0.25">
      <c r="C2781" s="139"/>
      <c r="D2781" s="139"/>
      <c r="E2781" s="140"/>
      <c r="F2781" s="140"/>
      <c r="G2781" s="140"/>
      <c r="H2781" s="141"/>
      <c r="I2781" s="142"/>
      <c r="J2781" s="143"/>
      <c r="K2781" s="143"/>
    </row>
    <row r="2782" spans="3:11" s="137" customFormat="1" ht="15" customHeight="1" x14ac:dyDescent="0.25">
      <c r="C2782" s="139"/>
      <c r="D2782" s="139"/>
      <c r="E2782" s="140"/>
      <c r="F2782" s="140"/>
      <c r="G2782" s="140"/>
      <c r="H2782" s="141"/>
      <c r="I2782" s="142"/>
      <c r="J2782" s="143"/>
      <c r="K2782" s="143"/>
    </row>
    <row r="2783" spans="3:11" s="137" customFormat="1" ht="15" customHeight="1" x14ac:dyDescent="0.25">
      <c r="C2783" s="139"/>
      <c r="D2783" s="139"/>
      <c r="E2783" s="140"/>
      <c r="F2783" s="140"/>
      <c r="G2783" s="140"/>
      <c r="H2783" s="141"/>
      <c r="I2783" s="142"/>
      <c r="J2783" s="143"/>
      <c r="K2783" s="143"/>
    </row>
    <row r="2784" spans="3:11" s="137" customFormat="1" ht="15" customHeight="1" x14ac:dyDescent="0.25">
      <c r="C2784" s="139"/>
      <c r="D2784" s="139"/>
      <c r="E2784" s="140"/>
      <c r="F2784" s="140"/>
      <c r="G2784" s="140"/>
      <c r="H2784" s="141"/>
      <c r="I2784" s="142"/>
      <c r="J2784" s="143"/>
      <c r="K2784" s="143"/>
    </row>
    <row r="2785" spans="3:11" s="137" customFormat="1" ht="15" customHeight="1" x14ac:dyDescent="0.25">
      <c r="C2785" s="139"/>
      <c r="D2785" s="139"/>
      <c r="E2785" s="140"/>
      <c r="F2785" s="140"/>
      <c r="G2785" s="140"/>
      <c r="H2785" s="141"/>
      <c r="I2785" s="142"/>
      <c r="J2785" s="143"/>
      <c r="K2785" s="143"/>
    </row>
    <row r="2786" spans="3:11" s="137" customFormat="1" ht="15" customHeight="1" x14ac:dyDescent="0.25">
      <c r="C2786" s="139"/>
      <c r="D2786" s="139"/>
      <c r="E2786" s="140"/>
      <c r="F2786" s="140"/>
      <c r="G2786" s="140"/>
      <c r="H2786" s="141"/>
      <c r="I2786" s="142"/>
      <c r="J2786" s="143"/>
      <c r="K2786" s="143"/>
    </row>
    <row r="2787" spans="3:11" s="137" customFormat="1" ht="15" customHeight="1" x14ac:dyDescent="0.25">
      <c r="C2787" s="139"/>
      <c r="D2787" s="139"/>
      <c r="E2787" s="140"/>
      <c r="F2787" s="140"/>
      <c r="G2787" s="140"/>
      <c r="H2787" s="141"/>
      <c r="I2787" s="142"/>
      <c r="J2787" s="143"/>
      <c r="K2787" s="143"/>
    </row>
    <row r="2788" spans="3:11" s="137" customFormat="1" ht="15" customHeight="1" x14ac:dyDescent="0.25">
      <c r="C2788" s="139"/>
      <c r="D2788" s="139"/>
      <c r="E2788" s="140"/>
      <c r="F2788" s="140"/>
      <c r="G2788" s="140"/>
      <c r="H2788" s="141"/>
      <c r="I2788" s="142"/>
      <c r="J2788" s="143"/>
      <c r="K2788" s="143"/>
    </row>
    <row r="2789" spans="3:11" s="137" customFormat="1" ht="15" customHeight="1" x14ac:dyDescent="0.25">
      <c r="C2789" s="139"/>
      <c r="D2789" s="139"/>
      <c r="E2789" s="140"/>
      <c r="F2789" s="140"/>
      <c r="G2789" s="140"/>
      <c r="H2789" s="141"/>
      <c r="I2789" s="142"/>
      <c r="J2789" s="143"/>
      <c r="K2789" s="143"/>
    </row>
    <row r="2790" spans="3:11" s="137" customFormat="1" ht="15" customHeight="1" x14ac:dyDescent="0.25">
      <c r="C2790" s="139"/>
      <c r="D2790" s="139"/>
      <c r="E2790" s="140"/>
      <c r="F2790" s="140"/>
      <c r="G2790" s="140"/>
      <c r="H2790" s="141"/>
      <c r="I2790" s="142"/>
      <c r="J2790" s="143"/>
      <c r="K2790" s="143"/>
    </row>
    <row r="2791" spans="3:11" s="137" customFormat="1" ht="15" customHeight="1" x14ac:dyDescent="0.25">
      <c r="C2791" s="139"/>
      <c r="D2791" s="139"/>
      <c r="E2791" s="140"/>
      <c r="F2791" s="140"/>
      <c r="G2791" s="140"/>
      <c r="H2791" s="141"/>
      <c r="I2791" s="142"/>
      <c r="J2791" s="143"/>
      <c r="K2791" s="143"/>
    </row>
    <row r="2792" spans="3:11" s="137" customFormat="1" ht="15" customHeight="1" x14ac:dyDescent="0.25">
      <c r="C2792" s="139"/>
      <c r="D2792" s="139"/>
      <c r="E2792" s="140"/>
      <c r="F2792" s="140"/>
      <c r="G2792" s="140"/>
      <c r="H2792" s="141"/>
      <c r="I2792" s="142"/>
      <c r="J2792" s="143"/>
      <c r="K2792" s="143"/>
    </row>
    <row r="2793" spans="3:11" s="137" customFormat="1" ht="15" customHeight="1" x14ac:dyDescent="0.25">
      <c r="C2793" s="139"/>
      <c r="D2793" s="139"/>
      <c r="E2793" s="140"/>
      <c r="F2793" s="140"/>
      <c r="G2793" s="140"/>
      <c r="H2793" s="141"/>
      <c r="I2793" s="142"/>
      <c r="J2793" s="143"/>
      <c r="K2793" s="143"/>
    </row>
    <row r="2794" spans="3:11" s="137" customFormat="1" ht="15" customHeight="1" x14ac:dyDescent="0.25">
      <c r="C2794" s="139"/>
      <c r="D2794" s="139"/>
      <c r="E2794" s="140"/>
      <c r="F2794" s="140"/>
      <c r="G2794" s="140"/>
      <c r="H2794" s="141"/>
      <c r="I2794" s="142"/>
      <c r="J2794" s="143"/>
      <c r="K2794" s="143"/>
    </row>
    <row r="2795" spans="3:11" s="137" customFormat="1" ht="15" customHeight="1" x14ac:dyDescent="0.25">
      <c r="C2795" s="139"/>
      <c r="D2795" s="139"/>
      <c r="E2795" s="140"/>
      <c r="F2795" s="140"/>
      <c r="G2795" s="140"/>
      <c r="H2795" s="141"/>
      <c r="I2795" s="142"/>
      <c r="J2795" s="143"/>
      <c r="K2795" s="143"/>
    </row>
    <row r="2796" spans="3:11" s="137" customFormat="1" ht="15" customHeight="1" x14ac:dyDescent="0.25">
      <c r="C2796" s="139"/>
      <c r="D2796" s="139"/>
      <c r="E2796" s="140"/>
      <c r="F2796" s="140"/>
      <c r="G2796" s="140"/>
      <c r="H2796" s="141"/>
      <c r="I2796" s="142"/>
      <c r="J2796" s="143"/>
      <c r="K2796" s="143"/>
    </row>
    <row r="2797" spans="3:11" s="137" customFormat="1" ht="15" customHeight="1" x14ac:dyDescent="0.25">
      <c r="C2797" s="139"/>
      <c r="D2797" s="139"/>
      <c r="E2797" s="140"/>
      <c r="F2797" s="140"/>
      <c r="G2797" s="140"/>
      <c r="H2797" s="141"/>
      <c r="I2797" s="142"/>
      <c r="J2797" s="143"/>
      <c r="K2797" s="143"/>
    </row>
    <row r="2798" spans="3:11" s="137" customFormat="1" ht="15" customHeight="1" x14ac:dyDescent="0.25">
      <c r="C2798" s="139"/>
      <c r="D2798" s="139"/>
      <c r="E2798" s="140"/>
      <c r="F2798" s="140"/>
      <c r="G2798" s="140"/>
      <c r="H2798" s="141"/>
      <c r="I2798" s="142"/>
      <c r="J2798" s="143"/>
      <c r="K2798" s="143"/>
    </row>
    <row r="2799" spans="3:11" s="137" customFormat="1" ht="15" customHeight="1" x14ac:dyDescent="0.25">
      <c r="C2799" s="139"/>
      <c r="D2799" s="139"/>
      <c r="E2799" s="140"/>
      <c r="F2799" s="140"/>
      <c r="G2799" s="140"/>
      <c r="H2799" s="141"/>
      <c r="I2799" s="142"/>
      <c r="J2799" s="143"/>
      <c r="K2799" s="143"/>
    </row>
    <row r="2800" spans="3:11" ht="15" customHeight="1" x14ac:dyDescent="0.25"/>
    <row r="2801" ht="15" customHeight="1" x14ac:dyDescent="0.25"/>
    <row r="2802" ht="15" customHeight="1" x14ac:dyDescent="0.25"/>
    <row r="2803" ht="15" customHeight="1" x14ac:dyDescent="0.25"/>
    <row r="2804" ht="15" customHeight="1" x14ac:dyDescent="0.25"/>
    <row r="2805" ht="15" customHeight="1" x14ac:dyDescent="0.25"/>
    <row r="2806" ht="15" customHeight="1" x14ac:dyDescent="0.25"/>
    <row r="2807" ht="15" customHeight="1" x14ac:dyDescent="0.25"/>
    <row r="2808" ht="15" customHeight="1" x14ac:dyDescent="0.25"/>
    <row r="2809" ht="15" customHeight="1" x14ac:dyDescent="0.25"/>
    <row r="2810" ht="15" customHeight="1" x14ac:dyDescent="0.25"/>
    <row r="2811" ht="15" customHeight="1" x14ac:dyDescent="0.25"/>
    <row r="2812" ht="15" customHeight="1" x14ac:dyDescent="0.25"/>
    <row r="2813" ht="15" customHeight="1" x14ac:dyDescent="0.25"/>
    <row r="2814" ht="15" customHeight="1" x14ac:dyDescent="0.25"/>
    <row r="2815" ht="15" customHeight="1" x14ac:dyDescent="0.25"/>
    <row r="2816" ht="15" customHeight="1" x14ac:dyDescent="0.25"/>
    <row r="2817" ht="15" customHeight="1" x14ac:dyDescent="0.25"/>
    <row r="2818" ht="15" customHeight="1" x14ac:dyDescent="0.25"/>
    <row r="2819" ht="15" customHeight="1" x14ac:dyDescent="0.25"/>
    <row r="2820" ht="15" customHeight="1" x14ac:dyDescent="0.25"/>
    <row r="2821" ht="15" customHeight="1" x14ac:dyDescent="0.25"/>
    <row r="2822" ht="15" customHeight="1" x14ac:dyDescent="0.25"/>
    <row r="2823" ht="15" customHeight="1" x14ac:dyDescent="0.25"/>
    <row r="2824" ht="15" customHeight="1" x14ac:dyDescent="0.25"/>
    <row r="2825" ht="15" customHeight="1" x14ac:dyDescent="0.25"/>
    <row r="2826" ht="15" customHeight="1" x14ac:dyDescent="0.25"/>
    <row r="2827" ht="15" customHeight="1" x14ac:dyDescent="0.25"/>
    <row r="2828" ht="15" customHeight="1" x14ac:dyDescent="0.25"/>
    <row r="2829" ht="15" customHeight="1" x14ac:dyDescent="0.25"/>
    <row r="2830" ht="15" customHeight="1" x14ac:dyDescent="0.25"/>
    <row r="2831" ht="15" customHeight="1" x14ac:dyDescent="0.25"/>
    <row r="2832" ht="15" customHeight="1" x14ac:dyDescent="0.25"/>
    <row r="2833" ht="15" customHeight="1" x14ac:dyDescent="0.25"/>
    <row r="2834" ht="15" customHeight="1" x14ac:dyDescent="0.25"/>
    <row r="2835" ht="15" customHeight="1" x14ac:dyDescent="0.25"/>
    <row r="2836" ht="15" customHeight="1" x14ac:dyDescent="0.25"/>
    <row r="2837" ht="15" customHeight="1" x14ac:dyDescent="0.25"/>
    <row r="2838" ht="15" customHeight="1" x14ac:dyDescent="0.25"/>
    <row r="2839" ht="15" customHeight="1" x14ac:dyDescent="0.25"/>
    <row r="2840" ht="15" customHeight="1" x14ac:dyDescent="0.25"/>
    <row r="2841" ht="15" customHeight="1" x14ac:dyDescent="0.25"/>
    <row r="2842" ht="15" customHeight="1" x14ac:dyDescent="0.25"/>
    <row r="2843" ht="15" customHeight="1" x14ac:dyDescent="0.25"/>
    <row r="2844" ht="15" customHeight="1" x14ac:dyDescent="0.25"/>
    <row r="2845" ht="15" customHeight="1" x14ac:dyDescent="0.25"/>
    <row r="2846" ht="15" customHeight="1" x14ac:dyDescent="0.25"/>
    <row r="2847" ht="15" customHeight="1" x14ac:dyDescent="0.25"/>
    <row r="2848" ht="15" customHeight="1" x14ac:dyDescent="0.25"/>
    <row r="2849" ht="15" customHeight="1" x14ac:dyDescent="0.25"/>
    <row r="2850" ht="15" customHeight="1" x14ac:dyDescent="0.25"/>
    <row r="2851" ht="15" customHeight="1" x14ac:dyDescent="0.25"/>
    <row r="2852" ht="15" customHeight="1" x14ac:dyDescent="0.25"/>
    <row r="2853" ht="15" customHeight="1" x14ac:dyDescent="0.25"/>
    <row r="2854" ht="15" customHeight="1" x14ac:dyDescent="0.25"/>
    <row r="2855" ht="15" customHeight="1" x14ac:dyDescent="0.25"/>
    <row r="2856" ht="15" customHeight="1" x14ac:dyDescent="0.25"/>
    <row r="2857" ht="15" customHeight="1" x14ac:dyDescent="0.25"/>
    <row r="2858" ht="15" customHeight="1" x14ac:dyDescent="0.25"/>
    <row r="2859" ht="15" customHeight="1" x14ac:dyDescent="0.25"/>
    <row r="2860" ht="15" customHeight="1" x14ac:dyDescent="0.25"/>
    <row r="2861" ht="15" customHeight="1" x14ac:dyDescent="0.25"/>
    <row r="2862" ht="15" customHeight="1" x14ac:dyDescent="0.25"/>
    <row r="2863" ht="15" customHeight="1" x14ac:dyDescent="0.25"/>
    <row r="2864" ht="15" customHeight="1" x14ac:dyDescent="0.25"/>
    <row r="2865" ht="15" customHeight="1" x14ac:dyDescent="0.25"/>
    <row r="2866" ht="15" customHeight="1" x14ac:dyDescent="0.25"/>
    <row r="2867" ht="15" customHeight="1" x14ac:dyDescent="0.25"/>
    <row r="2868" ht="15" customHeight="1" x14ac:dyDescent="0.25"/>
    <row r="2869" ht="15" customHeight="1" x14ac:dyDescent="0.25"/>
    <row r="2870" ht="15" customHeight="1" x14ac:dyDescent="0.25"/>
    <row r="2871" ht="15" customHeight="1" x14ac:dyDescent="0.25"/>
    <row r="2872" ht="15" customHeight="1" x14ac:dyDescent="0.25"/>
    <row r="2873" ht="15" customHeight="1" x14ac:dyDescent="0.25"/>
    <row r="2874" ht="15" customHeight="1" x14ac:dyDescent="0.25"/>
    <row r="2875" ht="15" customHeight="1" x14ac:dyDescent="0.25"/>
    <row r="2876" ht="15" customHeight="1" x14ac:dyDescent="0.25"/>
    <row r="2877" ht="15" customHeight="1" x14ac:dyDescent="0.25"/>
    <row r="2878" ht="15" customHeight="1" x14ac:dyDescent="0.25"/>
    <row r="2879" ht="15" customHeight="1" x14ac:dyDescent="0.25"/>
    <row r="2880" ht="15" customHeight="1" x14ac:dyDescent="0.25"/>
    <row r="2881" ht="15" customHeight="1" x14ac:dyDescent="0.25"/>
    <row r="2882" ht="15" customHeight="1" x14ac:dyDescent="0.25"/>
    <row r="2883" ht="15" customHeight="1" x14ac:dyDescent="0.25"/>
    <row r="2884" ht="15" customHeight="1" x14ac:dyDescent="0.25"/>
    <row r="2885" ht="15" customHeight="1" x14ac:dyDescent="0.25"/>
    <row r="2886" ht="15" customHeight="1" x14ac:dyDescent="0.25"/>
    <row r="2887" ht="15" customHeight="1" x14ac:dyDescent="0.25"/>
    <row r="2888" ht="15" customHeight="1" x14ac:dyDescent="0.25"/>
    <row r="2889" ht="15" customHeight="1" x14ac:dyDescent="0.25"/>
    <row r="2890" ht="15" customHeight="1" x14ac:dyDescent="0.25"/>
    <row r="2891" ht="15" customHeight="1" x14ac:dyDescent="0.25"/>
    <row r="2892" ht="15" customHeight="1" x14ac:dyDescent="0.25"/>
    <row r="2893" ht="15" customHeight="1" x14ac:dyDescent="0.25"/>
    <row r="2894" ht="15" customHeight="1" x14ac:dyDescent="0.25"/>
    <row r="2895" ht="15" customHeight="1" x14ac:dyDescent="0.25"/>
    <row r="2896" ht="15" customHeight="1" x14ac:dyDescent="0.25"/>
    <row r="2897" ht="15" customHeight="1" x14ac:dyDescent="0.25"/>
    <row r="2898" ht="15" customHeight="1" x14ac:dyDescent="0.25"/>
    <row r="2899" ht="15" customHeight="1" x14ac:dyDescent="0.25"/>
    <row r="2900" ht="15" customHeight="1" x14ac:dyDescent="0.25"/>
    <row r="2901" ht="15" customHeight="1" x14ac:dyDescent="0.25"/>
    <row r="2902" ht="15" customHeight="1" x14ac:dyDescent="0.25"/>
    <row r="2903" ht="15" customHeight="1" x14ac:dyDescent="0.25"/>
    <row r="2904" ht="15" customHeight="1" x14ac:dyDescent="0.25"/>
    <row r="2905" ht="15" customHeight="1" x14ac:dyDescent="0.25"/>
    <row r="2906" ht="15" customHeight="1" x14ac:dyDescent="0.25"/>
    <row r="2907" ht="15" customHeight="1" x14ac:dyDescent="0.25"/>
    <row r="2908" ht="15" customHeight="1" x14ac:dyDescent="0.25"/>
    <row r="2909" ht="15" customHeight="1" x14ac:dyDescent="0.25"/>
    <row r="2910" ht="15" customHeight="1" x14ac:dyDescent="0.25"/>
    <row r="2911" ht="15" customHeight="1" x14ac:dyDescent="0.25"/>
    <row r="2912" ht="15" customHeight="1" x14ac:dyDescent="0.25"/>
    <row r="2913" ht="15" customHeight="1" x14ac:dyDescent="0.25"/>
    <row r="2914" ht="15" customHeight="1" x14ac:dyDescent="0.25"/>
    <row r="2915" ht="15" customHeight="1" x14ac:dyDescent="0.25"/>
    <row r="2916" ht="15" customHeight="1" x14ac:dyDescent="0.25"/>
    <row r="2917" ht="15" customHeight="1" x14ac:dyDescent="0.25"/>
    <row r="2918" ht="15" customHeight="1" x14ac:dyDescent="0.25"/>
    <row r="2919" ht="15" customHeight="1" x14ac:dyDescent="0.25"/>
    <row r="2920" ht="15" customHeight="1" x14ac:dyDescent="0.25"/>
    <row r="2921" ht="15" customHeight="1" x14ac:dyDescent="0.25"/>
    <row r="2922" ht="15" customHeight="1" x14ac:dyDescent="0.25"/>
    <row r="2923" ht="15" customHeight="1" x14ac:dyDescent="0.25"/>
    <row r="2924" ht="15" customHeight="1" x14ac:dyDescent="0.25"/>
    <row r="2925" ht="15" customHeight="1" x14ac:dyDescent="0.25"/>
    <row r="2926" ht="15" customHeight="1" x14ac:dyDescent="0.25"/>
    <row r="2927" ht="15" customHeight="1" x14ac:dyDescent="0.25"/>
    <row r="2928" ht="15" customHeight="1" x14ac:dyDescent="0.25"/>
    <row r="2929" ht="15" customHeight="1" x14ac:dyDescent="0.25"/>
    <row r="2930" ht="15" customHeight="1" x14ac:dyDescent="0.25"/>
    <row r="2931" ht="15" customHeight="1" x14ac:dyDescent="0.25"/>
    <row r="2932" ht="15" customHeight="1" x14ac:dyDescent="0.25"/>
    <row r="2933" ht="15" customHeight="1" x14ac:dyDescent="0.25"/>
    <row r="2934" ht="15" customHeight="1" x14ac:dyDescent="0.25"/>
    <row r="2935" ht="15" customHeight="1" x14ac:dyDescent="0.25"/>
    <row r="2936" ht="15" customHeight="1" x14ac:dyDescent="0.25"/>
    <row r="2937" ht="15" customHeight="1" x14ac:dyDescent="0.25"/>
    <row r="2938" ht="15" customHeight="1" x14ac:dyDescent="0.25"/>
    <row r="2939" ht="15" customHeight="1" x14ac:dyDescent="0.25"/>
    <row r="2940" ht="15" customHeight="1" x14ac:dyDescent="0.25"/>
    <row r="2941" ht="15" customHeight="1" x14ac:dyDescent="0.25"/>
    <row r="2942" ht="15" customHeight="1" x14ac:dyDescent="0.25"/>
    <row r="2943" ht="15" customHeight="1" x14ac:dyDescent="0.25"/>
    <row r="2944" ht="15" customHeight="1" x14ac:dyDescent="0.25"/>
    <row r="2945" ht="15" customHeight="1" x14ac:dyDescent="0.25"/>
    <row r="2946" ht="15" customHeight="1" x14ac:dyDescent="0.25"/>
    <row r="2947" ht="15" customHeight="1" x14ac:dyDescent="0.25"/>
    <row r="2948" ht="15" customHeight="1" x14ac:dyDescent="0.25"/>
    <row r="2949" ht="15" customHeight="1" x14ac:dyDescent="0.25"/>
    <row r="2950" ht="15" customHeight="1" x14ac:dyDescent="0.25"/>
    <row r="2951" ht="15" customHeight="1" x14ac:dyDescent="0.25"/>
    <row r="2952" ht="15" customHeight="1" x14ac:dyDescent="0.25"/>
    <row r="2953" ht="15" customHeight="1" x14ac:dyDescent="0.25"/>
    <row r="2954" ht="15" customHeight="1" x14ac:dyDescent="0.25"/>
    <row r="2955" ht="15" customHeight="1" x14ac:dyDescent="0.25"/>
    <row r="2956" ht="15" customHeight="1" x14ac:dyDescent="0.25"/>
    <row r="2957" ht="15" customHeight="1" x14ac:dyDescent="0.25"/>
    <row r="2958" ht="15" customHeight="1" x14ac:dyDescent="0.25"/>
    <row r="2959" ht="15" customHeight="1" x14ac:dyDescent="0.25"/>
    <row r="2960" ht="15" customHeight="1" x14ac:dyDescent="0.25"/>
    <row r="2961" ht="15" customHeight="1" x14ac:dyDescent="0.25"/>
    <row r="2962" ht="15" customHeight="1" x14ac:dyDescent="0.25"/>
    <row r="2963" ht="15" customHeight="1" x14ac:dyDescent="0.25"/>
    <row r="2964" ht="15" customHeight="1" x14ac:dyDescent="0.25"/>
    <row r="2965" ht="15" customHeight="1" x14ac:dyDescent="0.25"/>
    <row r="2966" ht="15" customHeight="1" x14ac:dyDescent="0.25"/>
    <row r="2967" ht="15" customHeight="1" x14ac:dyDescent="0.25"/>
    <row r="2968" ht="15" customHeight="1" x14ac:dyDescent="0.25"/>
    <row r="2969" ht="15" customHeight="1" x14ac:dyDescent="0.25"/>
    <row r="2970" ht="15" customHeight="1" x14ac:dyDescent="0.25"/>
    <row r="2971" ht="15" customHeight="1" x14ac:dyDescent="0.25"/>
    <row r="2972" ht="15" customHeight="1" x14ac:dyDescent="0.25"/>
  </sheetData>
  <sheetProtection algorithmName="SHA-512" hashValue="rlNbu2tT2/duf52oYz0xTz96GLNjn6yLxPJYV/UDvwbJi3WRXF3Q4htMv5cSJIoRVgtsp+8ABLAb0wM8BPzWmg==" saltValue="/CAqIY6M4mubGgtrZL379A==" spinCount="100000" sheet="1" formatRows="0" insertRows="0" autoFilter="0" pivotTables="0"/>
  <dataConsolidate/>
  <mergeCells count="177">
    <mergeCell ref="A1:A36"/>
    <mergeCell ref="D951:E951"/>
    <mergeCell ref="D953:E953"/>
    <mergeCell ref="C945:K947"/>
    <mergeCell ref="C925:K927"/>
    <mergeCell ref="D952:E952"/>
    <mergeCell ref="F953:G953"/>
    <mergeCell ref="C957:K959"/>
    <mergeCell ref="F951:G951"/>
    <mergeCell ref="F952:G952"/>
    <mergeCell ref="E866:E870"/>
    <mergeCell ref="E871:E875"/>
    <mergeCell ref="E896:E900"/>
    <mergeCell ref="E881:E885"/>
    <mergeCell ref="E886:E890"/>
    <mergeCell ref="E891:E895"/>
    <mergeCell ref="E192:F192"/>
    <mergeCell ref="C906:K908"/>
    <mergeCell ref="E489:F489"/>
    <mergeCell ref="D767:E767"/>
    <mergeCell ref="E563:F563"/>
    <mergeCell ref="D803:E803"/>
    <mergeCell ref="C858:K860"/>
    <mergeCell ref="D935:J935"/>
    <mergeCell ref="N49:O49"/>
    <mergeCell ref="C711:K713"/>
    <mergeCell ref="E414:F414"/>
    <mergeCell ref="E637:F637"/>
    <mergeCell ref="D783:E783"/>
    <mergeCell ref="D81:J81"/>
    <mergeCell ref="D82:J86"/>
    <mergeCell ref="D87:J87"/>
    <mergeCell ref="D88:J95"/>
    <mergeCell ref="D96:J96"/>
    <mergeCell ref="D97:J112"/>
    <mergeCell ref="D178:J178"/>
    <mergeCell ref="D179:J186"/>
    <mergeCell ref="G192:I192"/>
    <mergeCell ref="G267:I267"/>
    <mergeCell ref="E272:I272"/>
    <mergeCell ref="E733:I733"/>
    <mergeCell ref="E734:I734"/>
    <mergeCell ref="E739:I739"/>
    <mergeCell ref="E721:I721"/>
    <mergeCell ref="E720:I720"/>
    <mergeCell ref="C145:K147"/>
    <mergeCell ref="C128:K130"/>
    <mergeCell ref="C172:K174"/>
    <mergeCell ref="D938:J938"/>
    <mergeCell ref="D912:J912"/>
    <mergeCell ref="D931:J931"/>
    <mergeCell ref="I951:J951"/>
    <mergeCell ref="I952:J952"/>
    <mergeCell ref="I953:J953"/>
    <mergeCell ref="D939:J939"/>
    <mergeCell ref="D940:J940"/>
    <mergeCell ref="D941:J941"/>
    <mergeCell ref="D932:J932"/>
    <mergeCell ref="D933:J933"/>
    <mergeCell ref="D934:J934"/>
    <mergeCell ref="E622:H622"/>
    <mergeCell ref="E623:H623"/>
    <mergeCell ref="E624:H624"/>
    <mergeCell ref="E629:H629"/>
    <mergeCell ref="E630:H630"/>
    <mergeCell ref="E697:H697"/>
    <mergeCell ref="F685:I685"/>
    <mergeCell ref="D936:J936"/>
    <mergeCell ref="D937:J937"/>
    <mergeCell ref="D896:D900"/>
    <mergeCell ref="D901:F901"/>
    <mergeCell ref="D902:F902"/>
    <mergeCell ref="I902:J902"/>
    <mergeCell ref="G864:J864"/>
    <mergeCell ref="H769:I769"/>
    <mergeCell ref="E771:I771"/>
    <mergeCell ref="E772:I772"/>
    <mergeCell ref="E777:I777"/>
    <mergeCell ref="E876:E880"/>
    <mergeCell ref="D866:D870"/>
    <mergeCell ref="D871:D875"/>
    <mergeCell ref="D876:D880"/>
    <mergeCell ref="D881:D885"/>
    <mergeCell ref="E698:H698"/>
    <mergeCell ref="D886:D890"/>
    <mergeCell ref="D891:D895"/>
    <mergeCell ref="C31:K32"/>
    <mergeCell ref="C16:K17"/>
    <mergeCell ref="C19:K20"/>
    <mergeCell ref="C54:K56"/>
    <mergeCell ref="C75:K77"/>
    <mergeCell ref="H750:I750"/>
    <mergeCell ref="E752:I752"/>
    <mergeCell ref="E753:I753"/>
    <mergeCell ref="E758:I758"/>
    <mergeCell ref="F24:I24"/>
    <mergeCell ref="F25:I25"/>
    <mergeCell ref="F26:I26"/>
    <mergeCell ref="F27:I27"/>
    <mergeCell ref="G637:I637"/>
    <mergeCell ref="E642:I642"/>
    <mergeCell ref="E643:I652"/>
    <mergeCell ref="G489:I489"/>
    <mergeCell ref="E494:I494"/>
    <mergeCell ref="E495:I504"/>
    <mergeCell ref="G563:I563"/>
    <mergeCell ref="G414:I414"/>
    <mergeCell ref="F39:I39"/>
    <mergeCell ref="F36:I36"/>
    <mergeCell ref="F37:I37"/>
    <mergeCell ref="F38:I38"/>
    <mergeCell ref="E273:I282"/>
    <mergeCell ref="G342:I342"/>
    <mergeCell ref="E347:I347"/>
    <mergeCell ref="E348:I357"/>
    <mergeCell ref="E40:E49"/>
    <mergeCell ref="F240:I240"/>
    <mergeCell ref="F315:I315"/>
    <mergeCell ref="F462:I462"/>
    <mergeCell ref="F537:I537"/>
    <mergeCell ref="F611:I611"/>
    <mergeCell ref="E568:I568"/>
    <mergeCell ref="E569:I578"/>
    <mergeCell ref="E154:I154"/>
    <mergeCell ref="E155:I155"/>
    <mergeCell ref="E198:I207"/>
    <mergeCell ref="E197:I197"/>
    <mergeCell ref="E251:H251"/>
    <mergeCell ref="E252:H252"/>
    <mergeCell ref="E253:H253"/>
    <mergeCell ref="E420:I429"/>
    <mergeCell ref="F390:I390"/>
    <mergeCell ref="E419:I419"/>
    <mergeCell ref="E550:H550"/>
    <mergeCell ref="E555:H555"/>
    <mergeCell ref="E556:H556"/>
    <mergeCell ref="H731:I731"/>
    <mergeCell ref="E844:I844"/>
    <mergeCell ref="E845:I845"/>
    <mergeCell ref="E850:I850"/>
    <mergeCell ref="H804:I804"/>
    <mergeCell ref="E806:I806"/>
    <mergeCell ref="E807:I807"/>
    <mergeCell ref="E812:I812"/>
    <mergeCell ref="H823:I823"/>
    <mergeCell ref="E825:I825"/>
    <mergeCell ref="E826:I826"/>
    <mergeCell ref="E831:I831"/>
    <mergeCell ref="H842:I842"/>
    <mergeCell ref="E788:I788"/>
    <mergeCell ref="H785:I785"/>
    <mergeCell ref="E787:I787"/>
    <mergeCell ref="E793:I793"/>
    <mergeCell ref="E699:H699"/>
    <mergeCell ref="E704:H704"/>
    <mergeCell ref="E705:H705"/>
    <mergeCell ref="E475:H475"/>
    <mergeCell ref="E476:H476"/>
    <mergeCell ref="E477:H477"/>
    <mergeCell ref="E482:H482"/>
    <mergeCell ref="E483:H483"/>
    <mergeCell ref="E258:H258"/>
    <mergeCell ref="E259:H259"/>
    <mergeCell ref="E326:H326"/>
    <mergeCell ref="E327:H327"/>
    <mergeCell ref="E328:H328"/>
    <mergeCell ref="E333:H333"/>
    <mergeCell ref="E334:H334"/>
    <mergeCell ref="E401:H401"/>
    <mergeCell ref="E402:H402"/>
    <mergeCell ref="E342:F342"/>
    <mergeCell ref="E267:F267"/>
    <mergeCell ref="E403:H403"/>
    <mergeCell ref="E408:H408"/>
    <mergeCell ref="E409:H409"/>
    <mergeCell ref="E548:H548"/>
    <mergeCell ref="E549:H549"/>
  </mergeCells>
  <phoneticPr fontId="44" type="noConversion"/>
  <dataValidations count="18">
    <dataValidation type="list" allowBlank="1" showInputMessage="1" showErrorMessage="1" error="Este campo solo permite ingresar el listado de opciones predeterminado." sqref="G135:G141" xr:uid="{00000000-0002-0000-0200-000000000000}">
      <formula1>Posición</formula1>
    </dataValidation>
    <dataValidation type="list" allowBlank="1" showInputMessage="1" showErrorMessage="1" error="Este campo solo permite ingresar el listado de opciones predeterminado." sqref="H914:H921" xr:uid="{00000000-0002-0000-0200-000001000000}">
      <formula1>IMPACTO_RIESGO</formula1>
    </dataValidation>
    <dataValidation type="list" allowBlank="1" showInputMessage="1" showErrorMessage="1" sqref="F27" xr:uid="{00000000-0002-0000-0200-000002000000}">
      <formula1>ETAPA</formula1>
    </dataValidation>
    <dataValidation type="textLength" allowBlank="1" showInputMessage="1" showErrorMessage="1" sqref="D82" xr:uid="{00000000-0002-0000-0200-000003000000}">
      <formula1>0</formula1>
      <formula2>100000</formula2>
    </dataValidation>
    <dataValidation type="decimal" allowBlank="1" showInputMessage="1" showErrorMessage="1" sqref="F120:F124" xr:uid="{00000000-0002-0000-0200-000004000000}">
      <formula1>1</formula1>
      <formula2>50000000</formula2>
    </dataValidation>
    <dataValidation showInputMessage="1" showErrorMessage="1" sqref="N49 G41:H49" xr:uid="{00000000-0002-0000-0200-000005000000}"/>
    <dataValidation type="whole" allowBlank="1" showInputMessage="1" showErrorMessage="1" error="Este campo solo permite ingresar datos numéricos" sqref="I613:I630 F539:H547 I392:I409 I539:I556 F613:H621 I687:I706 F687:H696 F706:H706 F392:H400 F464:H474 I464:I483 F484:I485 F392:I392 F319:H325 F317:I317 I319:I334 F245:H250 F242:I242 I245:I259" xr:uid="{00000000-0002-0000-0200-000006000000}">
      <formula1>1</formula1>
      <formula2>2000000</formula2>
    </dataValidation>
    <dataValidation type="whole" allowBlank="1" showInputMessage="1" showErrorMessage="1" error="Este campo solo permite ingresar datos numéricos." sqref="F25" xr:uid="{00000000-0002-0000-0200-000007000000}">
      <formula1>1</formula1>
      <formula2>1000000</formula2>
    </dataValidation>
    <dataValidation type="list" allowBlank="1" showInputMessage="1" showErrorMessage="1" error="Este campo solo permite ingresar el listado de opciones predeterminado." sqref="D914:D921" xr:uid="{00000000-0002-0000-0200-000008000000}">
      <formula1>NIVEL_RIESGO</formula1>
    </dataValidation>
    <dataValidation type="list" allowBlank="1" showInputMessage="1" showErrorMessage="1" error="Este campo solo permite ingresar el listado de opciones predeterminado." sqref="E914:E921" xr:uid="{00000000-0002-0000-0200-000009000000}">
      <formula1>TIPO_RIESGO</formula1>
    </dataValidation>
    <dataValidation type="list" allowBlank="1" showInputMessage="1" showErrorMessage="1" error="Este campo solo permite ingresar el listado de opciones predeterminado." sqref="G914:G921" xr:uid="{00000000-0002-0000-0200-00000A000000}">
      <formula1>PROBABILIDAD_RIESGO</formula1>
    </dataValidation>
    <dataValidation type="decimal" allowBlank="1" showInputMessage="1" showErrorMessage="1" error="Este campo solo permite ingresar datos numéricos." sqref="I736:I738 I828:I830 I755:I757 I774:I776 I790:I792 I809:I811 I847:I849" xr:uid="{00000000-0002-0000-0200-00000B000000}">
      <formula1>0</formula1>
      <formula2>1000000</formula2>
    </dataValidation>
    <dataValidation type="whole" allowBlank="1" showInputMessage="1" showErrorMessage="1" error="Este campo solo permite ingresar datos numéricos." sqref="E736:E738 E741:E743 E833:E835 E847:E849 E755:E757 E760:E762 E774:E776 E779:E781 E790:E792 E795:E797 E809:E811 E814:E816 E828:E830 E852:E854" xr:uid="{00000000-0002-0000-0200-00000C000000}">
      <formula1>1</formula1>
      <formula2>20</formula2>
    </dataValidation>
    <dataValidation type="list" allowBlank="1" showInputMessage="1" showErrorMessage="1" sqref="E212:E219 E224:E235 E299:E310 E374:E385 E446:E457 E521:E532 E595:E606 E287:E294 E362:E369 E434:E441 E509:E516 E583:E590 E657:E664 E669:E680" xr:uid="{00000000-0002-0000-0200-00000D000000}">
      <formula1>AÑO</formula1>
    </dataValidation>
    <dataValidation type="whole" allowBlank="1" showInputMessage="1" showErrorMessage="1" sqref="E135:E141" xr:uid="{00000000-0002-0000-0200-00000E000000}">
      <formula1>1</formula1>
      <formula2>30</formula2>
    </dataValidation>
    <dataValidation type="decimal" allowBlank="1" showInputMessage="1" showErrorMessage="1" sqref="F964:F974" xr:uid="{00000000-0002-0000-0200-00000F000000}">
      <formula1>0</formula1>
      <formula2>300</formula2>
    </dataValidation>
    <dataValidation type="date" allowBlank="1" showInputMessage="1" showErrorMessage="1" sqref="G964:G974" xr:uid="{00000000-0002-0000-0200-000010000000}">
      <formula1>45555</formula1>
      <formula2>47118</formula2>
    </dataValidation>
    <dataValidation type="whole" allowBlank="1" showInputMessage="1" showErrorMessage="1" error="Este campo solo permite ingresar datos numéricos." sqref="G866:J866 G869:J900" xr:uid="{00000000-0002-0000-0200-000011000000}">
      <formula1>0</formula1>
      <formula2>100000000000</formula2>
    </dataValidation>
  </dataValidations>
  <printOptions horizontalCentered="1"/>
  <pageMargins left="0.19685039370078741" right="0.19685039370078741" top="0.39370078740157483" bottom="0.19685039370078741" header="0.19685039370078741" footer="0.19685039370078741"/>
  <pageSetup paperSize="5" scale="40" orientation="portrait" r:id="rId1"/>
  <ignoredErrors>
    <ignoredError sqref="F36" unlockedFormula="1"/>
    <ignoredError sqref="I44:I49 G167:G168" listDataValidation="1"/>
    <ignoredError sqref="G901:J901" formulaRange="1"/>
  </ignoredErrors>
  <drawing r:id="rId2"/>
  <legacyDrawing r:id="rId3"/>
  <controls>
    <mc:AlternateContent xmlns:mc="http://schemas.openxmlformats.org/markup-compatibility/2006">
      <mc:Choice Requires="x14">
        <control shapeId="4483" r:id="rId4" name="cmdPDF">
          <controlPr defaultSize="0" autoLine="0" r:id="rId5">
            <anchor moveWithCells="1">
              <from>
                <xdr:col>8</xdr:col>
                <xdr:colOff>1781175</xdr:colOff>
                <xdr:row>11</xdr:row>
                <xdr:rowOff>180975</xdr:rowOff>
              </from>
              <to>
                <xdr:col>10</xdr:col>
                <xdr:colOff>552450</xdr:colOff>
                <xdr:row>13</xdr:row>
                <xdr:rowOff>247650</xdr:rowOff>
              </to>
            </anchor>
          </controlPr>
        </control>
      </mc:Choice>
      <mc:Fallback>
        <control shapeId="4483" r:id="rId4" name="cmdPDF"/>
      </mc:Fallback>
    </mc:AlternateContent>
  </controls>
  <tableParts count="42">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 r:id="rId25"/>
    <tablePart r:id="rId26"/>
    <tablePart r:id="rId27"/>
    <tablePart r:id="rId28"/>
    <tablePart r:id="rId29"/>
    <tablePart r:id="rId30"/>
    <tablePart r:id="rId31"/>
    <tablePart r:id="rId32"/>
    <tablePart r:id="rId33"/>
    <tablePart r:id="rId34"/>
    <tablePart r:id="rId35"/>
    <tablePart r:id="rId36"/>
    <tablePart r:id="rId37"/>
    <tablePart r:id="rId38"/>
    <tablePart r:id="rId39"/>
    <tablePart r:id="rId40"/>
    <tablePart r:id="rId41"/>
    <tablePart r:id="rId42"/>
    <tablePart r:id="rId43"/>
    <tablePart r:id="rId44"/>
    <tablePart r:id="rId45"/>
    <tablePart r:id="rId46"/>
    <tablePart r:id="rId47"/>
  </tableParts>
  <extLst>
    <ext xmlns:x14="http://schemas.microsoft.com/office/spreadsheetml/2009/9/main" uri="{CCE6A557-97BC-4b89-ADB6-D9C93CAAB3DF}">
      <x14:dataValidations xmlns:xm="http://schemas.microsoft.com/office/excel/2006/main" count="4">
        <x14:dataValidation type="list" allowBlank="1" showInputMessage="1" showErrorMessage="1" xr:uid="{00000000-0002-0000-0200-000012000000}">
          <x14:formula1>
            <xm:f>'T.DINAMICA 2'!$N$43:$N$51</xm:f>
          </x14:formula1>
          <xm:sqref>G847:G849 G736:G738 G755:G757 G774:G776 G790:G792 G809:G811 G828:G830</xm:sqref>
        </x14:dataValidation>
        <x14:dataValidation type="list" showInputMessage="1" showErrorMessage="1" xr:uid="{00000000-0002-0000-0200-000013000000}">
          <x14:formula1>
            <xm:f>'T.DINAMICA 2'!$N$43:$N$51</xm:f>
          </x14:formula1>
          <xm:sqref>I41:I49</xm:sqref>
        </x14:dataValidation>
        <x14:dataValidation type="list" allowBlank="1" showInputMessage="1" showErrorMessage="1" error="Este campo solo permite ingresar el listado de opciones que hace parte de la batería de proyectos." xr:uid="{00000000-0002-0000-0200-000014000000}">
          <x14:formula1>
            <xm:f>'T.DINAMICA 2'!$Y$68:$Y$75</xm:f>
          </x14:formula1>
          <xm:sqref>G162:G168</xm:sqref>
        </x14:dataValidation>
        <x14:dataValidation type="list" allowBlank="1" showInputMessage="1" showErrorMessage="1" xr:uid="{00000000-0002-0000-0200-000015000000}">
          <x14:formula1>
            <xm:f>'T.DINAMICA 2'!$Y$68:$Y$75</xm:f>
          </x14:formula1>
          <xm:sqref>E866:E900</xm:sqref>
        </x14:dataValidation>
      </x14:dataValidations>
    </ext>
    <ext xmlns:x14="http://schemas.microsoft.com/office/spreadsheetml/2009/9/main" uri="{A8765BA9-456A-4dab-B4F3-ACF838C121DE}">
      <x14:slicerList>
        <x14:slicer r:id="rId48"/>
      </x14:slicerList>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3"/>
  <dimension ref="A1:Y115"/>
  <sheetViews>
    <sheetView topLeftCell="R4" workbookViewId="0">
      <selection activeCell="R1" sqref="A1:XFD1048576"/>
    </sheetView>
  </sheetViews>
  <sheetFormatPr baseColWidth="10" defaultColWidth="11.42578125" defaultRowHeight="12.75" x14ac:dyDescent="0.25"/>
  <cols>
    <col min="1" max="1" width="8.85546875" style="312" customWidth="1"/>
    <col min="2" max="2" width="14" style="302" customWidth="1"/>
    <col min="3" max="3" width="30.5703125" style="312" customWidth="1"/>
    <col min="4" max="5" width="30.5703125" style="312" hidden="1" customWidth="1"/>
    <col min="6" max="6" width="27.42578125" style="312" hidden="1" customWidth="1"/>
    <col min="7" max="9" width="25.42578125" style="312" hidden="1" customWidth="1"/>
    <col min="10" max="10" width="14.28515625" style="312" hidden="1" customWidth="1"/>
    <col min="11" max="11" width="9.5703125" style="312" customWidth="1"/>
    <col min="12" max="12" width="35.42578125" style="312" hidden="1" customWidth="1"/>
    <col min="13" max="13" width="41" style="312" customWidth="1"/>
    <col min="14" max="14" width="6.28515625" style="312" customWidth="1"/>
    <col min="15" max="15" width="44.42578125" style="312" customWidth="1"/>
    <col min="16" max="16" width="54.5703125" style="312" customWidth="1"/>
    <col min="17" max="17" width="24.42578125" style="305" customWidth="1"/>
    <col min="18" max="18" width="35.7109375" style="305" customWidth="1"/>
    <col min="19" max="19" width="29.7109375" style="305" customWidth="1"/>
    <col min="20" max="22" width="35.7109375" style="305" customWidth="1"/>
    <col min="23" max="23" width="26.42578125" style="329" customWidth="1"/>
    <col min="24" max="24" width="30" style="305" customWidth="1"/>
    <col min="25" max="25" width="15.42578125" style="312" customWidth="1"/>
    <col min="26" max="16384" width="11.42578125" style="90"/>
  </cols>
  <sheetData>
    <row r="1" spans="1:25" ht="21" customHeight="1" x14ac:dyDescent="0.25">
      <c r="A1" s="291" t="s">
        <v>320</v>
      </c>
      <c r="B1" s="292" t="s">
        <v>321</v>
      </c>
      <c r="C1" s="293" t="s">
        <v>175</v>
      </c>
      <c r="D1" s="292" t="s">
        <v>322</v>
      </c>
      <c r="E1" s="293" t="s">
        <v>323</v>
      </c>
      <c r="F1" s="293" t="s">
        <v>324</v>
      </c>
      <c r="G1" s="293" t="s">
        <v>174</v>
      </c>
      <c r="H1" s="294" t="s">
        <v>325</v>
      </c>
      <c r="I1" s="294" t="s">
        <v>326</v>
      </c>
      <c r="J1" s="294" t="s">
        <v>327</v>
      </c>
      <c r="K1" s="293" t="s">
        <v>328</v>
      </c>
      <c r="L1" s="293" t="s">
        <v>329</v>
      </c>
      <c r="M1" s="293" t="s">
        <v>330</v>
      </c>
      <c r="N1" s="291" t="s">
        <v>320</v>
      </c>
      <c r="O1" s="295" t="s">
        <v>331</v>
      </c>
      <c r="P1" s="295" t="s">
        <v>332</v>
      </c>
      <c r="Q1" s="296" t="s">
        <v>333</v>
      </c>
      <c r="R1" s="297" t="s">
        <v>334</v>
      </c>
      <c r="S1" s="297" t="s">
        <v>335</v>
      </c>
      <c r="T1" s="297" t="s">
        <v>336</v>
      </c>
      <c r="U1" s="297" t="s">
        <v>337</v>
      </c>
      <c r="V1" s="298" t="s">
        <v>338</v>
      </c>
      <c r="W1" s="299" t="s">
        <v>339</v>
      </c>
      <c r="X1" s="298" t="s">
        <v>340</v>
      </c>
      <c r="Y1" s="300" t="s">
        <v>341</v>
      </c>
    </row>
    <row r="2" spans="1:25" ht="25.5" customHeight="1" x14ac:dyDescent="0.25">
      <c r="A2" s="301">
        <v>1</v>
      </c>
      <c r="B2" s="302">
        <v>102</v>
      </c>
      <c r="C2" s="303" t="s">
        <v>342</v>
      </c>
      <c r="D2" s="304"/>
      <c r="E2" s="304"/>
      <c r="F2" s="303" t="s">
        <v>343</v>
      </c>
      <c r="G2" s="303" t="s">
        <v>344</v>
      </c>
      <c r="H2" s="303" t="s">
        <v>345</v>
      </c>
      <c r="I2" s="303" t="s">
        <v>346</v>
      </c>
      <c r="J2" s="303" t="s">
        <v>347</v>
      </c>
      <c r="K2" s="303">
        <v>15</v>
      </c>
      <c r="L2" s="303" t="s">
        <v>348</v>
      </c>
      <c r="M2" s="303" t="s">
        <v>349</v>
      </c>
      <c r="N2" s="301">
        <v>1</v>
      </c>
      <c r="O2" s="303" t="s">
        <v>350</v>
      </c>
      <c r="P2" s="303" t="s">
        <v>351</v>
      </c>
      <c r="Q2" s="305">
        <v>1</v>
      </c>
      <c r="R2" s="306" t="s">
        <v>352</v>
      </c>
      <c r="S2" s="305">
        <v>15</v>
      </c>
      <c r="T2" s="305" t="s">
        <v>353</v>
      </c>
      <c r="U2" s="305" t="s">
        <v>347</v>
      </c>
      <c r="V2" s="305" t="s">
        <v>347</v>
      </c>
      <c r="W2" s="307">
        <v>4501029</v>
      </c>
      <c r="X2" s="308" t="s">
        <v>354</v>
      </c>
      <c r="Y2" s="301"/>
    </row>
    <row r="3" spans="1:25" ht="25.5" customHeight="1" x14ac:dyDescent="0.25">
      <c r="A3" s="301">
        <v>2</v>
      </c>
      <c r="B3" s="302">
        <v>102</v>
      </c>
      <c r="C3" s="303" t="s">
        <v>342</v>
      </c>
      <c r="D3" s="304"/>
      <c r="E3" s="304"/>
      <c r="F3" s="303" t="s">
        <v>343</v>
      </c>
      <c r="G3" s="303" t="s">
        <v>344</v>
      </c>
      <c r="H3" s="303" t="s">
        <v>345</v>
      </c>
      <c r="I3" s="303" t="s">
        <v>346</v>
      </c>
      <c r="J3" s="303" t="s">
        <v>347</v>
      </c>
      <c r="K3" s="303">
        <v>15</v>
      </c>
      <c r="L3" s="303" t="s">
        <v>348</v>
      </c>
      <c r="M3" s="303" t="s">
        <v>349</v>
      </c>
      <c r="N3" s="301">
        <v>2</v>
      </c>
      <c r="O3" s="303" t="s">
        <v>355</v>
      </c>
      <c r="P3" s="303" t="s">
        <v>356</v>
      </c>
      <c r="Q3" s="305">
        <v>1</v>
      </c>
      <c r="R3" s="306" t="s">
        <v>357</v>
      </c>
      <c r="S3" s="305">
        <v>15</v>
      </c>
      <c r="T3" s="305" t="s">
        <v>358</v>
      </c>
      <c r="U3" s="305" t="s">
        <v>347</v>
      </c>
      <c r="V3" s="305" t="s">
        <v>347</v>
      </c>
      <c r="W3" s="307">
        <v>4501003</v>
      </c>
      <c r="X3" s="308" t="s">
        <v>359</v>
      </c>
      <c r="Y3" s="301"/>
    </row>
    <row r="4" spans="1:25" ht="25.5" customHeight="1" x14ac:dyDescent="0.25">
      <c r="A4" s="301">
        <v>3</v>
      </c>
      <c r="B4" s="302">
        <v>102</v>
      </c>
      <c r="C4" s="303" t="s">
        <v>342</v>
      </c>
      <c r="D4" s="304"/>
      <c r="E4" s="304"/>
      <c r="F4" s="303" t="s">
        <v>343</v>
      </c>
      <c r="G4" s="303" t="s">
        <v>344</v>
      </c>
      <c r="H4" s="303" t="s">
        <v>345</v>
      </c>
      <c r="I4" s="303" t="s">
        <v>346</v>
      </c>
      <c r="J4" s="303" t="s">
        <v>347</v>
      </c>
      <c r="K4" s="303">
        <v>15</v>
      </c>
      <c r="L4" s="303" t="s">
        <v>348</v>
      </c>
      <c r="M4" s="303" t="s">
        <v>349</v>
      </c>
      <c r="N4" s="301">
        <v>3</v>
      </c>
      <c r="O4" s="303" t="s">
        <v>360</v>
      </c>
      <c r="P4" s="303" t="s">
        <v>361</v>
      </c>
      <c r="Q4" s="305">
        <v>1</v>
      </c>
      <c r="R4" s="306" t="s">
        <v>362</v>
      </c>
      <c r="S4" s="305">
        <v>15</v>
      </c>
      <c r="T4" s="305" t="s">
        <v>358</v>
      </c>
      <c r="U4" s="305" t="s">
        <v>347</v>
      </c>
      <c r="V4" s="305" t="s">
        <v>347</v>
      </c>
      <c r="W4" s="307">
        <v>4501029</v>
      </c>
      <c r="X4" s="308" t="s">
        <v>354</v>
      </c>
      <c r="Y4" s="301"/>
    </row>
    <row r="5" spans="1:25" ht="25.5" customHeight="1" x14ac:dyDescent="0.25">
      <c r="A5" s="301">
        <v>4</v>
      </c>
      <c r="B5" s="302">
        <v>100</v>
      </c>
      <c r="C5" s="303" t="s">
        <v>363</v>
      </c>
      <c r="D5" s="304"/>
      <c r="E5" s="304"/>
      <c r="F5" s="303" t="s">
        <v>343</v>
      </c>
      <c r="G5" s="303" t="s">
        <v>364</v>
      </c>
      <c r="H5" s="303" t="s">
        <v>345</v>
      </c>
      <c r="I5" s="303" t="s">
        <v>365</v>
      </c>
      <c r="J5" s="303" t="s">
        <v>347</v>
      </c>
      <c r="K5" s="303">
        <v>22</v>
      </c>
      <c r="L5" s="303" t="s">
        <v>366</v>
      </c>
      <c r="M5" s="303" t="s">
        <v>367</v>
      </c>
      <c r="N5" s="301">
        <v>4</v>
      </c>
      <c r="O5" s="303" t="s">
        <v>368</v>
      </c>
      <c r="P5" s="301" t="s">
        <v>369</v>
      </c>
      <c r="Q5" s="309">
        <v>2</v>
      </c>
      <c r="R5" s="310" t="s">
        <v>222</v>
      </c>
      <c r="S5" s="305">
        <v>22</v>
      </c>
      <c r="T5" s="305" t="s">
        <v>370</v>
      </c>
      <c r="U5" s="305" t="s">
        <v>347</v>
      </c>
      <c r="V5" s="305" t="s">
        <v>347</v>
      </c>
      <c r="W5" s="307">
        <v>4502038</v>
      </c>
      <c r="X5" s="308" t="s">
        <v>371</v>
      </c>
      <c r="Y5" s="28"/>
    </row>
    <row r="6" spans="1:25" ht="25.5" customHeight="1" x14ac:dyDescent="0.25">
      <c r="A6" s="301">
        <v>5</v>
      </c>
      <c r="B6" s="302">
        <v>102</v>
      </c>
      <c r="C6" s="303" t="s">
        <v>342</v>
      </c>
      <c r="D6" s="304"/>
      <c r="E6" s="304"/>
      <c r="F6" s="303" t="s">
        <v>343</v>
      </c>
      <c r="G6" s="303" t="s">
        <v>372</v>
      </c>
      <c r="H6" s="303" t="s">
        <v>373</v>
      </c>
      <c r="I6" s="303" t="s">
        <v>374</v>
      </c>
      <c r="J6" s="303" t="s">
        <v>375</v>
      </c>
      <c r="K6" s="303">
        <v>2</v>
      </c>
      <c r="L6" s="303" t="s">
        <v>376</v>
      </c>
      <c r="M6" s="303" t="s">
        <v>377</v>
      </c>
      <c r="N6" s="301">
        <v>5</v>
      </c>
      <c r="O6" s="303" t="s">
        <v>378</v>
      </c>
      <c r="P6" s="303" t="s">
        <v>379</v>
      </c>
      <c r="Q6" s="305">
        <v>3</v>
      </c>
      <c r="R6" s="310" t="s">
        <v>222</v>
      </c>
      <c r="S6" s="305">
        <v>2</v>
      </c>
      <c r="T6" s="305" t="s">
        <v>347</v>
      </c>
      <c r="U6" s="305" t="s">
        <v>347</v>
      </c>
      <c r="V6" s="305" t="s">
        <v>347</v>
      </c>
      <c r="W6" s="307">
        <v>4501079</v>
      </c>
      <c r="X6" s="308" t="s">
        <v>380</v>
      </c>
      <c r="Y6" s="301"/>
    </row>
    <row r="7" spans="1:25" ht="25.5" customHeight="1" x14ac:dyDescent="0.25">
      <c r="A7" s="301">
        <v>6</v>
      </c>
      <c r="B7" s="302">
        <v>102</v>
      </c>
      <c r="C7" s="303" t="s">
        <v>342</v>
      </c>
      <c r="D7" s="304"/>
      <c r="E7" s="304"/>
      <c r="F7" s="303" t="s">
        <v>343</v>
      </c>
      <c r="G7" s="303" t="s">
        <v>372</v>
      </c>
      <c r="H7" s="303" t="s">
        <v>373</v>
      </c>
      <c r="I7" s="303" t="s">
        <v>374</v>
      </c>
      <c r="J7" s="303" t="s">
        <v>375</v>
      </c>
      <c r="K7" s="303">
        <v>2</v>
      </c>
      <c r="L7" s="303" t="s">
        <v>376</v>
      </c>
      <c r="M7" s="303" t="s">
        <v>377</v>
      </c>
      <c r="N7" s="301">
        <v>6</v>
      </c>
      <c r="O7" s="303" t="s">
        <v>381</v>
      </c>
      <c r="P7" s="303" t="s">
        <v>382</v>
      </c>
      <c r="Q7" s="305">
        <v>3</v>
      </c>
      <c r="R7" s="306" t="s">
        <v>383</v>
      </c>
      <c r="S7" s="305">
        <v>2</v>
      </c>
      <c r="T7" s="305" t="s">
        <v>347</v>
      </c>
      <c r="U7" s="305" t="s">
        <v>347</v>
      </c>
      <c r="V7" s="305" t="s">
        <v>347</v>
      </c>
      <c r="W7" s="307">
        <v>4501090</v>
      </c>
      <c r="X7" s="308" t="s">
        <v>384</v>
      </c>
      <c r="Y7" s="301"/>
    </row>
    <row r="8" spans="1:25" ht="25.5" customHeight="1" x14ac:dyDescent="0.25">
      <c r="A8" s="301">
        <v>7</v>
      </c>
      <c r="B8" s="302">
        <v>102</v>
      </c>
      <c r="C8" s="303" t="s">
        <v>342</v>
      </c>
      <c r="D8" s="304"/>
      <c r="E8" s="304"/>
      <c r="F8" s="303" t="s">
        <v>343</v>
      </c>
      <c r="G8" s="303" t="s">
        <v>385</v>
      </c>
      <c r="H8" s="303" t="s">
        <v>345</v>
      </c>
      <c r="I8" s="303" t="s">
        <v>346</v>
      </c>
      <c r="J8" s="303" t="s">
        <v>347</v>
      </c>
      <c r="K8" s="303">
        <v>14</v>
      </c>
      <c r="L8" s="303" t="s">
        <v>386</v>
      </c>
      <c r="M8" s="303" t="s">
        <v>387</v>
      </c>
      <c r="N8" s="301">
        <v>7</v>
      </c>
      <c r="O8" s="301" t="s">
        <v>388</v>
      </c>
      <c r="P8" s="301" t="s">
        <v>389</v>
      </c>
      <c r="Q8" s="305">
        <v>4</v>
      </c>
      <c r="R8" s="306" t="s">
        <v>390</v>
      </c>
      <c r="S8" s="305">
        <v>14</v>
      </c>
      <c r="T8" s="305" t="s">
        <v>347</v>
      </c>
      <c r="U8" s="305" t="s">
        <v>347</v>
      </c>
      <c r="V8" s="305" t="s">
        <v>347</v>
      </c>
      <c r="W8" s="307">
        <v>1207018</v>
      </c>
      <c r="X8" s="308" t="s">
        <v>391</v>
      </c>
      <c r="Y8" s="301"/>
    </row>
    <row r="9" spans="1:25" ht="25.5" customHeight="1" x14ac:dyDescent="0.25">
      <c r="A9" s="301">
        <v>8</v>
      </c>
      <c r="B9" s="302">
        <v>102</v>
      </c>
      <c r="C9" s="303" t="s">
        <v>342</v>
      </c>
      <c r="D9" s="304"/>
      <c r="E9" s="304"/>
      <c r="F9" s="303" t="s">
        <v>343</v>
      </c>
      <c r="G9" s="303" t="s">
        <v>385</v>
      </c>
      <c r="H9" s="303" t="s">
        <v>345</v>
      </c>
      <c r="I9" s="303" t="s">
        <v>346</v>
      </c>
      <c r="J9" s="303" t="s">
        <v>347</v>
      </c>
      <c r="K9" s="303">
        <v>14</v>
      </c>
      <c r="L9" s="303" t="s">
        <v>386</v>
      </c>
      <c r="M9" s="303" t="s">
        <v>387</v>
      </c>
      <c r="N9" s="301">
        <v>8</v>
      </c>
      <c r="O9" s="301" t="s">
        <v>392</v>
      </c>
      <c r="P9" s="301" t="s">
        <v>393</v>
      </c>
      <c r="Q9" s="305">
        <v>4</v>
      </c>
      <c r="R9" s="306" t="s">
        <v>352</v>
      </c>
      <c r="S9" s="305">
        <v>14</v>
      </c>
      <c r="T9" s="305" t="s">
        <v>347</v>
      </c>
      <c r="U9" s="305" t="s">
        <v>347</v>
      </c>
      <c r="V9" s="305" t="s">
        <v>347</v>
      </c>
      <c r="W9" s="307">
        <v>1207018</v>
      </c>
      <c r="X9" s="308" t="s">
        <v>391</v>
      </c>
      <c r="Y9" s="301"/>
    </row>
    <row r="10" spans="1:25" ht="25.5" customHeight="1" x14ac:dyDescent="0.25">
      <c r="A10" s="301">
        <v>9</v>
      </c>
      <c r="B10" s="302">
        <v>102</v>
      </c>
      <c r="C10" s="303" t="s">
        <v>342</v>
      </c>
      <c r="D10" s="304"/>
      <c r="E10" s="304"/>
      <c r="F10" s="303" t="s">
        <v>343</v>
      </c>
      <c r="G10" s="303" t="s">
        <v>385</v>
      </c>
      <c r="H10" s="303" t="s">
        <v>345</v>
      </c>
      <c r="I10" s="303" t="s">
        <v>346</v>
      </c>
      <c r="J10" s="303" t="s">
        <v>347</v>
      </c>
      <c r="K10" s="303">
        <v>14</v>
      </c>
      <c r="L10" s="303" t="s">
        <v>386</v>
      </c>
      <c r="M10" s="303" t="s">
        <v>387</v>
      </c>
      <c r="N10" s="301">
        <v>9</v>
      </c>
      <c r="O10" s="301" t="s">
        <v>394</v>
      </c>
      <c r="P10" s="301" t="s">
        <v>395</v>
      </c>
      <c r="Q10" s="305">
        <v>4</v>
      </c>
      <c r="R10" s="306" t="s">
        <v>396</v>
      </c>
      <c r="S10" s="305">
        <v>14</v>
      </c>
      <c r="T10" s="305" t="s">
        <v>347</v>
      </c>
      <c r="U10" s="305" t="s">
        <v>347</v>
      </c>
      <c r="V10" s="305" t="s">
        <v>347</v>
      </c>
      <c r="W10" s="307">
        <v>1203011</v>
      </c>
      <c r="X10" s="308" t="s">
        <v>397</v>
      </c>
      <c r="Y10" s="301"/>
    </row>
    <row r="11" spans="1:25" ht="25.5" customHeight="1" x14ac:dyDescent="0.25">
      <c r="A11" s="301">
        <v>10</v>
      </c>
      <c r="B11" s="302">
        <v>102</v>
      </c>
      <c r="C11" s="303" t="s">
        <v>342</v>
      </c>
      <c r="D11" s="304"/>
      <c r="E11" s="304"/>
      <c r="F11" s="303" t="s">
        <v>343</v>
      </c>
      <c r="G11" s="303" t="s">
        <v>385</v>
      </c>
      <c r="H11" s="303" t="s">
        <v>345</v>
      </c>
      <c r="I11" s="303" t="s">
        <v>346</v>
      </c>
      <c r="J11" s="303" t="s">
        <v>347</v>
      </c>
      <c r="K11" s="303">
        <v>14</v>
      </c>
      <c r="L11" s="303" t="s">
        <v>386</v>
      </c>
      <c r="M11" s="303" t="s">
        <v>387</v>
      </c>
      <c r="N11" s="301">
        <v>10</v>
      </c>
      <c r="O11" s="301" t="s">
        <v>398</v>
      </c>
      <c r="P11" s="301" t="s">
        <v>399</v>
      </c>
      <c r="Q11" s="305">
        <v>4</v>
      </c>
      <c r="R11" s="306" t="s">
        <v>400</v>
      </c>
      <c r="S11" s="305">
        <v>14</v>
      </c>
      <c r="T11" s="305" t="s">
        <v>347</v>
      </c>
      <c r="U11" s="305" t="s">
        <v>347</v>
      </c>
      <c r="V11" s="305" t="s">
        <v>347</v>
      </c>
      <c r="W11" s="307">
        <v>4501029</v>
      </c>
      <c r="X11" s="308" t="s">
        <v>354</v>
      </c>
      <c r="Y11" s="301"/>
    </row>
    <row r="12" spans="1:25" ht="25.5" customHeight="1" x14ac:dyDescent="0.25">
      <c r="A12" s="301">
        <v>11</v>
      </c>
      <c r="B12" s="302">
        <v>102</v>
      </c>
      <c r="C12" s="303" t="s">
        <v>342</v>
      </c>
      <c r="D12" s="304"/>
      <c r="E12" s="304"/>
      <c r="F12" s="303" t="s">
        <v>343</v>
      </c>
      <c r="G12" s="303" t="s">
        <v>385</v>
      </c>
      <c r="H12" s="303" t="s">
        <v>345</v>
      </c>
      <c r="I12" s="303" t="s">
        <v>346</v>
      </c>
      <c r="J12" s="303" t="s">
        <v>347</v>
      </c>
      <c r="K12" s="303">
        <v>14</v>
      </c>
      <c r="L12" s="303" t="s">
        <v>386</v>
      </c>
      <c r="M12" s="303" t="s">
        <v>387</v>
      </c>
      <c r="N12" s="301">
        <v>11</v>
      </c>
      <c r="O12" s="303" t="s">
        <v>401</v>
      </c>
      <c r="P12" s="303" t="s">
        <v>402</v>
      </c>
      <c r="Q12" s="305">
        <v>4</v>
      </c>
      <c r="R12" s="306" t="s">
        <v>403</v>
      </c>
      <c r="S12" s="305">
        <v>14</v>
      </c>
      <c r="T12" s="305" t="s">
        <v>358</v>
      </c>
      <c r="U12" s="305" t="s">
        <v>347</v>
      </c>
      <c r="V12" s="305" t="s">
        <v>347</v>
      </c>
      <c r="W12" s="307">
        <v>4501029</v>
      </c>
      <c r="X12" s="308" t="s">
        <v>354</v>
      </c>
      <c r="Y12" s="301"/>
    </row>
    <row r="13" spans="1:25" ht="25.5" customHeight="1" x14ac:dyDescent="0.25">
      <c r="A13" s="301">
        <v>12</v>
      </c>
      <c r="B13" s="302">
        <v>102</v>
      </c>
      <c r="C13" s="303" t="s">
        <v>342</v>
      </c>
      <c r="D13" s="304"/>
      <c r="E13" s="304"/>
      <c r="F13" s="303" t="s">
        <v>343</v>
      </c>
      <c r="G13" s="303" t="s">
        <v>385</v>
      </c>
      <c r="H13" s="303" t="s">
        <v>345</v>
      </c>
      <c r="I13" s="303" t="s">
        <v>346</v>
      </c>
      <c r="J13" s="303" t="s">
        <v>347</v>
      </c>
      <c r="K13" s="303">
        <v>14</v>
      </c>
      <c r="L13" s="303" t="s">
        <v>386</v>
      </c>
      <c r="M13" s="303" t="s">
        <v>387</v>
      </c>
      <c r="N13" s="301">
        <v>12</v>
      </c>
      <c r="O13" s="303" t="s">
        <v>404</v>
      </c>
      <c r="P13" s="303" t="s">
        <v>405</v>
      </c>
      <c r="Q13" s="305">
        <v>4</v>
      </c>
      <c r="R13" s="306" t="s">
        <v>406</v>
      </c>
      <c r="S13" s="305">
        <v>14</v>
      </c>
      <c r="T13" s="305" t="s">
        <v>407</v>
      </c>
      <c r="U13" s="305" t="s">
        <v>347</v>
      </c>
      <c r="V13" s="305" t="s">
        <v>347</v>
      </c>
      <c r="W13" s="307">
        <v>1203009</v>
      </c>
      <c r="X13" s="308" t="s">
        <v>408</v>
      </c>
      <c r="Y13" s="301"/>
    </row>
    <row r="14" spans="1:25" ht="25.5" customHeight="1" x14ac:dyDescent="0.25">
      <c r="A14" s="301">
        <v>13</v>
      </c>
      <c r="B14" s="302">
        <v>102</v>
      </c>
      <c r="C14" s="303" t="s">
        <v>342</v>
      </c>
      <c r="D14" s="304"/>
      <c r="E14" s="304"/>
      <c r="F14" s="303" t="s">
        <v>343</v>
      </c>
      <c r="G14" s="303" t="s">
        <v>385</v>
      </c>
      <c r="H14" s="303" t="s">
        <v>345</v>
      </c>
      <c r="I14" s="303" t="s">
        <v>346</v>
      </c>
      <c r="J14" s="303" t="s">
        <v>347</v>
      </c>
      <c r="K14" s="303">
        <v>14</v>
      </c>
      <c r="L14" s="303" t="s">
        <v>386</v>
      </c>
      <c r="M14" s="303" t="s">
        <v>387</v>
      </c>
      <c r="N14" s="301">
        <v>13</v>
      </c>
      <c r="O14" s="303" t="s">
        <v>409</v>
      </c>
      <c r="P14" s="303" t="s">
        <v>410</v>
      </c>
      <c r="Q14" s="305">
        <v>4</v>
      </c>
      <c r="R14" s="306" t="s">
        <v>411</v>
      </c>
      <c r="S14" s="305">
        <v>14</v>
      </c>
      <c r="T14" s="305" t="s">
        <v>353</v>
      </c>
      <c r="U14" s="305" t="s">
        <v>347</v>
      </c>
      <c r="V14" s="305" t="s">
        <v>347</v>
      </c>
      <c r="W14" s="307">
        <v>4501029</v>
      </c>
      <c r="X14" s="308" t="s">
        <v>354</v>
      </c>
      <c r="Y14" s="301"/>
    </row>
    <row r="15" spans="1:25" ht="25.5" customHeight="1" x14ac:dyDescent="0.25">
      <c r="A15" s="301">
        <v>14</v>
      </c>
      <c r="B15" s="302">
        <v>98</v>
      </c>
      <c r="C15" s="303" t="s">
        <v>412</v>
      </c>
      <c r="D15" s="304"/>
      <c r="E15" s="304"/>
      <c r="F15" s="303" t="s">
        <v>343</v>
      </c>
      <c r="G15" s="303" t="s">
        <v>413</v>
      </c>
      <c r="H15" s="303" t="s">
        <v>345</v>
      </c>
      <c r="I15" s="303" t="s">
        <v>346</v>
      </c>
      <c r="J15" s="303" t="s">
        <v>347</v>
      </c>
      <c r="K15" s="303">
        <v>60</v>
      </c>
      <c r="L15" s="303" t="s">
        <v>414</v>
      </c>
      <c r="M15" s="303" t="s">
        <v>415</v>
      </c>
      <c r="N15" s="301">
        <v>14</v>
      </c>
      <c r="O15" s="303" t="s">
        <v>416</v>
      </c>
      <c r="P15" s="303" t="s">
        <v>417</v>
      </c>
      <c r="Q15" s="309">
        <v>5</v>
      </c>
      <c r="R15" s="310" t="s">
        <v>418</v>
      </c>
      <c r="S15" s="305">
        <v>60</v>
      </c>
      <c r="T15" s="305" t="s">
        <v>419</v>
      </c>
      <c r="U15" s="305" t="s">
        <v>347</v>
      </c>
      <c r="V15" s="305" t="s">
        <v>347</v>
      </c>
      <c r="W15" s="307">
        <v>28</v>
      </c>
      <c r="X15" s="308" t="s">
        <v>420</v>
      </c>
      <c r="Y15" s="28"/>
    </row>
    <row r="16" spans="1:25" ht="25.5" customHeight="1" x14ac:dyDescent="0.25">
      <c r="A16" s="301">
        <v>15</v>
      </c>
      <c r="B16" s="302">
        <v>95</v>
      </c>
      <c r="C16" s="303" t="s">
        <v>421</v>
      </c>
      <c r="D16" s="304"/>
      <c r="E16" s="304"/>
      <c r="F16" s="303" t="s">
        <v>343</v>
      </c>
      <c r="G16" s="303" t="s">
        <v>413</v>
      </c>
      <c r="H16" s="303" t="s">
        <v>345</v>
      </c>
      <c r="I16" s="303" t="s">
        <v>422</v>
      </c>
      <c r="J16" s="303" t="s">
        <v>347</v>
      </c>
      <c r="K16" s="303">
        <v>16</v>
      </c>
      <c r="L16" s="303" t="s">
        <v>423</v>
      </c>
      <c r="M16" s="303" t="s">
        <v>424</v>
      </c>
      <c r="N16" s="301">
        <v>15</v>
      </c>
      <c r="O16" s="301" t="s">
        <v>425</v>
      </c>
      <c r="P16" s="301" t="s">
        <v>426</v>
      </c>
      <c r="Q16" s="305">
        <v>6</v>
      </c>
      <c r="R16" s="306" t="s">
        <v>383</v>
      </c>
      <c r="S16" s="305">
        <v>16</v>
      </c>
      <c r="T16" s="305" t="s">
        <v>419</v>
      </c>
      <c r="U16" s="305" t="s">
        <v>427</v>
      </c>
      <c r="V16" s="305" t="s">
        <v>428</v>
      </c>
      <c r="W16" s="311">
        <v>4002020</v>
      </c>
      <c r="X16" s="308" t="s">
        <v>429</v>
      </c>
    </row>
    <row r="17" spans="1:25" ht="25.5" customHeight="1" x14ac:dyDescent="0.25">
      <c r="A17" s="301">
        <v>16</v>
      </c>
      <c r="B17" s="302">
        <v>102</v>
      </c>
      <c r="C17" s="303" t="s">
        <v>342</v>
      </c>
      <c r="D17" s="304"/>
      <c r="E17" s="304"/>
      <c r="F17" s="303" t="s">
        <v>343</v>
      </c>
      <c r="G17" s="303" t="s">
        <v>413</v>
      </c>
      <c r="H17" s="303" t="s">
        <v>373</v>
      </c>
      <c r="I17" s="303" t="s">
        <v>346</v>
      </c>
      <c r="J17" s="303" t="s">
        <v>430</v>
      </c>
      <c r="K17" s="303">
        <v>1</v>
      </c>
      <c r="L17" s="303" t="s">
        <v>431</v>
      </c>
      <c r="M17" s="303" t="s">
        <v>432</v>
      </c>
      <c r="N17" s="301">
        <v>16</v>
      </c>
      <c r="O17" s="303" t="s">
        <v>433</v>
      </c>
      <c r="P17" s="303" t="s">
        <v>434</v>
      </c>
      <c r="Q17" s="309">
        <v>7</v>
      </c>
      <c r="R17" s="313" t="s">
        <v>435</v>
      </c>
      <c r="S17" s="305">
        <v>1</v>
      </c>
      <c r="T17" s="305" t="s">
        <v>436</v>
      </c>
      <c r="U17" s="305" t="s">
        <v>347</v>
      </c>
      <c r="V17" s="305" t="s">
        <v>347</v>
      </c>
      <c r="W17" s="307">
        <v>4501094</v>
      </c>
      <c r="X17" s="308" t="s">
        <v>437</v>
      </c>
    </row>
    <row r="18" spans="1:25" ht="25.5" customHeight="1" x14ac:dyDescent="0.25">
      <c r="A18" s="303">
        <v>17</v>
      </c>
      <c r="B18" s="302">
        <v>91</v>
      </c>
      <c r="C18" s="303" t="s">
        <v>438</v>
      </c>
      <c r="D18" s="304"/>
      <c r="E18" s="304"/>
      <c r="F18" s="303" t="s">
        <v>439</v>
      </c>
      <c r="G18" s="303" t="s">
        <v>440</v>
      </c>
      <c r="H18" s="303" t="s">
        <v>373</v>
      </c>
      <c r="I18" s="303" t="s">
        <v>441</v>
      </c>
      <c r="J18" s="314">
        <v>0.03</v>
      </c>
      <c r="K18" s="303">
        <v>8</v>
      </c>
      <c r="L18" s="303" t="s">
        <v>442</v>
      </c>
      <c r="M18" s="303" t="s">
        <v>443</v>
      </c>
      <c r="N18" s="303">
        <v>17</v>
      </c>
      <c r="O18" s="303" t="s">
        <v>444</v>
      </c>
      <c r="P18" s="303" t="s">
        <v>445</v>
      </c>
      <c r="Q18" s="315">
        <v>10</v>
      </c>
      <c r="R18" s="316" t="s">
        <v>446</v>
      </c>
      <c r="S18" s="305">
        <v>8</v>
      </c>
      <c r="T18" s="305" t="s">
        <v>347</v>
      </c>
      <c r="U18" s="305" t="s">
        <v>447</v>
      </c>
      <c r="V18" s="305" t="s">
        <v>448</v>
      </c>
      <c r="W18" s="311">
        <v>4104020</v>
      </c>
      <c r="X18" s="308" t="s">
        <v>449</v>
      </c>
      <c r="Y18" s="317"/>
    </row>
    <row r="19" spans="1:25" ht="25.5" customHeight="1" x14ac:dyDescent="0.25">
      <c r="A19" s="303">
        <v>18</v>
      </c>
      <c r="B19" s="302">
        <v>91</v>
      </c>
      <c r="C19" s="303" t="s">
        <v>438</v>
      </c>
      <c r="D19" s="304"/>
      <c r="E19" s="304"/>
      <c r="F19" s="303" t="s">
        <v>439</v>
      </c>
      <c r="G19" s="303" t="s">
        <v>440</v>
      </c>
      <c r="H19" s="303" t="s">
        <v>373</v>
      </c>
      <c r="I19" s="303" t="s">
        <v>441</v>
      </c>
      <c r="J19" s="314">
        <v>0.03</v>
      </c>
      <c r="K19" s="303">
        <v>9</v>
      </c>
      <c r="L19" s="303" t="s">
        <v>450</v>
      </c>
      <c r="M19" s="303" t="s">
        <v>451</v>
      </c>
      <c r="N19" s="303">
        <v>18</v>
      </c>
      <c r="O19" s="303" t="s">
        <v>452</v>
      </c>
      <c r="P19" s="303" t="s">
        <v>453</v>
      </c>
      <c r="Q19" s="315">
        <v>10</v>
      </c>
      <c r="R19" s="316" t="s">
        <v>454</v>
      </c>
      <c r="S19" s="305">
        <v>9</v>
      </c>
      <c r="T19" s="305" t="s">
        <v>347</v>
      </c>
      <c r="U19" s="305" t="s">
        <v>347</v>
      </c>
      <c r="V19" s="305" t="s">
        <v>347</v>
      </c>
      <c r="W19" s="311">
        <v>1905020</v>
      </c>
      <c r="X19" s="308" t="s">
        <v>455</v>
      </c>
      <c r="Y19" s="317"/>
    </row>
    <row r="20" spans="1:25" ht="25.5" customHeight="1" x14ac:dyDescent="0.25">
      <c r="A20" s="303">
        <v>19</v>
      </c>
      <c r="B20" s="302">
        <v>91</v>
      </c>
      <c r="C20" s="303" t="s">
        <v>438</v>
      </c>
      <c r="D20" s="304"/>
      <c r="E20" s="304"/>
      <c r="F20" s="303" t="s">
        <v>439</v>
      </c>
      <c r="G20" s="303" t="s">
        <v>440</v>
      </c>
      <c r="H20" s="303" t="s">
        <v>373</v>
      </c>
      <c r="I20" s="303" t="s">
        <v>441</v>
      </c>
      <c r="J20" s="314">
        <v>0.03</v>
      </c>
      <c r="K20" s="303">
        <v>10</v>
      </c>
      <c r="L20" s="303" t="s">
        <v>456</v>
      </c>
      <c r="M20" s="303" t="s">
        <v>457</v>
      </c>
      <c r="N20" s="303">
        <v>19</v>
      </c>
      <c r="O20" s="303" t="s">
        <v>458</v>
      </c>
      <c r="P20" s="303" t="s">
        <v>459</v>
      </c>
      <c r="Q20" s="315">
        <v>10</v>
      </c>
      <c r="R20" s="316" t="s">
        <v>460</v>
      </c>
      <c r="S20" s="305">
        <v>10</v>
      </c>
      <c r="T20" s="305" t="s">
        <v>347</v>
      </c>
      <c r="U20" s="305" t="s">
        <v>447</v>
      </c>
      <c r="V20" s="305" t="s">
        <v>448</v>
      </c>
      <c r="W20" s="307">
        <v>4104020</v>
      </c>
      <c r="X20" s="308" t="s">
        <v>449</v>
      </c>
      <c r="Y20" s="317"/>
    </row>
    <row r="21" spans="1:25" ht="25.5" customHeight="1" x14ac:dyDescent="0.25">
      <c r="A21" s="303">
        <v>20</v>
      </c>
      <c r="B21" s="302">
        <v>91</v>
      </c>
      <c r="C21" s="303" t="s">
        <v>438</v>
      </c>
      <c r="D21" s="304"/>
      <c r="E21" s="304"/>
      <c r="F21" s="303" t="s">
        <v>439</v>
      </c>
      <c r="G21" s="303" t="s">
        <v>440</v>
      </c>
      <c r="H21" s="303" t="s">
        <v>373</v>
      </c>
      <c r="I21" s="303" t="s">
        <v>441</v>
      </c>
      <c r="J21" s="314">
        <v>0.03</v>
      </c>
      <c r="K21" s="303">
        <v>19</v>
      </c>
      <c r="L21" s="303" t="s">
        <v>461</v>
      </c>
      <c r="M21" s="303" t="s">
        <v>462</v>
      </c>
      <c r="N21" s="303">
        <v>20</v>
      </c>
      <c r="O21" s="303" t="s">
        <v>463</v>
      </c>
      <c r="P21" s="303" t="s">
        <v>464</v>
      </c>
      <c r="Q21" s="315">
        <v>10</v>
      </c>
      <c r="R21" s="316" t="s">
        <v>465</v>
      </c>
      <c r="S21" s="305">
        <v>19</v>
      </c>
      <c r="T21" s="305" t="s">
        <v>347</v>
      </c>
      <c r="U21" s="305" t="s">
        <v>347</v>
      </c>
      <c r="V21" s="305" t="s">
        <v>347</v>
      </c>
      <c r="W21" s="311">
        <v>1905021</v>
      </c>
      <c r="X21" s="308" t="s">
        <v>466</v>
      </c>
      <c r="Y21" s="317"/>
    </row>
    <row r="22" spans="1:25" ht="25.5" customHeight="1" x14ac:dyDescent="0.25">
      <c r="A22" s="303">
        <v>21</v>
      </c>
      <c r="B22" s="302">
        <v>91</v>
      </c>
      <c r="C22" s="303" t="s">
        <v>438</v>
      </c>
      <c r="D22" s="304"/>
      <c r="E22" s="304"/>
      <c r="F22" s="303" t="s">
        <v>439</v>
      </c>
      <c r="G22" s="303" t="s">
        <v>440</v>
      </c>
      <c r="H22" s="303" t="s">
        <v>373</v>
      </c>
      <c r="I22" s="303" t="s">
        <v>441</v>
      </c>
      <c r="J22" s="303" t="s">
        <v>347</v>
      </c>
      <c r="K22" s="303">
        <v>27</v>
      </c>
      <c r="L22" s="303" t="s">
        <v>467</v>
      </c>
      <c r="M22" s="303" t="s">
        <v>468</v>
      </c>
      <c r="N22" s="303">
        <v>21</v>
      </c>
      <c r="O22" s="303" t="s">
        <v>469</v>
      </c>
      <c r="P22" s="303" t="s">
        <v>470</v>
      </c>
      <c r="Q22" s="315">
        <v>10</v>
      </c>
      <c r="R22" s="316" t="s">
        <v>471</v>
      </c>
      <c r="S22" s="305">
        <v>27</v>
      </c>
      <c r="T22" s="305" t="s">
        <v>347</v>
      </c>
      <c r="U22" s="305" t="s">
        <v>347</v>
      </c>
      <c r="V22" s="305" t="s">
        <v>347</v>
      </c>
      <c r="W22" s="307">
        <v>1906004</v>
      </c>
      <c r="X22" s="308" t="s">
        <v>472</v>
      </c>
      <c r="Y22" s="317"/>
    </row>
    <row r="23" spans="1:25" ht="25.5" customHeight="1" x14ac:dyDescent="0.25">
      <c r="A23" s="303">
        <v>22</v>
      </c>
      <c r="B23" s="302">
        <v>91</v>
      </c>
      <c r="C23" s="303" t="s">
        <v>438</v>
      </c>
      <c r="D23" s="304"/>
      <c r="E23" s="304"/>
      <c r="F23" s="303" t="s">
        <v>439</v>
      </c>
      <c r="G23" s="303" t="s">
        <v>440</v>
      </c>
      <c r="H23" s="303" t="s">
        <v>373</v>
      </c>
      <c r="I23" s="303" t="s">
        <v>441</v>
      </c>
      <c r="J23" s="303" t="s">
        <v>347</v>
      </c>
      <c r="K23" s="303">
        <v>49</v>
      </c>
      <c r="L23" s="303" t="s">
        <v>473</v>
      </c>
      <c r="M23" s="303" t="s">
        <v>474</v>
      </c>
      <c r="N23" s="303">
        <v>22</v>
      </c>
      <c r="O23" s="303" t="s">
        <v>475</v>
      </c>
      <c r="P23" s="303" t="s">
        <v>476</v>
      </c>
      <c r="Q23" s="315">
        <v>10</v>
      </c>
      <c r="R23" s="316" t="s">
        <v>477</v>
      </c>
      <c r="S23" s="305">
        <v>49</v>
      </c>
      <c r="T23" s="305" t="s">
        <v>347</v>
      </c>
      <c r="U23" s="305" t="s">
        <v>347</v>
      </c>
      <c r="V23" s="305" t="s">
        <v>347</v>
      </c>
      <c r="W23" s="307">
        <v>1906004</v>
      </c>
      <c r="X23" s="308" t="s">
        <v>472</v>
      </c>
      <c r="Y23" s="317"/>
    </row>
    <row r="24" spans="1:25" ht="25.5" customHeight="1" x14ac:dyDescent="0.25">
      <c r="A24" s="303">
        <v>23</v>
      </c>
      <c r="B24" s="302">
        <v>91</v>
      </c>
      <c r="C24" s="303" t="s">
        <v>438</v>
      </c>
      <c r="D24" s="304"/>
      <c r="E24" s="304"/>
      <c r="F24" s="303" t="s">
        <v>439</v>
      </c>
      <c r="G24" s="303" t="s">
        <v>440</v>
      </c>
      <c r="H24" s="303" t="s">
        <v>345</v>
      </c>
      <c r="I24" s="303" t="s">
        <v>441</v>
      </c>
      <c r="J24" s="303" t="s">
        <v>347</v>
      </c>
      <c r="K24" s="303">
        <v>70</v>
      </c>
      <c r="L24" s="303" t="s">
        <v>478</v>
      </c>
      <c r="M24" s="303" t="s">
        <v>479</v>
      </c>
      <c r="N24" s="303">
        <v>23</v>
      </c>
      <c r="O24" s="303" t="s">
        <v>480</v>
      </c>
      <c r="P24" s="303" t="s">
        <v>481</v>
      </c>
      <c r="Q24" s="315">
        <v>10</v>
      </c>
      <c r="R24" s="316" t="s">
        <v>482</v>
      </c>
      <c r="S24" s="305">
        <v>70</v>
      </c>
      <c r="T24" s="305" t="s">
        <v>483</v>
      </c>
      <c r="U24" s="305" t="s">
        <v>347</v>
      </c>
      <c r="V24" s="305" t="s">
        <v>347</v>
      </c>
      <c r="W24" s="307">
        <v>1906004</v>
      </c>
      <c r="X24" s="308" t="s">
        <v>472</v>
      </c>
      <c r="Y24" s="317"/>
    </row>
    <row r="25" spans="1:25" ht="25.5" customHeight="1" x14ac:dyDescent="0.25">
      <c r="A25" s="303">
        <v>24</v>
      </c>
      <c r="B25" s="302">
        <v>91</v>
      </c>
      <c r="C25" s="303" t="s">
        <v>438</v>
      </c>
      <c r="D25" s="304"/>
      <c r="E25" s="304"/>
      <c r="F25" s="303" t="s">
        <v>439</v>
      </c>
      <c r="G25" s="303" t="s">
        <v>440</v>
      </c>
      <c r="H25" s="303" t="s">
        <v>373</v>
      </c>
      <c r="I25" s="303" t="s">
        <v>441</v>
      </c>
      <c r="J25" s="303" t="s">
        <v>347</v>
      </c>
      <c r="K25" s="303">
        <v>76</v>
      </c>
      <c r="L25" s="303" t="s">
        <v>484</v>
      </c>
      <c r="M25" s="303" t="s">
        <v>485</v>
      </c>
      <c r="N25" s="303">
        <v>24</v>
      </c>
      <c r="O25" s="303" t="s">
        <v>486</v>
      </c>
      <c r="P25" s="303" t="s">
        <v>487</v>
      </c>
      <c r="Q25" s="315">
        <v>10</v>
      </c>
      <c r="R25" s="316" t="s">
        <v>488</v>
      </c>
      <c r="S25" s="305">
        <v>76</v>
      </c>
      <c r="T25" s="305" t="s">
        <v>347</v>
      </c>
      <c r="U25" s="305" t="s">
        <v>347</v>
      </c>
      <c r="V25" s="305" t="s">
        <v>347</v>
      </c>
      <c r="W25" s="307" t="s">
        <v>489</v>
      </c>
      <c r="X25" s="308" t="s">
        <v>490</v>
      </c>
      <c r="Y25" s="317"/>
    </row>
    <row r="26" spans="1:25" ht="25.5" customHeight="1" x14ac:dyDescent="0.25">
      <c r="A26" s="301">
        <v>25</v>
      </c>
      <c r="B26" s="302">
        <v>92</v>
      </c>
      <c r="C26" s="303" t="s">
        <v>491</v>
      </c>
      <c r="D26" s="304"/>
      <c r="E26" s="304"/>
      <c r="F26" s="303" t="s">
        <v>439</v>
      </c>
      <c r="G26" s="303" t="s">
        <v>492</v>
      </c>
      <c r="H26" s="303" t="s">
        <v>345</v>
      </c>
      <c r="I26" s="303" t="s">
        <v>493</v>
      </c>
      <c r="J26" s="303" t="s">
        <v>347</v>
      </c>
      <c r="K26" s="303">
        <v>66</v>
      </c>
      <c r="L26" s="303" t="s">
        <v>494</v>
      </c>
      <c r="M26" s="303" t="s">
        <v>495</v>
      </c>
      <c r="N26" s="301">
        <v>25</v>
      </c>
      <c r="O26" s="301" t="s">
        <v>496</v>
      </c>
      <c r="P26" s="301" t="s">
        <v>497</v>
      </c>
      <c r="Q26" s="318">
        <v>12</v>
      </c>
      <c r="R26" s="319" t="s">
        <v>498</v>
      </c>
      <c r="S26" s="305">
        <v>66</v>
      </c>
      <c r="T26" s="305" t="s">
        <v>347</v>
      </c>
      <c r="U26" s="305" t="s">
        <v>347</v>
      </c>
      <c r="V26" s="305" t="s">
        <v>347</v>
      </c>
      <c r="W26" s="307">
        <v>4502038</v>
      </c>
      <c r="X26" s="308" t="s">
        <v>371</v>
      </c>
      <c r="Y26" s="28"/>
    </row>
    <row r="27" spans="1:25" ht="25.5" customHeight="1" x14ac:dyDescent="0.25">
      <c r="A27" s="301">
        <v>26</v>
      </c>
      <c r="B27" s="302">
        <v>100</v>
      </c>
      <c r="C27" s="303" t="s">
        <v>491</v>
      </c>
      <c r="D27" s="304"/>
      <c r="E27" s="304"/>
      <c r="F27" s="303" t="s">
        <v>439</v>
      </c>
      <c r="G27" s="303" t="s">
        <v>492</v>
      </c>
      <c r="H27" s="303" t="s">
        <v>345</v>
      </c>
      <c r="I27" s="303" t="s">
        <v>493</v>
      </c>
      <c r="J27" s="303" t="s">
        <v>347</v>
      </c>
      <c r="K27" s="303">
        <v>23</v>
      </c>
      <c r="L27" s="303" t="s">
        <v>499</v>
      </c>
      <c r="M27" s="303" t="s">
        <v>500</v>
      </c>
      <c r="N27" s="301">
        <v>26</v>
      </c>
      <c r="O27" s="301" t="s">
        <v>501</v>
      </c>
      <c r="P27" s="301" t="s">
        <v>502</v>
      </c>
      <c r="Q27" s="320">
        <v>12</v>
      </c>
      <c r="R27" s="313" t="s">
        <v>503</v>
      </c>
      <c r="S27" s="305">
        <v>23</v>
      </c>
      <c r="T27" s="305" t="s">
        <v>347</v>
      </c>
      <c r="U27" s="305" t="s">
        <v>347</v>
      </c>
      <c r="V27" s="305" t="s">
        <v>347</v>
      </c>
      <c r="W27" s="307">
        <v>4502038</v>
      </c>
      <c r="X27" s="308" t="s">
        <v>371</v>
      </c>
      <c r="Y27" s="28"/>
    </row>
    <row r="28" spans="1:25" ht="25.5" customHeight="1" x14ac:dyDescent="0.25">
      <c r="A28" s="301">
        <v>27</v>
      </c>
      <c r="B28" s="302">
        <v>100</v>
      </c>
      <c r="C28" s="303" t="s">
        <v>491</v>
      </c>
      <c r="D28" s="304"/>
      <c r="E28" s="304"/>
      <c r="F28" s="303" t="s">
        <v>439</v>
      </c>
      <c r="G28" s="303" t="s">
        <v>492</v>
      </c>
      <c r="H28" s="303" t="s">
        <v>345</v>
      </c>
      <c r="I28" s="303" t="s">
        <v>493</v>
      </c>
      <c r="J28" s="303" t="s">
        <v>347</v>
      </c>
      <c r="K28" s="303">
        <v>50</v>
      </c>
      <c r="L28" s="303" t="s">
        <v>504</v>
      </c>
      <c r="M28" s="303" t="s">
        <v>505</v>
      </c>
      <c r="N28" s="301">
        <v>27</v>
      </c>
      <c r="O28" s="303" t="s">
        <v>506</v>
      </c>
      <c r="P28" s="303" t="s">
        <v>507</v>
      </c>
      <c r="Q28" s="320">
        <v>12</v>
      </c>
      <c r="R28" s="313" t="s">
        <v>352</v>
      </c>
      <c r="S28" s="305">
        <v>50</v>
      </c>
      <c r="T28" s="305" t="s">
        <v>347</v>
      </c>
      <c r="U28" s="305" t="s">
        <v>508</v>
      </c>
      <c r="V28" s="305" t="s">
        <v>448</v>
      </c>
      <c r="W28" s="307">
        <v>3604031</v>
      </c>
      <c r="X28" s="308" t="s">
        <v>509</v>
      </c>
      <c r="Y28" s="28"/>
    </row>
    <row r="29" spans="1:25" ht="25.5" customHeight="1" x14ac:dyDescent="0.25">
      <c r="A29" s="301">
        <v>28</v>
      </c>
      <c r="B29" s="302">
        <v>100</v>
      </c>
      <c r="C29" s="303" t="s">
        <v>491</v>
      </c>
      <c r="D29" s="304"/>
      <c r="E29" s="304"/>
      <c r="F29" s="303" t="s">
        <v>439</v>
      </c>
      <c r="G29" s="303" t="s">
        <v>492</v>
      </c>
      <c r="H29" s="303" t="s">
        <v>373</v>
      </c>
      <c r="I29" s="303" t="s">
        <v>493</v>
      </c>
      <c r="J29" s="303" t="s">
        <v>347</v>
      </c>
      <c r="K29" s="303">
        <v>71</v>
      </c>
      <c r="L29" s="303" t="s">
        <v>510</v>
      </c>
      <c r="M29" s="303" t="s">
        <v>511</v>
      </c>
      <c r="N29" s="301">
        <v>28</v>
      </c>
      <c r="O29" s="301" t="s">
        <v>512</v>
      </c>
      <c r="P29" s="301" t="s">
        <v>513</v>
      </c>
      <c r="Q29" s="320">
        <v>12</v>
      </c>
      <c r="R29" s="313" t="s">
        <v>222</v>
      </c>
      <c r="S29" s="305">
        <v>71</v>
      </c>
      <c r="T29" s="305" t="s">
        <v>347</v>
      </c>
      <c r="U29" s="305" t="s">
        <v>514</v>
      </c>
      <c r="V29" s="305" t="s">
        <v>448</v>
      </c>
      <c r="W29" s="307">
        <v>4502039</v>
      </c>
      <c r="X29" s="308" t="s">
        <v>515</v>
      </c>
    </row>
    <row r="30" spans="1:25" ht="25.5" customHeight="1" x14ac:dyDescent="0.25">
      <c r="A30" s="301">
        <v>29</v>
      </c>
      <c r="B30" s="302">
        <v>100</v>
      </c>
      <c r="C30" s="303" t="s">
        <v>491</v>
      </c>
      <c r="D30" s="304"/>
      <c r="E30" s="304"/>
      <c r="F30" s="303" t="s">
        <v>439</v>
      </c>
      <c r="G30" s="303" t="s">
        <v>492</v>
      </c>
      <c r="H30" s="303" t="s">
        <v>373</v>
      </c>
      <c r="I30" s="303" t="s">
        <v>493</v>
      </c>
      <c r="J30" s="303" t="s">
        <v>347</v>
      </c>
      <c r="K30" s="303">
        <v>75</v>
      </c>
      <c r="L30" s="303" t="s">
        <v>516</v>
      </c>
      <c r="M30" s="303" t="s">
        <v>517</v>
      </c>
      <c r="N30" s="301">
        <v>29</v>
      </c>
      <c r="O30" s="301" t="s">
        <v>518</v>
      </c>
      <c r="P30" s="301" t="s">
        <v>519</v>
      </c>
      <c r="Q30" s="320">
        <v>12</v>
      </c>
      <c r="R30" s="313" t="s">
        <v>222</v>
      </c>
      <c r="S30" s="305">
        <v>75</v>
      </c>
      <c r="T30" s="305" t="s">
        <v>347</v>
      </c>
      <c r="U30" s="305" t="s">
        <v>520</v>
      </c>
      <c r="V30" s="305" t="s">
        <v>448</v>
      </c>
      <c r="W30" s="307">
        <v>4502039</v>
      </c>
      <c r="X30" s="308" t="s">
        <v>515</v>
      </c>
    </row>
    <row r="31" spans="1:25" ht="25.5" customHeight="1" x14ac:dyDescent="0.25">
      <c r="A31" s="301">
        <v>30</v>
      </c>
      <c r="B31" s="302">
        <v>85</v>
      </c>
      <c r="C31" s="303" t="s">
        <v>521</v>
      </c>
      <c r="D31" s="304"/>
      <c r="E31" s="304"/>
      <c r="F31" s="303" t="s">
        <v>439</v>
      </c>
      <c r="G31" s="303" t="s">
        <v>522</v>
      </c>
      <c r="H31" s="303" t="s">
        <v>345</v>
      </c>
      <c r="I31" s="303" t="s">
        <v>493</v>
      </c>
      <c r="J31" s="303" t="s">
        <v>347</v>
      </c>
      <c r="K31" s="303">
        <v>21</v>
      </c>
      <c r="L31" s="303" t="s">
        <v>523</v>
      </c>
      <c r="M31" s="303" t="s">
        <v>524</v>
      </c>
      <c r="N31" s="301">
        <v>30</v>
      </c>
      <c r="O31" s="301" t="s">
        <v>525</v>
      </c>
      <c r="P31" s="301" t="s">
        <v>526</v>
      </c>
      <c r="Q31" s="309">
        <v>13</v>
      </c>
      <c r="R31" s="313" t="s">
        <v>362</v>
      </c>
      <c r="S31" s="305">
        <v>21</v>
      </c>
      <c r="T31" s="305" t="s">
        <v>347</v>
      </c>
      <c r="U31" s="305" t="s">
        <v>527</v>
      </c>
      <c r="V31" s="305" t="s">
        <v>428</v>
      </c>
      <c r="W31" s="307">
        <v>4101068</v>
      </c>
      <c r="X31" s="308" t="s">
        <v>528</v>
      </c>
      <c r="Y31" s="28"/>
    </row>
    <row r="32" spans="1:25" ht="25.5" customHeight="1" x14ac:dyDescent="0.25">
      <c r="A32" s="301">
        <v>31</v>
      </c>
      <c r="B32" s="302">
        <v>85</v>
      </c>
      <c r="C32" s="303" t="s">
        <v>521</v>
      </c>
      <c r="D32" s="304"/>
      <c r="E32" s="304"/>
      <c r="F32" s="303" t="s">
        <v>439</v>
      </c>
      <c r="G32" s="303" t="s">
        <v>522</v>
      </c>
      <c r="H32" s="303" t="s">
        <v>345</v>
      </c>
      <c r="I32" s="303" t="s">
        <v>493</v>
      </c>
      <c r="J32" s="303" t="s">
        <v>347</v>
      </c>
      <c r="K32" s="303">
        <v>21</v>
      </c>
      <c r="L32" s="303" t="s">
        <v>523</v>
      </c>
      <c r="M32" s="303" t="s">
        <v>524</v>
      </c>
      <c r="N32" s="301">
        <v>31</v>
      </c>
      <c r="O32" s="301" t="s">
        <v>529</v>
      </c>
      <c r="P32" s="301" t="s">
        <v>530</v>
      </c>
      <c r="Q32" s="309">
        <v>13</v>
      </c>
      <c r="R32" s="313" t="s">
        <v>531</v>
      </c>
      <c r="S32" s="305">
        <v>21</v>
      </c>
      <c r="T32" s="305" t="s">
        <v>347</v>
      </c>
      <c r="U32" s="305" t="s">
        <v>347</v>
      </c>
      <c r="V32" s="305" t="s">
        <v>347</v>
      </c>
      <c r="W32" s="307">
        <v>3702026</v>
      </c>
      <c r="X32" s="308" t="s">
        <v>532</v>
      </c>
      <c r="Y32" s="28"/>
    </row>
    <row r="33" spans="1:25" ht="25.5" customHeight="1" x14ac:dyDescent="0.25">
      <c r="A33" s="301">
        <v>32</v>
      </c>
      <c r="B33" s="302">
        <v>85</v>
      </c>
      <c r="C33" s="303" t="s">
        <v>521</v>
      </c>
      <c r="D33" s="304"/>
      <c r="E33" s="304"/>
      <c r="F33" s="303" t="s">
        <v>439</v>
      </c>
      <c r="G33" s="303" t="s">
        <v>522</v>
      </c>
      <c r="H33" s="303" t="s">
        <v>345</v>
      </c>
      <c r="I33" s="303" t="s">
        <v>493</v>
      </c>
      <c r="J33" s="303" t="s">
        <v>347</v>
      </c>
      <c r="K33" s="303">
        <v>21</v>
      </c>
      <c r="L33" s="303" t="s">
        <v>523</v>
      </c>
      <c r="M33" s="303" t="s">
        <v>524</v>
      </c>
      <c r="N33" s="301">
        <v>32</v>
      </c>
      <c r="O33" s="301" t="s">
        <v>533</v>
      </c>
      <c r="P33" s="312" t="s">
        <v>534</v>
      </c>
      <c r="Q33" s="309">
        <v>13</v>
      </c>
      <c r="R33" s="313" t="s">
        <v>352</v>
      </c>
      <c r="S33" s="305">
        <v>21</v>
      </c>
      <c r="T33" s="305" t="s">
        <v>347</v>
      </c>
      <c r="U33" s="305" t="s">
        <v>347</v>
      </c>
      <c r="V33" s="305" t="s">
        <v>347</v>
      </c>
      <c r="W33" s="307">
        <v>4101038</v>
      </c>
      <c r="X33" s="308" t="s">
        <v>535</v>
      </c>
      <c r="Y33" s="28"/>
    </row>
    <row r="34" spans="1:25" ht="25.5" customHeight="1" x14ac:dyDescent="0.25">
      <c r="A34" s="301">
        <v>33</v>
      </c>
      <c r="B34" s="302">
        <v>93</v>
      </c>
      <c r="C34" s="303" t="s">
        <v>536</v>
      </c>
      <c r="D34" s="304"/>
      <c r="E34" s="304"/>
      <c r="F34" s="303" t="s">
        <v>439</v>
      </c>
      <c r="G34" s="303" t="s">
        <v>537</v>
      </c>
      <c r="H34" s="303" t="s">
        <v>373</v>
      </c>
      <c r="I34" s="303" t="s">
        <v>538</v>
      </c>
      <c r="J34" s="303" t="s">
        <v>539</v>
      </c>
      <c r="K34" s="303">
        <v>3</v>
      </c>
      <c r="L34" s="303" t="s">
        <v>540</v>
      </c>
      <c r="M34" s="303" t="s">
        <v>541</v>
      </c>
      <c r="N34" s="301">
        <v>33</v>
      </c>
      <c r="O34" s="301" t="s">
        <v>542</v>
      </c>
      <c r="P34" s="301" t="s">
        <v>543</v>
      </c>
      <c r="Q34" s="309">
        <v>14</v>
      </c>
      <c r="R34" s="313" t="s">
        <v>544</v>
      </c>
      <c r="S34" s="305">
        <v>3</v>
      </c>
      <c r="T34" s="305" t="s">
        <v>545</v>
      </c>
      <c r="U34" s="305" t="s">
        <v>546</v>
      </c>
      <c r="V34" s="305" t="s">
        <v>448</v>
      </c>
      <c r="W34" s="307" t="s">
        <v>547</v>
      </c>
      <c r="X34" s="308" t="s">
        <v>548</v>
      </c>
      <c r="Y34" s="28"/>
    </row>
    <row r="35" spans="1:25" ht="25.5" customHeight="1" x14ac:dyDescent="0.25">
      <c r="A35" s="301">
        <v>34</v>
      </c>
      <c r="B35" s="302">
        <v>93</v>
      </c>
      <c r="C35" s="303" t="s">
        <v>536</v>
      </c>
      <c r="D35" s="304"/>
      <c r="E35" s="304"/>
      <c r="F35" s="303" t="s">
        <v>439</v>
      </c>
      <c r="G35" s="303" t="s">
        <v>537</v>
      </c>
      <c r="H35" s="303" t="s">
        <v>345</v>
      </c>
      <c r="I35" s="303" t="s">
        <v>538</v>
      </c>
      <c r="J35" s="303" t="s">
        <v>347</v>
      </c>
      <c r="K35" s="303">
        <v>24</v>
      </c>
      <c r="L35" s="303" t="s">
        <v>549</v>
      </c>
      <c r="M35" s="303" t="s">
        <v>550</v>
      </c>
      <c r="N35" s="301">
        <v>34</v>
      </c>
      <c r="O35" s="301" t="s">
        <v>551</v>
      </c>
      <c r="P35" s="301" t="s">
        <v>552</v>
      </c>
      <c r="Q35" s="309">
        <v>15</v>
      </c>
      <c r="R35" s="320" t="s">
        <v>553</v>
      </c>
      <c r="S35" s="305">
        <v>24</v>
      </c>
      <c r="T35" s="305" t="s">
        <v>545</v>
      </c>
      <c r="U35" s="305" t="s">
        <v>347</v>
      </c>
      <c r="V35" s="305" t="s">
        <v>347</v>
      </c>
      <c r="W35" s="311">
        <v>4301037</v>
      </c>
      <c r="X35" s="308" t="s">
        <v>554</v>
      </c>
      <c r="Y35" s="28"/>
    </row>
    <row r="36" spans="1:25" ht="25.5" customHeight="1" x14ac:dyDescent="0.25">
      <c r="A36" s="301">
        <v>35</v>
      </c>
      <c r="B36" s="302">
        <v>93</v>
      </c>
      <c r="C36" s="303" t="s">
        <v>536</v>
      </c>
      <c r="D36" s="304"/>
      <c r="E36" s="304"/>
      <c r="F36" s="303" t="s">
        <v>439</v>
      </c>
      <c r="G36" s="303" t="s">
        <v>537</v>
      </c>
      <c r="H36" s="303" t="s">
        <v>345</v>
      </c>
      <c r="I36" s="303" t="s">
        <v>538</v>
      </c>
      <c r="J36" s="303" t="s">
        <v>347</v>
      </c>
      <c r="K36" s="303">
        <v>24</v>
      </c>
      <c r="L36" s="303" t="s">
        <v>549</v>
      </c>
      <c r="M36" s="303" t="s">
        <v>550</v>
      </c>
      <c r="N36" s="301">
        <v>35</v>
      </c>
      <c r="O36" s="301" t="s">
        <v>555</v>
      </c>
      <c r="P36" s="301" t="s">
        <v>556</v>
      </c>
      <c r="Q36" s="309">
        <v>15</v>
      </c>
      <c r="R36" s="320" t="s">
        <v>557</v>
      </c>
      <c r="S36" s="305">
        <v>24</v>
      </c>
      <c r="T36" s="305" t="s">
        <v>545</v>
      </c>
      <c r="U36" s="305" t="s">
        <v>347</v>
      </c>
      <c r="V36" s="305" t="s">
        <v>347</v>
      </c>
      <c r="W36" s="311">
        <v>4301032</v>
      </c>
      <c r="X36" s="308" t="s">
        <v>558</v>
      </c>
      <c r="Y36" s="28"/>
    </row>
    <row r="37" spans="1:25" ht="25.5" customHeight="1" x14ac:dyDescent="0.25">
      <c r="A37" s="301">
        <v>36</v>
      </c>
      <c r="B37" s="302">
        <v>93</v>
      </c>
      <c r="C37" s="303" t="s">
        <v>536</v>
      </c>
      <c r="D37" s="304"/>
      <c r="E37" s="304"/>
      <c r="F37" s="303" t="s">
        <v>439</v>
      </c>
      <c r="G37" s="303" t="s">
        <v>537</v>
      </c>
      <c r="H37" s="303" t="s">
        <v>345</v>
      </c>
      <c r="I37" s="303" t="s">
        <v>538</v>
      </c>
      <c r="J37" s="303" t="s">
        <v>347</v>
      </c>
      <c r="K37" s="303">
        <v>24</v>
      </c>
      <c r="L37" s="303" t="s">
        <v>549</v>
      </c>
      <c r="M37" s="303" t="s">
        <v>550</v>
      </c>
      <c r="N37" s="301">
        <v>36</v>
      </c>
      <c r="O37" s="301" t="s">
        <v>559</v>
      </c>
      <c r="P37" s="301" t="s">
        <v>560</v>
      </c>
      <c r="Q37" s="309">
        <v>15</v>
      </c>
      <c r="R37" s="320" t="s">
        <v>561</v>
      </c>
      <c r="S37" s="305">
        <v>24</v>
      </c>
      <c r="T37" s="305" t="s">
        <v>545</v>
      </c>
      <c r="U37" s="305" t="s">
        <v>562</v>
      </c>
      <c r="V37" s="305" t="s">
        <v>448</v>
      </c>
      <c r="W37" s="311">
        <v>4301007</v>
      </c>
      <c r="X37" s="308" t="s">
        <v>563</v>
      </c>
      <c r="Y37" s="28"/>
    </row>
    <row r="38" spans="1:25" ht="25.5" customHeight="1" x14ac:dyDescent="0.25">
      <c r="A38" s="301">
        <v>37</v>
      </c>
      <c r="B38" s="302">
        <v>93</v>
      </c>
      <c r="C38" s="303" t="s">
        <v>536</v>
      </c>
      <c r="D38" s="304"/>
      <c r="E38" s="304"/>
      <c r="F38" s="303" t="s">
        <v>439</v>
      </c>
      <c r="G38" s="303" t="s">
        <v>537</v>
      </c>
      <c r="H38" s="303" t="s">
        <v>345</v>
      </c>
      <c r="I38" s="303" t="s">
        <v>538</v>
      </c>
      <c r="J38" s="303" t="s">
        <v>347</v>
      </c>
      <c r="K38" s="303">
        <v>24</v>
      </c>
      <c r="L38" s="303" t="s">
        <v>549</v>
      </c>
      <c r="M38" s="303" t="s">
        <v>550</v>
      </c>
      <c r="N38" s="301">
        <v>37</v>
      </c>
      <c r="O38" s="301" t="s">
        <v>564</v>
      </c>
      <c r="P38" s="301" t="s">
        <v>565</v>
      </c>
      <c r="Q38" s="309">
        <v>15</v>
      </c>
      <c r="R38" s="320" t="s">
        <v>222</v>
      </c>
      <c r="S38" s="305">
        <v>24</v>
      </c>
      <c r="T38" s="305" t="s">
        <v>347</v>
      </c>
      <c r="U38" s="305" t="s">
        <v>347</v>
      </c>
      <c r="V38" s="305" t="s">
        <v>347</v>
      </c>
      <c r="W38" s="311">
        <v>4302075</v>
      </c>
      <c r="X38" s="308" t="s">
        <v>566</v>
      </c>
      <c r="Y38" s="28"/>
    </row>
    <row r="39" spans="1:25" ht="25.5" customHeight="1" x14ac:dyDescent="0.25">
      <c r="A39" s="301">
        <v>38</v>
      </c>
      <c r="B39" s="302">
        <v>93</v>
      </c>
      <c r="C39" s="303" t="s">
        <v>536</v>
      </c>
      <c r="D39" s="304"/>
      <c r="E39" s="304"/>
      <c r="F39" s="303" t="s">
        <v>439</v>
      </c>
      <c r="G39" s="303" t="s">
        <v>537</v>
      </c>
      <c r="H39" s="303" t="s">
        <v>345</v>
      </c>
      <c r="I39" s="303" t="s">
        <v>538</v>
      </c>
      <c r="J39" s="303" t="s">
        <v>347</v>
      </c>
      <c r="K39" s="303">
        <v>25</v>
      </c>
      <c r="L39" s="303" t="s">
        <v>567</v>
      </c>
      <c r="M39" s="303" t="s">
        <v>568</v>
      </c>
      <c r="N39" s="301">
        <v>38</v>
      </c>
      <c r="O39" s="301" t="s">
        <v>569</v>
      </c>
      <c r="P39" s="301" t="s">
        <v>570</v>
      </c>
      <c r="Q39" s="321">
        <v>14</v>
      </c>
      <c r="R39" s="322" t="s">
        <v>571</v>
      </c>
      <c r="S39" s="305">
        <v>25</v>
      </c>
      <c r="T39" s="305" t="s">
        <v>545</v>
      </c>
      <c r="U39" s="305" t="s">
        <v>572</v>
      </c>
      <c r="V39" s="305" t="s">
        <v>448</v>
      </c>
      <c r="W39" s="311">
        <v>3301053</v>
      </c>
      <c r="X39" s="308" t="s">
        <v>573</v>
      </c>
      <c r="Y39" s="28"/>
    </row>
    <row r="40" spans="1:25" ht="25.5" customHeight="1" x14ac:dyDescent="0.25">
      <c r="A40" s="301">
        <v>39</v>
      </c>
      <c r="B40" s="302">
        <v>93</v>
      </c>
      <c r="C40" s="303" t="s">
        <v>536</v>
      </c>
      <c r="D40" s="304"/>
      <c r="E40" s="304"/>
      <c r="F40" s="303" t="s">
        <v>439</v>
      </c>
      <c r="G40" s="303" t="s">
        <v>537</v>
      </c>
      <c r="H40" s="303" t="s">
        <v>345</v>
      </c>
      <c r="I40" s="303" t="s">
        <v>538</v>
      </c>
      <c r="J40" s="303" t="s">
        <v>347</v>
      </c>
      <c r="K40" s="303">
        <v>25</v>
      </c>
      <c r="L40" s="303" t="s">
        <v>567</v>
      </c>
      <c r="M40" s="303" t="s">
        <v>568</v>
      </c>
      <c r="N40" s="301">
        <v>39</v>
      </c>
      <c r="O40" s="301" t="s">
        <v>574</v>
      </c>
      <c r="P40" s="301" t="s">
        <v>575</v>
      </c>
      <c r="Q40" s="321">
        <v>14</v>
      </c>
      <c r="R40" s="322" t="s">
        <v>561</v>
      </c>
      <c r="S40" s="305">
        <v>25</v>
      </c>
      <c r="T40" s="305" t="s">
        <v>545</v>
      </c>
      <c r="U40" s="305" t="s">
        <v>576</v>
      </c>
      <c r="V40" s="305" t="s">
        <v>448</v>
      </c>
      <c r="W40" s="311">
        <v>3301087</v>
      </c>
      <c r="X40" s="308" t="s">
        <v>577</v>
      </c>
      <c r="Y40" s="28"/>
    </row>
    <row r="41" spans="1:25" ht="25.5" customHeight="1" x14ac:dyDescent="0.25">
      <c r="A41" s="301">
        <v>40</v>
      </c>
      <c r="B41" s="302">
        <v>93</v>
      </c>
      <c r="C41" s="303" t="s">
        <v>536</v>
      </c>
      <c r="D41" s="304"/>
      <c r="E41" s="304"/>
      <c r="F41" s="303" t="s">
        <v>439</v>
      </c>
      <c r="G41" s="303" t="s">
        <v>537</v>
      </c>
      <c r="H41" s="303" t="s">
        <v>345</v>
      </c>
      <c r="I41" s="303" t="s">
        <v>538</v>
      </c>
      <c r="J41" s="303" t="s">
        <v>347</v>
      </c>
      <c r="K41" s="303">
        <v>25</v>
      </c>
      <c r="L41" s="303" t="s">
        <v>567</v>
      </c>
      <c r="M41" s="303" t="s">
        <v>568</v>
      </c>
      <c r="N41" s="301">
        <v>40</v>
      </c>
      <c r="O41" s="301" t="s">
        <v>578</v>
      </c>
      <c r="P41" s="301" t="s">
        <v>579</v>
      </c>
      <c r="Q41" s="321">
        <v>14</v>
      </c>
      <c r="R41" s="322" t="s">
        <v>580</v>
      </c>
      <c r="S41" s="305">
        <v>25</v>
      </c>
      <c r="T41" s="305" t="s">
        <v>347</v>
      </c>
      <c r="U41" s="305" t="s">
        <v>347</v>
      </c>
      <c r="V41" s="305" t="s">
        <v>347</v>
      </c>
      <c r="W41" s="311">
        <v>3301120</v>
      </c>
      <c r="X41" s="308" t="s">
        <v>581</v>
      </c>
      <c r="Y41" s="28"/>
    </row>
    <row r="42" spans="1:25" ht="25.5" customHeight="1" x14ac:dyDescent="0.25">
      <c r="A42" s="301">
        <v>41</v>
      </c>
      <c r="B42" s="302">
        <v>93</v>
      </c>
      <c r="C42" s="303" t="s">
        <v>536</v>
      </c>
      <c r="D42" s="304"/>
      <c r="E42" s="304"/>
      <c r="F42" s="303" t="s">
        <v>439</v>
      </c>
      <c r="G42" s="303" t="s">
        <v>537</v>
      </c>
      <c r="H42" s="303" t="s">
        <v>373</v>
      </c>
      <c r="I42" s="303" t="s">
        <v>538</v>
      </c>
      <c r="J42" s="303" t="s">
        <v>347</v>
      </c>
      <c r="K42" s="303">
        <v>47</v>
      </c>
      <c r="L42" s="303" t="s">
        <v>582</v>
      </c>
      <c r="M42" s="303" t="s">
        <v>583</v>
      </c>
      <c r="N42" s="301">
        <v>41</v>
      </c>
      <c r="O42" s="301" t="s">
        <v>584</v>
      </c>
      <c r="P42" s="301" t="s">
        <v>585</v>
      </c>
      <c r="Q42" s="323">
        <v>15</v>
      </c>
      <c r="R42" s="322" t="s">
        <v>586</v>
      </c>
      <c r="S42" s="305">
        <v>47</v>
      </c>
      <c r="T42" s="305" t="s">
        <v>347</v>
      </c>
      <c r="U42" s="305" t="s">
        <v>347</v>
      </c>
      <c r="V42" s="305" t="s">
        <v>347</v>
      </c>
      <c r="W42" s="311">
        <v>4302002</v>
      </c>
      <c r="X42" s="308" t="s">
        <v>587</v>
      </c>
      <c r="Y42" s="28"/>
    </row>
    <row r="43" spans="1:25" ht="25.5" customHeight="1" x14ac:dyDescent="0.25">
      <c r="A43" s="301">
        <v>42</v>
      </c>
      <c r="B43" s="302">
        <v>93</v>
      </c>
      <c r="C43" s="303" t="s">
        <v>536</v>
      </c>
      <c r="D43" s="304"/>
      <c r="E43" s="304"/>
      <c r="F43" s="303" t="s">
        <v>439</v>
      </c>
      <c r="G43" s="303" t="s">
        <v>537</v>
      </c>
      <c r="H43" s="303" t="s">
        <v>373</v>
      </c>
      <c r="I43" s="303" t="s">
        <v>538</v>
      </c>
      <c r="J43" s="303" t="s">
        <v>347</v>
      </c>
      <c r="K43" s="303">
        <v>48</v>
      </c>
      <c r="L43" s="303" t="s">
        <v>588</v>
      </c>
      <c r="M43" s="303" t="s">
        <v>589</v>
      </c>
      <c r="N43" s="301">
        <v>42</v>
      </c>
      <c r="O43" s="301" t="s">
        <v>590</v>
      </c>
      <c r="P43" s="301" t="s">
        <v>591</v>
      </c>
      <c r="Q43" s="321">
        <v>14</v>
      </c>
      <c r="R43" s="322" t="s">
        <v>592</v>
      </c>
      <c r="S43" s="305">
        <v>48</v>
      </c>
      <c r="T43" s="305" t="s">
        <v>593</v>
      </c>
      <c r="U43" s="305" t="s">
        <v>347</v>
      </c>
      <c r="V43" s="305" t="s">
        <v>347</v>
      </c>
      <c r="W43" s="311">
        <v>3302016</v>
      </c>
      <c r="X43" s="308" t="s">
        <v>594</v>
      </c>
      <c r="Y43" s="28"/>
    </row>
    <row r="44" spans="1:25" ht="25.5" customHeight="1" x14ac:dyDescent="0.25">
      <c r="A44" s="301">
        <v>43</v>
      </c>
      <c r="B44" s="302">
        <v>94</v>
      </c>
      <c r="C44" s="303" t="s">
        <v>595</v>
      </c>
      <c r="D44" s="304"/>
      <c r="E44" s="304"/>
      <c r="F44" s="303" t="s">
        <v>439</v>
      </c>
      <c r="G44" s="303" t="s">
        <v>596</v>
      </c>
      <c r="H44" s="303" t="s">
        <v>345</v>
      </c>
      <c r="I44" s="303" t="s">
        <v>493</v>
      </c>
      <c r="J44" s="303" t="s">
        <v>347</v>
      </c>
      <c r="K44" s="303">
        <v>33</v>
      </c>
      <c r="L44" s="303" t="s">
        <v>597</v>
      </c>
      <c r="M44" s="303" t="s">
        <v>598</v>
      </c>
      <c r="N44" s="301">
        <v>43</v>
      </c>
      <c r="O44" s="301" t="s">
        <v>599</v>
      </c>
      <c r="P44" s="301" t="s">
        <v>600</v>
      </c>
      <c r="Q44" s="321">
        <v>16</v>
      </c>
      <c r="R44" s="322" t="s">
        <v>406</v>
      </c>
      <c r="S44" s="305">
        <v>33</v>
      </c>
      <c r="T44" s="305" t="s">
        <v>347</v>
      </c>
      <c r="U44" s="305" t="s">
        <v>601</v>
      </c>
      <c r="V44" s="305" t="s">
        <v>448</v>
      </c>
      <c r="W44" s="307">
        <v>3208008</v>
      </c>
      <c r="X44" s="308" t="s">
        <v>602</v>
      </c>
    </row>
    <row r="45" spans="1:25" ht="25.5" customHeight="1" x14ac:dyDescent="0.25">
      <c r="A45" s="301">
        <v>44</v>
      </c>
      <c r="B45" s="302">
        <v>94</v>
      </c>
      <c r="C45" s="303" t="s">
        <v>595</v>
      </c>
      <c r="D45" s="304"/>
      <c r="E45" s="304"/>
      <c r="F45" s="303" t="s">
        <v>439</v>
      </c>
      <c r="G45" s="303" t="s">
        <v>596</v>
      </c>
      <c r="H45" s="303" t="s">
        <v>345</v>
      </c>
      <c r="I45" s="303" t="s">
        <v>493</v>
      </c>
      <c r="J45" s="303" t="s">
        <v>347</v>
      </c>
      <c r="K45" s="303">
        <v>33</v>
      </c>
      <c r="L45" s="303" t="s">
        <v>597</v>
      </c>
      <c r="M45" s="303" t="s">
        <v>598</v>
      </c>
      <c r="N45" s="301">
        <v>44</v>
      </c>
      <c r="O45" s="301" t="s">
        <v>603</v>
      </c>
      <c r="P45" s="301" t="s">
        <v>604</v>
      </c>
      <c r="Q45" s="321">
        <v>16</v>
      </c>
      <c r="R45" s="322" t="s">
        <v>605</v>
      </c>
      <c r="S45" s="305">
        <v>33</v>
      </c>
      <c r="T45" s="305" t="s">
        <v>347</v>
      </c>
      <c r="U45" s="305" t="s">
        <v>606</v>
      </c>
      <c r="V45" s="305" t="s">
        <v>448</v>
      </c>
      <c r="W45" s="307">
        <v>4501061</v>
      </c>
      <c r="X45" s="308" t="s">
        <v>607</v>
      </c>
    </row>
    <row r="46" spans="1:25" ht="25.5" customHeight="1" x14ac:dyDescent="0.25">
      <c r="A46" s="301">
        <v>45</v>
      </c>
      <c r="B46" s="302">
        <v>94</v>
      </c>
      <c r="C46" s="303" t="s">
        <v>595</v>
      </c>
      <c r="D46" s="304"/>
      <c r="E46" s="304"/>
      <c r="F46" s="303" t="s">
        <v>439</v>
      </c>
      <c r="G46" s="303" t="s">
        <v>596</v>
      </c>
      <c r="H46" s="303" t="s">
        <v>345</v>
      </c>
      <c r="I46" s="303" t="s">
        <v>493</v>
      </c>
      <c r="J46" s="303" t="s">
        <v>347</v>
      </c>
      <c r="K46" s="303">
        <v>33</v>
      </c>
      <c r="L46" s="303" t="s">
        <v>597</v>
      </c>
      <c r="M46" s="303" t="s">
        <v>598</v>
      </c>
      <c r="N46" s="301">
        <v>45</v>
      </c>
      <c r="O46" s="301" t="s">
        <v>608</v>
      </c>
      <c r="P46" s="301" t="s">
        <v>609</v>
      </c>
      <c r="Q46" s="321">
        <v>16</v>
      </c>
      <c r="R46" s="322" t="s">
        <v>610</v>
      </c>
      <c r="S46" s="305">
        <v>33</v>
      </c>
      <c r="T46" s="305" t="s">
        <v>347</v>
      </c>
      <c r="U46" s="305" t="s">
        <v>611</v>
      </c>
      <c r="V46" s="305" t="s">
        <v>448</v>
      </c>
      <c r="W46" s="307">
        <v>4501061</v>
      </c>
      <c r="X46" s="308" t="s">
        <v>607</v>
      </c>
    </row>
    <row r="47" spans="1:25" ht="25.5" customHeight="1" x14ac:dyDescent="0.25">
      <c r="A47" s="301">
        <v>46</v>
      </c>
      <c r="B47" s="302">
        <v>92</v>
      </c>
      <c r="C47" s="303" t="s">
        <v>612</v>
      </c>
      <c r="D47" s="304"/>
      <c r="E47" s="304"/>
      <c r="F47" s="303" t="s">
        <v>439</v>
      </c>
      <c r="G47" s="303" t="s">
        <v>613</v>
      </c>
      <c r="H47" s="303" t="s">
        <v>373</v>
      </c>
      <c r="I47" s="303" t="s">
        <v>614</v>
      </c>
      <c r="J47" s="314">
        <v>0.12</v>
      </c>
      <c r="K47" s="303">
        <v>4</v>
      </c>
      <c r="L47" s="303" t="s">
        <v>615</v>
      </c>
      <c r="M47" s="303" t="s">
        <v>616</v>
      </c>
      <c r="N47" s="301">
        <v>46</v>
      </c>
      <c r="O47" s="301" t="s">
        <v>617</v>
      </c>
      <c r="P47" s="301" t="s">
        <v>618</v>
      </c>
      <c r="Q47" s="321">
        <v>8</v>
      </c>
      <c r="R47" s="322" t="s">
        <v>619</v>
      </c>
      <c r="S47" s="305">
        <v>4</v>
      </c>
      <c r="T47" s="305" t="s">
        <v>620</v>
      </c>
      <c r="U47" s="305" t="s">
        <v>621</v>
      </c>
      <c r="V47" s="305" t="s">
        <v>448</v>
      </c>
      <c r="W47" s="307">
        <v>4102052</v>
      </c>
      <c r="X47" s="308" t="s">
        <v>622</v>
      </c>
      <c r="Y47" s="28"/>
    </row>
    <row r="48" spans="1:25" ht="25.5" customHeight="1" x14ac:dyDescent="0.25">
      <c r="A48" s="301">
        <v>47</v>
      </c>
      <c r="B48" s="302">
        <v>92</v>
      </c>
      <c r="C48" s="303" t="s">
        <v>612</v>
      </c>
      <c r="D48" s="304"/>
      <c r="E48" s="304"/>
      <c r="F48" s="303" t="s">
        <v>439</v>
      </c>
      <c r="G48" s="303" t="s">
        <v>613</v>
      </c>
      <c r="H48" s="303" t="s">
        <v>373</v>
      </c>
      <c r="I48" s="303" t="s">
        <v>614</v>
      </c>
      <c r="J48" s="314">
        <v>0.12</v>
      </c>
      <c r="K48" s="303">
        <v>5</v>
      </c>
      <c r="L48" s="303" t="s">
        <v>623</v>
      </c>
      <c r="M48" s="303" t="s">
        <v>624</v>
      </c>
      <c r="N48" s="301">
        <v>47</v>
      </c>
      <c r="O48" s="301" t="s">
        <v>625</v>
      </c>
      <c r="P48" s="301" t="s">
        <v>626</v>
      </c>
      <c r="Q48" s="321">
        <v>8</v>
      </c>
      <c r="R48" s="322" t="s">
        <v>627</v>
      </c>
      <c r="S48" s="305">
        <v>5</v>
      </c>
      <c r="T48" s="305" t="s">
        <v>620</v>
      </c>
      <c r="U48" s="305" t="s">
        <v>628</v>
      </c>
      <c r="V48" s="305" t="s">
        <v>448</v>
      </c>
      <c r="W48" s="307">
        <v>4103061</v>
      </c>
      <c r="X48" s="308" t="s">
        <v>629</v>
      </c>
      <c r="Y48" s="28"/>
    </row>
    <row r="49" spans="1:25" ht="25.5" customHeight="1" x14ac:dyDescent="0.25">
      <c r="A49" s="301">
        <v>48</v>
      </c>
      <c r="B49" s="302">
        <v>92</v>
      </c>
      <c r="C49" s="303" t="s">
        <v>612</v>
      </c>
      <c r="D49" s="304"/>
      <c r="E49" s="304"/>
      <c r="F49" s="303" t="s">
        <v>439</v>
      </c>
      <c r="G49" s="303" t="s">
        <v>613</v>
      </c>
      <c r="H49" s="303" t="s">
        <v>373</v>
      </c>
      <c r="I49" s="303" t="s">
        <v>614</v>
      </c>
      <c r="J49" s="314">
        <v>0.12</v>
      </c>
      <c r="K49" s="303">
        <v>6</v>
      </c>
      <c r="L49" s="303" t="s">
        <v>630</v>
      </c>
      <c r="M49" s="303" t="s">
        <v>631</v>
      </c>
      <c r="N49" s="301">
        <v>48</v>
      </c>
      <c r="O49" s="301" t="s">
        <v>632</v>
      </c>
      <c r="P49" s="301" t="s">
        <v>633</v>
      </c>
      <c r="Q49" s="321">
        <v>8</v>
      </c>
      <c r="R49" s="322" t="s">
        <v>634</v>
      </c>
      <c r="S49" s="305">
        <v>6</v>
      </c>
      <c r="T49" s="305" t="s">
        <v>620</v>
      </c>
      <c r="U49" s="305" t="s">
        <v>628</v>
      </c>
      <c r="V49" s="305" t="s">
        <v>448</v>
      </c>
      <c r="W49" s="307">
        <v>3601012</v>
      </c>
      <c r="X49" s="308" t="s">
        <v>635</v>
      </c>
      <c r="Y49" s="28"/>
    </row>
    <row r="50" spans="1:25" ht="25.5" customHeight="1" x14ac:dyDescent="0.25">
      <c r="A50" s="301">
        <v>49</v>
      </c>
      <c r="B50" s="302">
        <v>92</v>
      </c>
      <c r="C50" s="303" t="s">
        <v>612</v>
      </c>
      <c r="D50" s="304"/>
      <c r="E50" s="304"/>
      <c r="F50" s="303" t="s">
        <v>439</v>
      </c>
      <c r="G50" s="303" t="s">
        <v>636</v>
      </c>
      <c r="H50" s="303" t="s">
        <v>373</v>
      </c>
      <c r="I50" s="303" t="s">
        <v>614</v>
      </c>
      <c r="J50" s="314">
        <v>0.12</v>
      </c>
      <c r="K50" s="303">
        <v>7</v>
      </c>
      <c r="L50" s="303" t="s">
        <v>637</v>
      </c>
      <c r="M50" s="303" t="s">
        <v>638</v>
      </c>
      <c r="N50" s="301">
        <v>49</v>
      </c>
      <c r="O50" s="301" t="s">
        <v>639</v>
      </c>
      <c r="P50" s="301" t="s">
        <v>640</v>
      </c>
      <c r="Q50" s="321">
        <v>9</v>
      </c>
      <c r="R50" s="322" t="s">
        <v>641</v>
      </c>
      <c r="S50" s="305">
        <v>7</v>
      </c>
      <c r="T50" s="305" t="s">
        <v>642</v>
      </c>
      <c r="U50" s="305" t="s">
        <v>347</v>
      </c>
      <c r="V50" s="305" t="s">
        <v>347</v>
      </c>
      <c r="W50" s="307">
        <v>4103017</v>
      </c>
      <c r="X50" s="308" t="s">
        <v>643</v>
      </c>
      <c r="Y50" s="28"/>
    </row>
    <row r="51" spans="1:25" ht="25.5" customHeight="1" x14ac:dyDescent="0.25">
      <c r="A51" s="301">
        <v>50</v>
      </c>
      <c r="B51" s="302">
        <v>90</v>
      </c>
      <c r="C51" s="303" t="s">
        <v>644</v>
      </c>
      <c r="D51" s="304"/>
      <c r="E51" s="304"/>
      <c r="F51" s="303" t="s">
        <v>645</v>
      </c>
      <c r="G51" s="303" t="s">
        <v>646</v>
      </c>
      <c r="H51" s="303" t="s">
        <v>373</v>
      </c>
      <c r="I51" s="303" t="s">
        <v>647</v>
      </c>
      <c r="J51" s="314">
        <v>0.09</v>
      </c>
      <c r="K51" s="303">
        <v>28</v>
      </c>
      <c r="L51" s="303" t="s">
        <v>648</v>
      </c>
      <c r="M51" s="303" t="s">
        <v>649</v>
      </c>
      <c r="N51" s="301">
        <v>50</v>
      </c>
      <c r="O51" s="301" t="s">
        <v>650</v>
      </c>
      <c r="P51" s="301" t="s">
        <v>651</v>
      </c>
      <c r="Q51" s="321">
        <v>17</v>
      </c>
      <c r="R51" s="322" t="s">
        <v>222</v>
      </c>
      <c r="S51" s="305">
        <v>28</v>
      </c>
      <c r="T51" s="305" t="s">
        <v>347</v>
      </c>
      <c r="U51" s="305" t="s">
        <v>652</v>
      </c>
      <c r="V51" s="305" t="s">
        <v>448</v>
      </c>
      <c r="W51" s="311">
        <v>2201069</v>
      </c>
      <c r="X51" s="308" t="s">
        <v>653</v>
      </c>
      <c r="Y51" s="28"/>
    </row>
    <row r="52" spans="1:25" ht="25.5" customHeight="1" x14ac:dyDescent="0.25">
      <c r="A52" s="301">
        <v>51</v>
      </c>
      <c r="B52" s="302">
        <v>90</v>
      </c>
      <c r="C52" s="303" t="s">
        <v>644</v>
      </c>
      <c r="D52" s="304"/>
      <c r="E52" s="304"/>
      <c r="F52" s="303" t="s">
        <v>645</v>
      </c>
      <c r="G52" s="303" t="s">
        <v>646</v>
      </c>
      <c r="H52" s="303" t="s">
        <v>373</v>
      </c>
      <c r="I52" s="303" t="s">
        <v>647</v>
      </c>
      <c r="J52" s="314">
        <v>0.09</v>
      </c>
      <c r="K52" s="303">
        <v>29</v>
      </c>
      <c r="L52" s="303" t="s">
        <v>654</v>
      </c>
      <c r="M52" s="303" t="s">
        <v>655</v>
      </c>
      <c r="N52" s="301">
        <v>51</v>
      </c>
      <c r="O52" s="303" t="s">
        <v>656</v>
      </c>
      <c r="P52" s="303" t="s">
        <v>657</v>
      </c>
      <c r="Q52" s="321">
        <v>17</v>
      </c>
      <c r="R52" s="322" t="s">
        <v>658</v>
      </c>
      <c r="S52" s="305">
        <v>29</v>
      </c>
      <c r="T52" s="305" t="s">
        <v>659</v>
      </c>
      <c r="U52" s="305" t="s">
        <v>660</v>
      </c>
      <c r="V52" s="305" t="s">
        <v>448</v>
      </c>
      <c r="W52" s="307">
        <v>2202061</v>
      </c>
      <c r="X52" s="308" t="s">
        <v>661</v>
      </c>
      <c r="Y52" s="28"/>
    </row>
    <row r="53" spans="1:25" ht="25.5" customHeight="1" x14ac:dyDescent="0.25">
      <c r="A53" s="301">
        <v>52</v>
      </c>
      <c r="B53" s="302">
        <v>90</v>
      </c>
      <c r="C53" s="303" t="s">
        <v>644</v>
      </c>
      <c r="D53" s="304"/>
      <c r="E53" s="304"/>
      <c r="F53" s="303" t="s">
        <v>645</v>
      </c>
      <c r="G53" s="303" t="s">
        <v>646</v>
      </c>
      <c r="H53" s="303" t="s">
        <v>373</v>
      </c>
      <c r="I53" s="303" t="s">
        <v>647</v>
      </c>
      <c r="J53" s="314">
        <v>0.09</v>
      </c>
      <c r="K53" s="303">
        <v>29</v>
      </c>
      <c r="L53" s="303" t="s">
        <v>654</v>
      </c>
      <c r="M53" s="303" t="s">
        <v>655</v>
      </c>
      <c r="N53" s="301">
        <v>52</v>
      </c>
      <c r="O53" s="303" t="s">
        <v>662</v>
      </c>
      <c r="P53" s="303" t="s">
        <v>663</v>
      </c>
      <c r="Q53" s="321">
        <v>17</v>
      </c>
      <c r="R53" s="322" t="s">
        <v>664</v>
      </c>
      <c r="S53" s="305">
        <v>29</v>
      </c>
      <c r="T53" s="305" t="s">
        <v>659</v>
      </c>
      <c r="U53" s="305" t="s">
        <v>660</v>
      </c>
      <c r="V53" s="305" t="s">
        <v>448</v>
      </c>
      <c r="W53" s="307">
        <v>2202062</v>
      </c>
      <c r="X53" s="308" t="s">
        <v>665</v>
      </c>
      <c r="Y53" s="28"/>
    </row>
    <row r="54" spans="1:25" ht="25.5" customHeight="1" x14ac:dyDescent="0.25">
      <c r="A54" s="301">
        <v>53</v>
      </c>
      <c r="B54" s="302">
        <v>90</v>
      </c>
      <c r="C54" s="303" t="s">
        <v>644</v>
      </c>
      <c r="D54" s="304"/>
      <c r="E54" s="304"/>
      <c r="F54" s="303" t="s">
        <v>645</v>
      </c>
      <c r="G54" s="303" t="s">
        <v>646</v>
      </c>
      <c r="H54" s="303" t="s">
        <v>345</v>
      </c>
      <c r="I54" s="303" t="s">
        <v>647</v>
      </c>
      <c r="J54" s="303" t="s">
        <v>347</v>
      </c>
      <c r="K54" s="303">
        <v>57</v>
      </c>
      <c r="L54" s="303" t="s">
        <v>666</v>
      </c>
      <c r="M54" s="303" t="s">
        <v>667</v>
      </c>
      <c r="N54" s="301">
        <v>53</v>
      </c>
      <c r="O54" s="301" t="s">
        <v>668</v>
      </c>
      <c r="P54" s="301" t="s">
        <v>669</v>
      </c>
      <c r="Q54" s="321">
        <v>17</v>
      </c>
      <c r="R54" s="322" t="s">
        <v>670</v>
      </c>
      <c r="S54" s="305">
        <v>57</v>
      </c>
      <c r="T54" s="305" t="s">
        <v>347</v>
      </c>
      <c r="U54" s="305" t="s">
        <v>347</v>
      </c>
      <c r="V54" s="305" t="s">
        <v>347</v>
      </c>
      <c r="W54" s="307">
        <v>2201037</v>
      </c>
      <c r="X54" s="308" t="s">
        <v>671</v>
      </c>
      <c r="Y54" s="28"/>
    </row>
    <row r="55" spans="1:25" ht="25.5" customHeight="1" x14ac:dyDescent="0.25">
      <c r="A55" s="301">
        <v>54</v>
      </c>
      <c r="B55" s="302">
        <v>89</v>
      </c>
      <c r="C55" s="303" t="s">
        <v>672</v>
      </c>
      <c r="D55" s="304"/>
      <c r="E55" s="304"/>
      <c r="F55" s="303" t="s">
        <v>645</v>
      </c>
      <c r="G55" s="303" t="s">
        <v>673</v>
      </c>
      <c r="H55" s="303" t="s">
        <v>345</v>
      </c>
      <c r="I55" s="303" t="s">
        <v>674</v>
      </c>
      <c r="J55" s="303" t="s">
        <v>347</v>
      </c>
      <c r="K55" s="303">
        <v>35</v>
      </c>
      <c r="L55" s="303" t="s">
        <v>675</v>
      </c>
      <c r="M55" s="303" t="s">
        <v>676</v>
      </c>
      <c r="N55" s="301">
        <v>54</v>
      </c>
      <c r="O55" s="303" t="s">
        <v>677</v>
      </c>
      <c r="P55" s="303" t="s">
        <v>678</v>
      </c>
      <c r="Q55" s="321">
        <v>18</v>
      </c>
      <c r="R55" s="322" t="s">
        <v>352</v>
      </c>
      <c r="S55" s="305">
        <v>35</v>
      </c>
      <c r="T55" s="305" t="s">
        <v>679</v>
      </c>
      <c r="U55" s="305" t="s">
        <v>347</v>
      </c>
      <c r="V55" s="305" t="s">
        <v>347</v>
      </c>
      <c r="W55" s="307">
        <v>360202900</v>
      </c>
      <c r="X55" s="308" t="s">
        <v>680</v>
      </c>
      <c r="Y55" s="28"/>
    </row>
    <row r="56" spans="1:25" ht="25.5" customHeight="1" x14ac:dyDescent="0.25">
      <c r="A56" s="301">
        <v>55</v>
      </c>
      <c r="B56" s="302">
        <v>89</v>
      </c>
      <c r="C56" s="303" t="s">
        <v>672</v>
      </c>
      <c r="D56" s="304"/>
      <c r="E56" s="304"/>
      <c r="F56" s="303" t="s">
        <v>645</v>
      </c>
      <c r="G56" s="303" t="s">
        <v>673</v>
      </c>
      <c r="H56" s="303" t="s">
        <v>345</v>
      </c>
      <c r="I56" s="303" t="s">
        <v>681</v>
      </c>
      <c r="J56" s="303" t="s">
        <v>347</v>
      </c>
      <c r="K56" s="303">
        <v>36</v>
      </c>
      <c r="L56" s="303" t="s">
        <v>682</v>
      </c>
      <c r="M56" s="303" t="s">
        <v>683</v>
      </c>
      <c r="N56" s="301">
        <v>55</v>
      </c>
      <c r="O56" s="303" t="s">
        <v>684</v>
      </c>
      <c r="P56" s="303" t="s">
        <v>685</v>
      </c>
      <c r="Q56" s="321">
        <v>18</v>
      </c>
      <c r="R56" s="322" t="s">
        <v>686</v>
      </c>
      <c r="S56" s="305">
        <v>36</v>
      </c>
      <c r="T56" s="305" t="s">
        <v>347</v>
      </c>
      <c r="U56" s="305" t="s">
        <v>347</v>
      </c>
      <c r="V56" s="305" t="s">
        <v>347</v>
      </c>
      <c r="W56" s="307">
        <v>3502011</v>
      </c>
      <c r="X56" s="308" t="s">
        <v>687</v>
      </c>
      <c r="Y56" s="28"/>
    </row>
    <row r="57" spans="1:25" ht="25.5" customHeight="1" x14ac:dyDescent="0.25">
      <c r="A57" s="301">
        <v>56</v>
      </c>
      <c r="B57" s="302">
        <v>93</v>
      </c>
      <c r="C57" s="303" t="s">
        <v>536</v>
      </c>
      <c r="D57" s="304"/>
      <c r="E57" s="304"/>
      <c r="F57" s="303" t="s">
        <v>645</v>
      </c>
      <c r="G57" s="303" t="s">
        <v>688</v>
      </c>
      <c r="H57" s="303" t="s">
        <v>345</v>
      </c>
      <c r="I57" s="303" t="s">
        <v>538</v>
      </c>
      <c r="J57" s="303" t="s">
        <v>347</v>
      </c>
      <c r="K57" s="303">
        <v>30</v>
      </c>
      <c r="L57" s="303" t="s">
        <v>689</v>
      </c>
      <c r="M57" s="303" t="s">
        <v>690</v>
      </c>
      <c r="N57" s="301">
        <v>56</v>
      </c>
      <c r="O57" s="301" t="s">
        <v>691</v>
      </c>
      <c r="P57" s="301" t="s">
        <v>692</v>
      </c>
      <c r="Q57" s="321">
        <v>19</v>
      </c>
      <c r="R57" s="322" t="s">
        <v>693</v>
      </c>
      <c r="S57" s="305">
        <v>30</v>
      </c>
      <c r="T57" s="305" t="s">
        <v>545</v>
      </c>
      <c r="U57" s="305" t="s">
        <v>347</v>
      </c>
      <c r="V57" s="305" t="s">
        <v>347</v>
      </c>
      <c r="W57" s="311">
        <v>3301073</v>
      </c>
      <c r="X57" s="308" t="s">
        <v>694</v>
      </c>
      <c r="Y57" s="28"/>
    </row>
    <row r="58" spans="1:25" ht="25.5" customHeight="1" x14ac:dyDescent="0.25">
      <c r="A58" s="301">
        <v>57</v>
      </c>
      <c r="B58" s="302">
        <v>89</v>
      </c>
      <c r="C58" s="303" t="s">
        <v>672</v>
      </c>
      <c r="D58" s="304"/>
      <c r="E58" s="304"/>
      <c r="F58" s="303" t="s">
        <v>645</v>
      </c>
      <c r="G58" s="303" t="s">
        <v>688</v>
      </c>
      <c r="H58" s="303" t="s">
        <v>345</v>
      </c>
      <c r="I58" s="303" t="s">
        <v>681</v>
      </c>
      <c r="J58" s="303" t="s">
        <v>347</v>
      </c>
      <c r="K58" s="303">
        <v>37</v>
      </c>
      <c r="L58" s="303" t="s">
        <v>695</v>
      </c>
      <c r="M58" s="303" t="s">
        <v>696</v>
      </c>
      <c r="N58" s="301">
        <v>57</v>
      </c>
      <c r="O58" s="303" t="s">
        <v>697</v>
      </c>
      <c r="P58" s="303" t="s">
        <v>698</v>
      </c>
      <c r="Q58" s="321">
        <v>20</v>
      </c>
      <c r="R58" s="322" t="s">
        <v>699</v>
      </c>
      <c r="S58" s="305">
        <v>37</v>
      </c>
      <c r="T58" s="305" t="s">
        <v>347</v>
      </c>
      <c r="U58" s="305" t="s">
        <v>700</v>
      </c>
      <c r="V58" s="305" t="s">
        <v>448</v>
      </c>
      <c r="W58" s="307">
        <v>1702017</v>
      </c>
      <c r="X58" s="308" t="s">
        <v>701</v>
      </c>
      <c r="Y58" s="28"/>
    </row>
    <row r="59" spans="1:25" ht="25.5" customHeight="1" x14ac:dyDescent="0.25">
      <c r="A59" s="301">
        <v>58</v>
      </c>
      <c r="B59" s="302">
        <v>89</v>
      </c>
      <c r="C59" s="303" t="s">
        <v>672</v>
      </c>
      <c r="D59" s="304"/>
      <c r="E59" s="304"/>
      <c r="F59" s="303" t="s">
        <v>645</v>
      </c>
      <c r="G59" s="303" t="s">
        <v>688</v>
      </c>
      <c r="H59" s="303" t="s">
        <v>345</v>
      </c>
      <c r="I59" s="303" t="s">
        <v>681</v>
      </c>
      <c r="J59" s="303" t="s">
        <v>347</v>
      </c>
      <c r="K59" s="303">
        <v>38</v>
      </c>
      <c r="L59" s="303" t="s">
        <v>702</v>
      </c>
      <c r="M59" s="303" t="s">
        <v>703</v>
      </c>
      <c r="N59" s="301">
        <v>58</v>
      </c>
      <c r="O59" s="303" t="s">
        <v>704</v>
      </c>
      <c r="P59" s="303" t="s">
        <v>705</v>
      </c>
      <c r="Q59" s="321">
        <v>20</v>
      </c>
      <c r="R59" s="322" t="s">
        <v>706</v>
      </c>
      <c r="S59" s="305">
        <v>38</v>
      </c>
      <c r="T59" s="305" t="s">
        <v>347</v>
      </c>
      <c r="U59" s="305" t="s">
        <v>707</v>
      </c>
      <c r="V59" s="305" t="s">
        <v>448</v>
      </c>
      <c r="W59" s="307">
        <v>1702021</v>
      </c>
      <c r="X59" s="308" t="s">
        <v>708</v>
      </c>
      <c r="Y59" s="28"/>
    </row>
    <row r="60" spans="1:25" ht="25.5" customHeight="1" x14ac:dyDescent="0.25">
      <c r="A60" s="301">
        <v>59</v>
      </c>
      <c r="B60" s="302">
        <v>96</v>
      </c>
      <c r="C60" s="303" t="s">
        <v>709</v>
      </c>
      <c r="D60" s="304"/>
      <c r="E60" s="304"/>
      <c r="F60" s="303" t="s">
        <v>710</v>
      </c>
      <c r="G60" s="303" t="s">
        <v>711</v>
      </c>
      <c r="H60" s="303" t="s">
        <v>373</v>
      </c>
      <c r="I60" s="303" t="s">
        <v>712</v>
      </c>
      <c r="J60" s="303" t="s">
        <v>347</v>
      </c>
      <c r="K60" s="303">
        <v>72</v>
      </c>
      <c r="L60" s="303" t="s">
        <v>713</v>
      </c>
      <c r="M60" s="303" t="s">
        <v>714</v>
      </c>
      <c r="N60" s="301">
        <v>59</v>
      </c>
      <c r="O60" s="303" t="s">
        <v>715</v>
      </c>
      <c r="P60" s="303" t="s">
        <v>716</v>
      </c>
      <c r="Q60" s="321">
        <v>21</v>
      </c>
      <c r="R60" s="322" t="s">
        <v>717</v>
      </c>
      <c r="S60" s="305">
        <v>72</v>
      </c>
      <c r="T60" s="305" t="s">
        <v>347</v>
      </c>
      <c r="U60" s="305" t="s">
        <v>347</v>
      </c>
      <c r="V60" s="305" t="s">
        <v>347</v>
      </c>
      <c r="W60" s="307">
        <v>4001001</v>
      </c>
      <c r="X60" s="308" t="s">
        <v>718</v>
      </c>
      <c r="Y60" s="28"/>
    </row>
    <row r="61" spans="1:25" ht="25.5" customHeight="1" x14ac:dyDescent="0.25">
      <c r="A61" s="301">
        <v>60</v>
      </c>
      <c r="B61" s="302">
        <v>93</v>
      </c>
      <c r="C61" s="303" t="s">
        <v>536</v>
      </c>
      <c r="D61" s="304"/>
      <c r="E61" s="304"/>
      <c r="F61" s="303" t="s">
        <v>710</v>
      </c>
      <c r="G61" s="303" t="s">
        <v>719</v>
      </c>
      <c r="H61" s="303" t="s">
        <v>345</v>
      </c>
      <c r="I61" s="303" t="s">
        <v>720</v>
      </c>
      <c r="J61" s="303" t="s">
        <v>347</v>
      </c>
      <c r="K61" s="303">
        <v>26</v>
      </c>
      <c r="L61" s="303" t="s">
        <v>721</v>
      </c>
      <c r="M61" s="303" t="s">
        <v>722</v>
      </c>
      <c r="N61" s="301">
        <v>60</v>
      </c>
      <c r="O61" s="301" t="s">
        <v>723</v>
      </c>
      <c r="P61" s="301" t="s">
        <v>724</v>
      </c>
      <c r="Q61" s="309">
        <v>22</v>
      </c>
      <c r="R61" s="320" t="s">
        <v>725</v>
      </c>
      <c r="S61" s="305">
        <v>26</v>
      </c>
      <c r="T61" s="305" t="s">
        <v>347</v>
      </c>
      <c r="U61" s="305" t="s">
        <v>347</v>
      </c>
      <c r="V61" s="305" t="s">
        <v>347</v>
      </c>
      <c r="W61" s="311">
        <v>4301010</v>
      </c>
      <c r="X61" s="308" t="s">
        <v>726</v>
      </c>
      <c r="Y61" s="28"/>
    </row>
    <row r="62" spans="1:25" ht="25.5" customHeight="1" x14ac:dyDescent="0.25">
      <c r="A62" s="301">
        <v>61</v>
      </c>
      <c r="B62" s="302">
        <v>93</v>
      </c>
      <c r="C62" s="303" t="s">
        <v>536</v>
      </c>
      <c r="D62" s="304"/>
      <c r="E62" s="304"/>
      <c r="F62" s="303" t="s">
        <v>710</v>
      </c>
      <c r="G62" s="303" t="s">
        <v>719</v>
      </c>
      <c r="H62" s="303" t="s">
        <v>345</v>
      </c>
      <c r="I62" s="303" t="s">
        <v>720</v>
      </c>
      <c r="J62" s="303" t="s">
        <v>347</v>
      </c>
      <c r="K62" s="303">
        <v>26</v>
      </c>
      <c r="L62" s="303" t="s">
        <v>721</v>
      </c>
      <c r="M62" s="303" t="s">
        <v>722</v>
      </c>
      <c r="N62" s="301">
        <v>61</v>
      </c>
      <c r="O62" s="301" t="s">
        <v>727</v>
      </c>
      <c r="P62" s="301" t="s">
        <v>728</v>
      </c>
      <c r="Q62" s="309">
        <v>22</v>
      </c>
      <c r="R62" s="320" t="s">
        <v>383</v>
      </c>
      <c r="S62" s="305">
        <v>26</v>
      </c>
      <c r="T62" s="305" t="s">
        <v>347</v>
      </c>
      <c r="U62" s="305" t="s">
        <v>729</v>
      </c>
      <c r="V62" s="305" t="s">
        <v>448</v>
      </c>
      <c r="W62" s="311">
        <v>4301011</v>
      </c>
      <c r="X62" s="308" t="s">
        <v>730</v>
      </c>
      <c r="Y62" s="28"/>
    </row>
    <row r="63" spans="1:25" ht="25.5" customHeight="1" x14ac:dyDescent="0.25">
      <c r="A63" s="301">
        <v>62</v>
      </c>
      <c r="B63" s="302">
        <v>93</v>
      </c>
      <c r="C63" s="303" t="s">
        <v>536</v>
      </c>
      <c r="D63" s="304"/>
      <c r="E63" s="304"/>
      <c r="F63" s="303" t="s">
        <v>710</v>
      </c>
      <c r="G63" s="303" t="s">
        <v>719</v>
      </c>
      <c r="H63" s="303" t="s">
        <v>345</v>
      </c>
      <c r="I63" s="303" t="s">
        <v>720</v>
      </c>
      <c r="J63" s="303" t="s">
        <v>347</v>
      </c>
      <c r="K63" s="303">
        <v>31</v>
      </c>
      <c r="L63" s="303" t="s">
        <v>731</v>
      </c>
      <c r="M63" s="303" t="s">
        <v>732</v>
      </c>
      <c r="N63" s="301">
        <v>62</v>
      </c>
      <c r="O63" s="301" t="s">
        <v>733</v>
      </c>
      <c r="P63" s="301" t="s">
        <v>734</v>
      </c>
      <c r="Q63" s="309">
        <v>33</v>
      </c>
      <c r="R63" s="310" t="s">
        <v>383</v>
      </c>
      <c r="S63" s="305">
        <v>31</v>
      </c>
      <c r="T63" s="305" t="s">
        <v>347</v>
      </c>
      <c r="U63" s="305" t="s">
        <v>735</v>
      </c>
      <c r="V63" s="305" t="s">
        <v>448</v>
      </c>
      <c r="W63" s="311">
        <v>3301068</v>
      </c>
      <c r="X63" s="308" t="s">
        <v>736</v>
      </c>
      <c r="Y63" s="28"/>
    </row>
    <row r="64" spans="1:25" ht="25.5" customHeight="1" x14ac:dyDescent="0.25">
      <c r="A64" s="301">
        <v>63</v>
      </c>
      <c r="B64" s="302">
        <v>94</v>
      </c>
      <c r="C64" s="303" t="s">
        <v>595</v>
      </c>
      <c r="D64" s="304"/>
      <c r="E64" s="304"/>
      <c r="F64" s="303" t="s">
        <v>710</v>
      </c>
      <c r="G64" s="303" t="s">
        <v>737</v>
      </c>
      <c r="H64" s="303" t="s">
        <v>345</v>
      </c>
      <c r="I64" s="303" t="s">
        <v>738</v>
      </c>
      <c r="J64" s="303" t="s">
        <v>347</v>
      </c>
      <c r="K64" s="303">
        <v>32</v>
      </c>
      <c r="L64" s="303" t="s">
        <v>739</v>
      </c>
      <c r="M64" s="303" t="s">
        <v>740</v>
      </c>
      <c r="N64" s="301">
        <v>63</v>
      </c>
      <c r="O64" s="301" t="s">
        <v>741</v>
      </c>
      <c r="P64" s="301" t="s">
        <v>742</v>
      </c>
      <c r="Q64" s="324">
        <v>24</v>
      </c>
      <c r="R64" s="310" t="s">
        <v>743</v>
      </c>
      <c r="S64" s="305">
        <v>32</v>
      </c>
      <c r="T64" s="305" t="s">
        <v>744</v>
      </c>
      <c r="U64" s="305" t="s">
        <v>347</v>
      </c>
      <c r="V64" s="305" t="s">
        <v>347</v>
      </c>
      <c r="W64" s="307">
        <v>3202005</v>
      </c>
      <c r="X64" s="308" t="s">
        <v>745</v>
      </c>
    </row>
    <row r="65" spans="1:25" ht="25.5" customHeight="1" x14ac:dyDescent="0.25">
      <c r="A65" s="301">
        <v>64</v>
      </c>
      <c r="B65" s="302">
        <v>94</v>
      </c>
      <c r="C65" s="303" t="s">
        <v>595</v>
      </c>
      <c r="D65" s="304"/>
      <c r="E65" s="304"/>
      <c r="F65" s="303" t="s">
        <v>710</v>
      </c>
      <c r="G65" s="303" t="s">
        <v>737</v>
      </c>
      <c r="H65" s="303" t="s">
        <v>345</v>
      </c>
      <c r="I65" s="303" t="s">
        <v>738</v>
      </c>
      <c r="J65" s="303" t="s">
        <v>347</v>
      </c>
      <c r="K65" s="303">
        <v>32</v>
      </c>
      <c r="L65" s="303" t="s">
        <v>739</v>
      </c>
      <c r="M65" s="303" t="s">
        <v>740</v>
      </c>
      <c r="N65" s="301">
        <v>64</v>
      </c>
      <c r="O65" s="301" t="s">
        <v>746</v>
      </c>
      <c r="P65" s="301" t="s">
        <v>747</v>
      </c>
      <c r="Q65" s="324">
        <v>24</v>
      </c>
      <c r="R65" s="310" t="s">
        <v>748</v>
      </c>
      <c r="S65" s="305">
        <v>32</v>
      </c>
      <c r="T65" s="305" t="s">
        <v>744</v>
      </c>
      <c r="U65" s="305" t="s">
        <v>749</v>
      </c>
      <c r="V65" s="305" t="s">
        <v>448</v>
      </c>
      <c r="W65" s="307">
        <v>3202005</v>
      </c>
      <c r="X65" s="308" t="s">
        <v>745</v>
      </c>
    </row>
    <row r="66" spans="1:25" ht="25.5" customHeight="1" x14ac:dyDescent="0.25">
      <c r="A66" s="301">
        <v>65</v>
      </c>
      <c r="B66" s="302">
        <v>94</v>
      </c>
      <c r="C66" s="303" t="s">
        <v>595</v>
      </c>
      <c r="D66" s="304"/>
      <c r="E66" s="304"/>
      <c r="F66" s="303" t="s">
        <v>710</v>
      </c>
      <c r="G66" s="303" t="s">
        <v>737</v>
      </c>
      <c r="H66" s="303" t="s">
        <v>345</v>
      </c>
      <c r="I66" s="303" t="s">
        <v>738</v>
      </c>
      <c r="J66" s="303" t="s">
        <v>347</v>
      </c>
      <c r="K66" s="303">
        <v>32</v>
      </c>
      <c r="L66" s="303" t="s">
        <v>739</v>
      </c>
      <c r="M66" s="303" t="s">
        <v>740</v>
      </c>
      <c r="N66" s="301">
        <v>65</v>
      </c>
      <c r="O66" s="301" t="s">
        <v>750</v>
      </c>
      <c r="P66" s="301" t="s">
        <v>751</v>
      </c>
      <c r="Q66" s="324">
        <v>24</v>
      </c>
      <c r="R66" s="310" t="s">
        <v>752</v>
      </c>
      <c r="S66" s="305">
        <v>32</v>
      </c>
      <c r="T66" s="305" t="s">
        <v>744</v>
      </c>
      <c r="U66" s="305" t="s">
        <v>753</v>
      </c>
      <c r="V66" s="305" t="s">
        <v>448</v>
      </c>
      <c r="W66" s="307">
        <v>3202005</v>
      </c>
      <c r="X66" s="308" t="s">
        <v>745</v>
      </c>
    </row>
    <row r="67" spans="1:25" ht="25.5" customHeight="1" x14ac:dyDescent="0.25">
      <c r="A67" s="301">
        <v>66</v>
      </c>
      <c r="B67" s="302">
        <v>94</v>
      </c>
      <c r="C67" s="303" t="s">
        <v>595</v>
      </c>
      <c r="D67" s="304"/>
      <c r="E67" s="304"/>
      <c r="F67" s="303" t="s">
        <v>710</v>
      </c>
      <c r="G67" s="303" t="s">
        <v>737</v>
      </c>
      <c r="H67" s="303" t="s">
        <v>345</v>
      </c>
      <c r="I67" s="303" t="s">
        <v>738</v>
      </c>
      <c r="J67" s="303" t="s">
        <v>347</v>
      </c>
      <c r="K67" s="303">
        <v>32</v>
      </c>
      <c r="L67" s="301" t="s">
        <v>739</v>
      </c>
      <c r="M67" s="303" t="s">
        <v>740</v>
      </c>
      <c r="N67" s="301">
        <v>66</v>
      </c>
      <c r="O67" s="301" t="s">
        <v>754</v>
      </c>
      <c r="P67" s="301" t="s">
        <v>755</v>
      </c>
      <c r="Q67" s="324">
        <v>24</v>
      </c>
      <c r="R67" s="310" t="s">
        <v>756</v>
      </c>
      <c r="S67" s="305">
        <v>32</v>
      </c>
      <c r="T67" s="305" t="s">
        <v>744</v>
      </c>
      <c r="U67" s="305" t="s">
        <v>757</v>
      </c>
      <c r="V67" s="305" t="s">
        <v>448</v>
      </c>
      <c r="W67" s="307">
        <v>3202005</v>
      </c>
      <c r="X67" s="308" t="s">
        <v>745</v>
      </c>
    </row>
    <row r="68" spans="1:25" ht="25.5" customHeight="1" x14ac:dyDescent="0.25">
      <c r="A68" s="301">
        <v>67</v>
      </c>
      <c r="B68" s="302">
        <v>94</v>
      </c>
      <c r="C68" s="303" t="s">
        <v>758</v>
      </c>
      <c r="D68" s="304"/>
      <c r="E68" s="304"/>
      <c r="F68" s="303" t="s">
        <v>710</v>
      </c>
      <c r="G68" s="303" t="s">
        <v>737</v>
      </c>
      <c r="H68" s="303" t="s">
        <v>345</v>
      </c>
      <c r="I68" s="303" t="s">
        <v>738</v>
      </c>
      <c r="J68" s="303" t="s">
        <v>347</v>
      </c>
      <c r="K68" s="303">
        <v>32</v>
      </c>
      <c r="L68" s="301" t="s">
        <v>739</v>
      </c>
      <c r="M68" s="303" t="s">
        <v>740</v>
      </c>
      <c r="N68" s="301">
        <v>67</v>
      </c>
      <c r="O68" s="301" t="s">
        <v>759</v>
      </c>
      <c r="P68" s="301" t="s">
        <v>760</v>
      </c>
      <c r="Q68" s="309">
        <v>23</v>
      </c>
      <c r="R68" s="310" t="s">
        <v>761</v>
      </c>
      <c r="S68" s="305">
        <v>32</v>
      </c>
      <c r="T68" s="305" t="s">
        <v>762</v>
      </c>
      <c r="U68" s="305" t="s">
        <v>347</v>
      </c>
      <c r="V68" s="305" t="s">
        <v>347</v>
      </c>
      <c r="W68" s="307">
        <v>3208008</v>
      </c>
      <c r="X68" s="308" t="s">
        <v>602</v>
      </c>
    </row>
    <row r="69" spans="1:25" ht="25.5" customHeight="1" x14ac:dyDescent="0.25">
      <c r="A69" s="301">
        <v>68</v>
      </c>
      <c r="B69" s="302">
        <v>94</v>
      </c>
      <c r="C69" s="303" t="s">
        <v>758</v>
      </c>
      <c r="D69" s="304"/>
      <c r="E69" s="304"/>
      <c r="F69" s="303" t="s">
        <v>710</v>
      </c>
      <c r="G69" s="303" t="s">
        <v>737</v>
      </c>
      <c r="H69" s="303" t="s">
        <v>345</v>
      </c>
      <c r="I69" s="303" t="s">
        <v>738</v>
      </c>
      <c r="J69" s="303" t="s">
        <v>347</v>
      </c>
      <c r="K69" s="303">
        <v>32</v>
      </c>
      <c r="L69" s="301" t="s">
        <v>739</v>
      </c>
      <c r="M69" s="303" t="s">
        <v>740</v>
      </c>
      <c r="N69" s="301">
        <v>68</v>
      </c>
      <c r="O69" s="301" t="s">
        <v>763</v>
      </c>
      <c r="P69" s="301" t="s">
        <v>764</v>
      </c>
      <c r="Q69" s="309">
        <v>23</v>
      </c>
      <c r="R69" s="310" t="s">
        <v>765</v>
      </c>
      <c r="S69" s="305">
        <v>32</v>
      </c>
      <c r="T69" s="305" t="s">
        <v>347</v>
      </c>
      <c r="U69" s="305" t="s">
        <v>766</v>
      </c>
      <c r="V69" s="305" t="s">
        <v>448</v>
      </c>
      <c r="W69" s="307">
        <v>4103055</v>
      </c>
      <c r="X69" s="308" t="s">
        <v>767</v>
      </c>
    </row>
    <row r="70" spans="1:25" ht="25.5" customHeight="1" x14ac:dyDescent="0.25">
      <c r="A70" s="301">
        <v>69</v>
      </c>
      <c r="B70" s="302">
        <v>94</v>
      </c>
      <c r="C70" s="303" t="s">
        <v>758</v>
      </c>
      <c r="D70" s="304"/>
      <c r="E70" s="304"/>
      <c r="F70" s="303" t="s">
        <v>710</v>
      </c>
      <c r="G70" s="303" t="s">
        <v>737</v>
      </c>
      <c r="H70" s="303" t="s">
        <v>345</v>
      </c>
      <c r="I70" s="303" t="s">
        <v>738</v>
      </c>
      <c r="J70" s="303" t="s">
        <v>347</v>
      </c>
      <c r="K70" s="303">
        <v>32</v>
      </c>
      <c r="L70" s="303" t="s">
        <v>739</v>
      </c>
      <c r="M70" s="303" t="s">
        <v>740</v>
      </c>
      <c r="N70" s="301">
        <v>69</v>
      </c>
      <c r="O70" s="303" t="s">
        <v>768</v>
      </c>
      <c r="P70" s="303" t="s">
        <v>769</v>
      </c>
      <c r="Q70" s="309">
        <v>23</v>
      </c>
      <c r="R70" s="310" t="s">
        <v>770</v>
      </c>
      <c r="S70" s="305">
        <v>32</v>
      </c>
      <c r="T70" s="305" t="s">
        <v>347</v>
      </c>
      <c r="U70" s="305" t="s">
        <v>347</v>
      </c>
      <c r="V70" s="305" t="s">
        <v>347</v>
      </c>
      <c r="W70" s="307">
        <v>3202005</v>
      </c>
      <c r="X70" s="308" t="s">
        <v>745</v>
      </c>
    </row>
    <row r="71" spans="1:25" ht="25.5" customHeight="1" x14ac:dyDescent="0.25">
      <c r="A71" s="301">
        <v>70</v>
      </c>
      <c r="B71" s="302">
        <v>94</v>
      </c>
      <c r="C71" s="303" t="s">
        <v>758</v>
      </c>
      <c r="D71" s="325"/>
      <c r="E71" s="325"/>
      <c r="F71" s="312" t="s">
        <v>710</v>
      </c>
      <c r="G71" s="312" t="s">
        <v>737</v>
      </c>
      <c r="H71" s="303" t="s">
        <v>345</v>
      </c>
      <c r="I71" s="303" t="s">
        <v>738</v>
      </c>
      <c r="J71" s="303" t="s">
        <v>347</v>
      </c>
      <c r="K71" s="312">
        <v>32</v>
      </c>
      <c r="L71" s="312" t="s">
        <v>739</v>
      </c>
      <c r="M71" s="303" t="s">
        <v>740</v>
      </c>
      <c r="N71" s="301">
        <v>70</v>
      </c>
      <c r="O71" s="312" t="s">
        <v>771</v>
      </c>
      <c r="P71" s="312" t="s">
        <v>772</v>
      </c>
      <c r="Q71" s="309">
        <v>23</v>
      </c>
      <c r="R71" s="310" t="s">
        <v>773</v>
      </c>
      <c r="S71" s="305">
        <v>32</v>
      </c>
      <c r="T71" s="305" t="s">
        <v>347</v>
      </c>
      <c r="U71" s="305" t="s">
        <v>774</v>
      </c>
      <c r="V71" s="305" t="s">
        <v>448</v>
      </c>
      <c r="W71" s="307">
        <v>3202005</v>
      </c>
      <c r="X71" s="308" t="s">
        <v>745</v>
      </c>
    </row>
    <row r="72" spans="1:25" ht="25.5" customHeight="1" x14ac:dyDescent="0.25">
      <c r="A72" s="301">
        <v>71</v>
      </c>
      <c r="B72" s="302">
        <v>94</v>
      </c>
      <c r="C72" s="303" t="s">
        <v>758</v>
      </c>
      <c r="D72" s="325"/>
      <c r="E72" s="325"/>
      <c r="F72" s="312" t="s">
        <v>710</v>
      </c>
      <c r="G72" s="312" t="s">
        <v>737</v>
      </c>
      <c r="H72" s="303" t="s">
        <v>345</v>
      </c>
      <c r="I72" s="303" t="s">
        <v>738</v>
      </c>
      <c r="J72" s="303" t="s">
        <v>347</v>
      </c>
      <c r="K72" s="312">
        <v>32</v>
      </c>
      <c r="L72" s="312" t="s">
        <v>739</v>
      </c>
      <c r="M72" s="303" t="s">
        <v>740</v>
      </c>
      <c r="N72" s="301">
        <v>71</v>
      </c>
      <c r="O72" s="312" t="s">
        <v>775</v>
      </c>
      <c r="P72" s="312" t="s">
        <v>776</v>
      </c>
      <c r="Q72" s="309">
        <v>23</v>
      </c>
      <c r="R72" s="310" t="s">
        <v>777</v>
      </c>
      <c r="S72" s="305">
        <v>32</v>
      </c>
      <c r="T72" s="305" t="s">
        <v>347</v>
      </c>
      <c r="U72" s="305" t="s">
        <v>778</v>
      </c>
      <c r="V72" s="305" t="s">
        <v>448</v>
      </c>
      <c r="W72" s="307">
        <v>3202006</v>
      </c>
      <c r="X72" s="308" t="s">
        <v>779</v>
      </c>
    </row>
    <row r="73" spans="1:25" ht="25.5" customHeight="1" x14ac:dyDescent="0.25">
      <c r="A73" s="301">
        <v>72</v>
      </c>
      <c r="B73" s="302">
        <v>94</v>
      </c>
      <c r="C73" s="303" t="s">
        <v>595</v>
      </c>
      <c r="D73" s="304"/>
      <c r="E73" s="304"/>
      <c r="F73" s="303" t="s">
        <v>710</v>
      </c>
      <c r="G73" s="303" t="s">
        <v>737</v>
      </c>
      <c r="H73" s="303" t="s">
        <v>373</v>
      </c>
      <c r="I73" s="303" t="s">
        <v>720</v>
      </c>
      <c r="J73" s="303" t="s">
        <v>539</v>
      </c>
      <c r="K73" s="303">
        <v>39</v>
      </c>
      <c r="L73" s="303" t="s">
        <v>780</v>
      </c>
      <c r="M73" s="303" t="s">
        <v>781</v>
      </c>
      <c r="N73" s="301">
        <v>72</v>
      </c>
      <c r="O73" s="301" t="s">
        <v>746</v>
      </c>
      <c r="P73" s="301" t="s">
        <v>747</v>
      </c>
      <c r="Q73" s="324">
        <v>24</v>
      </c>
      <c r="R73" s="313" t="s">
        <v>748</v>
      </c>
      <c r="S73" s="305">
        <v>39</v>
      </c>
      <c r="T73" s="305" t="s">
        <v>744</v>
      </c>
      <c r="U73" s="305" t="s">
        <v>749</v>
      </c>
      <c r="V73" s="305" t="s">
        <v>448</v>
      </c>
      <c r="W73" s="307">
        <v>3202005</v>
      </c>
      <c r="X73" s="308" t="s">
        <v>745</v>
      </c>
    </row>
    <row r="74" spans="1:25" ht="25.5" customHeight="1" x14ac:dyDescent="0.25">
      <c r="A74" s="301">
        <v>73</v>
      </c>
      <c r="B74" s="302">
        <v>94</v>
      </c>
      <c r="C74" s="303" t="s">
        <v>758</v>
      </c>
      <c r="D74" s="325"/>
      <c r="E74" s="325"/>
      <c r="F74" s="312" t="s">
        <v>710</v>
      </c>
      <c r="G74" s="312" t="s">
        <v>737</v>
      </c>
      <c r="H74" s="303" t="s">
        <v>373</v>
      </c>
      <c r="I74" s="303" t="s">
        <v>720</v>
      </c>
      <c r="J74" s="303" t="s">
        <v>539</v>
      </c>
      <c r="K74" s="312">
        <v>39</v>
      </c>
      <c r="L74" s="312" t="s">
        <v>780</v>
      </c>
      <c r="M74" s="303" t="s">
        <v>781</v>
      </c>
      <c r="N74" s="301">
        <v>73</v>
      </c>
      <c r="O74" s="312" t="s">
        <v>782</v>
      </c>
      <c r="P74" s="312" t="s">
        <v>760</v>
      </c>
      <c r="Q74" s="309">
        <v>23</v>
      </c>
      <c r="R74" s="313" t="s">
        <v>761</v>
      </c>
      <c r="S74" s="305">
        <v>39</v>
      </c>
      <c r="T74" s="305" t="s">
        <v>347</v>
      </c>
      <c r="U74" s="305" t="s">
        <v>347</v>
      </c>
      <c r="V74" s="305" t="s">
        <v>347</v>
      </c>
      <c r="W74" s="307">
        <v>3208008</v>
      </c>
      <c r="X74" s="308" t="s">
        <v>602</v>
      </c>
    </row>
    <row r="75" spans="1:25" ht="25.5" customHeight="1" x14ac:dyDescent="0.25">
      <c r="A75" s="301">
        <v>74</v>
      </c>
      <c r="B75" s="302">
        <v>94</v>
      </c>
      <c r="C75" s="303" t="s">
        <v>758</v>
      </c>
      <c r="D75" s="325"/>
      <c r="E75" s="325"/>
      <c r="F75" s="312" t="s">
        <v>710</v>
      </c>
      <c r="G75" s="312" t="s">
        <v>737</v>
      </c>
      <c r="H75" s="303" t="s">
        <v>373</v>
      </c>
      <c r="I75" s="303" t="s">
        <v>720</v>
      </c>
      <c r="J75" s="303" t="s">
        <v>539</v>
      </c>
      <c r="K75" s="312">
        <v>39</v>
      </c>
      <c r="L75" s="312" t="s">
        <v>780</v>
      </c>
      <c r="M75" s="303" t="s">
        <v>781</v>
      </c>
      <c r="N75" s="301">
        <v>74</v>
      </c>
      <c r="O75" s="312" t="s">
        <v>783</v>
      </c>
      <c r="P75" s="312" t="s">
        <v>784</v>
      </c>
      <c r="Q75" s="309">
        <v>23</v>
      </c>
      <c r="R75" s="313" t="s">
        <v>777</v>
      </c>
      <c r="S75" s="305">
        <v>39</v>
      </c>
      <c r="T75" s="305" t="s">
        <v>347</v>
      </c>
      <c r="U75" s="305" t="s">
        <v>778</v>
      </c>
      <c r="V75" s="305" t="s">
        <v>448</v>
      </c>
      <c r="W75" s="307">
        <v>3202006</v>
      </c>
      <c r="X75" s="308" t="s">
        <v>779</v>
      </c>
    </row>
    <row r="76" spans="1:25" ht="25.5" customHeight="1" x14ac:dyDescent="0.25">
      <c r="A76" s="301">
        <v>75</v>
      </c>
      <c r="B76" s="302">
        <v>94</v>
      </c>
      <c r="C76" s="303" t="s">
        <v>758</v>
      </c>
      <c r="D76" s="325"/>
      <c r="E76" s="325"/>
      <c r="F76" s="312" t="s">
        <v>710</v>
      </c>
      <c r="G76" s="312" t="s">
        <v>737</v>
      </c>
      <c r="H76" s="303" t="s">
        <v>373</v>
      </c>
      <c r="I76" s="303" t="s">
        <v>720</v>
      </c>
      <c r="J76" s="303" t="s">
        <v>539</v>
      </c>
      <c r="K76" s="312">
        <v>39</v>
      </c>
      <c r="L76" s="312" t="s">
        <v>780</v>
      </c>
      <c r="M76" s="303" t="s">
        <v>781</v>
      </c>
      <c r="N76" s="301">
        <v>75</v>
      </c>
      <c r="O76" s="312" t="s">
        <v>785</v>
      </c>
      <c r="P76" s="312" t="s">
        <v>786</v>
      </c>
      <c r="Q76" s="309">
        <v>23</v>
      </c>
      <c r="R76" s="313" t="s">
        <v>765</v>
      </c>
      <c r="S76" s="305">
        <v>39</v>
      </c>
      <c r="T76" s="305" t="s">
        <v>347</v>
      </c>
      <c r="U76" s="305" t="s">
        <v>766</v>
      </c>
      <c r="V76" s="305" t="s">
        <v>448</v>
      </c>
      <c r="W76" s="307">
        <v>4103055</v>
      </c>
      <c r="X76" s="308" t="s">
        <v>767</v>
      </c>
    </row>
    <row r="77" spans="1:25" ht="25.5" customHeight="1" x14ac:dyDescent="0.25">
      <c r="A77" s="301">
        <v>110</v>
      </c>
      <c r="B77" s="302">
        <v>94</v>
      </c>
      <c r="C77" s="303" t="s">
        <v>758</v>
      </c>
      <c r="D77" s="325"/>
      <c r="E77" s="325"/>
      <c r="F77" s="312" t="s">
        <v>710</v>
      </c>
      <c r="G77" s="312" t="s">
        <v>737</v>
      </c>
      <c r="H77" s="303" t="s">
        <v>373</v>
      </c>
      <c r="I77" s="303" t="s">
        <v>720</v>
      </c>
      <c r="J77" s="303" t="s">
        <v>539</v>
      </c>
      <c r="K77" s="312">
        <v>39</v>
      </c>
      <c r="L77" s="312" t="s">
        <v>780</v>
      </c>
      <c r="M77" s="303" t="s">
        <v>781</v>
      </c>
      <c r="N77" s="301">
        <v>110</v>
      </c>
      <c r="O77" s="312" t="s">
        <v>787</v>
      </c>
      <c r="P77" s="312" t="s">
        <v>788</v>
      </c>
      <c r="Q77" s="309">
        <v>23</v>
      </c>
      <c r="R77" s="310" t="s">
        <v>789</v>
      </c>
      <c r="S77" s="305">
        <v>39</v>
      </c>
      <c r="T77" s="305" t="s">
        <v>347</v>
      </c>
      <c r="U77" s="305" t="s">
        <v>347</v>
      </c>
      <c r="V77" s="305" t="s">
        <v>347</v>
      </c>
      <c r="W77" s="307">
        <v>1707078</v>
      </c>
      <c r="X77" s="308" t="s">
        <v>790</v>
      </c>
    </row>
    <row r="78" spans="1:25" ht="25.5" customHeight="1" x14ac:dyDescent="0.25">
      <c r="A78" s="301">
        <v>76</v>
      </c>
      <c r="B78" s="302">
        <v>96</v>
      </c>
      <c r="C78" s="303" t="s">
        <v>758</v>
      </c>
      <c r="D78" s="304"/>
      <c r="E78" s="304"/>
      <c r="F78" s="303" t="s">
        <v>710</v>
      </c>
      <c r="G78" s="303" t="s">
        <v>737</v>
      </c>
      <c r="H78" s="303" t="s">
        <v>345</v>
      </c>
      <c r="I78" s="303" t="s">
        <v>738</v>
      </c>
      <c r="J78" s="303" t="s">
        <v>347</v>
      </c>
      <c r="K78" s="303">
        <v>34</v>
      </c>
      <c r="L78" s="303" t="s">
        <v>791</v>
      </c>
      <c r="M78" s="303" t="s">
        <v>792</v>
      </c>
      <c r="N78" s="301">
        <v>76</v>
      </c>
      <c r="O78" s="303" t="s">
        <v>793</v>
      </c>
      <c r="P78" s="303" t="s">
        <v>794</v>
      </c>
      <c r="Q78" s="326">
        <v>23</v>
      </c>
      <c r="R78" s="310" t="s">
        <v>795</v>
      </c>
      <c r="S78" s="305">
        <v>34</v>
      </c>
      <c r="T78" s="305" t="s">
        <v>347</v>
      </c>
      <c r="U78" s="305" t="s">
        <v>796</v>
      </c>
      <c r="V78" s="305" t="s">
        <v>448</v>
      </c>
      <c r="W78" s="311">
        <v>4003033</v>
      </c>
      <c r="X78" s="308" t="s">
        <v>797</v>
      </c>
      <c r="Y78" s="28"/>
    </row>
    <row r="79" spans="1:25" ht="25.5" customHeight="1" x14ac:dyDescent="0.25">
      <c r="A79" s="301">
        <v>77</v>
      </c>
      <c r="B79" s="302">
        <v>95</v>
      </c>
      <c r="C79" s="303" t="s">
        <v>421</v>
      </c>
      <c r="D79" s="304"/>
      <c r="E79" s="304"/>
      <c r="F79" s="303" t="s">
        <v>710</v>
      </c>
      <c r="G79" s="303" t="s">
        <v>798</v>
      </c>
      <c r="H79" s="303" t="s">
        <v>345</v>
      </c>
      <c r="I79" s="303" t="s">
        <v>422</v>
      </c>
      <c r="J79" s="303" t="s">
        <v>799</v>
      </c>
      <c r="K79" s="303">
        <v>17</v>
      </c>
      <c r="L79" s="303" t="s">
        <v>800</v>
      </c>
      <c r="M79" s="303" t="s">
        <v>801</v>
      </c>
      <c r="N79" s="301">
        <v>77</v>
      </c>
      <c r="O79" s="301" t="s">
        <v>802</v>
      </c>
      <c r="P79" s="301" t="s">
        <v>803</v>
      </c>
      <c r="Q79" s="309">
        <v>25</v>
      </c>
      <c r="R79" s="310" t="s">
        <v>804</v>
      </c>
      <c r="S79" s="305">
        <v>17</v>
      </c>
      <c r="T79" s="305" t="s">
        <v>347</v>
      </c>
      <c r="U79" s="305" t="s">
        <v>805</v>
      </c>
      <c r="V79" s="305" t="s">
        <v>448</v>
      </c>
      <c r="W79" s="311">
        <v>2402006</v>
      </c>
      <c r="X79" s="308" t="s">
        <v>806</v>
      </c>
    </row>
    <row r="80" spans="1:25" ht="25.5" customHeight="1" x14ac:dyDescent="0.25">
      <c r="A80" s="301">
        <v>78</v>
      </c>
      <c r="B80" s="302">
        <v>95</v>
      </c>
      <c r="C80" s="303" t="s">
        <v>421</v>
      </c>
      <c r="D80" s="304"/>
      <c r="E80" s="304"/>
      <c r="F80" s="303" t="s">
        <v>710</v>
      </c>
      <c r="G80" s="303" t="s">
        <v>798</v>
      </c>
      <c r="H80" s="303" t="s">
        <v>345</v>
      </c>
      <c r="I80" s="303" t="s">
        <v>422</v>
      </c>
      <c r="J80" s="303" t="s">
        <v>799</v>
      </c>
      <c r="K80" s="303">
        <v>17</v>
      </c>
      <c r="L80" s="303" t="s">
        <v>800</v>
      </c>
      <c r="M80" s="303" t="s">
        <v>801</v>
      </c>
      <c r="N80" s="301">
        <v>78</v>
      </c>
      <c r="O80" s="301" t="s">
        <v>807</v>
      </c>
      <c r="P80" s="301" t="s">
        <v>808</v>
      </c>
      <c r="Q80" s="309">
        <v>25</v>
      </c>
      <c r="R80" s="310" t="s">
        <v>809</v>
      </c>
      <c r="S80" s="305">
        <v>17</v>
      </c>
      <c r="T80" s="305" t="s">
        <v>347</v>
      </c>
      <c r="U80" s="305" t="s">
        <v>805</v>
      </c>
      <c r="V80" s="305" t="s">
        <v>448</v>
      </c>
      <c r="W80" s="311">
        <v>2402006</v>
      </c>
      <c r="X80" s="308" t="s">
        <v>806</v>
      </c>
    </row>
    <row r="81" spans="1:25" ht="25.5" customHeight="1" x14ac:dyDescent="0.25">
      <c r="A81" s="301">
        <v>79</v>
      </c>
      <c r="B81" s="302">
        <v>94</v>
      </c>
      <c r="C81" s="303" t="s">
        <v>595</v>
      </c>
      <c r="D81" s="304"/>
      <c r="E81" s="304"/>
      <c r="F81" s="303" t="s">
        <v>710</v>
      </c>
      <c r="G81" s="303" t="s">
        <v>810</v>
      </c>
      <c r="H81" s="303" t="s">
        <v>373</v>
      </c>
      <c r="I81" s="303" t="s">
        <v>738</v>
      </c>
      <c r="J81" s="303" t="s">
        <v>539</v>
      </c>
      <c r="K81" s="303">
        <v>40</v>
      </c>
      <c r="L81" s="303" t="s">
        <v>811</v>
      </c>
      <c r="M81" s="303" t="s">
        <v>812</v>
      </c>
      <c r="N81" s="301">
        <v>79</v>
      </c>
      <c r="O81" s="301" t="s">
        <v>813</v>
      </c>
      <c r="P81" s="301" t="s">
        <v>814</v>
      </c>
      <c r="Q81" s="309">
        <v>26</v>
      </c>
      <c r="R81" s="310" t="s">
        <v>815</v>
      </c>
      <c r="S81" s="305">
        <v>40</v>
      </c>
      <c r="T81" s="305" t="s">
        <v>347</v>
      </c>
      <c r="U81" s="305" t="s">
        <v>347</v>
      </c>
      <c r="V81" s="305" t="s">
        <v>347</v>
      </c>
      <c r="W81" s="307">
        <v>3205023</v>
      </c>
      <c r="X81" s="308" t="s">
        <v>816</v>
      </c>
    </row>
    <row r="82" spans="1:25" ht="25.5" customHeight="1" x14ac:dyDescent="0.25">
      <c r="A82" s="301">
        <v>80</v>
      </c>
      <c r="B82" s="302">
        <v>96</v>
      </c>
      <c r="C82" s="303" t="s">
        <v>709</v>
      </c>
      <c r="D82" s="304"/>
      <c r="E82" s="304"/>
      <c r="F82" s="303" t="s">
        <v>710</v>
      </c>
      <c r="G82" s="303" t="s">
        <v>817</v>
      </c>
      <c r="H82" s="303" t="s">
        <v>345</v>
      </c>
      <c r="I82" s="303" t="s">
        <v>712</v>
      </c>
      <c r="J82" s="303" t="s">
        <v>347</v>
      </c>
      <c r="K82" s="303">
        <v>13</v>
      </c>
      <c r="L82" s="303" t="s">
        <v>818</v>
      </c>
      <c r="M82" s="303" t="s">
        <v>819</v>
      </c>
      <c r="N82" s="301">
        <v>80</v>
      </c>
      <c r="O82" s="303" t="s">
        <v>820</v>
      </c>
      <c r="P82" s="303" t="s">
        <v>821</v>
      </c>
      <c r="Q82" s="309">
        <v>27</v>
      </c>
      <c r="R82" s="310" t="s">
        <v>822</v>
      </c>
      <c r="S82" s="305">
        <v>13</v>
      </c>
      <c r="T82" s="305" t="s">
        <v>823</v>
      </c>
      <c r="U82" s="305" t="s">
        <v>347</v>
      </c>
      <c r="V82" s="305" t="s">
        <v>347</v>
      </c>
      <c r="W82" s="307">
        <v>4003026</v>
      </c>
      <c r="X82" s="308" t="s">
        <v>824</v>
      </c>
      <c r="Y82" s="28"/>
    </row>
    <row r="83" spans="1:25" ht="25.5" customHeight="1" x14ac:dyDescent="0.25">
      <c r="A83" s="301">
        <v>81</v>
      </c>
      <c r="B83" s="302">
        <v>96</v>
      </c>
      <c r="C83" s="303" t="s">
        <v>709</v>
      </c>
      <c r="D83" s="304"/>
      <c r="E83" s="304"/>
      <c r="F83" s="303" t="s">
        <v>710</v>
      </c>
      <c r="G83" s="303" t="s">
        <v>817</v>
      </c>
      <c r="H83" s="303" t="s">
        <v>373</v>
      </c>
      <c r="I83" s="303" t="s">
        <v>712</v>
      </c>
      <c r="J83" s="303" t="s">
        <v>347</v>
      </c>
      <c r="K83" s="303">
        <v>74</v>
      </c>
      <c r="L83" s="303" t="s">
        <v>825</v>
      </c>
      <c r="M83" s="303" t="s">
        <v>826</v>
      </c>
      <c r="N83" s="301">
        <v>81</v>
      </c>
      <c r="O83" s="303" t="s">
        <v>827</v>
      </c>
      <c r="P83" s="303" t="s">
        <v>828</v>
      </c>
      <c r="Q83" s="309">
        <v>27</v>
      </c>
      <c r="R83" s="310" t="s">
        <v>829</v>
      </c>
      <c r="S83" s="305">
        <v>74</v>
      </c>
      <c r="T83" s="305" t="s">
        <v>823</v>
      </c>
      <c r="U83" s="305" t="s">
        <v>347</v>
      </c>
      <c r="V83" s="305" t="s">
        <v>347</v>
      </c>
      <c r="W83" s="307">
        <v>4003052</v>
      </c>
      <c r="X83" s="308" t="s">
        <v>830</v>
      </c>
      <c r="Y83" s="28"/>
    </row>
    <row r="84" spans="1:25" ht="25.5" customHeight="1" x14ac:dyDescent="0.25">
      <c r="A84" s="301">
        <v>82</v>
      </c>
      <c r="B84" s="302">
        <v>92</v>
      </c>
      <c r="C84" s="303" t="s">
        <v>612</v>
      </c>
      <c r="D84" s="304"/>
      <c r="E84" s="304"/>
      <c r="F84" s="303" t="s">
        <v>710</v>
      </c>
      <c r="G84" s="303" t="s">
        <v>831</v>
      </c>
      <c r="H84" s="303" t="s">
        <v>345</v>
      </c>
      <c r="I84" s="303" t="s">
        <v>720</v>
      </c>
      <c r="J84" s="303" t="s">
        <v>347</v>
      </c>
      <c r="K84" s="303">
        <v>11</v>
      </c>
      <c r="L84" s="303" t="s">
        <v>832</v>
      </c>
      <c r="M84" s="303" t="s">
        <v>833</v>
      </c>
      <c r="N84" s="301">
        <v>82</v>
      </c>
      <c r="O84" s="301" t="s">
        <v>183</v>
      </c>
      <c r="P84" s="301" t="s">
        <v>834</v>
      </c>
      <c r="Q84" s="309">
        <v>28</v>
      </c>
      <c r="R84" s="310" t="s">
        <v>222</v>
      </c>
      <c r="S84" s="305">
        <v>11</v>
      </c>
      <c r="T84" s="305" t="s">
        <v>347</v>
      </c>
      <c r="U84" s="305" t="s">
        <v>835</v>
      </c>
      <c r="V84" s="305" t="s">
        <v>448</v>
      </c>
      <c r="W84" s="307">
        <v>4102006</v>
      </c>
      <c r="X84" s="308" t="s">
        <v>836</v>
      </c>
      <c r="Y84" s="28"/>
    </row>
    <row r="85" spans="1:25" ht="25.5" customHeight="1" x14ac:dyDescent="0.25">
      <c r="A85" s="301">
        <v>83</v>
      </c>
      <c r="B85" s="302">
        <v>92</v>
      </c>
      <c r="C85" s="303" t="s">
        <v>612</v>
      </c>
      <c r="D85" s="304"/>
      <c r="E85" s="304"/>
      <c r="F85" s="303" t="s">
        <v>710</v>
      </c>
      <c r="G85" s="303" t="s">
        <v>831</v>
      </c>
      <c r="H85" s="303" t="s">
        <v>345</v>
      </c>
      <c r="I85" s="303" t="s">
        <v>720</v>
      </c>
      <c r="J85" s="303" t="s">
        <v>347</v>
      </c>
      <c r="K85" s="303">
        <v>11</v>
      </c>
      <c r="L85" s="303" t="s">
        <v>832</v>
      </c>
      <c r="M85" s="303" t="s">
        <v>833</v>
      </c>
      <c r="N85" s="301">
        <v>83</v>
      </c>
      <c r="O85" s="301" t="s">
        <v>182</v>
      </c>
      <c r="P85" s="301" t="s">
        <v>837</v>
      </c>
      <c r="Q85" s="309">
        <v>28</v>
      </c>
      <c r="R85" s="310" t="s">
        <v>222</v>
      </c>
      <c r="S85" s="305">
        <v>11</v>
      </c>
      <c r="T85" s="305" t="s">
        <v>347</v>
      </c>
      <c r="U85" s="305" t="s">
        <v>835</v>
      </c>
      <c r="V85" s="305" t="s">
        <v>448</v>
      </c>
      <c r="W85" s="307">
        <v>4104042</v>
      </c>
      <c r="X85" s="308" t="s">
        <v>838</v>
      </c>
      <c r="Y85" s="28"/>
    </row>
    <row r="86" spans="1:25" ht="25.5" customHeight="1" x14ac:dyDescent="0.25">
      <c r="A86" s="301">
        <v>84</v>
      </c>
      <c r="B86" s="302">
        <v>92</v>
      </c>
      <c r="C86" s="303" t="s">
        <v>612</v>
      </c>
      <c r="D86" s="304"/>
      <c r="E86" s="304"/>
      <c r="F86" s="303" t="s">
        <v>710</v>
      </c>
      <c r="G86" s="303" t="s">
        <v>831</v>
      </c>
      <c r="H86" s="303" t="s">
        <v>345</v>
      </c>
      <c r="I86" s="303" t="s">
        <v>720</v>
      </c>
      <c r="J86" s="303" t="s">
        <v>347</v>
      </c>
      <c r="K86" s="303">
        <v>11</v>
      </c>
      <c r="L86" s="303" t="s">
        <v>832</v>
      </c>
      <c r="M86" s="303" t="s">
        <v>833</v>
      </c>
      <c r="N86" s="301">
        <v>84</v>
      </c>
      <c r="O86" s="301" t="s">
        <v>839</v>
      </c>
      <c r="P86" s="301" t="s">
        <v>840</v>
      </c>
      <c r="Q86" s="309">
        <v>28</v>
      </c>
      <c r="R86" s="310" t="s">
        <v>222</v>
      </c>
      <c r="S86" s="305">
        <v>11</v>
      </c>
      <c r="T86" s="305" t="s">
        <v>347</v>
      </c>
      <c r="U86" s="305" t="s">
        <v>835</v>
      </c>
      <c r="V86" s="305" t="s">
        <v>448</v>
      </c>
      <c r="W86" s="307">
        <v>4102050</v>
      </c>
      <c r="X86" s="308" t="s">
        <v>841</v>
      </c>
      <c r="Y86" s="28"/>
    </row>
    <row r="87" spans="1:25" ht="25.5" customHeight="1" x14ac:dyDescent="0.25">
      <c r="A87" s="301">
        <v>85</v>
      </c>
      <c r="B87" s="302">
        <v>92</v>
      </c>
      <c r="C87" s="303" t="s">
        <v>612</v>
      </c>
      <c r="D87" s="304"/>
      <c r="E87" s="304"/>
      <c r="F87" s="303" t="s">
        <v>710</v>
      </c>
      <c r="G87" s="303" t="s">
        <v>831</v>
      </c>
      <c r="H87" s="303" t="s">
        <v>345</v>
      </c>
      <c r="I87" s="303" t="s">
        <v>720</v>
      </c>
      <c r="J87" s="303" t="s">
        <v>347</v>
      </c>
      <c r="K87" s="303">
        <v>11</v>
      </c>
      <c r="L87" s="303" t="s">
        <v>832</v>
      </c>
      <c r="M87" s="303" t="s">
        <v>833</v>
      </c>
      <c r="N87" s="301">
        <v>85</v>
      </c>
      <c r="O87" s="301" t="s">
        <v>181</v>
      </c>
      <c r="P87" s="301" t="s">
        <v>842</v>
      </c>
      <c r="Q87" s="309">
        <v>28</v>
      </c>
      <c r="R87" s="310" t="s">
        <v>222</v>
      </c>
      <c r="S87" s="305">
        <v>11</v>
      </c>
      <c r="T87" s="305" t="s">
        <v>347</v>
      </c>
      <c r="U87" s="305" t="s">
        <v>835</v>
      </c>
      <c r="V87" s="305" t="s">
        <v>448</v>
      </c>
      <c r="W87" s="307">
        <v>4103031</v>
      </c>
      <c r="X87" s="308" t="s">
        <v>843</v>
      </c>
      <c r="Y87" s="28"/>
    </row>
    <row r="88" spans="1:25" ht="25.5" customHeight="1" x14ac:dyDescent="0.25">
      <c r="A88" s="301">
        <v>86</v>
      </c>
      <c r="B88" s="302">
        <v>92</v>
      </c>
      <c r="C88" s="303" t="s">
        <v>612</v>
      </c>
      <c r="D88" s="304"/>
      <c r="E88" s="304"/>
      <c r="F88" s="303" t="s">
        <v>710</v>
      </c>
      <c r="G88" s="303" t="s">
        <v>831</v>
      </c>
      <c r="H88" s="303" t="s">
        <v>345</v>
      </c>
      <c r="I88" s="303" t="s">
        <v>720</v>
      </c>
      <c r="J88" s="303" t="s">
        <v>347</v>
      </c>
      <c r="K88" s="303">
        <v>11</v>
      </c>
      <c r="L88" s="303" t="s">
        <v>832</v>
      </c>
      <c r="M88" s="303" t="s">
        <v>833</v>
      </c>
      <c r="N88" s="301">
        <v>86</v>
      </c>
      <c r="O88" s="301" t="s">
        <v>844</v>
      </c>
      <c r="P88" s="301" t="s">
        <v>845</v>
      </c>
      <c r="Q88" s="309">
        <v>28</v>
      </c>
      <c r="R88" s="310" t="s">
        <v>222</v>
      </c>
      <c r="S88" s="305">
        <v>11</v>
      </c>
      <c r="T88" s="305" t="s">
        <v>347</v>
      </c>
      <c r="U88" s="305" t="s">
        <v>835</v>
      </c>
      <c r="V88" s="305" t="s">
        <v>448</v>
      </c>
      <c r="W88" s="307">
        <v>4501041</v>
      </c>
      <c r="X88" s="308" t="s">
        <v>846</v>
      </c>
      <c r="Y88" s="28"/>
    </row>
    <row r="89" spans="1:25" ht="25.5" customHeight="1" x14ac:dyDescent="0.25">
      <c r="A89" s="301">
        <v>87</v>
      </c>
      <c r="B89" s="302">
        <v>92</v>
      </c>
      <c r="C89" s="303" t="s">
        <v>612</v>
      </c>
      <c r="D89" s="304"/>
      <c r="E89" s="304"/>
      <c r="F89" s="303" t="s">
        <v>710</v>
      </c>
      <c r="G89" s="303" t="s">
        <v>831</v>
      </c>
      <c r="H89" s="303" t="s">
        <v>345</v>
      </c>
      <c r="I89" s="303" t="s">
        <v>720</v>
      </c>
      <c r="J89" s="303" t="s">
        <v>347</v>
      </c>
      <c r="K89" s="303">
        <v>11</v>
      </c>
      <c r="L89" s="303" t="s">
        <v>832</v>
      </c>
      <c r="M89" s="303" t="s">
        <v>833</v>
      </c>
      <c r="N89" s="301">
        <v>87</v>
      </c>
      <c r="O89" s="301" t="s">
        <v>847</v>
      </c>
      <c r="P89" s="301" t="s">
        <v>848</v>
      </c>
      <c r="Q89" s="309">
        <v>28</v>
      </c>
      <c r="R89" s="310" t="s">
        <v>222</v>
      </c>
      <c r="S89" s="305">
        <v>11</v>
      </c>
      <c r="T89" s="305" t="s">
        <v>347</v>
      </c>
      <c r="U89" s="305" t="s">
        <v>835</v>
      </c>
      <c r="V89" s="305" t="s">
        <v>448</v>
      </c>
      <c r="W89" s="307">
        <v>4104029</v>
      </c>
      <c r="X89" s="308" t="s">
        <v>849</v>
      </c>
      <c r="Y89" s="28"/>
    </row>
    <row r="90" spans="1:25" ht="25.5" customHeight="1" x14ac:dyDescent="0.25">
      <c r="A90" s="301">
        <v>88</v>
      </c>
      <c r="B90" s="302">
        <v>92</v>
      </c>
      <c r="C90" s="303" t="s">
        <v>612</v>
      </c>
      <c r="D90" s="304"/>
      <c r="E90" s="304"/>
      <c r="F90" s="303" t="s">
        <v>710</v>
      </c>
      <c r="G90" s="303" t="s">
        <v>831</v>
      </c>
      <c r="H90" s="303" t="s">
        <v>345</v>
      </c>
      <c r="I90" s="303" t="s">
        <v>720</v>
      </c>
      <c r="J90" s="303" t="s">
        <v>347</v>
      </c>
      <c r="K90" s="303">
        <v>11</v>
      </c>
      <c r="L90" s="303" t="s">
        <v>832</v>
      </c>
      <c r="M90" s="303" t="s">
        <v>833</v>
      </c>
      <c r="N90" s="301">
        <v>88</v>
      </c>
      <c r="O90" s="301" t="s">
        <v>850</v>
      </c>
      <c r="P90" s="301" t="s">
        <v>851</v>
      </c>
      <c r="Q90" s="309">
        <v>28</v>
      </c>
      <c r="R90" s="310" t="s">
        <v>222</v>
      </c>
      <c r="S90" s="305">
        <v>11</v>
      </c>
      <c r="T90" s="305" t="s">
        <v>347</v>
      </c>
      <c r="U90" s="305" t="s">
        <v>835</v>
      </c>
      <c r="V90" s="305" t="s">
        <v>448</v>
      </c>
      <c r="W90" s="307">
        <v>4104007</v>
      </c>
      <c r="X90" s="308" t="s">
        <v>852</v>
      </c>
      <c r="Y90" s="28"/>
    </row>
    <row r="91" spans="1:25" ht="25.5" customHeight="1" x14ac:dyDescent="0.25">
      <c r="A91" s="301">
        <v>89</v>
      </c>
      <c r="B91" s="302">
        <v>96</v>
      </c>
      <c r="C91" s="303" t="s">
        <v>709</v>
      </c>
      <c r="D91" s="304"/>
      <c r="E91" s="304"/>
      <c r="F91" s="303" t="s">
        <v>710</v>
      </c>
      <c r="G91" s="303" t="s">
        <v>853</v>
      </c>
      <c r="H91" s="303" t="s">
        <v>373</v>
      </c>
      <c r="I91" s="303" t="s">
        <v>712</v>
      </c>
      <c r="J91" s="303" t="s">
        <v>539</v>
      </c>
      <c r="K91" s="303">
        <v>73</v>
      </c>
      <c r="L91" s="303" t="s">
        <v>854</v>
      </c>
      <c r="M91" s="303" t="s">
        <v>855</v>
      </c>
      <c r="N91" s="301">
        <v>89</v>
      </c>
      <c r="O91" s="303" t="s">
        <v>856</v>
      </c>
      <c r="P91" s="303" t="s">
        <v>857</v>
      </c>
      <c r="Q91" s="309">
        <v>29</v>
      </c>
      <c r="R91" s="310" t="s">
        <v>858</v>
      </c>
      <c r="S91" s="305">
        <v>73</v>
      </c>
      <c r="T91" s="305" t="s">
        <v>347</v>
      </c>
      <c r="U91" s="305" t="s">
        <v>859</v>
      </c>
      <c r="V91" s="305" t="s">
        <v>448</v>
      </c>
      <c r="W91" s="307">
        <v>4001032</v>
      </c>
      <c r="X91" s="308" t="s">
        <v>860</v>
      </c>
      <c r="Y91" s="28"/>
    </row>
    <row r="92" spans="1:25" ht="25.5" customHeight="1" x14ac:dyDescent="0.25">
      <c r="A92" s="301">
        <v>90</v>
      </c>
      <c r="B92" s="302">
        <v>98</v>
      </c>
      <c r="C92" s="303" t="s">
        <v>412</v>
      </c>
      <c r="D92" s="304"/>
      <c r="E92" s="304"/>
      <c r="F92" s="303" t="s">
        <v>861</v>
      </c>
      <c r="G92" s="303" t="s">
        <v>862</v>
      </c>
      <c r="H92" s="303" t="s">
        <v>373</v>
      </c>
      <c r="I92" s="303" t="s">
        <v>863</v>
      </c>
      <c r="J92" s="303" t="s">
        <v>864</v>
      </c>
      <c r="K92" s="303">
        <v>42</v>
      </c>
      <c r="L92" s="303" t="s">
        <v>865</v>
      </c>
      <c r="M92" s="303" t="s">
        <v>866</v>
      </c>
      <c r="N92" s="301">
        <v>90</v>
      </c>
      <c r="O92" s="303" t="s">
        <v>867</v>
      </c>
      <c r="P92" s="303" t="s">
        <v>868</v>
      </c>
      <c r="Q92" s="309">
        <v>30</v>
      </c>
      <c r="R92" s="310" t="s">
        <v>869</v>
      </c>
      <c r="S92" s="305">
        <v>42</v>
      </c>
      <c r="T92" s="305" t="s">
        <v>870</v>
      </c>
      <c r="U92" s="305" t="s">
        <v>347</v>
      </c>
      <c r="V92" s="305" t="s">
        <v>347</v>
      </c>
      <c r="W92" s="311">
        <v>4599009</v>
      </c>
      <c r="X92" s="308" t="s">
        <v>871</v>
      </c>
      <c r="Y92" s="28"/>
    </row>
    <row r="93" spans="1:25" ht="25.5" customHeight="1" x14ac:dyDescent="0.25">
      <c r="A93" s="301">
        <v>91</v>
      </c>
      <c r="B93" s="302">
        <v>98</v>
      </c>
      <c r="C93" s="303" t="s">
        <v>412</v>
      </c>
      <c r="D93" s="304"/>
      <c r="E93" s="304"/>
      <c r="F93" s="303" t="s">
        <v>861</v>
      </c>
      <c r="G93" s="303" t="s">
        <v>862</v>
      </c>
      <c r="H93" s="303" t="s">
        <v>373</v>
      </c>
      <c r="I93" s="303" t="s">
        <v>863</v>
      </c>
      <c r="J93" s="303" t="s">
        <v>864</v>
      </c>
      <c r="K93" s="303">
        <v>42</v>
      </c>
      <c r="L93" s="303" t="s">
        <v>865</v>
      </c>
      <c r="M93" s="303" t="s">
        <v>872</v>
      </c>
      <c r="N93" s="301">
        <v>91</v>
      </c>
      <c r="O93" s="303" t="s">
        <v>873</v>
      </c>
      <c r="P93" s="303" t="s">
        <v>874</v>
      </c>
      <c r="Q93" s="309">
        <v>30</v>
      </c>
      <c r="R93" s="310" t="s">
        <v>725</v>
      </c>
      <c r="S93" s="305">
        <v>42</v>
      </c>
      <c r="T93" s="305" t="s">
        <v>870</v>
      </c>
      <c r="U93" s="305" t="s">
        <v>347</v>
      </c>
      <c r="V93" s="305" t="s">
        <v>347</v>
      </c>
      <c r="W93" s="311">
        <v>4599009</v>
      </c>
      <c r="X93" s="308" t="s">
        <v>871</v>
      </c>
      <c r="Y93" s="28"/>
    </row>
    <row r="94" spans="1:25" ht="25.5" customHeight="1" x14ac:dyDescent="0.25">
      <c r="A94" s="301">
        <v>92</v>
      </c>
      <c r="B94" s="302">
        <v>98</v>
      </c>
      <c r="C94" s="303" t="s">
        <v>412</v>
      </c>
      <c r="D94" s="304"/>
      <c r="E94" s="304"/>
      <c r="F94" s="303" t="s">
        <v>861</v>
      </c>
      <c r="G94" s="303" t="s">
        <v>862</v>
      </c>
      <c r="H94" s="303" t="s">
        <v>373</v>
      </c>
      <c r="I94" s="303" t="s">
        <v>863</v>
      </c>
      <c r="J94" s="303" t="s">
        <v>864</v>
      </c>
      <c r="K94" s="303">
        <v>42</v>
      </c>
      <c r="L94" s="303" t="s">
        <v>865</v>
      </c>
      <c r="M94" s="303" t="s">
        <v>872</v>
      </c>
      <c r="N94" s="301">
        <v>92</v>
      </c>
      <c r="O94" s="303" t="s">
        <v>875</v>
      </c>
      <c r="P94" s="303" t="s">
        <v>876</v>
      </c>
      <c r="Q94" s="309">
        <v>30</v>
      </c>
      <c r="R94" s="310" t="s">
        <v>383</v>
      </c>
      <c r="S94" s="305">
        <v>42</v>
      </c>
      <c r="T94" s="305" t="s">
        <v>870</v>
      </c>
      <c r="U94" s="305" t="s">
        <v>347</v>
      </c>
      <c r="V94" s="305" t="s">
        <v>347</v>
      </c>
      <c r="W94" s="311">
        <v>4599011</v>
      </c>
      <c r="X94" s="308" t="s">
        <v>877</v>
      </c>
      <c r="Y94" s="28"/>
    </row>
    <row r="95" spans="1:25" ht="25.5" customHeight="1" x14ac:dyDescent="0.25">
      <c r="A95" s="301">
        <v>93</v>
      </c>
      <c r="B95" s="302">
        <v>98</v>
      </c>
      <c r="C95" s="312" t="s">
        <v>412</v>
      </c>
      <c r="D95" s="325"/>
      <c r="E95" s="325"/>
      <c r="F95" s="312" t="s">
        <v>861</v>
      </c>
      <c r="G95" s="312" t="s">
        <v>862</v>
      </c>
      <c r="H95" s="303" t="s">
        <v>373</v>
      </c>
      <c r="I95" s="303" t="s">
        <v>863</v>
      </c>
      <c r="J95" s="303" t="s">
        <v>864</v>
      </c>
      <c r="K95" s="312">
        <v>43</v>
      </c>
      <c r="L95" s="312" t="s">
        <v>878</v>
      </c>
      <c r="M95" s="303" t="s">
        <v>879</v>
      </c>
      <c r="N95" s="301">
        <v>93</v>
      </c>
      <c r="O95" s="312" t="s">
        <v>880</v>
      </c>
      <c r="P95" s="312" t="s">
        <v>881</v>
      </c>
      <c r="Q95" s="309">
        <v>30</v>
      </c>
      <c r="R95" s="310" t="s">
        <v>882</v>
      </c>
      <c r="S95" s="305">
        <v>43</v>
      </c>
      <c r="T95" s="305" t="s">
        <v>870</v>
      </c>
      <c r="U95" s="305" t="s">
        <v>347</v>
      </c>
      <c r="V95" s="305" t="s">
        <v>347</v>
      </c>
      <c r="W95" s="307">
        <v>37</v>
      </c>
      <c r="X95" s="308" t="s">
        <v>883</v>
      </c>
    </row>
    <row r="96" spans="1:25" ht="25.5" customHeight="1" x14ac:dyDescent="0.25">
      <c r="A96" s="301">
        <v>94</v>
      </c>
      <c r="B96" s="302">
        <v>98</v>
      </c>
      <c r="C96" s="303" t="s">
        <v>412</v>
      </c>
      <c r="D96" s="304"/>
      <c r="E96" s="304"/>
      <c r="F96" s="303" t="s">
        <v>861</v>
      </c>
      <c r="G96" s="303" t="s">
        <v>862</v>
      </c>
      <c r="H96" s="303" t="s">
        <v>373</v>
      </c>
      <c r="I96" s="303" t="s">
        <v>863</v>
      </c>
      <c r="J96" s="303" t="s">
        <v>864</v>
      </c>
      <c r="K96" s="303">
        <v>45</v>
      </c>
      <c r="L96" s="303" t="s">
        <v>884</v>
      </c>
      <c r="M96" s="303" t="s">
        <v>885</v>
      </c>
      <c r="N96" s="301">
        <v>94</v>
      </c>
      <c r="O96" s="303" t="s">
        <v>886</v>
      </c>
      <c r="P96" s="303" t="s">
        <v>887</v>
      </c>
      <c r="Q96" s="309">
        <v>30</v>
      </c>
      <c r="R96" s="310" t="s">
        <v>888</v>
      </c>
      <c r="S96" s="305">
        <v>45</v>
      </c>
      <c r="T96" s="305" t="s">
        <v>870</v>
      </c>
      <c r="U96" s="305" t="s">
        <v>347</v>
      </c>
      <c r="V96" s="305" t="s">
        <v>347</v>
      </c>
      <c r="W96" s="307">
        <v>38</v>
      </c>
      <c r="X96" s="308" t="s">
        <v>889</v>
      </c>
    </row>
    <row r="97" spans="1:25" ht="25.5" customHeight="1" x14ac:dyDescent="0.25">
      <c r="A97" s="301">
        <v>114</v>
      </c>
      <c r="B97" s="302">
        <v>98</v>
      </c>
      <c r="C97" s="303" t="s">
        <v>412</v>
      </c>
      <c r="D97" s="304"/>
      <c r="E97" s="304"/>
      <c r="F97" s="303" t="s">
        <v>861</v>
      </c>
      <c r="G97" s="303" t="s">
        <v>862</v>
      </c>
      <c r="H97" s="303" t="s">
        <v>373</v>
      </c>
      <c r="I97" s="303" t="s">
        <v>863</v>
      </c>
      <c r="J97" s="303" t="s">
        <v>539</v>
      </c>
      <c r="K97" s="303">
        <v>77</v>
      </c>
      <c r="L97" s="303" t="s">
        <v>890</v>
      </c>
      <c r="M97" s="303" t="s">
        <v>891</v>
      </c>
      <c r="N97" s="301">
        <v>114</v>
      </c>
      <c r="O97" s="303" t="s">
        <v>892</v>
      </c>
      <c r="P97" s="303" t="s">
        <v>893</v>
      </c>
      <c r="Q97" s="309">
        <v>30</v>
      </c>
      <c r="R97" s="310" t="s">
        <v>894</v>
      </c>
      <c r="S97" s="305">
        <v>77</v>
      </c>
      <c r="T97" s="305" t="s">
        <v>895</v>
      </c>
      <c r="U97" s="305" t="s">
        <v>347</v>
      </c>
      <c r="V97" s="305" t="s">
        <v>347</v>
      </c>
      <c r="W97" s="307">
        <v>2502013</v>
      </c>
      <c r="X97" s="308" t="s">
        <v>896</v>
      </c>
      <c r="Y97" s="28"/>
    </row>
    <row r="98" spans="1:25" ht="25.5" customHeight="1" x14ac:dyDescent="0.25">
      <c r="A98" s="301">
        <v>95</v>
      </c>
      <c r="B98" s="302">
        <v>85</v>
      </c>
      <c r="C98" s="303" t="s">
        <v>521</v>
      </c>
      <c r="D98" s="304"/>
      <c r="E98" s="304"/>
      <c r="F98" s="303" t="s">
        <v>861</v>
      </c>
      <c r="G98" s="303" t="s">
        <v>897</v>
      </c>
      <c r="H98" s="303" t="s">
        <v>345</v>
      </c>
      <c r="I98" s="303" t="s">
        <v>898</v>
      </c>
      <c r="J98" s="303" t="s">
        <v>347</v>
      </c>
      <c r="K98" s="303">
        <v>12</v>
      </c>
      <c r="L98" s="303" t="s">
        <v>899</v>
      </c>
      <c r="M98" s="303" t="s">
        <v>900</v>
      </c>
      <c r="N98" s="301">
        <v>95</v>
      </c>
      <c r="O98" s="303" t="s">
        <v>901</v>
      </c>
      <c r="P98" s="303" t="s">
        <v>902</v>
      </c>
      <c r="Q98" s="309">
        <v>31</v>
      </c>
      <c r="R98" s="310" t="s">
        <v>903</v>
      </c>
      <c r="S98" s="305">
        <v>12</v>
      </c>
      <c r="T98" s="305" t="s">
        <v>347</v>
      </c>
      <c r="U98" s="305" t="s">
        <v>347</v>
      </c>
      <c r="V98" s="305" t="s">
        <v>347</v>
      </c>
      <c r="W98" s="307">
        <v>2301024</v>
      </c>
      <c r="X98" s="308" t="s">
        <v>904</v>
      </c>
      <c r="Y98" s="28"/>
    </row>
    <row r="99" spans="1:25" ht="25.5" customHeight="1" x14ac:dyDescent="0.25">
      <c r="A99" s="301">
        <v>96</v>
      </c>
      <c r="B99" s="302">
        <v>85</v>
      </c>
      <c r="C99" s="303" t="s">
        <v>521</v>
      </c>
      <c r="D99" s="304"/>
      <c r="E99" s="304"/>
      <c r="F99" s="303" t="s">
        <v>861</v>
      </c>
      <c r="G99" s="303" t="s">
        <v>897</v>
      </c>
      <c r="H99" s="303" t="s">
        <v>345</v>
      </c>
      <c r="I99" s="303" t="s">
        <v>898</v>
      </c>
      <c r="J99" s="303" t="s">
        <v>347</v>
      </c>
      <c r="K99" s="303">
        <v>12</v>
      </c>
      <c r="L99" s="303" t="s">
        <v>899</v>
      </c>
      <c r="M99" s="303" t="s">
        <v>900</v>
      </c>
      <c r="N99" s="301">
        <v>96</v>
      </c>
      <c r="O99" s="301" t="s">
        <v>905</v>
      </c>
      <c r="P99" s="303" t="s">
        <v>906</v>
      </c>
      <c r="Q99" s="309">
        <v>31</v>
      </c>
      <c r="R99" s="310" t="s">
        <v>352</v>
      </c>
      <c r="S99" s="305">
        <v>12</v>
      </c>
      <c r="T99" s="305" t="s">
        <v>347</v>
      </c>
      <c r="U99" s="305" t="s">
        <v>347</v>
      </c>
      <c r="V99" s="305" t="s">
        <v>347</v>
      </c>
      <c r="W99" s="307">
        <v>2301030</v>
      </c>
      <c r="X99" s="308" t="s">
        <v>907</v>
      </c>
      <c r="Y99" s="28"/>
    </row>
    <row r="100" spans="1:25" ht="25.5" customHeight="1" x14ac:dyDescent="0.25">
      <c r="A100" s="301">
        <v>97</v>
      </c>
      <c r="B100" s="302">
        <v>98</v>
      </c>
      <c r="C100" s="303" t="s">
        <v>412</v>
      </c>
      <c r="D100" s="304"/>
      <c r="E100" s="304"/>
      <c r="F100" s="303" t="s">
        <v>861</v>
      </c>
      <c r="G100" s="303" t="s">
        <v>908</v>
      </c>
      <c r="H100" s="303" t="s">
        <v>345</v>
      </c>
      <c r="I100" s="303" t="s">
        <v>909</v>
      </c>
      <c r="J100" s="303" t="s">
        <v>347</v>
      </c>
      <c r="K100" s="303">
        <v>18</v>
      </c>
      <c r="L100" s="303" t="s">
        <v>910</v>
      </c>
      <c r="M100" s="303" t="s">
        <v>911</v>
      </c>
      <c r="N100" s="301">
        <v>97</v>
      </c>
      <c r="O100" s="301" t="s">
        <v>912</v>
      </c>
      <c r="P100" s="303" t="s">
        <v>913</v>
      </c>
      <c r="Q100" s="309">
        <v>32</v>
      </c>
      <c r="R100" s="310" t="s">
        <v>914</v>
      </c>
      <c r="S100" s="305">
        <v>18</v>
      </c>
      <c r="T100" s="305" t="s">
        <v>347</v>
      </c>
      <c r="U100" s="305" t="s">
        <v>347</v>
      </c>
      <c r="V100" s="305" t="s">
        <v>347</v>
      </c>
      <c r="W100" s="311">
        <v>4502001</v>
      </c>
      <c r="X100" s="308" t="s">
        <v>915</v>
      </c>
      <c r="Y100" s="28"/>
    </row>
    <row r="101" spans="1:25" ht="25.5" customHeight="1" x14ac:dyDescent="0.25">
      <c r="A101" s="301">
        <v>98</v>
      </c>
      <c r="B101" s="302">
        <v>98</v>
      </c>
      <c r="C101" s="303" t="s">
        <v>412</v>
      </c>
      <c r="D101" s="304"/>
      <c r="E101" s="304"/>
      <c r="F101" s="303" t="s">
        <v>861</v>
      </c>
      <c r="G101" s="303" t="s">
        <v>908</v>
      </c>
      <c r="H101" s="303" t="s">
        <v>345</v>
      </c>
      <c r="I101" s="303" t="s">
        <v>909</v>
      </c>
      <c r="J101" s="303" t="s">
        <v>347</v>
      </c>
      <c r="K101" s="303">
        <v>20</v>
      </c>
      <c r="L101" s="303" t="s">
        <v>916</v>
      </c>
      <c r="M101" s="303" t="s">
        <v>917</v>
      </c>
      <c r="N101" s="301">
        <v>98</v>
      </c>
      <c r="O101" s="303" t="s">
        <v>918</v>
      </c>
      <c r="P101" s="303" t="s">
        <v>919</v>
      </c>
      <c r="Q101" s="309">
        <v>32</v>
      </c>
      <c r="R101" s="310" t="s">
        <v>561</v>
      </c>
      <c r="S101" s="305">
        <v>20</v>
      </c>
      <c r="T101" s="305" t="s">
        <v>347</v>
      </c>
      <c r="U101" s="305" t="s">
        <v>920</v>
      </c>
      <c r="V101" s="305" t="s">
        <v>448</v>
      </c>
      <c r="W101" s="311">
        <v>4502001</v>
      </c>
      <c r="X101" s="308" t="s">
        <v>915</v>
      </c>
      <c r="Y101" s="28"/>
    </row>
    <row r="102" spans="1:25" ht="25.5" customHeight="1" x14ac:dyDescent="0.25">
      <c r="A102" s="301">
        <v>99</v>
      </c>
      <c r="B102" s="302">
        <v>98</v>
      </c>
      <c r="C102" s="303" t="s">
        <v>412</v>
      </c>
      <c r="D102" s="304"/>
      <c r="E102" s="304"/>
      <c r="F102" s="303" t="s">
        <v>861</v>
      </c>
      <c r="G102" s="303" t="s">
        <v>908</v>
      </c>
      <c r="H102" s="303" t="s">
        <v>373</v>
      </c>
      <c r="I102" s="303" t="s">
        <v>909</v>
      </c>
      <c r="J102" s="303" t="s">
        <v>539</v>
      </c>
      <c r="K102" s="303">
        <v>41</v>
      </c>
      <c r="L102" s="303" t="s">
        <v>921</v>
      </c>
      <c r="M102" s="303" t="s">
        <v>922</v>
      </c>
      <c r="N102" s="301">
        <v>99</v>
      </c>
      <c r="O102" s="303" t="s">
        <v>923</v>
      </c>
      <c r="P102" s="303" t="s">
        <v>924</v>
      </c>
      <c r="Q102" s="309">
        <v>32</v>
      </c>
      <c r="R102" s="310" t="s">
        <v>925</v>
      </c>
      <c r="S102" s="305">
        <v>41</v>
      </c>
      <c r="T102" s="305" t="s">
        <v>347</v>
      </c>
      <c r="U102" s="305" t="s">
        <v>347</v>
      </c>
      <c r="V102" s="305" t="s">
        <v>347</v>
      </c>
      <c r="W102" s="311">
        <v>4502001</v>
      </c>
      <c r="X102" s="308" t="s">
        <v>915</v>
      </c>
      <c r="Y102" s="28"/>
    </row>
    <row r="103" spans="1:25" ht="25.5" customHeight="1" x14ac:dyDescent="0.25">
      <c r="A103" s="301">
        <v>100</v>
      </c>
      <c r="B103" s="302">
        <v>98</v>
      </c>
      <c r="C103" s="303" t="s">
        <v>412</v>
      </c>
      <c r="D103" s="304"/>
      <c r="E103" s="304"/>
      <c r="F103" s="303" t="s">
        <v>861</v>
      </c>
      <c r="G103" s="303" t="s">
        <v>908</v>
      </c>
      <c r="H103" s="303" t="s">
        <v>373</v>
      </c>
      <c r="I103" s="303" t="s">
        <v>863</v>
      </c>
      <c r="J103" s="303" t="s">
        <v>539</v>
      </c>
      <c r="K103" s="303">
        <v>44</v>
      </c>
      <c r="L103" s="303" t="s">
        <v>926</v>
      </c>
      <c r="M103" s="303" t="s">
        <v>891</v>
      </c>
      <c r="N103" s="301">
        <v>100</v>
      </c>
      <c r="O103" s="303" t="s">
        <v>927</v>
      </c>
      <c r="P103" s="303" t="s">
        <v>928</v>
      </c>
      <c r="Q103" s="327">
        <v>11</v>
      </c>
      <c r="R103" s="310" t="s">
        <v>929</v>
      </c>
      <c r="S103" s="305">
        <v>44</v>
      </c>
      <c r="T103" s="305" t="s">
        <v>930</v>
      </c>
      <c r="U103" s="305" t="s">
        <v>347</v>
      </c>
      <c r="V103" s="305" t="s">
        <v>347</v>
      </c>
      <c r="W103" s="307">
        <v>2502013</v>
      </c>
      <c r="X103" s="308" t="s">
        <v>896</v>
      </c>
      <c r="Y103" s="28"/>
    </row>
    <row r="104" spans="1:25" ht="25.5" customHeight="1" x14ac:dyDescent="0.25">
      <c r="A104" s="301">
        <v>101</v>
      </c>
      <c r="B104" s="302">
        <v>98</v>
      </c>
      <c r="C104" s="303" t="s">
        <v>412</v>
      </c>
      <c r="D104" s="304"/>
      <c r="E104" s="304"/>
      <c r="F104" s="303" t="s">
        <v>861</v>
      </c>
      <c r="G104" s="303" t="s">
        <v>908</v>
      </c>
      <c r="H104" s="303" t="s">
        <v>373</v>
      </c>
      <c r="I104" s="303" t="s">
        <v>863</v>
      </c>
      <c r="J104" s="303" t="s">
        <v>539</v>
      </c>
      <c r="K104" s="303">
        <v>44</v>
      </c>
      <c r="L104" s="303" t="s">
        <v>926</v>
      </c>
      <c r="M104" s="303" t="s">
        <v>891</v>
      </c>
      <c r="N104" s="301">
        <v>101</v>
      </c>
      <c r="O104" s="303" t="s">
        <v>892</v>
      </c>
      <c r="P104" s="303" t="s">
        <v>893</v>
      </c>
      <c r="Q104" s="327">
        <v>11</v>
      </c>
      <c r="R104" s="310" t="s">
        <v>894</v>
      </c>
      <c r="S104" s="305">
        <v>44</v>
      </c>
      <c r="T104" s="305" t="s">
        <v>895</v>
      </c>
      <c r="U104" s="305" t="s">
        <v>347</v>
      </c>
      <c r="V104" s="305" t="s">
        <v>347</v>
      </c>
      <c r="W104" s="307">
        <v>2502013</v>
      </c>
      <c r="X104" s="308" t="s">
        <v>896</v>
      </c>
      <c r="Y104" s="28"/>
    </row>
    <row r="105" spans="1:25" ht="25.5" customHeight="1" x14ac:dyDescent="0.25">
      <c r="A105" s="301">
        <v>102</v>
      </c>
      <c r="B105" s="302">
        <v>98</v>
      </c>
      <c r="C105" s="303" t="s">
        <v>412</v>
      </c>
      <c r="D105" s="304"/>
      <c r="E105" s="304"/>
      <c r="F105" s="303" t="s">
        <v>861</v>
      </c>
      <c r="G105" s="303" t="s">
        <v>908</v>
      </c>
      <c r="H105" s="303" t="s">
        <v>373</v>
      </c>
      <c r="I105" s="303" t="s">
        <v>931</v>
      </c>
      <c r="J105" s="303" t="s">
        <v>539</v>
      </c>
      <c r="K105" s="303">
        <v>46</v>
      </c>
      <c r="L105" s="303" t="s">
        <v>932</v>
      </c>
      <c r="M105" s="303" t="s">
        <v>933</v>
      </c>
      <c r="N105" s="301">
        <v>102</v>
      </c>
      <c r="O105" s="303" t="s">
        <v>934</v>
      </c>
      <c r="P105" s="303" t="s">
        <v>935</v>
      </c>
      <c r="Q105" s="328">
        <v>34</v>
      </c>
      <c r="R105" s="310" t="s">
        <v>936</v>
      </c>
      <c r="S105" s="305">
        <v>46</v>
      </c>
      <c r="T105" s="305" t="s">
        <v>347</v>
      </c>
      <c r="U105" s="305" t="s">
        <v>347</v>
      </c>
      <c r="V105" s="305" t="s">
        <v>347</v>
      </c>
      <c r="W105" s="311">
        <v>4101104</v>
      </c>
      <c r="X105" s="308" t="s">
        <v>937</v>
      </c>
      <c r="Y105" s="28"/>
    </row>
    <row r="106" spans="1:25" ht="25.5" customHeight="1" x14ac:dyDescent="0.25">
      <c r="A106" s="301">
        <v>103</v>
      </c>
      <c r="B106" s="302">
        <v>98</v>
      </c>
      <c r="C106" s="303" t="s">
        <v>412</v>
      </c>
      <c r="D106" s="304"/>
      <c r="E106" s="304"/>
      <c r="F106" s="303" t="s">
        <v>861</v>
      </c>
      <c r="G106" s="303" t="s">
        <v>908</v>
      </c>
      <c r="H106" s="303" t="s">
        <v>373</v>
      </c>
      <c r="I106" s="303" t="s">
        <v>931</v>
      </c>
      <c r="J106" s="303" t="s">
        <v>539</v>
      </c>
      <c r="K106" s="303">
        <v>46</v>
      </c>
      <c r="L106" s="303" t="s">
        <v>932</v>
      </c>
      <c r="M106" s="303" t="s">
        <v>933</v>
      </c>
      <c r="N106" s="301">
        <v>103</v>
      </c>
      <c r="O106" s="303" t="s">
        <v>938</v>
      </c>
      <c r="P106" s="303" t="s">
        <v>939</v>
      </c>
      <c r="Q106" s="328">
        <v>34</v>
      </c>
      <c r="R106" s="310" t="s">
        <v>940</v>
      </c>
      <c r="S106" s="305">
        <v>46</v>
      </c>
      <c r="T106" s="305" t="s">
        <v>347</v>
      </c>
      <c r="U106" s="305" t="s">
        <v>347</v>
      </c>
      <c r="V106" s="305" t="s">
        <v>347</v>
      </c>
      <c r="W106" s="311">
        <v>4101104</v>
      </c>
      <c r="X106" s="308" t="s">
        <v>937</v>
      </c>
      <c r="Y106" s="28"/>
    </row>
    <row r="107" spans="1:25" ht="25.5" customHeight="1" x14ac:dyDescent="0.25">
      <c r="A107" s="301">
        <v>104</v>
      </c>
      <c r="B107" s="302">
        <v>98</v>
      </c>
      <c r="C107" s="303" t="s">
        <v>412</v>
      </c>
      <c r="D107" s="304"/>
      <c r="E107" s="304"/>
      <c r="F107" s="303" t="s">
        <v>861</v>
      </c>
      <c r="G107" s="303" t="s">
        <v>908</v>
      </c>
      <c r="H107" s="303" t="s">
        <v>373</v>
      </c>
      <c r="I107" s="303" t="s">
        <v>931</v>
      </c>
      <c r="J107" s="303" t="s">
        <v>539</v>
      </c>
      <c r="K107" s="303">
        <v>46</v>
      </c>
      <c r="L107" s="303" t="s">
        <v>932</v>
      </c>
      <c r="M107" s="303" t="s">
        <v>933</v>
      </c>
      <c r="N107" s="301">
        <v>104</v>
      </c>
      <c r="O107" s="303" t="s">
        <v>941</v>
      </c>
      <c r="P107" s="303" t="s">
        <v>942</v>
      </c>
      <c r="Q107" s="328">
        <v>34</v>
      </c>
      <c r="R107" s="310" t="s">
        <v>943</v>
      </c>
      <c r="S107" s="305">
        <v>46</v>
      </c>
      <c r="T107" s="305" t="s">
        <v>347</v>
      </c>
      <c r="U107" s="305" t="s">
        <v>347</v>
      </c>
      <c r="V107" s="305" t="s">
        <v>347</v>
      </c>
      <c r="W107" s="311">
        <v>4101104</v>
      </c>
      <c r="X107" s="308" t="s">
        <v>937</v>
      </c>
      <c r="Y107" s="28"/>
    </row>
    <row r="108" spans="1:25" ht="25.5" customHeight="1" x14ac:dyDescent="0.25">
      <c r="A108" s="301">
        <v>105</v>
      </c>
      <c r="B108" s="302">
        <v>98</v>
      </c>
      <c r="C108" s="303" t="s">
        <v>412</v>
      </c>
      <c r="D108" s="304"/>
      <c r="E108" s="304"/>
      <c r="F108" s="303" t="s">
        <v>861</v>
      </c>
      <c r="G108" s="303" t="s">
        <v>908</v>
      </c>
      <c r="H108" s="303" t="s">
        <v>373</v>
      </c>
      <c r="I108" s="303" t="s">
        <v>931</v>
      </c>
      <c r="J108" s="303" t="s">
        <v>539</v>
      </c>
      <c r="K108" s="303">
        <v>46</v>
      </c>
      <c r="L108" s="303" t="s">
        <v>932</v>
      </c>
      <c r="M108" s="303" t="s">
        <v>933</v>
      </c>
      <c r="N108" s="301">
        <v>105</v>
      </c>
      <c r="O108" s="303" t="s">
        <v>944</v>
      </c>
      <c r="P108" s="303" t="s">
        <v>945</v>
      </c>
      <c r="Q108" s="328">
        <v>34</v>
      </c>
      <c r="R108" s="310" t="s">
        <v>946</v>
      </c>
      <c r="S108" s="305">
        <v>46</v>
      </c>
      <c r="T108" s="305" t="s">
        <v>347</v>
      </c>
      <c r="U108" s="305" t="s">
        <v>347</v>
      </c>
      <c r="V108" s="305" t="s">
        <v>347</v>
      </c>
      <c r="W108" s="311">
        <v>4101104</v>
      </c>
      <c r="X108" s="308" t="s">
        <v>937</v>
      </c>
      <c r="Y108" s="28"/>
    </row>
    <row r="109" spans="1:25" ht="25.5" customHeight="1" x14ac:dyDescent="0.25">
      <c r="A109" s="301">
        <v>106</v>
      </c>
      <c r="B109" s="302">
        <v>98</v>
      </c>
      <c r="C109" s="303" t="s">
        <v>412</v>
      </c>
      <c r="D109" s="304"/>
      <c r="E109" s="304"/>
      <c r="F109" s="303" t="s">
        <v>861</v>
      </c>
      <c r="G109" s="303" t="s">
        <v>908</v>
      </c>
      <c r="H109" s="303" t="s">
        <v>373</v>
      </c>
      <c r="I109" s="303" t="s">
        <v>931</v>
      </c>
      <c r="J109" s="303" t="s">
        <v>539</v>
      </c>
      <c r="K109" s="303">
        <v>46</v>
      </c>
      <c r="L109" s="303" t="s">
        <v>932</v>
      </c>
      <c r="M109" s="303" t="s">
        <v>933</v>
      </c>
      <c r="N109" s="301">
        <v>106</v>
      </c>
      <c r="O109" s="303" t="s">
        <v>947</v>
      </c>
      <c r="P109" s="303" t="s">
        <v>948</v>
      </c>
      <c r="Q109" s="328">
        <v>34</v>
      </c>
      <c r="R109" s="310" t="s">
        <v>949</v>
      </c>
      <c r="S109" s="305">
        <v>46</v>
      </c>
      <c r="T109" s="305" t="s">
        <v>347</v>
      </c>
      <c r="U109" s="305" t="s">
        <v>347</v>
      </c>
      <c r="V109" s="305" t="s">
        <v>347</v>
      </c>
      <c r="W109" s="311">
        <v>4101104</v>
      </c>
      <c r="X109" s="308" t="s">
        <v>937</v>
      </c>
      <c r="Y109" s="28"/>
    </row>
    <row r="110" spans="1:25" ht="25.5" customHeight="1" x14ac:dyDescent="0.25">
      <c r="A110" s="301">
        <v>107</v>
      </c>
      <c r="B110" s="302">
        <v>98</v>
      </c>
      <c r="C110" s="303" t="s">
        <v>412</v>
      </c>
      <c r="D110" s="304"/>
      <c r="E110" s="304"/>
      <c r="F110" s="303" t="s">
        <v>861</v>
      </c>
      <c r="G110" s="303" t="s">
        <v>908</v>
      </c>
      <c r="H110" s="303" t="s">
        <v>345</v>
      </c>
      <c r="I110" s="303" t="s">
        <v>909</v>
      </c>
      <c r="J110" s="303" t="s">
        <v>347</v>
      </c>
      <c r="K110" s="303">
        <v>58</v>
      </c>
      <c r="L110" s="303" t="s">
        <v>950</v>
      </c>
      <c r="M110" s="303" t="s">
        <v>951</v>
      </c>
      <c r="N110" s="301">
        <v>107</v>
      </c>
      <c r="O110" s="303" t="s">
        <v>952</v>
      </c>
      <c r="P110" s="303" t="s">
        <v>953</v>
      </c>
      <c r="Q110" s="309">
        <v>32</v>
      </c>
      <c r="R110" s="310" t="s">
        <v>954</v>
      </c>
      <c r="S110" s="305">
        <v>58</v>
      </c>
      <c r="T110" s="305" t="s">
        <v>347</v>
      </c>
      <c r="U110" s="305" t="s">
        <v>347</v>
      </c>
      <c r="V110" s="305" t="s">
        <v>347</v>
      </c>
      <c r="W110" s="311">
        <v>4502003</v>
      </c>
      <c r="X110" s="308" t="s">
        <v>955</v>
      </c>
      <c r="Y110" s="28"/>
    </row>
    <row r="111" spans="1:25" ht="25.5" customHeight="1" x14ac:dyDescent="0.25">
      <c r="A111" s="301">
        <v>108</v>
      </c>
      <c r="B111" s="302">
        <v>98</v>
      </c>
      <c r="C111" s="303" t="s">
        <v>412</v>
      </c>
      <c r="D111" s="304"/>
      <c r="E111" s="304"/>
      <c r="F111" s="303" t="s">
        <v>861</v>
      </c>
      <c r="G111" s="303" t="s">
        <v>908</v>
      </c>
      <c r="H111" s="303" t="s">
        <v>345</v>
      </c>
      <c r="I111" s="303" t="s">
        <v>909</v>
      </c>
      <c r="J111" s="303" t="s">
        <v>347</v>
      </c>
      <c r="K111" s="303">
        <v>58</v>
      </c>
      <c r="L111" s="303" t="s">
        <v>950</v>
      </c>
      <c r="M111" s="303" t="s">
        <v>951</v>
      </c>
      <c r="N111" s="301">
        <v>108</v>
      </c>
      <c r="O111" s="303" t="s">
        <v>956</v>
      </c>
      <c r="P111" s="303" t="s">
        <v>957</v>
      </c>
      <c r="Q111" s="309">
        <v>32</v>
      </c>
      <c r="R111" s="310" t="s">
        <v>222</v>
      </c>
      <c r="S111" s="305">
        <v>58</v>
      </c>
      <c r="T111" s="305" t="s">
        <v>347</v>
      </c>
      <c r="U111" s="305" t="s">
        <v>347</v>
      </c>
      <c r="V111" s="305" t="s">
        <v>347</v>
      </c>
      <c r="W111" s="311">
        <v>4502008</v>
      </c>
      <c r="X111" s="308" t="s">
        <v>958</v>
      </c>
      <c r="Y111" s="28"/>
    </row>
    <row r="112" spans="1:25" ht="25.5" customHeight="1" x14ac:dyDescent="0.25">
      <c r="A112" s="301">
        <v>111</v>
      </c>
      <c r="B112" s="302">
        <v>98</v>
      </c>
      <c r="C112" s="303" t="s">
        <v>412</v>
      </c>
      <c r="D112" s="304"/>
      <c r="E112" s="304"/>
      <c r="F112" s="303" t="s">
        <v>861</v>
      </c>
      <c r="G112" s="303" t="s">
        <v>908</v>
      </c>
      <c r="H112" s="303" t="s">
        <v>345</v>
      </c>
      <c r="I112" s="303" t="s">
        <v>909</v>
      </c>
      <c r="J112" s="303" t="s">
        <v>347</v>
      </c>
      <c r="K112" s="303">
        <v>58</v>
      </c>
      <c r="L112" s="303" t="s">
        <v>950</v>
      </c>
      <c r="M112" s="303" t="s">
        <v>951</v>
      </c>
      <c r="N112" s="301">
        <v>111</v>
      </c>
      <c r="O112" s="303" t="s">
        <v>959</v>
      </c>
      <c r="P112" s="303" t="s">
        <v>960</v>
      </c>
      <c r="Q112" s="309">
        <v>32</v>
      </c>
      <c r="R112" s="310" t="s">
        <v>725</v>
      </c>
      <c r="S112" s="305">
        <v>58</v>
      </c>
      <c r="T112" s="305" t="s">
        <v>347</v>
      </c>
      <c r="U112" s="305" t="s">
        <v>347</v>
      </c>
      <c r="V112" s="305" t="s">
        <v>347</v>
      </c>
      <c r="W112" s="311">
        <v>4502007</v>
      </c>
      <c r="X112" s="308" t="s">
        <v>961</v>
      </c>
      <c r="Y112" s="28"/>
    </row>
    <row r="113" spans="1:25" ht="25.5" customHeight="1" x14ac:dyDescent="0.25">
      <c r="A113" s="301">
        <v>112</v>
      </c>
      <c r="B113" s="302">
        <v>98</v>
      </c>
      <c r="C113" s="303" t="s">
        <v>412</v>
      </c>
      <c r="D113" s="304"/>
      <c r="E113" s="304"/>
      <c r="F113" s="303" t="s">
        <v>861</v>
      </c>
      <c r="G113" s="303" t="s">
        <v>908</v>
      </c>
      <c r="H113" s="303" t="s">
        <v>345</v>
      </c>
      <c r="I113" s="303" t="s">
        <v>909</v>
      </c>
      <c r="J113" s="303" t="s">
        <v>347</v>
      </c>
      <c r="K113" s="303">
        <v>58</v>
      </c>
      <c r="L113" s="303" t="s">
        <v>950</v>
      </c>
      <c r="M113" s="303" t="s">
        <v>951</v>
      </c>
      <c r="N113" s="301">
        <v>112</v>
      </c>
      <c r="O113" s="303" t="s">
        <v>962</v>
      </c>
      <c r="P113" s="303" t="s">
        <v>963</v>
      </c>
      <c r="Q113" s="309">
        <v>32</v>
      </c>
      <c r="R113" s="310" t="s">
        <v>869</v>
      </c>
      <c r="S113" s="305">
        <v>58</v>
      </c>
      <c r="T113" s="305" t="s">
        <v>347</v>
      </c>
      <c r="U113" s="305" t="s">
        <v>347</v>
      </c>
      <c r="V113" s="305" t="s">
        <v>347</v>
      </c>
      <c r="W113" s="311">
        <v>4502007</v>
      </c>
      <c r="X113" s="308" t="s">
        <v>961</v>
      </c>
      <c r="Y113" s="28"/>
    </row>
    <row r="114" spans="1:25" ht="25.5" customHeight="1" x14ac:dyDescent="0.25">
      <c r="A114" s="301">
        <v>109</v>
      </c>
      <c r="B114" s="302">
        <v>98</v>
      </c>
      <c r="C114" s="303" t="s">
        <v>412</v>
      </c>
      <c r="D114" s="304"/>
      <c r="E114" s="304"/>
      <c r="F114" s="303" t="s">
        <v>861</v>
      </c>
      <c r="G114" s="303" t="s">
        <v>908</v>
      </c>
      <c r="H114" s="303" t="s">
        <v>345</v>
      </c>
      <c r="I114" s="303" t="s">
        <v>863</v>
      </c>
      <c r="J114" s="303" t="s">
        <v>347</v>
      </c>
      <c r="K114" s="303">
        <v>59</v>
      </c>
      <c r="L114" s="303" t="s">
        <v>964</v>
      </c>
      <c r="M114" s="303" t="s">
        <v>965</v>
      </c>
      <c r="N114" s="301">
        <v>109</v>
      </c>
      <c r="O114" s="303" t="s">
        <v>966</v>
      </c>
      <c r="P114" s="303" t="s">
        <v>967</v>
      </c>
      <c r="Q114" s="309">
        <v>32</v>
      </c>
      <c r="R114" s="310" t="s">
        <v>968</v>
      </c>
      <c r="S114" s="305">
        <v>59</v>
      </c>
      <c r="T114" s="305" t="s">
        <v>347</v>
      </c>
      <c r="U114" s="305" t="s">
        <v>347</v>
      </c>
      <c r="V114" s="305" t="s">
        <v>347</v>
      </c>
      <c r="W114" s="307">
        <v>39</v>
      </c>
      <c r="X114" s="308" t="s">
        <v>969</v>
      </c>
      <c r="Y114" s="28"/>
    </row>
    <row r="115" spans="1:25" ht="25.5" customHeight="1" x14ac:dyDescent="0.25">
      <c r="A115" s="301">
        <v>113</v>
      </c>
      <c r="B115" s="302">
        <v>94</v>
      </c>
      <c r="C115" s="303" t="s">
        <v>595</v>
      </c>
      <c r="D115" s="304"/>
      <c r="E115" s="304"/>
      <c r="F115" s="303" t="s">
        <v>710</v>
      </c>
      <c r="G115" s="303" t="s">
        <v>810</v>
      </c>
      <c r="H115" s="303" t="s">
        <v>373</v>
      </c>
      <c r="I115" s="303" t="s">
        <v>738</v>
      </c>
      <c r="J115" s="303" t="s">
        <v>539</v>
      </c>
      <c r="K115" s="303">
        <v>40</v>
      </c>
      <c r="L115" s="303" t="s">
        <v>811</v>
      </c>
      <c r="M115" s="303" t="s">
        <v>812</v>
      </c>
      <c r="N115" s="301">
        <v>113</v>
      </c>
      <c r="O115" s="301" t="s">
        <v>970</v>
      </c>
      <c r="P115" s="301" t="s">
        <v>971</v>
      </c>
      <c r="Q115" s="309">
        <v>26</v>
      </c>
      <c r="R115" s="310" t="s">
        <v>972</v>
      </c>
      <c r="S115" s="305">
        <v>40</v>
      </c>
      <c r="T115" s="305" t="s">
        <v>347</v>
      </c>
      <c r="U115" s="305" t="s">
        <v>347</v>
      </c>
      <c r="V115" s="305" t="s">
        <v>347</v>
      </c>
      <c r="W115" s="307">
        <v>4503022</v>
      </c>
      <c r="X115" s="308" t="s">
        <v>973</v>
      </c>
    </row>
  </sheetData>
  <sheetProtection algorithmName="SHA-512" hashValue="hvEuYwZ4HlEak9tscVUml5ebm79VtBfT/sTH3UX886lqDke0AUWkLX3dKKmH0kstOWmYIQSMkeAtQZU0veKaNw==" saltValue="/zd0k7vUZTAKMRnkLKvnhA==" spinCount="100000" sheet="1" formatCells="0" formatColumns="0" sort="0" autoFilter="0" pivotTables="0"/>
  <phoneticPr fontId="44" type="noConversion"/>
  <conditionalFormatting sqref="N2:N115">
    <cfRule type="duplicateValues" dxfId="13" priority="2"/>
  </conditionalFormatting>
  <conditionalFormatting sqref="A2:A115">
    <cfRule type="duplicateValues" dxfId="12" priority="1"/>
  </conditionalFormatting>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2"/>
  <dimension ref="A1:AG1507"/>
  <sheetViews>
    <sheetView topLeftCell="X1" workbookViewId="0">
      <selection activeCell="X1" sqref="A1:XFD1048576"/>
    </sheetView>
  </sheetViews>
  <sheetFormatPr baseColWidth="10" defaultColWidth="11.42578125" defaultRowHeight="15" x14ac:dyDescent="0.25"/>
  <cols>
    <col min="3" max="3" width="24.5703125" customWidth="1"/>
    <col min="7" max="7" width="29.85546875" customWidth="1"/>
    <col min="9" max="9" width="24.5703125" customWidth="1"/>
    <col min="12" max="12" width="28.42578125" customWidth="1"/>
    <col min="14" max="14" width="48.5703125" customWidth="1"/>
    <col min="15" max="15" width="40.42578125" customWidth="1"/>
    <col min="16" max="16" width="18.85546875" customWidth="1"/>
    <col min="17" max="21" width="16" style="104" customWidth="1"/>
    <col min="22" max="22" width="11.42578125" style="105"/>
    <col min="24" max="24" width="11.42578125" style="103"/>
    <col min="25" max="25" width="35.5703125" customWidth="1"/>
    <col min="26" max="26" width="11.42578125" style="103"/>
    <col min="27" max="27" width="30.42578125" customWidth="1"/>
    <col min="28" max="28" width="18" style="37" customWidth="1"/>
    <col min="29" max="29" width="19.140625" customWidth="1"/>
    <col min="30" max="30" width="22.42578125" customWidth="1"/>
    <col min="31" max="31" width="21.28515625" customWidth="1"/>
    <col min="32" max="32" width="35.5703125" customWidth="1"/>
  </cols>
  <sheetData>
    <row r="1" spans="1:33" s="90" customFormat="1" ht="22.5" customHeight="1" x14ac:dyDescent="0.25">
      <c r="A1" s="95" t="s">
        <v>974</v>
      </c>
      <c r="B1" s="95" t="s">
        <v>975</v>
      </c>
      <c r="C1" s="117" t="s">
        <v>175</v>
      </c>
      <c r="D1" s="96" t="s">
        <v>976</v>
      </c>
      <c r="E1" s="95" t="s">
        <v>324</v>
      </c>
      <c r="F1" s="96" t="s">
        <v>977</v>
      </c>
      <c r="G1" s="117" t="s">
        <v>174</v>
      </c>
      <c r="H1" s="97" t="s">
        <v>325</v>
      </c>
      <c r="I1" s="118" t="s">
        <v>326</v>
      </c>
      <c r="J1" s="98" t="s">
        <v>327</v>
      </c>
      <c r="K1" s="96" t="s">
        <v>328</v>
      </c>
      <c r="L1" s="119" t="s">
        <v>329</v>
      </c>
      <c r="M1" s="120" t="s">
        <v>320</v>
      </c>
      <c r="N1" s="119" t="s">
        <v>331</v>
      </c>
      <c r="O1" s="95" t="s">
        <v>332</v>
      </c>
      <c r="P1" s="99" t="s">
        <v>978</v>
      </c>
      <c r="Q1" s="100" t="s">
        <v>979</v>
      </c>
      <c r="R1" s="100" t="s">
        <v>980</v>
      </c>
      <c r="S1" s="100" t="s">
        <v>981</v>
      </c>
      <c r="T1" s="100" t="s">
        <v>982</v>
      </c>
      <c r="U1" s="100" t="s">
        <v>983</v>
      </c>
      <c r="V1" s="101" t="s">
        <v>984</v>
      </c>
      <c r="W1" s="99" t="s">
        <v>341</v>
      </c>
      <c r="X1" s="102" t="s">
        <v>985</v>
      </c>
      <c r="Y1" s="99" t="s">
        <v>986</v>
      </c>
      <c r="Z1" s="102" t="s">
        <v>987</v>
      </c>
      <c r="AA1" s="109" t="s">
        <v>333</v>
      </c>
      <c r="AB1" s="111" t="s">
        <v>334</v>
      </c>
      <c r="AC1" s="110" t="s">
        <v>988</v>
      </c>
      <c r="AD1" s="110" t="s">
        <v>336</v>
      </c>
      <c r="AE1" s="110" t="s">
        <v>337</v>
      </c>
      <c r="AF1" s="110" t="s">
        <v>340</v>
      </c>
      <c r="AG1" s="110" t="s">
        <v>989</v>
      </c>
    </row>
    <row r="2" spans="1:33" x14ac:dyDescent="0.25">
      <c r="A2">
        <v>1</v>
      </c>
      <c r="B2" t="s">
        <v>4</v>
      </c>
      <c r="C2" t="s">
        <v>342</v>
      </c>
      <c r="D2">
        <v>1</v>
      </c>
      <c r="E2" t="s">
        <v>343</v>
      </c>
      <c r="F2">
        <v>1</v>
      </c>
      <c r="G2" t="str">
        <f>VLOOKUP(M2,'BATERIA DE PROYECTOS'!$A$2:$G$115,7,0)</f>
        <v>Programa 1. Diálogo social y cultura ciudadana para la convivencia pacífica y la recuperación de la confianza.</v>
      </c>
      <c r="H2" t="s">
        <v>345</v>
      </c>
      <c r="I2" t="str">
        <f>VLOOKUP(M2,'BATERIA DE PROYECTOS'!$A$2:$I$115,9,0)</f>
        <v>Cultura ciudadana para la convivencia pacífica</v>
      </c>
      <c r="J2" t="s">
        <v>347</v>
      </c>
      <c r="K2">
        <v>15</v>
      </c>
      <c r="L2" t="str">
        <f>VLOOKUP(M2,'BATERIA DE PROYECTOS'!$A$2:$L$115,12,0)</f>
        <v>Promoción de la convivencia ciudadana</v>
      </c>
      <c r="M2">
        <v>1</v>
      </c>
      <c r="N2" t="s">
        <v>350</v>
      </c>
      <c r="O2" t="s">
        <v>351</v>
      </c>
      <c r="P2" t="s">
        <v>990</v>
      </c>
      <c r="Q2" s="104">
        <v>288</v>
      </c>
      <c r="R2" s="104">
        <v>360</v>
      </c>
      <c r="S2" s="104">
        <v>432</v>
      </c>
      <c r="T2" s="104">
        <v>360</v>
      </c>
      <c r="U2" s="104">
        <v>1439</v>
      </c>
      <c r="V2" s="105">
        <v>5.0000000000000001E-3</v>
      </c>
      <c r="W2">
        <v>0</v>
      </c>
      <c r="X2" s="106">
        <v>200</v>
      </c>
      <c r="Y2" s="107" t="s">
        <v>991</v>
      </c>
      <c r="Z2" s="106">
        <v>51</v>
      </c>
      <c r="AA2" s="112">
        <v>1</v>
      </c>
      <c r="AB2" s="113" t="s">
        <v>352</v>
      </c>
      <c r="AC2" s="290"/>
      <c r="AD2" s="289" t="s">
        <v>353</v>
      </c>
      <c r="AE2" s="289" t="s">
        <v>347</v>
      </c>
      <c r="AF2" s="113" t="s">
        <v>354</v>
      </c>
    </row>
    <row r="3" spans="1:33" x14ac:dyDescent="0.25">
      <c r="A3">
        <v>1</v>
      </c>
      <c r="B3" t="s">
        <v>4</v>
      </c>
      <c r="C3" t="s">
        <v>342</v>
      </c>
      <c r="D3">
        <v>1</v>
      </c>
      <c r="E3" t="s">
        <v>343</v>
      </c>
      <c r="F3">
        <v>1</v>
      </c>
      <c r="G3" t="str">
        <f>VLOOKUP(M3,'BATERIA DE PROYECTOS'!$A$2:$G$115,7,0)</f>
        <v>Programa 1. Diálogo social y cultura ciudadana para la convivencia pacífica y la recuperación de la confianza.</v>
      </c>
      <c r="H3" t="s">
        <v>345</v>
      </c>
      <c r="I3" t="str">
        <f>VLOOKUP(M3,'BATERIA DE PROYECTOS'!$A$2:$I$115,9,0)</f>
        <v>Cultura ciudadana para la convivencia pacífica</v>
      </c>
      <c r="J3" t="s">
        <v>347</v>
      </c>
      <c r="K3">
        <v>15</v>
      </c>
      <c r="L3" t="str">
        <f>VLOOKUP(M3,'BATERIA DE PROYECTOS'!$A$2:$L$115,12,0)</f>
        <v>Promoción de la convivencia ciudadana</v>
      </c>
      <c r="M3">
        <v>2</v>
      </c>
      <c r="N3" t="s">
        <v>355</v>
      </c>
      <c r="O3" t="s">
        <v>356</v>
      </c>
      <c r="P3" t="s">
        <v>992</v>
      </c>
      <c r="Q3" s="104">
        <v>134</v>
      </c>
      <c r="R3" s="104">
        <v>143</v>
      </c>
      <c r="S3" s="104">
        <v>147</v>
      </c>
      <c r="T3" s="104">
        <v>151</v>
      </c>
      <c r="U3" s="104">
        <v>575</v>
      </c>
      <c r="V3" s="105">
        <v>2E-3</v>
      </c>
      <c r="W3">
        <v>0</v>
      </c>
      <c r="X3" s="106">
        <v>4</v>
      </c>
      <c r="Y3" s="107" t="s">
        <v>991</v>
      </c>
      <c r="Z3" s="106">
        <v>51</v>
      </c>
      <c r="AA3" s="112">
        <v>1</v>
      </c>
      <c r="AB3" s="113" t="s">
        <v>357</v>
      </c>
      <c r="AC3" s="121"/>
      <c r="AD3" s="289" t="s">
        <v>358</v>
      </c>
      <c r="AE3" s="289" t="s">
        <v>347</v>
      </c>
      <c r="AF3" s="113" t="s">
        <v>359</v>
      </c>
    </row>
    <row r="4" spans="1:33" x14ac:dyDescent="0.25">
      <c r="A4">
        <v>1</v>
      </c>
      <c r="B4" t="s">
        <v>4</v>
      </c>
      <c r="C4" t="s">
        <v>342</v>
      </c>
      <c r="D4">
        <v>1</v>
      </c>
      <c r="E4" t="s">
        <v>343</v>
      </c>
      <c r="F4">
        <v>1</v>
      </c>
      <c r="G4" t="str">
        <f>VLOOKUP(M4,'BATERIA DE PROYECTOS'!$A$2:$G$115,7,0)</f>
        <v>Programa 1. Diálogo social y cultura ciudadana para la convivencia pacífica y la recuperación de la confianza.</v>
      </c>
      <c r="H4" t="s">
        <v>345</v>
      </c>
      <c r="I4" t="str">
        <f>VLOOKUP(M4,'BATERIA DE PROYECTOS'!$A$2:$I$115,9,0)</f>
        <v>Cultura ciudadana para la convivencia pacífica</v>
      </c>
      <c r="J4" t="s">
        <v>347</v>
      </c>
      <c r="K4">
        <v>15</v>
      </c>
      <c r="L4" t="str">
        <f>VLOOKUP(M4,'BATERIA DE PROYECTOS'!$A$2:$L$115,12,0)</f>
        <v>Promoción de la convivencia ciudadana</v>
      </c>
      <c r="M4">
        <v>3</v>
      </c>
      <c r="N4" t="s">
        <v>360</v>
      </c>
      <c r="O4" t="s">
        <v>361</v>
      </c>
      <c r="P4" t="s">
        <v>993</v>
      </c>
      <c r="Q4" s="104">
        <v>180</v>
      </c>
      <c r="R4" s="104">
        <v>539</v>
      </c>
      <c r="S4" s="104">
        <v>360</v>
      </c>
      <c r="T4" s="104">
        <v>360</v>
      </c>
      <c r="U4" s="104">
        <v>1439</v>
      </c>
      <c r="V4" s="105">
        <v>5.0000000000000001E-3</v>
      </c>
      <c r="W4">
        <v>0</v>
      </c>
      <c r="X4" s="106">
        <v>8</v>
      </c>
      <c r="Y4" s="107" t="s">
        <v>991</v>
      </c>
      <c r="Z4" s="106">
        <v>51</v>
      </c>
      <c r="AA4" s="112">
        <v>1</v>
      </c>
      <c r="AB4" s="113" t="s">
        <v>362</v>
      </c>
      <c r="AC4" s="121"/>
      <c r="AD4" s="289" t="s">
        <v>358</v>
      </c>
      <c r="AE4" s="289" t="s">
        <v>347</v>
      </c>
      <c r="AF4" s="113" t="s">
        <v>354</v>
      </c>
    </row>
    <row r="5" spans="1:33" x14ac:dyDescent="0.25">
      <c r="A5">
        <v>1</v>
      </c>
      <c r="B5" t="s">
        <v>4</v>
      </c>
      <c r="C5" t="s">
        <v>363</v>
      </c>
      <c r="D5">
        <v>1</v>
      </c>
      <c r="E5" t="s">
        <v>343</v>
      </c>
      <c r="F5">
        <v>2</v>
      </c>
      <c r="G5" t="str">
        <f>VLOOKUP(M5,'BATERIA DE PROYECTOS'!$A$2:$G$115,7,0)</f>
        <v>Programa 2. Cero tolerancia a las violencias contra las mujeres y basadas en género</v>
      </c>
      <c r="H5" t="s">
        <v>345</v>
      </c>
      <c r="I5" t="str">
        <f>VLOOKUP(M5,'BATERIA DE PROYECTOS'!$A$2:$I$115,9,0)</f>
        <v>Cero tolerancia a las violencias</v>
      </c>
      <c r="J5" t="s">
        <v>347</v>
      </c>
      <c r="K5">
        <v>22</v>
      </c>
      <c r="L5" t="str">
        <f>VLOOKUP(M5,'BATERIA DE PROYECTOS'!$A$2:$L$115,12,0)</f>
        <v>Prevención del feminicidio y las violencias contra las mujeres</v>
      </c>
      <c r="M5">
        <v>4</v>
      </c>
      <c r="N5" t="s">
        <v>368</v>
      </c>
      <c r="O5" t="s">
        <v>369</v>
      </c>
      <c r="P5" t="s">
        <v>994</v>
      </c>
      <c r="Q5" s="104">
        <v>682</v>
      </c>
      <c r="R5" s="104">
        <v>796</v>
      </c>
      <c r="S5" s="104">
        <v>817</v>
      </c>
      <c r="T5" s="104">
        <v>815</v>
      </c>
      <c r="U5" s="104">
        <v>3111</v>
      </c>
      <c r="V5" s="105">
        <v>1.0999999999999999E-2</v>
      </c>
      <c r="W5">
        <v>0</v>
      </c>
      <c r="X5" s="106">
        <v>2329</v>
      </c>
      <c r="Y5" s="107" t="s">
        <v>995</v>
      </c>
      <c r="Z5" s="106">
        <v>50</v>
      </c>
      <c r="AA5" s="112">
        <v>2</v>
      </c>
      <c r="AB5" s="113" t="s">
        <v>222</v>
      </c>
      <c r="AC5" s="121"/>
      <c r="AD5" s="289" t="s">
        <v>370</v>
      </c>
      <c r="AE5" s="289" t="s">
        <v>347</v>
      </c>
      <c r="AF5" s="113" t="s">
        <v>371</v>
      </c>
    </row>
    <row r="6" spans="1:33" x14ac:dyDescent="0.25">
      <c r="A6">
        <v>1</v>
      </c>
      <c r="B6" t="s">
        <v>4</v>
      </c>
      <c r="C6" t="s">
        <v>342</v>
      </c>
      <c r="D6">
        <v>1</v>
      </c>
      <c r="E6" t="s">
        <v>343</v>
      </c>
      <c r="F6">
        <v>3</v>
      </c>
      <c r="G6" t="str">
        <f>VLOOKUP(M6,'BATERIA DE PROYECTOS'!$A$2:$G$115,7,0)</f>
        <v>Programa 3. Desmantelamiento de estructuras criminales y delincuenciales con mejores capacidades y activos tecnológicos.</v>
      </c>
      <c r="H6" t="s">
        <v>373</v>
      </c>
      <c r="I6" t="str">
        <f>VLOOKUP(M6,'BATERIA DE PROYECTOS'!$A$2:$I$115,9,0)</f>
        <v>Mejores capacidades al servicio de la seguridad</v>
      </c>
      <c r="J6" t="s">
        <v>375</v>
      </c>
      <c r="K6">
        <v>2</v>
      </c>
      <c r="L6" t="str">
        <f>VLOOKUP(M6,'BATERIA DE PROYECTOS'!$A$2:$L$115,12,0)</f>
        <v>Dotación, mantenimiento de equipamientos que permitan el fortalecimiento de la seguridad y justicia.</v>
      </c>
      <c r="M6">
        <v>5</v>
      </c>
      <c r="N6" t="s">
        <v>378</v>
      </c>
      <c r="O6" t="s">
        <v>379</v>
      </c>
      <c r="P6" t="s">
        <v>996</v>
      </c>
      <c r="Q6" s="104">
        <v>804</v>
      </c>
      <c r="R6" s="104">
        <v>858</v>
      </c>
      <c r="S6" s="104">
        <v>883</v>
      </c>
      <c r="T6" s="104">
        <v>908</v>
      </c>
      <c r="U6" s="104">
        <v>3452</v>
      </c>
      <c r="V6" s="105">
        <v>1.2E-2</v>
      </c>
      <c r="W6">
        <v>0</v>
      </c>
      <c r="X6" s="106">
        <v>4</v>
      </c>
      <c r="Y6" s="107" t="s">
        <v>991</v>
      </c>
      <c r="Z6" s="106">
        <v>51</v>
      </c>
      <c r="AA6" s="112">
        <v>3</v>
      </c>
      <c r="AB6" s="113" t="s">
        <v>222</v>
      </c>
      <c r="AC6" s="121"/>
      <c r="AD6" s="289" t="s">
        <v>347</v>
      </c>
      <c r="AE6" s="289" t="s">
        <v>347</v>
      </c>
      <c r="AF6" s="113" t="s">
        <v>380</v>
      </c>
    </row>
    <row r="7" spans="1:33" x14ac:dyDescent="0.25">
      <c r="A7">
        <v>1</v>
      </c>
      <c r="B7" t="s">
        <v>4</v>
      </c>
      <c r="C7" t="s">
        <v>342</v>
      </c>
      <c r="D7">
        <v>1</v>
      </c>
      <c r="E7" t="s">
        <v>343</v>
      </c>
      <c r="F7">
        <v>3</v>
      </c>
      <c r="G7" t="str">
        <f>VLOOKUP(M7,'BATERIA DE PROYECTOS'!$A$2:$G$115,7,0)</f>
        <v>Programa 3. Desmantelamiento de estructuras criminales y delincuenciales con mejores capacidades y activos tecnológicos.</v>
      </c>
      <c r="H7" t="s">
        <v>373</v>
      </c>
      <c r="I7" t="str">
        <f>VLOOKUP(M7,'BATERIA DE PROYECTOS'!$A$2:$I$115,9,0)</f>
        <v>Mejores capacidades al servicio de la seguridad</v>
      </c>
      <c r="J7" t="s">
        <v>375</v>
      </c>
      <c r="K7">
        <v>2</v>
      </c>
      <c r="L7" t="str">
        <f>VLOOKUP(M7,'BATERIA DE PROYECTOS'!$A$2:$L$115,12,0)</f>
        <v>Dotación, mantenimiento de equipamientos que permitan el fortalecimiento de la seguridad y justicia.</v>
      </c>
      <c r="M7">
        <v>6</v>
      </c>
      <c r="N7" t="s">
        <v>381</v>
      </c>
      <c r="O7" t="s">
        <v>382</v>
      </c>
      <c r="P7" t="s">
        <v>997</v>
      </c>
      <c r="Q7" s="104">
        <v>804</v>
      </c>
      <c r="R7" s="104">
        <v>858</v>
      </c>
      <c r="S7" s="104">
        <v>883</v>
      </c>
      <c r="T7" s="104">
        <v>908</v>
      </c>
      <c r="U7" s="104">
        <v>3452</v>
      </c>
      <c r="V7" s="105">
        <v>1.2E-2</v>
      </c>
      <c r="W7">
        <v>0</v>
      </c>
      <c r="X7" s="106">
        <v>4</v>
      </c>
      <c r="Y7" s="107" t="s">
        <v>991</v>
      </c>
      <c r="Z7" s="106">
        <v>51</v>
      </c>
      <c r="AA7" s="112">
        <v>3</v>
      </c>
      <c r="AB7" s="113" t="s">
        <v>383</v>
      </c>
      <c r="AC7" s="121"/>
      <c r="AD7" s="289" t="s">
        <v>347</v>
      </c>
      <c r="AE7" s="289" t="s">
        <v>347</v>
      </c>
      <c r="AF7" s="113" t="s">
        <v>384</v>
      </c>
    </row>
    <row r="8" spans="1:33" x14ac:dyDescent="0.25">
      <c r="A8">
        <v>1</v>
      </c>
      <c r="B8" t="s">
        <v>4</v>
      </c>
      <c r="C8" t="s">
        <v>342</v>
      </c>
      <c r="D8">
        <v>1</v>
      </c>
      <c r="E8" t="s">
        <v>343</v>
      </c>
      <c r="F8">
        <v>4</v>
      </c>
      <c r="G8" t="str">
        <f>VLOOKUP(M8,'BATERIA DE PROYECTOS'!$A$2:$G$115,7,0)</f>
        <v>Programa 4. Servicios centrados en la justicia.</v>
      </c>
      <c r="H8" t="s">
        <v>345</v>
      </c>
      <c r="I8" t="str">
        <f>VLOOKUP(M8,'BATERIA DE PROYECTOS'!$A$2:$I$115,9,0)</f>
        <v>Cultura ciudadana para la convivencia pacífica</v>
      </c>
      <c r="J8" t="s">
        <v>347</v>
      </c>
      <c r="K8">
        <v>14</v>
      </c>
      <c r="L8" t="str">
        <f>VLOOKUP(M8,'BATERIA DE PROYECTOS'!$A$2:$L$115,12,0)</f>
        <v>Acceso a la Justicia</v>
      </c>
      <c r="M8">
        <v>7</v>
      </c>
      <c r="N8" t="s">
        <v>388</v>
      </c>
      <c r="O8" t="s">
        <v>389</v>
      </c>
      <c r="P8" t="s">
        <v>998</v>
      </c>
      <c r="Q8" s="104" t="s">
        <v>999</v>
      </c>
      <c r="R8" s="104">
        <v>316</v>
      </c>
      <c r="S8" s="104" t="s">
        <v>999</v>
      </c>
      <c r="T8" s="104" t="s">
        <v>999</v>
      </c>
      <c r="U8" s="104">
        <v>316</v>
      </c>
      <c r="V8" s="105">
        <v>1E-3</v>
      </c>
      <c r="W8">
        <v>0</v>
      </c>
      <c r="X8" s="106">
        <v>1</v>
      </c>
      <c r="Y8" s="107" t="s">
        <v>991</v>
      </c>
      <c r="Z8" s="106">
        <v>51</v>
      </c>
      <c r="AA8" s="112">
        <v>4</v>
      </c>
      <c r="AB8" s="113" t="s">
        <v>390</v>
      </c>
      <c r="AC8" s="121"/>
      <c r="AD8" s="289" t="s">
        <v>347</v>
      </c>
      <c r="AE8" s="289" t="s">
        <v>347</v>
      </c>
      <c r="AF8" s="113" t="s">
        <v>391</v>
      </c>
    </row>
    <row r="9" spans="1:33" x14ac:dyDescent="0.25">
      <c r="A9">
        <v>1</v>
      </c>
      <c r="B9" t="s">
        <v>4</v>
      </c>
      <c r="C9" t="s">
        <v>342</v>
      </c>
      <c r="D9">
        <v>1</v>
      </c>
      <c r="E9" t="s">
        <v>343</v>
      </c>
      <c r="F9">
        <v>4</v>
      </c>
      <c r="G9" t="str">
        <f>VLOOKUP(M9,'BATERIA DE PROYECTOS'!$A$2:$G$115,7,0)</f>
        <v>Programa 4. Servicios centrados en la justicia.</v>
      </c>
      <c r="H9" t="s">
        <v>345</v>
      </c>
      <c r="I9" t="str">
        <f>VLOOKUP(M9,'BATERIA DE PROYECTOS'!$A$2:$I$115,9,0)</f>
        <v>Cultura ciudadana para la convivencia pacífica</v>
      </c>
      <c r="J9" t="s">
        <v>347</v>
      </c>
      <c r="K9">
        <v>14</v>
      </c>
      <c r="L9" t="str">
        <f>VLOOKUP(M9,'BATERIA DE PROYECTOS'!$A$2:$L$115,12,0)</f>
        <v>Acceso a la Justicia</v>
      </c>
      <c r="M9">
        <v>8</v>
      </c>
      <c r="N9" t="s">
        <v>392</v>
      </c>
      <c r="O9" t="s">
        <v>393</v>
      </c>
      <c r="P9" t="s">
        <v>1000</v>
      </c>
      <c r="Q9" s="104">
        <v>154</v>
      </c>
      <c r="R9" s="104">
        <v>164</v>
      </c>
      <c r="S9" s="104">
        <v>169</v>
      </c>
      <c r="T9" s="104">
        <v>174</v>
      </c>
      <c r="U9" s="104">
        <v>662</v>
      </c>
      <c r="V9" s="105">
        <v>2E-3</v>
      </c>
      <c r="W9">
        <v>0</v>
      </c>
      <c r="X9" s="106">
        <v>4</v>
      </c>
      <c r="Y9" s="107" t="s">
        <v>991</v>
      </c>
      <c r="Z9" s="106">
        <v>51</v>
      </c>
      <c r="AA9" s="112">
        <v>4</v>
      </c>
      <c r="AB9" s="113" t="s">
        <v>352</v>
      </c>
      <c r="AC9" s="121"/>
      <c r="AD9" s="289" t="s">
        <v>347</v>
      </c>
      <c r="AE9" s="289" t="s">
        <v>347</v>
      </c>
      <c r="AF9" s="113" t="s">
        <v>391</v>
      </c>
    </row>
    <row r="10" spans="1:33" x14ac:dyDescent="0.25">
      <c r="A10">
        <v>1</v>
      </c>
      <c r="B10" t="s">
        <v>4</v>
      </c>
      <c r="C10" t="s">
        <v>342</v>
      </c>
      <c r="D10">
        <v>1</v>
      </c>
      <c r="E10" t="s">
        <v>343</v>
      </c>
      <c r="F10">
        <v>4</v>
      </c>
      <c r="G10" t="str">
        <f>VLOOKUP(M10,'BATERIA DE PROYECTOS'!$A$2:$G$115,7,0)</f>
        <v>Programa 4. Servicios centrados en la justicia.</v>
      </c>
      <c r="H10" t="s">
        <v>345</v>
      </c>
      <c r="I10" t="str">
        <f>VLOOKUP(M10,'BATERIA DE PROYECTOS'!$A$2:$I$115,9,0)</f>
        <v>Cultura ciudadana para la convivencia pacífica</v>
      </c>
      <c r="J10" t="s">
        <v>347</v>
      </c>
      <c r="K10">
        <v>14</v>
      </c>
      <c r="L10" t="str">
        <f>VLOOKUP(M10,'BATERIA DE PROYECTOS'!$A$2:$L$115,12,0)</f>
        <v>Acceso a la Justicia</v>
      </c>
      <c r="M10">
        <v>10</v>
      </c>
      <c r="N10" t="s">
        <v>398</v>
      </c>
      <c r="O10" t="s">
        <v>399</v>
      </c>
      <c r="P10" t="s">
        <v>1001</v>
      </c>
      <c r="Q10" s="104">
        <v>173</v>
      </c>
      <c r="R10" s="104">
        <v>259</v>
      </c>
      <c r="S10" s="104">
        <v>345</v>
      </c>
      <c r="T10" s="104">
        <v>230</v>
      </c>
      <c r="U10" s="104">
        <v>1007</v>
      </c>
      <c r="V10" s="105">
        <v>4.0000000000000001E-3</v>
      </c>
      <c r="W10">
        <v>0</v>
      </c>
      <c r="X10" s="106">
        <v>350</v>
      </c>
      <c r="Y10" s="107" t="s">
        <v>991</v>
      </c>
      <c r="Z10" s="106">
        <v>51</v>
      </c>
      <c r="AA10" s="112">
        <v>4</v>
      </c>
      <c r="AB10" s="113" t="s">
        <v>400</v>
      </c>
      <c r="AC10" s="121"/>
      <c r="AD10" s="289" t="s">
        <v>347</v>
      </c>
      <c r="AE10" s="289" t="s">
        <v>347</v>
      </c>
      <c r="AF10" s="113" t="s">
        <v>354</v>
      </c>
    </row>
    <row r="11" spans="1:33" x14ac:dyDescent="0.25">
      <c r="A11">
        <v>1</v>
      </c>
      <c r="B11" t="s">
        <v>4</v>
      </c>
      <c r="C11" t="s">
        <v>342</v>
      </c>
      <c r="D11">
        <v>1</v>
      </c>
      <c r="E11" t="s">
        <v>343</v>
      </c>
      <c r="F11">
        <v>4</v>
      </c>
      <c r="G11" t="str">
        <f>VLOOKUP(M11,'BATERIA DE PROYECTOS'!$A$2:$G$115,7,0)</f>
        <v>Programa 4. Servicios centrados en la justicia.</v>
      </c>
      <c r="H11" t="s">
        <v>345</v>
      </c>
      <c r="I11" t="str">
        <f>VLOOKUP(M11,'BATERIA DE PROYECTOS'!$A$2:$I$115,9,0)</f>
        <v>Cultura ciudadana para la convivencia pacífica</v>
      </c>
      <c r="J11" t="s">
        <v>347</v>
      </c>
      <c r="K11">
        <v>14</v>
      </c>
      <c r="L11" t="str">
        <f>VLOOKUP(M11,'BATERIA DE PROYECTOS'!$A$2:$L$115,12,0)</f>
        <v>Acceso a la Justicia</v>
      </c>
      <c r="M11">
        <v>11</v>
      </c>
      <c r="N11" t="s">
        <v>401</v>
      </c>
      <c r="O11" t="s">
        <v>402</v>
      </c>
      <c r="P11" t="s">
        <v>1002</v>
      </c>
      <c r="Q11" s="104" t="s">
        <v>999</v>
      </c>
      <c r="R11" s="104">
        <v>180</v>
      </c>
      <c r="S11" s="104">
        <v>194</v>
      </c>
      <c r="T11" s="104" t="s">
        <v>999</v>
      </c>
      <c r="U11" s="104">
        <v>374</v>
      </c>
      <c r="V11" s="105">
        <v>1E-3</v>
      </c>
      <c r="W11">
        <v>0</v>
      </c>
      <c r="X11" s="106">
        <v>1</v>
      </c>
      <c r="Y11" s="107" t="s">
        <v>991</v>
      </c>
      <c r="Z11" s="106">
        <v>51</v>
      </c>
      <c r="AA11" s="112">
        <v>4</v>
      </c>
      <c r="AB11" s="113" t="s">
        <v>403</v>
      </c>
      <c r="AC11" s="121"/>
      <c r="AD11" s="289" t="s">
        <v>358</v>
      </c>
      <c r="AE11" s="289" t="s">
        <v>347</v>
      </c>
      <c r="AF11" s="113" t="s">
        <v>354</v>
      </c>
    </row>
    <row r="12" spans="1:33" x14ac:dyDescent="0.25">
      <c r="A12">
        <v>1</v>
      </c>
      <c r="B12" t="s">
        <v>4</v>
      </c>
      <c r="C12" t="s">
        <v>342</v>
      </c>
      <c r="D12">
        <v>1</v>
      </c>
      <c r="E12" t="s">
        <v>343</v>
      </c>
      <c r="F12">
        <v>4</v>
      </c>
      <c r="G12" t="str">
        <f>VLOOKUP(M12,'BATERIA DE PROYECTOS'!$A$2:$G$115,7,0)</f>
        <v>Programa 4. Servicios centrados en la justicia.</v>
      </c>
      <c r="H12" t="s">
        <v>345</v>
      </c>
      <c r="I12" t="str">
        <f>VLOOKUP(M12,'BATERIA DE PROYECTOS'!$A$2:$I$115,9,0)</f>
        <v>Cultura ciudadana para la convivencia pacífica</v>
      </c>
      <c r="J12" t="s">
        <v>347</v>
      </c>
      <c r="K12">
        <v>14</v>
      </c>
      <c r="L12" t="str">
        <f>VLOOKUP(M12,'BATERIA DE PROYECTOS'!$A$2:$L$115,12,0)</f>
        <v>Acceso a la Justicia</v>
      </c>
      <c r="M12">
        <v>12</v>
      </c>
      <c r="N12" t="s">
        <v>404</v>
      </c>
      <c r="O12" t="s">
        <v>405</v>
      </c>
      <c r="P12" t="s">
        <v>1003</v>
      </c>
      <c r="Q12" s="104" t="s">
        <v>999</v>
      </c>
      <c r="R12" s="104">
        <v>345</v>
      </c>
      <c r="S12" s="104">
        <v>374</v>
      </c>
      <c r="T12" s="104" t="s">
        <v>999</v>
      </c>
      <c r="U12" s="104">
        <v>719</v>
      </c>
      <c r="V12" s="105">
        <v>3.0000000000000001E-3</v>
      </c>
      <c r="W12">
        <v>0</v>
      </c>
      <c r="X12" s="106">
        <v>2</v>
      </c>
      <c r="Y12" s="107" t="s">
        <v>991</v>
      </c>
      <c r="Z12" s="106">
        <v>51</v>
      </c>
      <c r="AA12" s="112">
        <v>4</v>
      </c>
      <c r="AB12" s="113" t="s">
        <v>406</v>
      </c>
      <c r="AC12" s="121"/>
      <c r="AD12" s="289" t="s">
        <v>407</v>
      </c>
      <c r="AE12" s="289" t="s">
        <v>347</v>
      </c>
      <c r="AF12" s="113" t="s">
        <v>408</v>
      </c>
    </row>
    <row r="13" spans="1:33" x14ac:dyDescent="0.25">
      <c r="A13">
        <v>1</v>
      </c>
      <c r="B13" t="s">
        <v>4</v>
      </c>
      <c r="C13" t="s">
        <v>342</v>
      </c>
      <c r="D13">
        <v>1</v>
      </c>
      <c r="E13" t="s">
        <v>343</v>
      </c>
      <c r="F13">
        <v>4</v>
      </c>
      <c r="G13" t="str">
        <f>VLOOKUP(M13,'BATERIA DE PROYECTOS'!$A$2:$G$115,7,0)</f>
        <v>Programa 4. Servicios centrados en la justicia.</v>
      </c>
      <c r="H13" t="s">
        <v>345</v>
      </c>
      <c r="I13" t="str">
        <f>VLOOKUP(M13,'BATERIA DE PROYECTOS'!$A$2:$I$115,9,0)</f>
        <v>Cultura ciudadana para la convivencia pacífica</v>
      </c>
      <c r="J13" t="s">
        <v>347</v>
      </c>
      <c r="K13">
        <v>14</v>
      </c>
      <c r="L13" t="str">
        <f>VLOOKUP(M13,'BATERIA DE PROYECTOS'!$A$2:$L$115,12,0)</f>
        <v>Acceso a la Justicia</v>
      </c>
      <c r="M13">
        <v>13</v>
      </c>
      <c r="N13" t="s">
        <v>409</v>
      </c>
      <c r="O13" t="s">
        <v>410</v>
      </c>
      <c r="P13" t="s">
        <v>1004</v>
      </c>
      <c r="Q13" s="104" t="s">
        <v>999</v>
      </c>
      <c r="R13" s="104" t="s">
        <v>999</v>
      </c>
      <c r="S13" s="104">
        <v>345</v>
      </c>
      <c r="T13" s="104">
        <v>374</v>
      </c>
      <c r="U13" s="104">
        <v>719</v>
      </c>
      <c r="V13" s="105">
        <v>3.0000000000000001E-3</v>
      </c>
      <c r="W13">
        <v>0</v>
      </c>
      <c r="X13" s="106">
        <v>2</v>
      </c>
      <c r="Y13" s="107" t="s">
        <v>991</v>
      </c>
      <c r="Z13" s="106">
        <v>51</v>
      </c>
      <c r="AA13" s="112">
        <v>4</v>
      </c>
      <c r="AB13" s="113" t="s">
        <v>411</v>
      </c>
      <c r="AC13" s="121"/>
      <c r="AD13" s="289" t="s">
        <v>353</v>
      </c>
      <c r="AE13" s="289" t="s">
        <v>347</v>
      </c>
      <c r="AF13" s="113" t="s">
        <v>354</v>
      </c>
    </row>
    <row r="14" spans="1:33" x14ac:dyDescent="0.25">
      <c r="A14">
        <v>1</v>
      </c>
      <c r="B14" t="s">
        <v>4</v>
      </c>
      <c r="C14" t="s">
        <v>421</v>
      </c>
      <c r="D14">
        <v>1</v>
      </c>
      <c r="E14" t="s">
        <v>343</v>
      </c>
      <c r="F14">
        <v>5</v>
      </c>
      <c r="G14" t="str">
        <f>VLOOKUP(M14,'BATERIA DE PROYECTOS'!$A$2:$G$115,7,0)</f>
        <v>Programa 5. Espacio público seguro e inclusivo.</v>
      </c>
      <c r="H14" t="s">
        <v>345</v>
      </c>
      <c r="I14" t="str">
        <f>VLOOKUP(M14,'BATERIA DE PROYECTOS'!$A$2:$I$115,9,0)</f>
        <v>Infraestructura segura e incluyente</v>
      </c>
      <c r="J14" t="s">
        <v>347</v>
      </c>
      <c r="K14">
        <v>16</v>
      </c>
      <c r="L14" t="str">
        <f>VLOOKUP(M14,'BATERIA DE PROYECTOS'!$A$2:$L$115,12,0)</f>
        <v>Construcción y/o conservación de elementos del sistema de espacio público</v>
      </c>
      <c r="M14">
        <v>15</v>
      </c>
      <c r="N14" t="s">
        <v>425</v>
      </c>
      <c r="O14" t="s">
        <v>426</v>
      </c>
      <c r="P14" t="s">
        <v>1005</v>
      </c>
      <c r="Q14" s="104">
        <v>1473</v>
      </c>
      <c r="R14" s="104">
        <v>1573</v>
      </c>
      <c r="S14" s="104">
        <v>1618</v>
      </c>
      <c r="T14" s="104">
        <v>1665</v>
      </c>
      <c r="U14" s="104">
        <v>6329</v>
      </c>
      <c r="V14" s="105">
        <v>2.1999999999999999E-2</v>
      </c>
      <c r="W14">
        <v>0</v>
      </c>
      <c r="X14" s="106">
        <v>8000</v>
      </c>
      <c r="Y14" s="107" t="s">
        <v>1006</v>
      </c>
      <c r="Z14" s="106">
        <v>37</v>
      </c>
      <c r="AA14" s="112">
        <v>6</v>
      </c>
      <c r="AB14" s="113" t="s">
        <v>383</v>
      </c>
      <c r="AC14" s="121"/>
      <c r="AD14" s="289" t="s">
        <v>419</v>
      </c>
      <c r="AE14" s="289" t="s">
        <v>427</v>
      </c>
      <c r="AF14" s="113" t="s">
        <v>429</v>
      </c>
    </row>
    <row r="15" spans="1:33" x14ac:dyDescent="0.25">
      <c r="A15">
        <v>1</v>
      </c>
      <c r="B15" t="s">
        <v>4</v>
      </c>
      <c r="C15" t="s">
        <v>342</v>
      </c>
      <c r="D15">
        <v>1</v>
      </c>
      <c r="E15" t="s">
        <v>343</v>
      </c>
      <c r="F15">
        <v>5</v>
      </c>
      <c r="G15" t="str">
        <f>VLOOKUP(M15,'BATERIA DE PROYECTOS'!$A$2:$G$115,7,0)</f>
        <v>Programa 5. Espacio público seguro e inclusivo.</v>
      </c>
      <c r="H15" t="s">
        <v>373</v>
      </c>
      <c r="I15" t="str">
        <f>VLOOKUP(M15,'BATERIA DE PROYECTOS'!$A$2:$I$115,9,0)</f>
        <v>Cultura ciudadana para la convivencia pacífica</v>
      </c>
      <c r="J15" t="s">
        <v>430</v>
      </c>
      <c r="K15">
        <v>1</v>
      </c>
      <c r="L15" t="str">
        <f>VLOOKUP(M15,'BATERIA DE PROYECTOS'!$A$2:$L$115,12,0)</f>
        <v>Cultura ciudadana en torno a la seguridad</v>
      </c>
      <c r="M15">
        <v>16</v>
      </c>
      <c r="N15" t="s">
        <v>433</v>
      </c>
      <c r="O15" t="s">
        <v>434</v>
      </c>
      <c r="P15" t="s">
        <v>1007</v>
      </c>
      <c r="Q15" s="104">
        <v>1005</v>
      </c>
      <c r="R15" s="104">
        <v>1072</v>
      </c>
      <c r="S15" s="104">
        <v>1103</v>
      </c>
      <c r="T15" s="104">
        <v>1135</v>
      </c>
      <c r="U15" s="104">
        <v>4316</v>
      </c>
      <c r="V15" s="105">
        <v>1.4999999999999999E-2</v>
      </c>
      <c r="W15">
        <v>0</v>
      </c>
      <c r="X15" s="106">
        <v>4</v>
      </c>
      <c r="Y15" s="107" t="s">
        <v>991</v>
      </c>
      <c r="Z15" s="106">
        <v>51</v>
      </c>
      <c r="AA15" s="112">
        <v>7</v>
      </c>
      <c r="AB15" s="113" t="s">
        <v>435</v>
      </c>
      <c r="AC15" s="121"/>
      <c r="AD15" s="289" t="s">
        <v>436</v>
      </c>
      <c r="AE15" s="289" t="s">
        <v>347</v>
      </c>
      <c r="AF15" s="113" t="s">
        <v>437</v>
      </c>
    </row>
    <row r="16" spans="1:33" x14ac:dyDescent="0.25">
      <c r="A16">
        <v>1</v>
      </c>
      <c r="B16" t="s">
        <v>4</v>
      </c>
      <c r="C16" t="s">
        <v>612</v>
      </c>
      <c r="D16">
        <v>2</v>
      </c>
      <c r="E16" t="s">
        <v>439</v>
      </c>
      <c r="F16">
        <v>7</v>
      </c>
      <c r="G16" t="str">
        <f>VLOOKUP(M16,'BATERIA DE PROYECTOS'!$A$2:$G$115,7,0)</f>
        <v>Programa 7. Bogotá, una ciudad con menos pobreza.</v>
      </c>
      <c r="H16" t="s">
        <v>373</v>
      </c>
      <c r="I16" t="str">
        <f>VLOOKUP(M16,'BATERIA DE PROYECTOS'!$A$2:$I$115,9,0)</f>
        <v xml:space="preserve">Menos pobreza </v>
      </c>
      <c r="J16">
        <v>0.12</v>
      </c>
      <c r="K16">
        <v>4</v>
      </c>
      <c r="L16" t="str">
        <f>VLOOKUP(M16,'BATERIA DE PROYECTOS'!$A$2:$L$115,12,0)</f>
        <v xml:space="preserve">Transferencias monetarias condicionadas para jóvenes </v>
      </c>
      <c r="M16">
        <v>46</v>
      </c>
      <c r="N16" t="s">
        <v>617</v>
      </c>
      <c r="O16" t="s">
        <v>618</v>
      </c>
      <c r="P16" t="s">
        <v>1008</v>
      </c>
      <c r="Q16" s="104">
        <v>804</v>
      </c>
      <c r="R16" s="104">
        <v>858</v>
      </c>
      <c r="S16" s="104">
        <v>883</v>
      </c>
      <c r="T16" s="104">
        <v>908</v>
      </c>
      <c r="U16" s="104">
        <v>3452</v>
      </c>
      <c r="V16" s="105">
        <v>1.2E-2</v>
      </c>
      <c r="W16">
        <v>0</v>
      </c>
      <c r="X16" s="106">
        <v>150</v>
      </c>
      <c r="Y16" s="107" t="s">
        <v>1009</v>
      </c>
      <c r="Z16" s="106">
        <v>24</v>
      </c>
      <c r="AA16" s="112">
        <v>8</v>
      </c>
      <c r="AB16" s="113" t="s">
        <v>619</v>
      </c>
      <c r="AC16" s="121"/>
      <c r="AD16" s="289" t="s">
        <v>620</v>
      </c>
      <c r="AE16" s="289" t="s">
        <v>621</v>
      </c>
      <c r="AF16" s="113" t="s">
        <v>622</v>
      </c>
    </row>
    <row r="17" spans="1:32" x14ac:dyDescent="0.25">
      <c r="A17">
        <v>1</v>
      </c>
      <c r="B17" t="s">
        <v>4</v>
      </c>
      <c r="C17" t="s">
        <v>612</v>
      </c>
      <c r="D17">
        <v>2</v>
      </c>
      <c r="E17" t="s">
        <v>439</v>
      </c>
      <c r="F17">
        <v>7</v>
      </c>
      <c r="G17" t="str">
        <f>VLOOKUP(M17,'BATERIA DE PROYECTOS'!$A$2:$G$115,7,0)</f>
        <v>Programa 7. Bogotá, una ciudad con menos pobreza.</v>
      </c>
      <c r="H17" t="s">
        <v>373</v>
      </c>
      <c r="I17" t="str">
        <f>VLOOKUP(M17,'BATERIA DE PROYECTOS'!$A$2:$I$115,9,0)</f>
        <v xml:space="preserve">Menos pobreza </v>
      </c>
      <c r="J17">
        <v>0.12</v>
      </c>
      <c r="K17">
        <v>5</v>
      </c>
      <c r="L17" t="str">
        <f>VLOOKUP(M17,'BATERIA DE PROYECTOS'!$A$2:$L$115,12,0)</f>
        <v>Otras Transferencias Monetarias</v>
      </c>
      <c r="M17">
        <v>47</v>
      </c>
      <c r="N17" t="s">
        <v>625</v>
      </c>
      <c r="O17" t="s">
        <v>626</v>
      </c>
      <c r="P17" t="s">
        <v>1010</v>
      </c>
      <c r="Q17" s="104">
        <v>4554</v>
      </c>
      <c r="R17" s="104">
        <v>4861</v>
      </c>
      <c r="S17" s="104">
        <v>5002</v>
      </c>
      <c r="T17" s="104">
        <v>5147</v>
      </c>
      <c r="U17" s="104">
        <v>19564</v>
      </c>
      <c r="V17" s="105">
        <v>6.8000000000000005E-2</v>
      </c>
      <c r="W17">
        <v>0</v>
      </c>
      <c r="X17" s="106">
        <v>977</v>
      </c>
      <c r="Y17" s="107" t="s">
        <v>1009</v>
      </c>
      <c r="Z17" s="106">
        <v>24</v>
      </c>
      <c r="AA17" s="112">
        <v>8</v>
      </c>
      <c r="AB17" s="113" t="s">
        <v>627</v>
      </c>
      <c r="AC17" s="121"/>
      <c r="AD17" s="289" t="s">
        <v>620</v>
      </c>
      <c r="AE17" s="289" t="s">
        <v>628</v>
      </c>
      <c r="AF17" s="113" t="s">
        <v>629</v>
      </c>
    </row>
    <row r="18" spans="1:32" x14ac:dyDescent="0.25">
      <c r="A18">
        <v>1</v>
      </c>
      <c r="B18" t="s">
        <v>4</v>
      </c>
      <c r="C18" t="s">
        <v>612</v>
      </c>
      <c r="D18">
        <v>2</v>
      </c>
      <c r="E18" t="s">
        <v>439</v>
      </c>
      <c r="F18">
        <v>7</v>
      </c>
      <c r="G18" t="str">
        <f>VLOOKUP(M18,'BATERIA DE PROYECTOS'!$A$2:$G$115,7,0)</f>
        <v>Programa 7. Bogotá, una ciudad con menos pobreza.</v>
      </c>
      <c r="H18" t="s">
        <v>373</v>
      </c>
      <c r="I18" t="str">
        <f>VLOOKUP(M18,'BATERIA DE PROYECTOS'!$A$2:$I$115,9,0)</f>
        <v xml:space="preserve">Menos pobreza </v>
      </c>
      <c r="J18">
        <v>0.12</v>
      </c>
      <c r="K18">
        <v>6</v>
      </c>
      <c r="L18" t="str">
        <f>VLOOKUP(M18,'BATERIA DE PROYECTOS'!$A$2:$L$115,12,0)</f>
        <v>Apoyo económico para persona mayor - tipo C</v>
      </c>
      <c r="M18">
        <v>48</v>
      </c>
      <c r="N18" t="s">
        <v>632</v>
      </c>
      <c r="O18" t="s">
        <v>633</v>
      </c>
      <c r="P18" t="s">
        <v>1011</v>
      </c>
      <c r="Q18" s="104">
        <v>2679</v>
      </c>
      <c r="R18" s="104">
        <v>2859</v>
      </c>
      <c r="S18" s="104">
        <v>2942</v>
      </c>
      <c r="T18" s="104">
        <v>3028</v>
      </c>
      <c r="U18" s="104">
        <v>11508</v>
      </c>
      <c r="V18" s="105">
        <v>0.04</v>
      </c>
      <c r="W18">
        <v>0</v>
      </c>
      <c r="X18" s="106">
        <v>1542</v>
      </c>
      <c r="Y18" s="107" t="s">
        <v>1009</v>
      </c>
      <c r="Z18" s="106">
        <v>24</v>
      </c>
      <c r="AA18" s="112">
        <v>8</v>
      </c>
      <c r="AB18" s="113" t="s">
        <v>634</v>
      </c>
      <c r="AC18" s="121"/>
      <c r="AD18" s="289" t="s">
        <v>620</v>
      </c>
      <c r="AE18" s="289" t="s">
        <v>628</v>
      </c>
      <c r="AF18" s="113" t="s">
        <v>635</v>
      </c>
    </row>
    <row r="19" spans="1:32" x14ac:dyDescent="0.25">
      <c r="A19">
        <v>1</v>
      </c>
      <c r="B19" t="s">
        <v>4</v>
      </c>
      <c r="C19" t="s">
        <v>438</v>
      </c>
      <c r="D19">
        <v>2</v>
      </c>
      <c r="E19" t="s">
        <v>439</v>
      </c>
      <c r="F19">
        <v>10</v>
      </c>
      <c r="G19" t="str">
        <f>VLOOKUP(M19,'BATERIA DE PROYECTOS'!$A$2:$G$115,7,0)</f>
        <v xml:space="preserve">Programa 10. Salud Pública Integrada e Integral </v>
      </c>
      <c r="H19" t="s">
        <v>373</v>
      </c>
      <c r="I19" t="str">
        <f>VLOOKUP(M19,'BATERIA DE PROYECTOS'!$A$2:$I$115,9,0)</f>
        <v>Ciudad saludable y con bien-estar</v>
      </c>
      <c r="J19">
        <v>0.03</v>
      </c>
      <c r="K19">
        <v>8</v>
      </c>
      <c r="L19" t="str">
        <f>VLOOKUP(M19,'BATERIA DE PROYECTOS'!$A$2:$L$115,12,0)</f>
        <v>Acciones complementarias para personas con discapacidad y sus cuidadores</v>
      </c>
      <c r="M19">
        <v>17</v>
      </c>
      <c r="N19" t="s">
        <v>444</v>
      </c>
      <c r="O19" t="s">
        <v>445</v>
      </c>
      <c r="P19" t="s">
        <v>1012</v>
      </c>
      <c r="Q19" s="104">
        <v>402</v>
      </c>
      <c r="R19" s="104">
        <v>429</v>
      </c>
      <c r="S19" s="104">
        <v>441</v>
      </c>
      <c r="T19" s="104">
        <v>454</v>
      </c>
      <c r="U19" s="104">
        <v>1726</v>
      </c>
      <c r="V19" s="105">
        <v>6.0000000000000001E-3</v>
      </c>
      <c r="W19">
        <v>0</v>
      </c>
      <c r="X19" s="106">
        <v>281</v>
      </c>
      <c r="Y19" s="107" t="s">
        <v>1013</v>
      </c>
      <c r="Z19" s="106">
        <v>18</v>
      </c>
      <c r="AA19" s="112">
        <v>10</v>
      </c>
      <c r="AB19" s="113" t="s">
        <v>446</v>
      </c>
      <c r="AC19" s="121"/>
      <c r="AD19" s="289" t="s">
        <v>347</v>
      </c>
      <c r="AE19" s="289" t="s">
        <v>447</v>
      </c>
      <c r="AF19" s="113" t="s">
        <v>449</v>
      </c>
    </row>
    <row r="20" spans="1:32" x14ac:dyDescent="0.25">
      <c r="A20">
        <v>1</v>
      </c>
      <c r="B20" t="s">
        <v>4</v>
      </c>
      <c r="C20" t="s">
        <v>438</v>
      </c>
      <c r="D20">
        <v>2</v>
      </c>
      <c r="E20" t="s">
        <v>439</v>
      </c>
      <c r="F20">
        <v>10</v>
      </c>
      <c r="G20" t="str">
        <f>VLOOKUP(M20,'BATERIA DE PROYECTOS'!$A$2:$G$115,7,0)</f>
        <v xml:space="preserve">Programa 10. Salud Pública Integrada e Integral </v>
      </c>
      <c r="H20" t="s">
        <v>373</v>
      </c>
      <c r="I20" t="str">
        <f>VLOOKUP(M20,'BATERIA DE PROYECTOS'!$A$2:$I$115,9,0)</f>
        <v>Ciudad saludable y con bien-estar</v>
      </c>
      <c r="J20">
        <v>0.03</v>
      </c>
      <c r="K20">
        <v>9</v>
      </c>
      <c r="L20" t="str">
        <f>VLOOKUP(M20,'BATERIA DE PROYECTOS'!$A$2:$L$115,12,0)</f>
        <v>Acciones para la disminución de los factores de riesgo frente al consumo de sustancias psicoactivas.</v>
      </c>
      <c r="M20">
        <v>18</v>
      </c>
      <c r="N20" t="s">
        <v>452</v>
      </c>
      <c r="O20" t="s">
        <v>453</v>
      </c>
      <c r="P20" t="s">
        <v>1014</v>
      </c>
      <c r="Q20" s="104">
        <v>210</v>
      </c>
      <c r="R20" s="104">
        <v>315</v>
      </c>
      <c r="S20" s="104">
        <v>315</v>
      </c>
      <c r="T20" s="104">
        <v>210</v>
      </c>
      <c r="U20" s="104">
        <v>1050</v>
      </c>
      <c r="V20" s="105">
        <v>4.0000000000000001E-3</v>
      </c>
      <c r="W20">
        <v>0</v>
      </c>
      <c r="X20" s="106">
        <v>300</v>
      </c>
      <c r="Y20" s="107" t="s">
        <v>1013</v>
      </c>
      <c r="Z20" s="106">
        <v>18</v>
      </c>
      <c r="AA20" s="112">
        <v>10</v>
      </c>
      <c r="AB20" s="113" t="s">
        <v>454</v>
      </c>
      <c r="AC20" s="121"/>
      <c r="AD20" s="289" t="s">
        <v>347</v>
      </c>
      <c r="AE20" s="289" t="s">
        <v>347</v>
      </c>
      <c r="AF20" s="113" t="s">
        <v>455</v>
      </c>
    </row>
    <row r="21" spans="1:32" x14ac:dyDescent="0.25">
      <c r="A21">
        <v>1</v>
      </c>
      <c r="B21" t="s">
        <v>4</v>
      </c>
      <c r="C21" t="s">
        <v>438</v>
      </c>
      <c r="D21">
        <v>2</v>
      </c>
      <c r="E21" t="s">
        <v>439</v>
      </c>
      <c r="F21">
        <v>10</v>
      </c>
      <c r="G21" t="str">
        <f>VLOOKUP(M21,'BATERIA DE PROYECTOS'!$A$2:$G$115,7,0)</f>
        <v xml:space="preserve">Programa 10. Salud Pública Integrada e Integral </v>
      </c>
      <c r="H21" t="s">
        <v>373</v>
      </c>
      <c r="I21" t="str">
        <f>VLOOKUP(M21,'BATERIA DE PROYECTOS'!$A$2:$I$115,9,0)</f>
        <v>Ciudad saludable y con bien-estar</v>
      </c>
      <c r="J21">
        <v>0.03</v>
      </c>
      <c r="K21">
        <v>10</v>
      </c>
      <c r="L21" t="str">
        <f>VLOOKUP(M21,'BATERIA DE PROYECTOS'!$A$2:$L$115,12,0)</f>
        <v xml:space="preserve">Otorgamiento de Dispositivos de asistencia Personal - DAP - a personas con discapacidad </v>
      </c>
      <c r="M21">
        <v>19</v>
      </c>
      <c r="N21" t="s">
        <v>458</v>
      </c>
      <c r="O21" t="s">
        <v>459</v>
      </c>
      <c r="P21" t="s">
        <v>1015</v>
      </c>
      <c r="Q21" s="104">
        <v>1054</v>
      </c>
      <c r="R21" s="104">
        <v>1190</v>
      </c>
      <c r="S21" s="104">
        <v>1326</v>
      </c>
      <c r="T21" s="104">
        <v>870</v>
      </c>
      <c r="U21" s="104">
        <v>4440</v>
      </c>
      <c r="V21" s="105">
        <v>1.4999999999999999E-2</v>
      </c>
      <c r="W21">
        <v>0</v>
      </c>
      <c r="X21" s="106">
        <v>653</v>
      </c>
      <c r="Y21" s="107" t="s">
        <v>1013</v>
      </c>
      <c r="Z21" s="106">
        <v>18</v>
      </c>
      <c r="AA21" s="112">
        <v>10</v>
      </c>
      <c r="AB21" s="113" t="s">
        <v>460</v>
      </c>
      <c r="AC21" s="121"/>
      <c r="AD21" s="289" t="s">
        <v>347</v>
      </c>
      <c r="AE21" s="289" t="s">
        <v>447</v>
      </c>
      <c r="AF21" s="113" t="s">
        <v>449</v>
      </c>
    </row>
    <row r="22" spans="1:32" x14ac:dyDescent="0.25">
      <c r="A22">
        <v>1</v>
      </c>
      <c r="B22" t="s">
        <v>4</v>
      </c>
      <c r="C22" t="s">
        <v>438</v>
      </c>
      <c r="D22">
        <v>2</v>
      </c>
      <c r="E22" t="s">
        <v>439</v>
      </c>
      <c r="F22">
        <v>10</v>
      </c>
      <c r="G22" t="str">
        <f>VLOOKUP(M22,'BATERIA DE PROYECTOS'!$A$2:$G$115,7,0)</f>
        <v xml:space="preserve">Programa 10. Salud Pública Integrada e Integral </v>
      </c>
      <c r="H22" t="s">
        <v>373</v>
      </c>
      <c r="I22" t="str">
        <f>VLOOKUP(M22,'BATERIA DE PROYECTOS'!$A$2:$I$115,9,0)</f>
        <v>Ciudad saludable y con bien-estar</v>
      </c>
      <c r="J22">
        <v>0.03</v>
      </c>
      <c r="K22">
        <v>19</v>
      </c>
      <c r="L22" t="str">
        <f>VLOOKUP(M22,'BATERIA DE PROYECTOS'!$A$2:$L$115,12,0)</f>
        <v>Salud sexual y reproductiva consciente en adolescentes y jóvenes</v>
      </c>
      <c r="M22">
        <v>20</v>
      </c>
      <c r="N22" t="s">
        <v>463</v>
      </c>
      <c r="O22" t="s">
        <v>464</v>
      </c>
      <c r="P22" t="s">
        <v>1016</v>
      </c>
      <c r="Q22" s="104">
        <v>335</v>
      </c>
      <c r="R22" s="104">
        <v>357</v>
      </c>
      <c r="S22" s="104">
        <v>368</v>
      </c>
      <c r="T22" s="104">
        <v>378</v>
      </c>
      <c r="U22" s="104">
        <v>1439</v>
      </c>
      <c r="V22" s="105">
        <v>5.0000000000000001E-3</v>
      </c>
      <c r="W22">
        <v>0</v>
      </c>
      <c r="X22" s="106">
        <v>381</v>
      </c>
      <c r="Y22" s="107" t="s">
        <v>1013</v>
      </c>
      <c r="Z22" s="106">
        <v>18</v>
      </c>
      <c r="AA22" s="112">
        <v>10</v>
      </c>
      <c r="AB22" s="113" t="s">
        <v>465</v>
      </c>
      <c r="AC22" s="121"/>
      <c r="AD22" s="289" t="s">
        <v>347</v>
      </c>
      <c r="AE22" s="289" t="s">
        <v>347</v>
      </c>
      <c r="AF22" s="113" t="s">
        <v>466</v>
      </c>
    </row>
    <row r="23" spans="1:32" x14ac:dyDescent="0.25">
      <c r="A23">
        <v>1</v>
      </c>
      <c r="B23" t="s">
        <v>4</v>
      </c>
      <c r="C23" t="s">
        <v>438</v>
      </c>
      <c r="D23">
        <v>2</v>
      </c>
      <c r="E23" t="s">
        <v>439</v>
      </c>
      <c r="F23">
        <v>10</v>
      </c>
      <c r="G23" t="str">
        <f>VLOOKUP(M23,'BATERIA DE PROYECTOS'!$A$2:$G$115,7,0)</f>
        <v xml:space="preserve">Programa 10. Salud Pública Integrada e Integral </v>
      </c>
      <c r="H23" t="s">
        <v>373</v>
      </c>
      <c r="I23" t="str">
        <f>VLOOKUP(M23,'BATERIA DE PROYECTOS'!$A$2:$I$115,9,0)</f>
        <v>Ciudad saludable y con bien-estar</v>
      </c>
      <c r="J23" t="s">
        <v>347</v>
      </c>
      <c r="K23">
        <v>27</v>
      </c>
      <c r="L23" t="str">
        <f>VLOOKUP(M23,'BATERIA DE PROYECTOS'!$A$2:$L$115,12,0)</f>
        <v xml:space="preserve">Servicios de salud inclusivos y accesibles para la comunidad LGBTI. </v>
      </c>
      <c r="M23">
        <v>21</v>
      </c>
      <c r="N23" t="s">
        <v>469</v>
      </c>
      <c r="O23" t="s">
        <v>470</v>
      </c>
      <c r="P23" t="s">
        <v>1017</v>
      </c>
      <c r="Q23" s="104">
        <v>134</v>
      </c>
      <c r="R23" s="104">
        <v>143</v>
      </c>
      <c r="S23" s="104">
        <v>147</v>
      </c>
      <c r="T23" s="104">
        <v>151</v>
      </c>
      <c r="U23" s="104">
        <v>575</v>
      </c>
      <c r="V23" s="105">
        <v>2E-3</v>
      </c>
      <c r="W23">
        <v>0</v>
      </c>
      <c r="X23" s="106">
        <v>138</v>
      </c>
      <c r="Y23" s="107" t="s">
        <v>1013</v>
      </c>
      <c r="Z23" s="106">
        <v>18</v>
      </c>
      <c r="AA23" s="112">
        <v>10</v>
      </c>
      <c r="AB23" s="113" t="s">
        <v>471</v>
      </c>
      <c r="AC23" s="121"/>
      <c r="AD23" s="289" t="s">
        <v>347</v>
      </c>
      <c r="AE23" s="289" t="s">
        <v>347</v>
      </c>
      <c r="AF23" s="113" t="s">
        <v>472</v>
      </c>
    </row>
    <row r="24" spans="1:32" x14ac:dyDescent="0.25">
      <c r="A24">
        <v>1</v>
      </c>
      <c r="B24" t="s">
        <v>4</v>
      </c>
      <c r="C24" t="s">
        <v>438</v>
      </c>
      <c r="D24">
        <v>2</v>
      </c>
      <c r="E24" t="s">
        <v>439</v>
      </c>
      <c r="F24">
        <v>10</v>
      </c>
      <c r="G24" t="str">
        <f>VLOOKUP(M24,'BATERIA DE PROYECTOS'!$A$2:$G$115,7,0)</f>
        <v xml:space="preserve">Programa 10. Salud Pública Integrada e Integral </v>
      </c>
      <c r="H24" t="s">
        <v>345</v>
      </c>
      <c r="I24" t="str">
        <f>VLOOKUP(M24,'BATERIA DE PROYECTOS'!$A$2:$I$115,9,0)</f>
        <v>Ciudad saludable y con bien-estar</v>
      </c>
      <c r="J24" t="s">
        <v>347</v>
      </c>
      <c r="K24">
        <v>70</v>
      </c>
      <c r="L24" t="str">
        <f>VLOOKUP(M24,'BATERIA DE PROYECTOS'!$A$2:$L$115,12,0)</f>
        <v>Acciones para la promoción y atención de la salud mental</v>
      </c>
      <c r="M24">
        <v>23</v>
      </c>
      <c r="N24" t="s">
        <v>480</v>
      </c>
      <c r="O24" t="s">
        <v>481</v>
      </c>
      <c r="P24" t="s">
        <v>1018</v>
      </c>
      <c r="Q24" s="104">
        <v>696</v>
      </c>
      <c r="R24" s="104">
        <v>743</v>
      </c>
      <c r="S24" s="104">
        <v>765</v>
      </c>
      <c r="T24" s="104">
        <v>787</v>
      </c>
      <c r="U24" s="104">
        <v>2992</v>
      </c>
      <c r="V24" s="105">
        <v>0.01</v>
      </c>
      <c r="W24">
        <v>0</v>
      </c>
      <c r="X24" s="106">
        <v>595</v>
      </c>
      <c r="Y24" s="107" t="s">
        <v>1013</v>
      </c>
      <c r="Z24" s="106">
        <v>18</v>
      </c>
      <c r="AA24" s="112">
        <v>10</v>
      </c>
      <c r="AB24" s="113" t="s">
        <v>482</v>
      </c>
      <c r="AC24" s="121"/>
      <c r="AD24" s="289" t="s">
        <v>483</v>
      </c>
      <c r="AE24" s="289" t="s">
        <v>347</v>
      </c>
      <c r="AF24" s="113" t="s">
        <v>472</v>
      </c>
    </row>
    <row r="25" spans="1:32" x14ac:dyDescent="0.25">
      <c r="A25">
        <v>1</v>
      </c>
      <c r="B25" t="s">
        <v>4</v>
      </c>
      <c r="C25" t="s">
        <v>491</v>
      </c>
      <c r="D25">
        <v>2</v>
      </c>
      <c r="E25" t="s">
        <v>439</v>
      </c>
      <c r="F25">
        <v>12</v>
      </c>
      <c r="G25" t="str">
        <f>VLOOKUP(M25,'BATERIA DE PROYECTOS'!$A$2:$G$115,7,0)</f>
        <v>Programa 12. Bogotá cuida a su gente</v>
      </c>
      <c r="H25" t="s">
        <v>345</v>
      </c>
      <c r="I25" t="str">
        <f>VLOOKUP(M25,'BATERIA DE PROYECTOS'!$A$2:$I$115,9,0)</f>
        <v>Cuidado de la vida</v>
      </c>
      <c r="J25" t="s">
        <v>347</v>
      </c>
      <c r="K25">
        <v>66</v>
      </c>
      <c r="L25" t="str">
        <f>VLOOKUP(M25,'BATERIA DE PROYECTOS'!$A$2:$L$115,12,0)</f>
        <v>Prevención y atención de violencia intrafamiliar y sexual para poblaciones en situaciones de riesgo y vulnerabilidad de derechos</v>
      </c>
      <c r="M25">
        <v>25</v>
      </c>
      <c r="N25" t="s">
        <v>496</v>
      </c>
      <c r="O25" t="s">
        <v>497</v>
      </c>
      <c r="P25" t="s">
        <v>1019</v>
      </c>
      <c r="Q25" s="104">
        <v>606</v>
      </c>
      <c r="R25" s="104">
        <v>758</v>
      </c>
      <c r="S25" s="104">
        <v>758</v>
      </c>
      <c r="T25" s="104">
        <v>697</v>
      </c>
      <c r="U25" s="104">
        <v>2819</v>
      </c>
      <c r="V25" s="105">
        <v>0.01</v>
      </c>
      <c r="W25">
        <v>0</v>
      </c>
      <c r="X25" s="106">
        <v>1860</v>
      </c>
      <c r="Y25" s="107" t="s">
        <v>1009</v>
      </c>
      <c r="Z25" s="106">
        <v>24</v>
      </c>
      <c r="AA25" s="112">
        <v>12</v>
      </c>
      <c r="AB25" s="113" t="s">
        <v>498</v>
      </c>
      <c r="AC25" s="121"/>
      <c r="AD25" s="289" t="s">
        <v>347</v>
      </c>
      <c r="AE25" s="289" t="s">
        <v>347</v>
      </c>
      <c r="AF25" s="113" t="s">
        <v>371</v>
      </c>
    </row>
    <row r="26" spans="1:32" x14ac:dyDescent="0.25">
      <c r="A26">
        <v>1</v>
      </c>
      <c r="B26" t="s">
        <v>4</v>
      </c>
      <c r="C26" t="s">
        <v>491</v>
      </c>
      <c r="D26">
        <v>2</v>
      </c>
      <c r="E26" t="s">
        <v>439</v>
      </c>
      <c r="F26">
        <v>12</v>
      </c>
      <c r="G26" t="str">
        <f>VLOOKUP(M26,'BATERIA DE PROYECTOS'!$A$2:$G$115,7,0)</f>
        <v>Programa 12. Bogotá cuida a su gente</v>
      </c>
      <c r="H26" t="s">
        <v>345</v>
      </c>
      <c r="I26" t="str">
        <f>VLOOKUP(M26,'BATERIA DE PROYECTOS'!$A$2:$I$115,9,0)</f>
        <v>Cuidado de la vida</v>
      </c>
      <c r="J26" t="s">
        <v>347</v>
      </c>
      <c r="K26">
        <v>23</v>
      </c>
      <c r="L26" t="str">
        <f>VLOOKUP(M26,'BATERIA DE PROYECTOS'!$A$2:$L$115,12,0)</f>
        <v>Estrategias de cuidado a personas cuidadoras</v>
      </c>
      <c r="M26">
        <v>26</v>
      </c>
      <c r="N26" t="s">
        <v>501</v>
      </c>
      <c r="O26" t="s">
        <v>502</v>
      </c>
      <c r="P26" t="s">
        <v>1020</v>
      </c>
      <c r="Q26" s="104">
        <v>656</v>
      </c>
      <c r="R26" s="104">
        <v>700</v>
      </c>
      <c r="S26" s="104">
        <v>721</v>
      </c>
      <c r="T26" s="104">
        <v>742</v>
      </c>
      <c r="U26" s="104">
        <v>2819</v>
      </c>
      <c r="V26" s="105">
        <v>0.01</v>
      </c>
      <c r="W26">
        <v>0</v>
      </c>
      <c r="X26" s="106">
        <v>873</v>
      </c>
      <c r="Y26" s="107" t="s">
        <v>995</v>
      </c>
      <c r="Z26" s="106">
        <v>50</v>
      </c>
      <c r="AA26" s="112">
        <v>12</v>
      </c>
      <c r="AB26" s="113" t="s">
        <v>503</v>
      </c>
      <c r="AC26" s="121"/>
      <c r="AD26" s="289" t="s">
        <v>347</v>
      </c>
      <c r="AE26" s="289" t="s">
        <v>347</v>
      </c>
      <c r="AF26" s="113" t="s">
        <v>371</v>
      </c>
    </row>
    <row r="27" spans="1:32" x14ac:dyDescent="0.25">
      <c r="A27">
        <v>1</v>
      </c>
      <c r="B27" t="s">
        <v>4</v>
      </c>
      <c r="C27" t="s">
        <v>491</v>
      </c>
      <c r="D27">
        <v>2</v>
      </c>
      <c r="E27" t="s">
        <v>439</v>
      </c>
      <c r="F27">
        <v>12</v>
      </c>
      <c r="G27" t="str">
        <f>VLOOKUP(M27,'BATERIA DE PROYECTOS'!$A$2:$G$115,7,0)</f>
        <v>Programa 12. Bogotá cuida a su gente</v>
      </c>
      <c r="H27" t="s">
        <v>345</v>
      </c>
      <c r="I27" t="str">
        <f>VLOOKUP(M27,'BATERIA DE PROYECTOS'!$A$2:$I$115,9,0)</f>
        <v>Cuidado de la vida</v>
      </c>
      <c r="J27" t="s">
        <v>347</v>
      </c>
      <c r="K27">
        <v>50</v>
      </c>
      <c r="L27" t="str">
        <f>VLOOKUP(M27,'BATERIA DE PROYECTOS'!$A$2:$L$115,12,0)</f>
        <v>Fortalecimiento de capacidades para el ejercicio de derechos y para la autonomía económica de las mujeres.</v>
      </c>
      <c r="M27">
        <v>27</v>
      </c>
      <c r="N27" t="s">
        <v>506</v>
      </c>
      <c r="O27" t="s">
        <v>507</v>
      </c>
      <c r="P27" t="s">
        <v>1021</v>
      </c>
      <c r="Q27" s="104">
        <v>469</v>
      </c>
      <c r="R27" s="104">
        <v>500</v>
      </c>
      <c r="S27" s="104">
        <v>515</v>
      </c>
      <c r="T27" s="104">
        <v>530</v>
      </c>
      <c r="U27" s="104">
        <v>2014</v>
      </c>
      <c r="V27" s="105">
        <v>7.0000000000000001E-3</v>
      </c>
      <c r="W27">
        <v>0</v>
      </c>
      <c r="X27" s="106">
        <v>2222</v>
      </c>
      <c r="Y27" s="107" t="s">
        <v>995</v>
      </c>
      <c r="Z27" s="106">
        <v>50</v>
      </c>
      <c r="AA27" s="112">
        <v>12</v>
      </c>
      <c r="AB27" s="113" t="s">
        <v>352</v>
      </c>
      <c r="AC27" s="121"/>
      <c r="AD27" s="289" t="s">
        <v>347</v>
      </c>
      <c r="AE27" s="289" t="s">
        <v>508</v>
      </c>
      <c r="AF27" s="113" t="s">
        <v>509</v>
      </c>
    </row>
    <row r="28" spans="1:32" x14ac:dyDescent="0.25">
      <c r="A28">
        <v>1</v>
      </c>
      <c r="B28" t="s">
        <v>4</v>
      </c>
      <c r="C28" t="s">
        <v>521</v>
      </c>
      <c r="D28">
        <v>2</v>
      </c>
      <c r="E28" t="s">
        <v>439</v>
      </c>
      <c r="F28">
        <v>13</v>
      </c>
      <c r="G28" t="str">
        <f>VLOOKUP(M28,'BATERIA DE PROYECTOS'!$A$2:$G$115,7,0)</f>
        <v>Programa 13. Bogotá, un territorio de paz y reconciliación en donde todos puedan volver a empezar.</v>
      </c>
      <c r="H28" t="s">
        <v>345</v>
      </c>
      <c r="I28" t="str">
        <f>VLOOKUP(M28,'BATERIA DE PROYECTOS'!$A$2:$I$115,9,0)</f>
        <v>Cuidado de la vida</v>
      </c>
      <c r="J28" t="s">
        <v>347</v>
      </c>
      <c r="K28">
        <v>21</v>
      </c>
      <c r="L28" t="str">
        <f>VLOOKUP(M28,'BATERIA DE PROYECTOS'!$A$2:$L$115,12,0)</f>
        <v>Construcción de memoria, verdad, reparación, víctimas, paz y reconciliación</v>
      </c>
      <c r="M28">
        <v>30</v>
      </c>
      <c r="N28" t="s">
        <v>525</v>
      </c>
      <c r="O28" t="s">
        <v>526</v>
      </c>
      <c r="P28" t="s">
        <v>1022</v>
      </c>
      <c r="Q28" s="104">
        <v>27</v>
      </c>
      <c r="R28" s="104">
        <v>29</v>
      </c>
      <c r="S28" s="104">
        <v>29</v>
      </c>
      <c r="T28" s="104">
        <v>30</v>
      </c>
      <c r="U28" s="104">
        <v>115</v>
      </c>
      <c r="V28" s="105">
        <v>4.0000000000000002E-4</v>
      </c>
      <c r="W28">
        <v>0</v>
      </c>
      <c r="X28" s="106">
        <v>4</v>
      </c>
      <c r="Y28" s="107" t="s">
        <v>1023</v>
      </c>
      <c r="Z28" s="106">
        <v>1</v>
      </c>
      <c r="AA28" s="112">
        <v>13</v>
      </c>
      <c r="AB28" s="113" t="s">
        <v>362</v>
      </c>
      <c r="AC28" s="121"/>
      <c r="AD28" s="289" t="s">
        <v>347</v>
      </c>
      <c r="AE28" s="289" t="s">
        <v>527</v>
      </c>
      <c r="AF28" s="113" t="s">
        <v>528</v>
      </c>
    </row>
    <row r="29" spans="1:32" x14ac:dyDescent="0.25">
      <c r="A29">
        <v>1</v>
      </c>
      <c r="B29" t="s">
        <v>4</v>
      </c>
      <c r="C29" t="s">
        <v>521</v>
      </c>
      <c r="D29">
        <v>2</v>
      </c>
      <c r="E29" t="s">
        <v>439</v>
      </c>
      <c r="F29">
        <v>13</v>
      </c>
      <c r="G29" t="str">
        <f>VLOOKUP(M29,'BATERIA DE PROYECTOS'!$A$2:$G$115,7,0)</f>
        <v>Programa 13. Bogotá, un territorio de paz y reconciliación en donde todos puedan volver a empezar.</v>
      </c>
      <c r="H29" t="s">
        <v>345</v>
      </c>
      <c r="I29" t="str">
        <f>VLOOKUP(M29,'BATERIA DE PROYECTOS'!$A$2:$I$115,9,0)</f>
        <v>Cuidado de la vida</v>
      </c>
      <c r="J29" t="s">
        <v>347</v>
      </c>
      <c r="K29">
        <v>21</v>
      </c>
      <c r="L29" t="str">
        <f>VLOOKUP(M29,'BATERIA DE PROYECTOS'!$A$2:$L$115,12,0)</f>
        <v>Construcción de memoria, verdad, reparación, víctimas, paz y reconciliación</v>
      </c>
      <c r="M29">
        <v>31</v>
      </c>
      <c r="N29" t="s">
        <v>529</v>
      </c>
      <c r="O29" t="s">
        <v>530</v>
      </c>
      <c r="P29" t="s">
        <v>1024</v>
      </c>
      <c r="Q29" s="104">
        <v>228</v>
      </c>
      <c r="R29" s="104">
        <v>243</v>
      </c>
      <c r="S29" s="104">
        <v>250</v>
      </c>
      <c r="T29" s="104">
        <v>257</v>
      </c>
      <c r="U29" s="104">
        <v>978</v>
      </c>
      <c r="V29" s="105">
        <v>3.0000000000000001E-3</v>
      </c>
      <c r="W29">
        <v>0</v>
      </c>
      <c r="X29" s="106">
        <v>4</v>
      </c>
      <c r="Y29" s="107" t="s">
        <v>1023</v>
      </c>
      <c r="Z29" s="106">
        <v>1</v>
      </c>
      <c r="AA29" s="112">
        <v>13</v>
      </c>
      <c r="AB29" s="113" t="s">
        <v>531</v>
      </c>
      <c r="AC29" s="121"/>
      <c r="AD29" s="289" t="s">
        <v>347</v>
      </c>
      <c r="AE29" s="289" t="s">
        <v>347</v>
      </c>
      <c r="AF29" s="113" t="s">
        <v>532</v>
      </c>
    </row>
    <row r="30" spans="1:32" x14ac:dyDescent="0.25">
      <c r="A30">
        <v>1</v>
      </c>
      <c r="B30" t="s">
        <v>4</v>
      </c>
      <c r="C30" t="s">
        <v>521</v>
      </c>
      <c r="D30">
        <v>2</v>
      </c>
      <c r="E30" t="s">
        <v>439</v>
      </c>
      <c r="F30">
        <v>13</v>
      </c>
      <c r="G30" t="str">
        <f>VLOOKUP(M30,'BATERIA DE PROYECTOS'!$A$2:$G$115,7,0)</f>
        <v>Programa 13. Bogotá, un territorio de paz y reconciliación en donde todos puedan volver a empezar.</v>
      </c>
      <c r="H30" t="s">
        <v>345</v>
      </c>
      <c r="I30" t="str">
        <f>VLOOKUP(M30,'BATERIA DE PROYECTOS'!$A$2:$I$115,9,0)</f>
        <v>Cuidado de la vida</v>
      </c>
      <c r="J30" t="s">
        <v>347</v>
      </c>
      <c r="K30">
        <v>21</v>
      </c>
      <c r="L30" t="str">
        <f>VLOOKUP(M30,'BATERIA DE PROYECTOS'!$A$2:$L$115,12,0)</f>
        <v>Construcción de memoria, verdad, reparación, víctimas, paz y reconciliación</v>
      </c>
      <c r="M30">
        <v>32</v>
      </c>
      <c r="N30" t="s">
        <v>533</v>
      </c>
      <c r="O30" t="s">
        <v>534</v>
      </c>
      <c r="P30" t="s">
        <v>1025</v>
      </c>
      <c r="Q30" s="104">
        <v>188</v>
      </c>
      <c r="R30" s="104">
        <v>200</v>
      </c>
      <c r="S30" s="104">
        <v>206</v>
      </c>
      <c r="T30" s="104">
        <v>212</v>
      </c>
      <c r="U30" s="104">
        <v>806</v>
      </c>
      <c r="V30" s="105">
        <v>3.0000000000000001E-3</v>
      </c>
      <c r="W30">
        <v>0</v>
      </c>
      <c r="X30" s="106">
        <v>4</v>
      </c>
      <c r="Y30" s="107" t="s">
        <v>1023</v>
      </c>
      <c r="Z30" s="106">
        <v>1</v>
      </c>
      <c r="AA30" s="112">
        <v>13</v>
      </c>
      <c r="AB30" s="113" t="s">
        <v>352</v>
      </c>
      <c r="AC30" s="121"/>
      <c r="AD30" s="289" t="s">
        <v>347</v>
      </c>
      <c r="AE30" s="289" t="s">
        <v>347</v>
      </c>
      <c r="AF30" s="113" t="s">
        <v>535</v>
      </c>
    </row>
    <row r="31" spans="1:32" x14ac:dyDescent="0.25">
      <c r="A31">
        <v>1</v>
      </c>
      <c r="B31" t="s">
        <v>4</v>
      </c>
      <c r="C31" t="s">
        <v>536</v>
      </c>
      <c r="D31">
        <v>2</v>
      </c>
      <c r="E31" t="s">
        <v>439</v>
      </c>
      <c r="F31">
        <v>14</v>
      </c>
      <c r="G31" t="str">
        <f>VLOOKUP(M31,'BATERIA DE PROYECTOS'!$A$2:$G$115,7,0)</f>
        <v>Programa 14. Bogotá deportiva, recreativa, artística, patrimonial e intercultural.</v>
      </c>
      <c r="H31" t="s">
        <v>373</v>
      </c>
      <c r="I31" t="str">
        <f>VLOOKUP(M31,'BATERIA DE PROYECTOS'!$A$2:$I$115,9,0)</f>
        <v>Bogotá cultural y deportiva</v>
      </c>
      <c r="J31" t="s">
        <v>539</v>
      </c>
      <c r="K31">
        <v>3</v>
      </c>
      <c r="L31" t="str">
        <f>VLOOKUP(M31,'BATERIA DE PROYECTOS'!$A$2:$L$115,12,0)</f>
        <v>Iniciativas de interés cultural, artístico, patrimonial y de cultura ciudadana.</v>
      </c>
      <c r="M31">
        <v>33</v>
      </c>
      <c r="N31" t="s">
        <v>542</v>
      </c>
      <c r="O31" t="s">
        <v>543</v>
      </c>
      <c r="P31" t="s">
        <v>1026</v>
      </c>
      <c r="Q31" s="104">
        <v>502</v>
      </c>
      <c r="R31" s="104">
        <v>536</v>
      </c>
      <c r="S31" s="104">
        <v>552</v>
      </c>
      <c r="T31" s="104">
        <v>568</v>
      </c>
      <c r="U31" s="104">
        <v>2158</v>
      </c>
      <c r="V31" s="105">
        <v>8.0000000000000002E-3</v>
      </c>
      <c r="W31">
        <v>0</v>
      </c>
      <c r="X31" s="106">
        <v>56</v>
      </c>
      <c r="Y31" s="107" t="s">
        <v>1027</v>
      </c>
      <c r="Z31" s="106">
        <v>26</v>
      </c>
      <c r="AA31" s="112">
        <v>14</v>
      </c>
      <c r="AB31" s="113" t="s">
        <v>544</v>
      </c>
      <c r="AC31" s="121"/>
      <c r="AD31" s="289" t="s">
        <v>545</v>
      </c>
      <c r="AE31" s="289" t="s">
        <v>546</v>
      </c>
      <c r="AF31" s="113" t="s">
        <v>548</v>
      </c>
    </row>
    <row r="32" spans="1:32" x14ac:dyDescent="0.25">
      <c r="A32">
        <v>1</v>
      </c>
      <c r="B32" t="s">
        <v>4</v>
      </c>
      <c r="C32" t="s">
        <v>536</v>
      </c>
      <c r="D32">
        <v>2</v>
      </c>
      <c r="E32" t="s">
        <v>439</v>
      </c>
      <c r="F32">
        <v>14</v>
      </c>
      <c r="G32" t="str">
        <f>VLOOKUP(M32,'BATERIA DE PROYECTOS'!$A$2:$G$115,7,0)</f>
        <v>Programa 14. Bogotá deportiva, recreativa, artística, patrimonial e intercultural.</v>
      </c>
      <c r="H32" t="s">
        <v>345</v>
      </c>
      <c r="I32" t="str">
        <f>VLOOKUP(M32,'BATERIA DE PROYECTOS'!$A$2:$I$115,9,0)</f>
        <v>Bogotá cultural y deportiva</v>
      </c>
      <c r="J32" t="s">
        <v>347</v>
      </c>
      <c r="K32">
        <v>24</v>
      </c>
      <c r="L32" t="str">
        <f>VLOOKUP(M32,'BATERIA DE PROYECTOS'!$A$2:$L$115,12,0)</f>
        <v xml:space="preserve">Recreación y deporte </v>
      </c>
      <c r="M32">
        <v>34</v>
      </c>
      <c r="N32" t="s">
        <v>551</v>
      </c>
      <c r="O32" t="s">
        <v>552</v>
      </c>
      <c r="P32" t="s">
        <v>1028</v>
      </c>
      <c r="Q32" s="104">
        <v>134</v>
      </c>
      <c r="R32" s="104">
        <v>235</v>
      </c>
      <c r="S32" s="104">
        <v>235</v>
      </c>
      <c r="T32" s="104">
        <v>201</v>
      </c>
      <c r="U32" s="104">
        <v>806</v>
      </c>
      <c r="V32" s="105">
        <v>3.0000000000000001E-3</v>
      </c>
      <c r="W32">
        <v>0</v>
      </c>
      <c r="X32" s="106">
        <v>24</v>
      </c>
      <c r="Y32" s="107" t="s">
        <v>1027</v>
      </c>
      <c r="Z32" s="106">
        <v>26</v>
      </c>
      <c r="AA32" s="112">
        <v>15</v>
      </c>
      <c r="AB32" s="113" t="s">
        <v>553</v>
      </c>
      <c r="AC32" s="121"/>
      <c r="AD32" s="289" t="s">
        <v>545</v>
      </c>
      <c r="AE32" s="289" t="s">
        <v>347</v>
      </c>
      <c r="AF32" s="113" t="s">
        <v>554</v>
      </c>
    </row>
    <row r="33" spans="1:32" x14ac:dyDescent="0.25">
      <c r="A33">
        <v>1</v>
      </c>
      <c r="B33" t="s">
        <v>4</v>
      </c>
      <c r="C33" t="s">
        <v>536</v>
      </c>
      <c r="D33">
        <v>2</v>
      </c>
      <c r="E33" t="s">
        <v>439</v>
      </c>
      <c r="F33">
        <v>14</v>
      </c>
      <c r="G33" t="str">
        <f>VLOOKUP(M33,'BATERIA DE PROYECTOS'!$A$2:$G$115,7,0)</f>
        <v>Programa 14. Bogotá deportiva, recreativa, artística, patrimonial e intercultural.</v>
      </c>
      <c r="H33" t="s">
        <v>345</v>
      </c>
      <c r="I33" t="str">
        <f>VLOOKUP(M33,'BATERIA DE PROYECTOS'!$A$2:$I$115,9,0)</f>
        <v>Bogotá cultural y deportiva</v>
      </c>
      <c r="J33" t="s">
        <v>347</v>
      </c>
      <c r="K33">
        <v>24</v>
      </c>
      <c r="L33" t="str">
        <f>VLOOKUP(M33,'BATERIA DE PROYECTOS'!$A$2:$L$115,12,0)</f>
        <v xml:space="preserve">Recreación y deporte </v>
      </c>
      <c r="M33">
        <v>35</v>
      </c>
      <c r="N33" t="s">
        <v>555</v>
      </c>
      <c r="O33" t="s">
        <v>556</v>
      </c>
      <c r="P33" t="s">
        <v>1029</v>
      </c>
      <c r="Q33" s="104">
        <v>899</v>
      </c>
      <c r="R33" s="104">
        <v>899</v>
      </c>
      <c r="S33" s="104">
        <v>899</v>
      </c>
      <c r="T33" s="104">
        <v>899</v>
      </c>
      <c r="U33" s="104">
        <v>3596</v>
      </c>
      <c r="V33" s="105">
        <v>1.2999999999999999E-2</v>
      </c>
      <c r="W33">
        <v>0</v>
      </c>
      <c r="X33" s="106">
        <v>10000</v>
      </c>
      <c r="Y33" s="107" t="s">
        <v>1027</v>
      </c>
      <c r="Z33" s="106">
        <v>26</v>
      </c>
      <c r="AA33" s="112">
        <v>15</v>
      </c>
      <c r="AB33" s="113" t="s">
        <v>557</v>
      </c>
      <c r="AC33" s="121"/>
      <c r="AD33" s="289" t="s">
        <v>545</v>
      </c>
      <c r="AE33" s="289" t="s">
        <v>347</v>
      </c>
      <c r="AF33" s="113" t="s">
        <v>558</v>
      </c>
    </row>
    <row r="34" spans="1:32" x14ac:dyDescent="0.25">
      <c r="A34">
        <v>1</v>
      </c>
      <c r="B34" t="s">
        <v>4</v>
      </c>
      <c r="C34" t="s">
        <v>536</v>
      </c>
      <c r="D34">
        <v>2</v>
      </c>
      <c r="E34" t="s">
        <v>439</v>
      </c>
      <c r="F34">
        <v>14</v>
      </c>
      <c r="G34" t="str">
        <f>VLOOKUP(M34,'BATERIA DE PROYECTOS'!$A$2:$G$115,7,0)</f>
        <v>Programa 14. Bogotá deportiva, recreativa, artística, patrimonial e intercultural.</v>
      </c>
      <c r="H34" t="s">
        <v>345</v>
      </c>
      <c r="I34" t="str">
        <f>VLOOKUP(M34,'BATERIA DE PROYECTOS'!$A$2:$I$115,9,0)</f>
        <v>Bogotá cultural y deportiva</v>
      </c>
      <c r="J34" t="s">
        <v>347</v>
      </c>
      <c r="K34">
        <v>24</v>
      </c>
      <c r="L34" t="str">
        <f>VLOOKUP(M34,'BATERIA DE PROYECTOS'!$A$2:$L$115,12,0)</f>
        <v xml:space="preserve">Recreación y deporte </v>
      </c>
      <c r="M34">
        <v>36</v>
      </c>
      <c r="N34" t="s">
        <v>559</v>
      </c>
      <c r="O34" t="s">
        <v>560</v>
      </c>
      <c r="P34" t="s">
        <v>1030</v>
      </c>
      <c r="Q34" s="104">
        <v>150</v>
      </c>
      <c r="R34" s="104">
        <v>184</v>
      </c>
      <c r="S34" s="104">
        <v>242</v>
      </c>
      <c r="T34" s="104">
        <v>230</v>
      </c>
      <c r="U34" s="104">
        <v>806</v>
      </c>
      <c r="V34" s="105">
        <v>3.0000000000000001E-3</v>
      </c>
      <c r="W34">
        <v>0</v>
      </c>
      <c r="X34" s="106">
        <v>700</v>
      </c>
      <c r="Y34" s="107" t="s">
        <v>1027</v>
      </c>
      <c r="Z34" s="106">
        <v>26</v>
      </c>
      <c r="AA34" s="112">
        <v>15</v>
      </c>
      <c r="AB34" s="113" t="s">
        <v>561</v>
      </c>
      <c r="AC34" s="121"/>
      <c r="AD34" s="289" t="s">
        <v>545</v>
      </c>
      <c r="AE34" s="289" t="s">
        <v>562</v>
      </c>
      <c r="AF34" s="113" t="s">
        <v>563</v>
      </c>
    </row>
    <row r="35" spans="1:32" x14ac:dyDescent="0.25">
      <c r="A35">
        <v>1</v>
      </c>
      <c r="B35" t="s">
        <v>4</v>
      </c>
      <c r="C35" t="s">
        <v>536</v>
      </c>
      <c r="D35">
        <v>2</v>
      </c>
      <c r="E35" t="s">
        <v>439</v>
      </c>
      <c r="F35">
        <v>14</v>
      </c>
      <c r="G35" t="str">
        <f>VLOOKUP(M35,'BATERIA DE PROYECTOS'!$A$2:$G$115,7,0)</f>
        <v>Programa 14. Bogotá deportiva, recreativa, artística, patrimonial e intercultural.</v>
      </c>
      <c r="H35" t="s">
        <v>345</v>
      </c>
      <c r="I35" t="str">
        <f>VLOOKUP(M35,'BATERIA DE PROYECTOS'!$A$2:$I$115,9,0)</f>
        <v>Bogotá cultural y deportiva</v>
      </c>
      <c r="J35" t="s">
        <v>347</v>
      </c>
      <c r="K35">
        <v>24</v>
      </c>
      <c r="L35" t="str">
        <f>VLOOKUP(M35,'BATERIA DE PROYECTOS'!$A$2:$L$115,12,0)</f>
        <v xml:space="preserve">Recreación y deporte </v>
      </c>
      <c r="M35">
        <v>37</v>
      </c>
      <c r="N35" t="s">
        <v>564</v>
      </c>
      <c r="O35" t="s">
        <v>565</v>
      </c>
      <c r="P35" t="s">
        <v>1031</v>
      </c>
      <c r="Q35" s="104">
        <v>272</v>
      </c>
      <c r="R35" s="104">
        <v>272</v>
      </c>
      <c r="S35" s="104">
        <v>272</v>
      </c>
      <c r="T35" s="104">
        <v>305</v>
      </c>
      <c r="U35" s="104">
        <v>1122</v>
      </c>
      <c r="V35" s="105">
        <v>4.0000000000000001E-3</v>
      </c>
      <c r="W35">
        <v>0</v>
      </c>
      <c r="X35" s="106">
        <v>700</v>
      </c>
      <c r="Y35" s="107" t="s">
        <v>1027</v>
      </c>
      <c r="Z35" s="106">
        <v>26</v>
      </c>
      <c r="AA35" s="112">
        <v>15</v>
      </c>
      <c r="AB35" s="113" t="s">
        <v>222</v>
      </c>
      <c r="AC35" s="121"/>
      <c r="AD35" s="289" t="s">
        <v>347</v>
      </c>
      <c r="AE35" s="289" t="s">
        <v>347</v>
      </c>
      <c r="AF35" s="113" t="s">
        <v>566</v>
      </c>
    </row>
    <row r="36" spans="1:32" x14ac:dyDescent="0.25">
      <c r="A36">
        <v>1</v>
      </c>
      <c r="B36" t="s">
        <v>4</v>
      </c>
      <c r="C36" t="s">
        <v>536</v>
      </c>
      <c r="D36">
        <v>2</v>
      </c>
      <c r="E36" t="s">
        <v>439</v>
      </c>
      <c r="F36">
        <v>14</v>
      </c>
      <c r="G36" t="str">
        <f>VLOOKUP(M36,'BATERIA DE PROYECTOS'!$A$2:$G$115,7,0)</f>
        <v>Programa 14. Bogotá deportiva, recreativa, artística, patrimonial e intercultural.</v>
      </c>
      <c r="H36" t="s">
        <v>345</v>
      </c>
      <c r="I36" t="str">
        <f>VLOOKUP(M36,'BATERIA DE PROYECTOS'!$A$2:$I$115,9,0)</f>
        <v>Bogotá cultural y deportiva</v>
      </c>
      <c r="J36" t="s">
        <v>347</v>
      </c>
      <c r="K36">
        <v>25</v>
      </c>
      <c r="L36" t="str">
        <f>VLOOKUP(M36,'BATERIA DE PROYECTOS'!$A$2:$L$115,12,0)</f>
        <v>Arte, cultura y patrimonio</v>
      </c>
      <c r="M36">
        <v>38</v>
      </c>
      <c r="N36" t="s">
        <v>569</v>
      </c>
      <c r="O36" t="s">
        <v>570</v>
      </c>
      <c r="P36" t="s">
        <v>1032</v>
      </c>
      <c r="Q36" s="104">
        <v>432</v>
      </c>
      <c r="R36" s="104">
        <v>432</v>
      </c>
      <c r="S36" s="104">
        <v>432</v>
      </c>
      <c r="T36" s="104">
        <v>432</v>
      </c>
      <c r="U36" s="104">
        <v>1726</v>
      </c>
      <c r="V36" s="105">
        <v>6.0000000000000001E-3</v>
      </c>
      <c r="W36">
        <v>0</v>
      </c>
      <c r="X36" s="106">
        <v>20</v>
      </c>
      <c r="Y36" s="107" t="s">
        <v>1027</v>
      </c>
      <c r="Z36" s="106">
        <v>26</v>
      </c>
      <c r="AA36" s="112">
        <v>14</v>
      </c>
      <c r="AB36" s="113" t="s">
        <v>571</v>
      </c>
      <c r="AC36" s="121"/>
      <c r="AD36" s="289" t="s">
        <v>545</v>
      </c>
      <c r="AE36" s="289" t="s">
        <v>572</v>
      </c>
      <c r="AF36" s="113" t="s">
        <v>573</v>
      </c>
    </row>
    <row r="37" spans="1:32" x14ac:dyDescent="0.25">
      <c r="A37">
        <v>1</v>
      </c>
      <c r="B37" t="s">
        <v>4</v>
      </c>
      <c r="C37" t="s">
        <v>536</v>
      </c>
      <c r="D37">
        <v>2</v>
      </c>
      <c r="E37" t="s">
        <v>439</v>
      </c>
      <c r="F37">
        <v>14</v>
      </c>
      <c r="G37" t="str">
        <f>VLOOKUP(M37,'BATERIA DE PROYECTOS'!$A$2:$G$115,7,0)</f>
        <v>Programa 14. Bogotá deportiva, recreativa, artística, patrimonial e intercultural.</v>
      </c>
      <c r="H37" t="s">
        <v>345</v>
      </c>
      <c r="I37" t="str">
        <f>VLOOKUP(M37,'BATERIA DE PROYECTOS'!$A$2:$I$115,9,0)</f>
        <v>Bogotá cultural y deportiva</v>
      </c>
      <c r="J37" t="s">
        <v>347</v>
      </c>
      <c r="K37">
        <v>25</v>
      </c>
      <c r="L37" t="str">
        <f>VLOOKUP(M37,'BATERIA DE PROYECTOS'!$A$2:$L$115,12,0)</f>
        <v>Arte, cultura y patrimonio</v>
      </c>
      <c r="M37">
        <v>39</v>
      </c>
      <c r="N37" t="s">
        <v>574</v>
      </c>
      <c r="O37" t="s">
        <v>575</v>
      </c>
      <c r="P37" t="s">
        <v>1033</v>
      </c>
      <c r="Q37" s="104">
        <v>636</v>
      </c>
      <c r="R37" s="104">
        <v>679</v>
      </c>
      <c r="S37" s="104">
        <v>699</v>
      </c>
      <c r="T37" s="104">
        <v>719</v>
      </c>
      <c r="U37" s="104">
        <v>2733</v>
      </c>
      <c r="V37" s="105">
        <v>0.01</v>
      </c>
      <c r="W37">
        <v>0</v>
      </c>
      <c r="X37" s="106">
        <v>1500</v>
      </c>
      <c r="Y37" s="107" t="s">
        <v>1027</v>
      </c>
      <c r="Z37" s="106">
        <v>26</v>
      </c>
      <c r="AA37" s="112">
        <v>14</v>
      </c>
      <c r="AB37" s="113" t="s">
        <v>561</v>
      </c>
      <c r="AC37" s="121"/>
      <c r="AD37" s="289" t="s">
        <v>545</v>
      </c>
      <c r="AE37" s="289" t="s">
        <v>576</v>
      </c>
      <c r="AF37" s="113" t="s">
        <v>577</v>
      </c>
    </row>
    <row r="38" spans="1:32" x14ac:dyDescent="0.25">
      <c r="A38">
        <v>1</v>
      </c>
      <c r="B38" t="s">
        <v>4</v>
      </c>
      <c r="C38" t="s">
        <v>536</v>
      </c>
      <c r="D38">
        <v>2</v>
      </c>
      <c r="E38" t="s">
        <v>439</v>
      </c>
      <c r="F38">
        <v>14</v>
      </c>
      <c r="G38" t="str">
        <f>VLOOKUP(M38,'BATERIA DE PROYECTOS'!$A$2:$G$115,7,0)</f>
        <v>Programa 14. Bogotá deportiva, recreativa, artística, patrimonial e intercultural.</v>
      </c>
      <c r="H38" t="s">
        <v>345</v>
      </c>
      <c r="I38" t="str">
        <f>VLOOKUP(M38,'BATERIA DE PROYECTOS'!$A$2:$I$115,9,0)</f>
        <v>Bogotá cultural y deportiva</v>
      </c>
      <c r="J38" t="s">
        <v>347</v>
      </c>
      <c r="K38">
        <v>25</v>
      </c>
      <c r="L38" t="str">
        <f>VLOOKUP(M38,'BATERIA DE PROYECTOS'!$A$2:$L$115,12,0)</f>
        <v>Arte, cultura y patrimonio</v>
      </c>
      <c r="M38">
        <v>40</v>
      </c>
      <c r="N38" t="s">
        <v>578</v>
      </c>
      <c r="O38" t="s">
        <v>579</v>
      </c>
      <c r="P38" t="s">
        <v>1034</v>
      </c>
      <c r="Q38" s="104">
        <v>173</v>
      </c>
      <c r="R38" s="104">
        <v>187</v>
      </c>
      <c r="S38" s="104">
        <v>187</v>
      </c>
      <c r="T38" s="104">
        <v>173</v>
      </c>
      <c r="U38" s="104">
        <v>719</v>
      </c>
      <c r="V38" s="105">
        <v>3.0000000000000001E-3</v>
      </c>
      <c r="W38">
        <v>0</v>
      </c>
      <c r="X38" s="106">
        <v>50</v>
      </c>
      <c r="Y38" s="107" t="s">
        <v>1027</v>
      </c>
      <c r="Z38" s="106">
        <v>26</v>
      </c>
      <c r="AA38" s="112">
        <v>14</v>
      </c>
      <c r="AB38" s="113" t="s">
        <v>580</v>
      </c>
      <c r="AC38" s="121"/>
      <c r="AD38" s="289" t="s">
        <v>347</v>
      </c>
      <c r="AE38" s="289" t="s">
        <v>347</v>
      </c>
      <c r="AF38" s="113" t="s">
        <v>581</v>
      </c>
    </row>
    <row r="39" spans="1:32" x14ac:dyDescent="0.25">
      <c r="A39">
        <v>1</v>
      </c>
      <c r="B39" t="s">
        <v>4</v>
      </c>
      <c r="C39" t="s">
        <v>595</v>
      </c>
      <c r="D39">
        <v>2</v>
      </c>
      <c r="E39" t="s">
        <v>439</v>
      </c>
      <c r="F39">
        <v>15</v>
      </c>
      <c r="G39" t="str">
        <f>VLOOKUP(M39,'BATERIA DE PROYECTOS'!$A$2:$G$115,7,0)</f>
        <v>Programa 15. Bogotá protege todas las formas de vida</v>
      </c>
      <c r="H39" t="s">
        <v>345</v>
      </c>
      <c r="I39" t="str">
        <f>VLOOKUP(M39,'BATERIA DE PROYECTOS'!$A$2:$I$115,9,0)</f>
        <v>Cuidado de la vida</v>
      </c>
      <c r="J39" t="s">
        <v>347</v>
      </c>
      <c r="K39">
        <v>33</v>
      </c>
      <c r="L39" t="str">
        <f>VLOOKUP(M39,'BATERIA DE PROYECTOS'!$A$2:$L$115,12,0)</f>
        <v>Protección y bienestar animal</v>
      </c>
      <c r="M39">
        <v>43</v>
      </c>
      <c r="N39" t="s">
        <v>599</v>
      </c>
      <c r="O39" t="s">
        <v>600</v>
      </c>
      <c r="P39" t="s">
        <v>1035</v>
      </c>
      <c r="Q39" s="104">
        <v>40</v>
      </c>
      <c r="R39" s="104">
        <v>43</v>
      </c>
      <c r="S39" s="104">
        <v>44</v>
      </c>
      <c r="T39" s="104">
        <v>45</v>
      </c>
      <c r="U39" s="104">
        <v>173</v>
      </c>
      <c r="V39" s="105">
        <v>1E-3</v>
      </c>
      <c r="W39">
        <v>0</v>
      </c>
      <c r="X39" s="106">
        <v>2000</v>
      </c>
      <c r="Y39" s="107" t="s">
        <v>1036</v>
      </c>
      <c r="Z39" s="106">
        <v>33</v>
      </c>
      <c r="AA39" s="112">
        <v>16</v>
      </c>
      <c r="AB39" s="113" t="s">
        <v>406</v>
      </c>
      <c r="AC39" s="121"/>
      <c r="AD39" s="289" t="s">
        <v>347</v>
      </c>
      <c r="AE39" s="289" t="s">
        <v>601</v>
      </c>
      <c r="AF39" s="113" t="s">
        <v>602</v>
      </c>
    </row>
    <row r="40" spans="1:32" x14ac:dyDescent="0.25">
      <c r="A40">
        <v>1</v>
      </c>
      <c r="B40" t="s">
        <v>4</v>
      </c>
      <c r="C40" t="s">
        <v>595</v>
      </c>
      <c r="D40">
        <v>2</v>
      </c>
      <c r="E40" t="s">
        <v>439</v>
      </c>
      <c r="F40">
        <v>15</v>
      </c>
      <c r="G40" t="str">
        <f>VLOOKUP(M40,'BATERIA DE PROYECTOS'!$A$2:$G$115,7,0)</f>
        <v>Programa 15. Bogotá protege todas las formas de vida</v>
      </c>
      <c r="H40" t="s">
        <v>345</v>
      </c>
      <c r="I40" t="str">
        <f>VLOOKUP(M40,'BATERIA DE PROYECTOS'!$A$2:$I$115,9,0)</f>
        <v>Cuidado de la vida</v>
      </c>
      <c r="J40" t="s">
        <v>347</v>
      </c>
      <c r="K40">
        <v>33</v>
      </c>
      <c r="L40" t="str">
        <f>VLOOKUP(M40,'BATERIA DE PROYECTOS'!$A$2:$L$115,12,0)</f>
        <v>Protección y bienestar animal</v>
      </c>
      <c r="M40">
        <v>44</v>
      </c>
      <c r="N40" t="s">
        <v>603</v>
      </c>
      <c r="O40" t="s">
        <v>604</v>
      </c>
      <c r="P40" t="s">
        <v>1037</v>
      </c>
      <c r="Q40" s="104">
        <v>388</v>
      </c>
      <c r="R40" s="104">
        <v>582</v>
      </c>
      <c r="S40" s="104">
        <v>776</v>
      </c>
      <c r="T40" s="104">
        <v>776</v>
      </c>
      <c r="U40" s="104">
        <v>2521</v>
      </c>
      <c r="V40" s="105">
        <v>8.9999999999999993E-3</v>
      </c>
      <c r="W40">
        <v>0</v>
      </c>
      <c r="X40" s="106">
        <v>6500</v>
      </c>
      <c r="Y40" s="107" t="s">
        <v>1036</v>
      </c>
      <c r="Z40" s="106">
        <v>33</v>
      </c>
      <c r="AA40" s="112">
        <v>16</v>
      </c>
      <c r="AB40" s="113" t="s">
        <v>605</v>
      </c>
      <c r="AC40" s="121"/>
      <c r="AD40" s="289" t="s">
        <v>347</v>
      </c>
      <c r="AE40" s="289" t="s">
        <v>606</v>
      </c>
      <c r="AF40" s="113" t="s">
        <v>607</v>
      </c>
    </row>
    <row r="41" spans="1:32" x14ac:dyDescent="0.25">
      <c r="A41">
        <v>1</v>
      </c>
      <c r="B41" t="s">
        <v>4</v>
      </c>
      <c r="C41" t="s">
        <v>595</v>
      </c>
      <c r="D41">
        <v>2</v>
      </c>
      <c r="E41" t="s">
        <v>439</v>
      </c>
      <c r="F41">
        <v>15</v>
      </c>
      <c r="G41" t="str">
        <f>VLOOKUP(M41,'BATERIA DE PROYECTOS'!$A$2:$G$115,7,0)</f>
        <v>Programa 15. Bogotá protege todas las formas de vida</v>
      </c>
      <c r="H41" t="s">
        <v>345</v>
      </c>
      <c r="I41" t="str">
        <f>VLOOKUP(M41,'BATERIA DE PROYECTOS'!$A$2:$I$115,9,0)</f>
        <v>Cuidado de la vida</v>
      </c>
      <c r="J41" t="s">
        <v>347</v>
      </c>
      <c r="K41">
        <v>33</v>
      </c>
      <c r="L41" t="str">
        <f>VLOOKUP(M41,'BATERIA DE PROYECTOS'!$A$2:$L$115,12,0)</f>
        <v>Protección y bienestar animal</v>
      </c>
      <c r="M41">
        <v>45</v>
      </c>
      <c r="N41" t="s">
        <v>608</v>
      </c>
      <c r="O41" t="s">
        <v>609</v>
      </c>
      <c r="P41" t="s">
        <v>1038</v>
      </c>
      <c r="Q41" s="104">
        <v>400</v>
      </c>
      <c r="R41" s="104">
        <v>601</v>
      </c>
      <c r="S41" s="104">
        <v>601</v>
      </c>
      <c r="T41" s="104">
        <v>400</v>
      </c>
      <c r="U41" s="104">
        <v>2002</v>
      </c>
      <c r="V41" s="105">
        <v>7.0000000000000001E-3</v>
      </c>
      <c r="W41">
        <v>0</v>
      </c>
      <c r="X41" s="106">
        <v>5000</v>
      </c>
      <c r="Y41" s="107" t="s">
        <v>1036</v>
      </c>
      <c r="Z41" s="106">
        <v>33</v>
      </c>
      <c r="AA41" s="112">
        <v>16</v>
      </c>
      <c r="AB41" s="113" t="s">
        <v>610</v>
      </c>
      <c r="AC41" s="121"/>
      <c r="AD41" s="289" t="s">
        <v>347</v>
      </c>
      <c r="AE41" s="289" t="s">
        <v>611</v>
      </c>
      <c r="AF41" s="113" t="s">
        <v>607</v>
      </c>
    </row>
    <row r="42" spans="1:32" x14ac:dyDescent="0.25">
      <c r="A42">
        <v>1</v>
      </c>
      <c r="B42" t="s">
        <v>4</v>
      </c>
      <c r="C42" t="s">
        <v>644</v>
      </c>
      <c r="D42">
        <v>3</v>
      </c>
      <c r="E42" t="s">
        <v>645</v>
      </c>
      <c r="F42">
        <v>16</v>
      </c>
      <c r="G42" t="str">
        <f>VLOOKUP(M42,'BATERIA DE PROYECTOS'!$A$2:$G$115,7,0)</f>
        <v>Programa 16. Atención integral a la primera infancia y educación como eje del potencial humano.</v>
      </c>
      <c r="H42" t="s">
        <v>373</v>
      </c>
      <c r="I42" t="str">
        <f>VLOOKUP(M42,'BATERIA DE PROYECTOS'!$A$2:$I$115,9,0)</f>
        <v>Educación como eje del potencial humano</v>
      </c>
      <c r="J42">
        <v>0.09</v>
      </c>
      <c r="K42">
        <v>28</v>
      </c>
      <c r="L42" t="str">
        <f>VLOOKUP(M42,'BATERIA DE PROYECTOS'!$A$2:$L$115,12,0)</f>
        <v>Dotación de equipamientos para instituciones educativas públicas del distrito.</v>
      </c>
      <c r="M42">
        <v>50</v>
      </c>
      <c r="N42" t="s">
        <v>650</v>
      </c>
      <c r="O42" t="s">
        <v>651</v>
      </c>
      <c r="P42" t="s">
        <v>1039</v>
      </c>
      <c r="Q42" s="104">
        <v>435</v>
      </c>
      <c r="R42" s="104">
        <v>465</v>
      </c>
      <c r="S42" s="104">
        <v>478</v>
      </c>
      <c r="T42" s="104">
        <v>492</v>
      </c>
      <c r="U42" s="104">
        <v>1870</v>
      </c>
      <c r="V42" s="105">
        <v>7.0000000000000001E-3</v>
      </c>
      <c r="W42">
        <v>0</v>
      </c>
      <c r="X42" s="106">
        <v>12</v>
      </c>
      <c r="Y42" s="107" t="s">
        <v>1040</v>
      </c>
      <c r="Z42" s="106">
        <v>15</v>
      </c>
      <c r="AA42" s="112">
        <v>17</v>
      </c>
      <c r="AB42" s="113" t="s">
        <v>222</v>
      </c>
      <c r="AC42" s="121"/>
      <c r="AD42" s="289" t="s">
        <v>347</v>
      </c>
      <c r="AE42" s="289" t="s">
        <v>652</v>
      </c>
      <c r="AF42" s="113" t="s">
        <v>653</v>
      </c>
    </row>
    <row r="43" spans="1:32" x14ac:dyDescent="0.25">
      <c r="A43">
        <v>1</v>
      </c>
      <c r="B43" t="s">
        <v>4</v>
      </c>
      <c r="C43" t="s">
        <v>644</v>
      </c>
      <c r="D43">
        <v>3</v>
      </c>
      <c r="E43" t="s">
        <v>645</v>
      </c>
      <c r="F43">
        <v>16</v>
      </c>
      <c r="G43" t="str">
        <f>VLOOKUP(M43,'BATERIA DE PROYECTOS'!$A$2:$G$115,7,0)</f>
        <v>Programa 16. Atención integral a la primera infancia y educación como eje del potencial humano.</v>
      </c>
      <c r="H43" t="s">
        <v>373</v>
      </c>
      <c r="I43" t="str">
        <f>VLOOKUP(M43,'BATERIA DE PROYECTOS'!$A$2:$I$115,9,0)</f>
        <v>Educación como eje del potencial humano</v>
      </c>
      <c r="J43">
        <v>0.09</v>
      </c>
      <c r="K43">
        <v>29</v>
      </c>
      <c r="L43" t="str">
        <f>VLOOKUP(M43,'BATERIA DE PROYECTOS'!$A$2:$L$115,12,0)</f>
        <v>Apoyo para educación superior</v>
      </c>
      <c r="M43">
        <v>51</v>
      </c>
      <c r="N43" t="s">
        <v>656</v>
      </c>
      <c r="O43" t="s">
        <v>657</v>
      </c>
      <c r="P43" t="s">
        <v>1041</v>
      </c>
      <c r="Q43" s="104">
        <v>516</v>
      </c>
      <c r="R43" s="104">
        <v>550</v>
      </c>
      <c r="S43" s="104">
        <v>566</v>
      </c>
      <c r="T43" s="104">
        <v>583</v>
      </c>
      <c r="U43" s="104">
        <v>2215</v>
      </c>
      <c r="V43" s="105">
        <v>8.0000000000000002E-3</v>
      </c>
      <c r="W43">
        <v>0</v>
      </c>
      <c r="X43" s="106">
        <v>250</v>
      </c>
      <c r="Y43" s="107" t="s">
        <v>1040</v>
      </c>
      <c r="Z43" s="106">
        <v>15</v>
      </c>
      <c r="AA43" s="112">
        <v>17</v>
      </c>
      <c r="AB43" s="113" t="s">
        <v>658</v>
      </c>
      <c r="AC43" s="121"/>
      <c r="AD43" s="289" t="s">
        <v>659</v>
      </c>
      <c r="AE43" s="289" t="s">
        <v>660</v>
      </c>
      <c r="AF43" s="113" t="s">
        <v>661</v>
      </c>
    </row>
    <row r="44" spans="1:32" x14ac:dyDescent="0.25">
      <c r="A44">
        <v>1</v>
      </c>
      <c r="B44" t="s">
        <v>4</v>
      </c>
      <c r="C44" t="s">
        <v>644</v>
      </c>
      <c r="D44">
        <v>3</v>
      </c>
      <c r="E44" t="s">
        <v>645</v>
      </c>
      <c r="F44">
        <v>16</v>
      </c>
      <c r="G44" t="str">
        <f>VLOOKUP(M44,'BATERIA DE PROYECTOS'!$A$2:$G$115,7,0)</f>
        <v>Programa 16. Atención integral a la primera infancia y educación como eje del potencial humano.</v>
      </c>
      <c r="H44" t="s">
        <v>373</v>
      </c>
      <c r="I44" t="str">
        <f>VLOOKUP(M44,'BATERIA DE PROYECTOS'!$A$2:$I$115,9,0)</f>
        <v>Educación como eje del potencial humano</v>
      </c>
      <c r="J44">
        <v>0.09</v>
      </c>
      <c r="K44">
        <v>29</v>
      </c>
      <c r="L44" t="str">
        <f>VLOOKUP(M44,'BATERIA DE PROYECTOS'!$A$2:$L$115,12,0)</f>
        <v>Apoyo para educación superior</v>
      </c>
      <c r="M44">
        <v>52</v>
      </c>
      <c r="N44" t="s">
        <v>662</v>
      </c>
      <c r="O44" t="s">
        <v>663</v>
      </c>
      <c r="P44" t="s">
        <v>1042</v>
      </c>
      <c r="Q44" s="104">
        <v>5090</v>
      </c>
      <c r="R44" s="104">
        <v>5432</v>
      </c>
      <c r="S44" s="104">
        <v>5590</v>
      </c>
      <c r="T44" s="104">
        <v>5753</v>
      </c>
      <c r="U44" s="104">
        <v>21865</v>
      </c>
      <c r="V44" s="105">
        <v>7.5999999999999998E-2</v>
      </c>
      <c r="W44">
        <v>0</v>
      </c>
      <c r="X44" s="106">
        <v>250</v>
      </c>
      <c r="Y44" s="107" t="s">
        <v>1040</v>
      </c>
      <c r="Z44" s="106">
        <v>15</v>
      </c>
      <c r="AA44" s="112">
        <v>17</v>
      </c>
      <c r="AB44" s="113" t="s">
        <v>664</v>
      </c>
      <c r="AC44" s="121"/>
      <c r="AD44" s="289" t="s">
        <v>659</v>
      </c>
      <c r="AE44" s="289" t="s">
        <v>660</v>
      </c>
      <c r="AF44" s="113" t="s">
        <v>665</v>
      </c>
    </row>
    <row r="45" spans="1:32" x14ac:dyDescent="0.25">
      <c r="A45">
        <v>1</v>
      </c>
      <c r="B45" t="s">
        <v>4</v>
      </c>
      <c r="C45" t="s">
        <v>672</v>
      </c>
      <c r="D45">
        <v>3</v>
      </c>
      <c r="E45" t="s">
        <v>645</v>
      </c>
      <c r="F45">
        <v>19</v>
      </c>
      <c r="G45" t="str">
        <f>VLOOKUP(M45,'BATERIA DE PROYECTOS'!$A$2:$G$115,7,0)</f>
        <v>Programa 19. Desarrollo empresarial, productividad y empleo.</v>
      </c>
      <c r="H45" t="s">
        <v>345</v>
      </c>
      <c r="I45" t="str">
        <f>VLOOKUP(M45,'BATERIA DE PROYECTOS'!$A$2:$I$115,9,0)</f>
        <v>Desarrollo empresarial, productividad y empleo</v>
      </c>
      <c r="J45" t="s">
        <v>347</v>
      </c>
      <c r="K45">
        <v>35</v>
      </c>
      <c r="L45" t="str">
        <f>VLOOKUP(M45,'BATERIA DE PROYECTOS'!$A$2:$L$115,12,0)</f>
        <v>Fortalecimiento de habilidades para la empleabilidad - impulso al empleo local.</v>
      </c>
      <c r="M45">
        <v>54</v>
      </c>
      <c r="N45" t="s">
        <v>677</v>
      </c>
      <c r="O45" t="s">
        <v>678</v>
      </c>
      <c r="P45" t="s">
        <v>1043</v>
      </c>
      <c r="Q45" s="104">
        <v>978</v>
      </c>
      <c r="R45" s="104">
        <v>1044</v>
      </c>
      <c r="S45" s="104">
        <v>1074</v>
      </c>
      <c r="T45" s="104">
        <v>1105</v>
      </c>
      <c r="U45" s="104">
        <v>4200</v>
      </c>
      <c r="V45" s="105">
        <v>1.4999999999999999E-2</v>
      </c>
      <c r="W45">
        <v>0</v>
      </c>
      <c r="X45" s="103">
        <v>8</v>
      </c>
      <c r="Y45" s="107" t="s">
        <v>1044</v>
      </c>
      <c r="Z45" s="106">
        <v>11</v>
      </c>
      <c r="AA45" s="112">
        <v>18</v>
      </c>
      <c r="AB45" s="113" t="s">
        <v>352</v>
      </c>
      <c r="AC45" s="121"/>
      <c r="AD45" s="289" t="s">
        <v>679</v>
      </c>
      <c r="AE45" s="289" t="s">
        <v>347</v>
      </c>
      <c r="AF45" s="113" t="s">
        <v>680</v>
      </c>
    </row>
    <row r="46" spans="1:32" x14ac:dyDescent="0.25">
      <c r="A46">
        <v>1</v>
      </c>
      <c r="B46" t="s">
        <v>4</v>
      </c>
      <c r="C46" t="s">
        <v>672</v>
      </c>
      <c r="D46">
        <v>3</v>
      </c>
      <c r="E46" t="s">
        <v>645</v>
      </c>
      <c r="F46">
        <v>19</v>
      </c>
      <c r="G46" t="str">
        <f>VLOOKUP(M46,'BATERIA DE PROYECTOS'!$A$2:$G$115,7,0)</f>
        <v>Programa 19. Desarrollo empresarial, productividad y empleo.</v>
      </c>
      <c r="H46" t="s">
        <v>345</v>
      </c>
      <c r="I46" t="str">
        <f>VLOOKUP(M46,'BATERIA DE PROYECTOS'!$A$2:$I$115,9,0)</f>
        <v>Emprendimiento equitativo e incluyente</v>
      </c>
      <c r="J46" t="s">
        <v>347</v>
      </c>
      <c r="K46">
        <v>36</v>
      </c>
      <c r="L46" t="str">
        <f>VLOOKUP(M46,'BATERIA DE PROYECTOS'!$A$2:$L$115,12,0)</f>
        <v>Desarrollo turístico local</v>
      </c>
      <c r="M46">
        <v>55</v>
      </c>
      <c r="N46" t="s">
        <v>684</v>
      </c>
      <c r="O46" t="s">
        <v>685</v>
      </c>
      <c r="P46" t="s">
        <v>1045</v>
      </c>
      <c r="Q46" s="104">
        <v>784</v>
      </c>
      <c r="R46" s="104">
        <v>836</v>
      </c>
      <c r="S46" s="104">
        <v>861</v>
      </c>
      <c r="T46" s="104">
        <v>886</v>
      </c>
      <c r="U46" s="104">
        <v>3366</v>
      </c>
      <c r="V46" s="105">
        <v>1.2E-2</v>
      </c>
      <c r="W46">
        <v>0</v>
      </c>
      <c r="X46" s="106">
        <v>341</v>
      </c>
      <c r="Y46" s="107" t="s">
        <v>1044</v>
      </c>
      <c r="Z46" s="106">
        <v>11</v>
      </c>
      <c r="AA46" s="112">
        <v>18</v>
      </c>
      <c r="AB46" s="113" t="s">
        <v>686</v>
      </c>
      <c r="AC46" s="121"/>
      <c r="AD46" s="289" t="s">
        <v>347</v>
      </c>
      <c r="AE46" s="289" t="s">
        <v>347</v>
      </c>
      <c r="AF46" s="113" t="s">
        <v>687</v>
      </c>
    </row>
    <row r="47" spans="1:32" x14ac:dyDescent="0.25">
      <c r="A47">
        <v>1</v>
      </c>
      <c r="B47" t="s">
        <v>4</v>
      </c>
      <c r="C47" t="s">
        <v>536</v>
      </c>
      <c r="D47">
        <v>3</v>
      </c>
      <c r="E47" t="s">
        <v>645</v>
      </c>
      <c r="F47">
        <v>20</v>
      </c>
      <c r="G47" t="str">
        <f>VLOOKUP(M47,'BATERIA DE PROYECTOS'!$A$2:$G$115,7,0)</f>
        <v>Programa 20. Promoción del emprendimiento formal, equitativo e incluyente</v>
      </c>
      <c r="H47" t="s">
        <v>345</v>
      </c>
      <c r="I47" t="str">
        <f>VLOOKUP(M47,'BATERIA DE PROYECTOS'!$A$2:$I$115,9,0)</f>
        <v>Bogotá cultural y deportiva</v>
      </c>
      <c r="J47" t="s">
        <v>347</v>
      </c>
      <c r="K47">
        <v>30</v>
      </c>
      <c r="L47" t="str">
        <f>VLOOKUP(M47,'BATERIA DE PROYECTOS'!$A$2:$L$115,12,0)</f>
        <v>Sostenibilidad del ecosistema cultural y creativo</v>
      </c>
      <c r="M47">
        <v>56</v>
      </c>
      <c r="N47" t="s">
        <v>691</v>
      </c>
      <c r="O47" t="s">
        <v>692</v>
      </c>
      <c r="P47" t="s">
        <v>1046</v>
      </c>
      <c r="Q47" s="104">
        <v>656</v>
      </c>
      <c r="R47" s="104">
        <v>700</v>
      </c>
      <c r="S47" s="104">
        <v>721</v>
      </c>
      <c r="T47" s="104">
        <v>742</v>
      </c>
      <c r="U47" s="104">
        <v>2819</v>
      </c>
      <c r="V47" s="105">
        <v>0.01</v>
      </c>
      <c r="W47">
        <v>0</v>
      </c>
      <c r="X47" s="106">
        <v>65</v>
      </c>
      <c r="Y47" s="107" t="s">
        <v>1027</v>
      </c>
      <c r="Z47" s="106">
        <v>26</v>
      </c>
      <c r="AA47" s="112">
        <v>19</v>
      </c>
      <c r="AB47" s="113" t="s">
        <v>693</v>
      </c>
      <c r="AC47" s="121"/>
      <c r="AD47" s="289" t="s">
        <v>545</v>
      </c>
      <c r="AE47" s="289" t="s">
        <v>347</v>
      </c>
      <c r="AF47" s="113" t="s">
        <v>694</v>
      </c>
    </row>
    <row r="48" spans="1:32" x14ac:dyDescent="0.25">
      <c r="A48">
        <v>1</v>
      </c>
      <c r="B48" t="s">
        <v>4</v>
      </c>
      <c r="C48" t="s">
        <v>672</v>
      </c>
      <c r="D48">
        <v>3</v>
      </c>
      <c r="E48" t="s">
        <v>645</v>
      </c>
      <c r="F48">
        <v>20</v>
      </c>
      <c r="G48" t="str">
        <f>VLOOKUP(M48,'BATERIA DE PROYECTOS'!$A$2:$G$115,7,0)</f>
        <v>Programa 20. Promoción del emprendimiento formal, equitativo e incluyente</v>
      </c>
      <c r="H48" t="s">
        <v>345</v>
      </c>
      <c r="I48" t="str">
        <f>VLOOKUP(M48,'BATERIA DE PROYECTOS'!$A$2:$I$115,9,0)</f>
        <v>Emprendimiento equitativo e incluyente</v>
      </c>
      <c r="J48" t="s">
        <v>347</v>
      </c>
      <c r="K48">
        <v>37</v>
      </c>
      <c r="L48" t="str">
        <f>VLOOKUP(M48,'BATERIA DE PROYECTOS'!$A$2:$L$115,12,0)</f>
        <v>Extensión agropecuaria y productividad rural</v>
      </c>
      <c r="M48">
        <v>57</v>
      </c>
      <c r="N48" t="s">
        <v>697</v>
      </c>
      <c r="O48" t="s">
        <v>698</v>
      </c>
      <c r="P48" t="s">
        <v>1047</v>
      </c>
      <c r="Q48" s="104">
        <v>386</v>
      </c>
      <c r="R48" s="104">
        <v>482</v>
      </c>
      <c r="S48" s="104">
        <v>643</v>
      </c>
      <c r="T48" s="104">
        <v>418</v>
      </c>
      <c r="U48" s="104">
        <v>1928</v>
      </c>
      <c r="V48" s="105">
        <v>7.0000000000000001E-3</v>
      </c>
      <c r="W48">
        <v>0</v>
      </c>
      <c r="X48" s="106">
        <v>60</v>
      </c>
      <c r="Y48" s="107" t="s">
        <v>1044</v>
      </c>
      <c r="Z48" s="106">
        <v>11</v>
      </c>
      <c r="AA48" s="112">
        <v>20</v>
      </c>
      <c r="AB48" s="113" t="s">
        <v>699</v>
      </c>
      <c r="AC48" s="121"/>
      <c r="AD48" s="289" t="s">
        <v>347</v>
      </c>
      <c r="AE48" s="289" t="s">
        <v>700</v>
      </c>
      <c r="AF48" s="113" t="s">
        <v>701</v>
      </c>
    </row>
    <row r="49" spans="1:32" x14ac:dyDescent="0.25">
      <c r="A49">
        <v>1</v>
      </c>
      <c r="B49" t="s">
        <v>4</v>
      </c>
      <c r="C49" t="s">
        <v>672</v>
      </c>
      <c r="D49">
        <v>3</v>
      </c>
      <c r="E49" t="s">
        <v>645</v>
      </c>
      <c r="F49">
        <v>20</v>
      </c>
      <c r="G49" t="str">
        <f>VLOOKUP(M49,'BATERIA DE PROYECTOS'!$A$2:$G$115,7,0)</f>
        <v>Programa 20. Promoción del emprendimiento formal, equitativo e incluyente</v>
      </c>
      <c r="H49" t="s">
        <v>345</v>
      </c>
      <c r="I49" t="str">
        <f>VLOOKUP(M49,'BATERIA DE PROYECTOS'!$A$2:$I$115,9,0)</f>
        <v>Emprendimiento equitativo e incluyente</v>
      </c>
      <c r="J49" t="s">
        <v>347</v>
      </c>
      <c r="K49">
        <v>38</v>
      </c>
      <c r="L49" t="str">
        <f>VLOOKUP(M49,'BATERIA DE PROYECTOS'!$A$2:$L$115,12,0)</f>
        <v>Fortalecimiento del tejido empresarial local</v>
      </c>
      <c r="M49">
        <v>58</v>
      </c>
      <c r="N49" t="s">
        <v>704</v>
      </c>
      <c r="O49" t="s">
        <v>705</v>
      </c>
      <c r="P49" t="s">
        <v>1048</v>
      </c>
      <c r="Q49" s="104">
        <v>656</v>
      </c>
      <c r="R49" s="104">
        <v>700</v>
      </c>
      <c r="S49" s="104">
        <v>721</v>
      </c>
      <c r="T49" s="104">
        <v>742</v>
      </c>
      <c r="U49" s="104">
        <v>2819</v>
      </c>
      <c r="V49" s="105">
        <v>0.01</v>
      </c>
      <c r="W49">
        <v>0</v>
      </c>
      <c r="X49" s="106">
        <v>270</v>
      </c>
      <c r="Y49" s="107" t="s">
        <v>1044</v>
      </c>
      <c r="Z49" s="106">
        <v>11</v>
      </c>
      <c r="AA49" s="112">
        <v>20</v>
      </c>
      <c r="AB49" s="113" t="s">
        <v>706</v>
      </c>
      <c r="AC49" s="121"/>
      <c r="AD49" s="289" t="s">
        <v>347</v>
      </c>
      <c r="AE49" s="289" t="s">
        <v>707</v>
      </c>
      <c r="AF49" s="113" t="s">
        <v>708</v>
      </c>
    </row>
    <row r="50" spans="1:32" x14ac:dyDescent="0.25">
      <c r="A50">
        <v>1</v>
      </c>
      <c r="B50" t="s">
        <v>4</v>
      </c>
      <c r="C50" t="s">
        <v>536</v>
      </c>
      <c r="D50">
        <v>4</v>
      </c>
      <c r="E50" t="s">
        <v>710</v>
      </c>
      <c r="F50">
        <v>24</v>
      </c>
      <c r="G50" t="str">
        <f>VLOOKUP(M50,'BATERIA DE PROYECTOS'!$A$2:$G$115,7,0)</f>
        <v>Programa 24. Revitalización y renovación urbana y rural con inclusión.</v>
      </c>
      <c r="H50" t="s">
        <v>345</v>
      </c>
      <c r="I50" t="str">
        <f>VLOOKUP(M50,'BATERIA DE PROYECTOS'!$A$2:$I$115,9,0)</f>
        <v>Desarrollo urbano y rural integral</v>
      </c>
      <c r="J50" t="s">
        <v>347</v>
      </c>
      <c r="K50">
        <v>26</v>
      </c>
      <c r="L50" t="str">
        <f>VLOOKUP(M50,'BATERIA DE PROYECTOS'!$A$2:$L$115,12,0)</f>
        <v>Construcción, mantenimiento y dotación de parques de la red de proximidad</v>
      </c>
      <c r="M50">
        <v>61</v>
      </c>
      <c r="N50" t="s">
        <v>727</v>
      </c>
      <c r="O50" t="s">
        <v>728</v>
      </c>
      <c r="P50" t="s">
        <v>1049</v>
      </c>
      <c r="Q50" s="104">
        <v>1456</v>
      </c>
      <c r="R50" s="104">
        <v>2184</v>
      </c>
      <c r="S50" s="104">
        <v>2184</v>
      </c>
      <c r="T50" s="104">
        <v>1456</v>
      </c>
      <c r="U50" s="104">
        <v>7279</v>
      </c>
      <c r="V50" s="105">
        <v>2.5000000000000001E-2</v>
      </c>
      <c r="W50">
        <v>0</v>
      </c>
      <c r="X50" s="106">
        <v>20</v>
      </c>
      <c r="Y50" s="107" t="s">
        <v>1027</v>
      </c>
      <c r="Z50" s="106">
        <v>26</v>
      </c>
      <c r="AA50" s="112">
        <v>22</v>
      </c>
      <c r="AB50" s="113" t="s">
        <v>383</v>
      </c>
      <c r="AC50" s="121"/>
      <c r="AD50" s="289" t="s">
        <v>347</v>
      </c>
      <c r="AE50" s="289" t="s">
        <v>729</v>
      </c>
      <c r="AF50" s="113" t="s">
        <v>730</v>
      </c>
    </row>
    <row r="51" spans="1:32" x14ac:dyDescent="0.25">
      <c r="A51">
        <v>1</v>
      </c>
      <c r="B51" t="s">
        <v>4</v>
      </c>
      <c r="C51" t="s">
        <v>536</v>
      </c>
      <c r="D51">
        <v>4</v>
      </c>
      <c r="E51" t="s">
        <v>710</v>
      </c>
      <c r="F51">
        <v>24</v>
      </c>
      <c r="G51" t="str">
        <f>VLOOKUP(M51,'BATERIA DE PROYECTOS'!$A$2:$G$115,7,0)</f>
        <v>Programa 24. Revitalización y renovación urbana y rural con inclusión.</v>
      </c>
      <c r="H51" t="s">
        <v>345</v>
      </c>
      <c r="I51" t="str">
        <f>VLOOKUP(M51,'BATERIA DE PROYECTOS'!$A$2:$I$115,9,0)</f>
        <v>Desarrollo urbano y rural integral</v>
      </c>
      <c r="J51" t="s">
        <v>347</v>
      </c>
      <c r="K51">
        <v>31</v>
      </c>
      <c r="L51" t="str">
        <f>VLOOKUP(M51,'BATERIA DE PROYECTOS'!$A$2:$L$115,12,0)</f>
        <v>Dotación de equipamientos culturales de escala local</v>
      </c>
      <c r="M51">
        <v>62</v>
      </c>
      <c r="N51" t="s">
        <v>733</v>
      </c>
      <c r="O51" t="s">
        <v>734</v>
      </c>
      <c r="P51" t="s">
        <v>1050</v>
      </c>
      <c r="Q51" s="104">
        <v>956</v>
      </c>
      <c r="R51" s="104">
        <v>479</v>
      </c>
      <c r="S51" s="104">
        <v>493</v>
      </c>
      <c r="T51" s="104" t="s">
        <v>1051</v>
      </c>
      <c r="U51" s="104">
        <v>1928</v>
      </c>
      <c r="V51" s="105">
        <v>7.0000000000000001E-3</v>
      </c>
      <c r="W51">
        <v>0</v>
      </c>
      <c r="X51" s="106">
        <v>3</v>
      </c>
      <c r="Y51" s="107" t="s">
        <v>1027</v>
      </c>
      <c r="Z51" s="106">
        <v>26</v>
      </c>
      <c r="AA51" s="112">
        <v>33</v>
      </c>
      <c r="AB51" s="113" t="s">
        <v>383</v>
      </c>
      <c r="AC51" s="121"/>
      <c r="AD51" s="289" t="s">
        <v>347</v>
      </c>
      <c r="AE51" s="289" t="s">
        <v>735</v>
      </c>
      <c r="AF51" s="113" t="s">
        <v>736</v>
      </c>
    </row>
    <row r="52" spans="1:32" x14ac:dyDescent="0.25">
      <c r="A52">
        <v>1</v>
      </c>
      <c r="B52" t="s">
        <v>4</v>
      </c>
      <c r="C52" t="s">
        <v>595</v>
      </c>
      <c r="D52">
        <v>4</v>
      </c>
      <c r="E52" t="s">
        <v>710</v>
      </c>
      <c r="F52">
        <v>25</v>
      </c>
      <c r="G52" t="str">
        <f>VLOOKUP(M52,'BATERIA DE PROYECTOS'!$A$2:$G$115,7,0)</f>
        <v>Programa 25. Aumento de la resiliencia al cambio climático y reduccion de la vulnerabilidad</v>
      </c>
      <c r="H52" t="s">
        <v>345</v>
      </c>
      <c r="I52" t="str">
        <f>VLOOKUP(M52,'BATERIA DE PROYECTOS'!$A$2:$I$115,9,0)</f>
        <v>Protección del ambiente y resiliencia al cambio climático</v>
      </c>
      <c r="J52" t="s">
        <v>347</v>
      </c>
      <c r="K52">
        <v>32</v>
      </c>
      <c r="L52" t="str">
        <f>VLOOKUP(M52,'BATERIA DE PROYECTOS'!$A$2:$L$115,12,0)</f>
        <v xml:space="preserve">Reverdecimeinto Urbano </v>
      </c>
      <c r="M52">
        <v>66</v>
      </c>
      <c r="N52" t="s">
        <v>754</v>
      </c>
      <c r="O52" t="s">
        <v>755</v>
      </c>
      <c r="P52" t="s">
        <v>1052</v>
      </c>
      <c r="Q52" s="104" t="s">
        <v>1051</v>
      </c>
      <c r="R52" s="104">
        <v>49</v>
      </c>
      <c r="S52" s="104">
        <v>49</v>
      </c>
      <c r="T52" s="104" t="s">
        <v>1051</v>
      </c>
      <c r="U52" s="104">
        <v>98</v>
      </c>
      <c r="V52" s="105">
        <v>2.9999999999999997E-4</v>
      </c>
      <c r="W52">
        <v>0</v>
      </c>
      <c r="X52" s="106">
        <v>1</v>
      </c>
      <c r="Y52" s="107" t="s">
        <v>1036</v>
      </c>
      <c r="Z52" s="106">
        <v>33</v>
      </c>
      <c r="AA52" s="112">
        <v>24</v>
      </c>
      <c r="AB52" s="113" t="s">
        <v>756</v>
      </c>
      <c r="AC52" s="121"/>
      <c r="AD52" s="289" t="s">
        <v>744</v>
      </c>
      <c r="AE52" s="289" t="s">
        <v>757</v>
      </c>
      <c r="AF52" s="113" t="s">
        <v>745</v>
      </c>
    </row>
    <row r="53" spans="1:32" x14ac:dyDescent="0.25">
      <c r="A53">
        <v>1</v>
      </c>
      <c r="B53" t="s">
        <v>4</v>
      </c>
      <c r="C53" t="s">
        <v>758</v>
      </c>
      <c r="D53">
        <v>4</v>
      </c>
      <c r="E53" t="s">
        <v>710</v>
      </c>
      <c r="F53">
        <v>25</v>
      </c>
      <c r="G53" t="str">
        <f>VLOOKUP(M53,'BATERIA DE PROYECTOS'!$A$2:$G$115,7,0)</f>
        <v>Programa 25. Aumento de la resiliencia al cambio climático y reduccion de la vulnerabilidad</v>
      </c>
      <c r="H53" t="s">
        <v>345</v>
      </c>
      <c r="I53" t="str">
        <f>VLOOKUP(M53,'BATERIA DE PROYECTOS'!$A$2:$I$115,9,0)</f>
        <v>Protección del ambiente y resiliencia al cambio climático</v>
      </c>
      <c r="J53" t="s">
        <v>347</v>
      </c>
      <c r="K53">
        <v>32</v>
      </c>
      <c r="L53" t="str">
        <f>VLOOKUP(M53,'BATERIA DE PROYECTOS'!$A$2:$L$115,12,0)</f>
        <v xml:space="preserve">Reverdecimeinto Urbano </v>
      </c>
      <c r="M53">
        <v>67</v>
      </c>
      <c r="N53" t="s">
        <v>759</v>
      </c>
      <c r="O53" t="s">
        <v>760</v>
      </c>
      <c r="P53" t="s">
        <v>1053</v>
      </c>
      <c r="Q53" s="104" t="s">
        <v>1051</v>
      </c>
      <c r="R53" s="104">
        <v>171</v>
      </c>
      <c r="S53" s="104" t="s">
        <v>1051</v>
      </c>
      <c r="T53" s="104">
        <v>186</v>
      </c>
      <c r="U53" s="104">
        <v>357</v>
      </c>
      <c r="V53" s="105">
        <v>1E-3</v>
      </c>
      <c r="W53">
        <v>0</v>
      </c>
      <c r="X53" s="106">
        <v>2</v>
      </c>
      <c r="Y53" s="107" t="s">
        <v>1036</v>
      </c>
      <c r="Z53" s="106">
        <v>33</v>
      </c>
      <c r="AA53" s="112">
        <v>23</v>
      </c>
      <c r="AB53" s="113" t="s">
        <v>761</v>
      </c>
      <c r="AC53" s="121"/>
      <c r="AD53" s="289" t="s">
        <v>762</v>
      </c>
      <c r="AE53" s="289" t="s">
        <v>347</v>
      </c>
      <c r="AF53" s="113" t="s">
        <v>602</v>
      </c>
    </row>
    <row r="54" spans="1:32" x14ac:dyDescent="0.25">
      <c r="A54">
        <v>1</v>
      </c>
      <c r="B54" t="s">
        <v>4</v>
      </c>
      <c r="C54" t="s">
        <v>758</v>
      </c>
      <c r="D54">
        <v>4</v>
      </c>
      <c r="E54" t="s">
        <v>710</v>
      </c>
      <c r="F54">
        <v>25</v>
      </c>
      <c r="G54" t="str">
        <f>VLOOKUP(M54,'BATERIA DE PROYECTOS'!$A$2:$G$115,7,0)</f>
        <v>Programa 25. Aumento de la resiliencia al cambio climático y reduccion de la vulnerabilidad</v>
      </c>
      <c r="H54" t="s">
        <v>345</v>
      </c>
      <c r="I54" t="str">
        <f>VLOOKUP(M54,'BATERIA DE PROYECTOS'!$A$2:$I$115,9,0)</f>
        <v>Protección del ambiente y resiliencia al cambio climático</v>
      </c>
      <c r="J54" t="s">
        <v>347</v>
      </c>
      <c r="K54">
        <v>32</v>
      </c>
      <c r="L54" t="str">
        <f>VLOOKUP(M54,'BATERIA DE PROYECTOS'!$A$2:$L$115,12,0)</f>
        <v xml:space="preserve">Reverdecimeinto Urbano </v>
      </c>
      <c r="M54">
        <v>68</v>
      </c>
      <c r="N54" t="s">
        <v>763</v>
      </c>
      <c r="O54" t="s">
        <v>764</v>
      </c>
      <c r="P54" t="s">
        <v>1054</v>
      </c>
      <c r="Q54" s="104">
        <v>74</v>
      </c>
      <c r="R54" s="104">
        <v>74</v>
      </c>
      <c r="S54" s="104">
        <v>74</v>
      </c>
      <c r="T54" s="104">
        <v>74</v>
      </c>
      <c r="U54" s="104">
        <v>296</v>
      </c>
      <c r="V54" s="105">
        <v>1E-3</v>
      </c>
      <c r="W54">
        <v>0</v>
      </c>
      <c r="X54" s="106">
        <v>40</v>
      </c>
      <c r="Y54" s="107" t="s">
        <v>1036</v>
      </c>
      <c r="Z54" s="106">
        <v>33</v>
      </c>
      <c r="AA54" s="112">
        <v>23</v>
      </c>
      <c r="AB54" s="113" t="s">
        <v>765</v>
      </c>
      <c r="AC54" s="121"/>
      <c r="AD54" s="289" t="s">
        <v>347</v>
      </c>
      <c r="AE54" s="289" t="s">
        <v>766</v>
      </c>
      <c r="AF54" s="113" t="s">
        <v>767</v>
      </c>
    </row>
    <row r="55" spans="1:32" x14ac:dyDescent="0.25">
      <c r="A55">
        <v>1</v>
      </c>
      <c r="B55" t="s">
        <v>4</v>
      </c>
      <c r="C55" t="s">
        <v>758</v>
      </c>
      <c r="D55">
        <v>4</v>
      </c>
      <c r="E55" t="s">
        <v>710</v>
      </c>
      <c r="F55">
        <v>25</v>
      </c>
      <c r="G55" t="str">
        <f>VLOOKUP(M55,'BATERIA DE PROYECTOS'!$A$2:$G$115,7,0)</f>
        <v>Programa 25. Aumento de la resiliencia al cambio climático y reduccion de la vulnerabilidad</v>
      </c>
      <c r="H55" t="s">
        <v>345</v>
      </c>
      <c r="I55" t="str">
        <f>VLOOKUP(M55,'BATERIA DE PROYECTOS'!$A$2:$I$115,9,0)</f>
        <v>Protección del ambiente y resiliencia al cambio climático</v>
      </c>
      <c r="J55" t="s">
        <v>347</v>
      </c>
      <c r="K55">
        <v>32</v>
      </c>
      <c r="L55" t="str">
        <f>VLOOKUP(M55,'BATERIA DE PROYECTOS'!$A$2:$L$115,12,0)</f>
        <v xml:space="preserve">Reverdecimeinto Urbano </v>
      </c>
      <c r="M55">
        <v>70</v>
      </c>
      <c r="N55" t="s">
        <v>771</v>
      </c>
      <c r="O55" t="s">
        <v>772</v>
      </c>
      <c r="P55" t="s">
        <v>1055</v>
      </c>
      <c r="Q55" s="104">
        <v>257</v>
      </c>
      <c r="R55" s="104">
        <v>343</v>
      </c>
      <c r="S55" s="104">
        <v>343</v>
      </c>
      <c r="T55" s="104">
        <v>257</v>
      </c>
      <c r="U55" s="104">
        <v>1199</v>
      </c>
      <c r="V55" s="105">
        <v>4.0000000000000001E-3</v>
      </c>
      <c r="W55">
        <v>0</v>
      </c>
      <c r="X55" s="108">
        <v>14000</v>
      </c>
      <c r="Y55" s="107" t="s">
        <v>1036</v>
      </c>
      <c r="Z55" s="106">
        <v>33</v>
      </c>
      <c r="AA55" s="112">
        <v>23</v>
      </c>
      <c r="AB55" s="113" t="s">
        <v>773</v>
      </c>
      <c r="AC55" s="121"/>
      <c r="AD55" s="289" t="s">
        <v>347</v>
      </c>
      <c r="AE55" s="289" t="s">
        <v>774</v>
      </c>
      <c r="AF55" s="113" t="s">
        <v>745</v>
      </c>
    </row>
    <row r="56" spans="1:32" x14ac:dyDescent="0.25">
      <c r="A56">
        <v>1</v>
      </c>
      <c r="B56" t="s">
        <v>4</v>
      </c>
      <c r="C56" t="s">
        <v>758</v>
      </c>
      <c r="D56">
        <v>4</v>
      </c>
      <c r="E56" t="s">
        <v>710</v>
      </c>
      <c r="F56">
        <v>25</v>
      </c>
      <c r="G56" t="str">
        <f>VLOOKUP(M56,'BATERIA DE PROYECTOS'!$A$2:$G$115,7,0)</f>
        <v>Programa 25. Aumento de la resiliencia al cambio climático y reduccion de la vulnerabilidad</v>
      </c>
      <c r="H56" t="s">
        <v>345</v>
      </c>
      <c r="I56" t="str">
        <f>VLOOKUP(M56,'BATERIA DE PROYECTOS'!$A$2:$I$115,9,0)</f>
        <v>Protección del ambiente y resiliencia al cambio climático</v>
      </c>
      <c r="J56" t="s">
        <v>347</v>
      </c>
      <c r="K56">
        <v>32</v>
      </c>
      <c r="L56" t="str">
        <f>VLOOKUP(M56,'BATERIA DE PROYECTOS'!$A$2:$L$115,12,0)</f>
        <v xml:space="preserve">Reverdecimeinto Urbano </v>
      </c>
      <c r="M56">
        <v>71</v>
      </c>
      <c r="N56" t="s">
        <v>775</v>
      </c>
      <c r="O56" t="s">
        <v>776</v>
      </c>
      <c r="P56" t="s">
        <v>1056</v>
      </c>
      <c r="Q56" s="104">
        <v>190</v>
      </c>
      <c r="R56" s="104">
        <v>237</v>
      </c>
      <c r="S56" s="104">
        <v>237</v>
      </c>
      <c r="T56" s="104">
        <v>228</v>
      </c>
      <c r="U56" s="104">
        <v>892</v>
      </c>
      <c r="V56" s="105">
        <v>3.0000000000000001E-3</v>
      </c>
      <c r="W56">
        <v>0</v>
      </c>
      <c r="X56" s="106">
        <v>9400</v>
      </c>
      <c r="Y56" s="107" t="s">
        <v>1036</v>
      </c>
      <c r="Z56" s="106">
        <v>33</v>
      </c>
      <c r="AA56" s="112">
        <v>23</v>
      </c>
      <c r="AB56" s="113" t="s">
        <v>777</v>
      </c>
      <c r="AC56" s="121"/>
      <c r="AD56" s="289" t="s">
        <v>347</v>
      </c>
      <c r="AE56" s="289" t="s">
        <v>778</v>
      </c>
      <c r="AF56" s="113" t="s">
        <v>779</v>
      </c>
    </row>
    <row r="57" spans="1:32" x14ac:dyDescent="0.25">
      <c r="A57">
        <v>1</v>
      </c>
      <c r="B57" t="s">
        <v>4</v>
      </c>
      <c r="C57" t="s">
        <v>595</v>
      </c>
      <c r="D57">
        <v>4</v>
      </c>
      <c r="E57" t="s">
        <v>710</v>
      </c>
      <c r="F57">
        <v>25</v>
      </c>
      <c r="G57" t="str">
        <f>VLOOKUP(M57,'BATERIA DE PROYECTOS'!$A$2:$G$115,7,0)</f>
        <v>Programa 25. Aumento de la resiliencia al cambio climático y reduccion de la vulnerabilidad</v>
      </c>
      <c r="H57" t="s">
        <v>373</v>
      </c>
      <c r="I57" t="str">
        <f>VLOOKUP(M57,'BATERIA DE PROYECTOS'!$A$2:$I$115,9,0)</f>
        <v>Desarrollo urbano y rural integral</v>
      </c>
      <c r="J57" t="s">
        <v>539</v>
      </c>
      <c r="K57">
        <v>39</v>
      </c>
      <c r="L57" t="str">
        <f>VLOOKUP(M57,'BATERIA DE PROYECTOS'!$A$2:$L$115,12,0)</f>
        <v>Asistencia técnica agropecuaria y ambiental</v>
      </c>
      <c r="M57">
        <v>72</v>
      </c>
      <c r="N57" t="s">
        <v>746</v>
      </c>
      <c r="O57" t="s">
        <v>747</v>
      </c>
      <c r="P57" t="s">
        <v>1057</v>
      </c>
      <c r="Q57" s="104" t="s">
        <v>1051</v>
      </c>
      <c r="R57" s="104">
        <v>196</v>
      </c>
      <c r="S57" s="104">
        <v>196</v>
      </c>
      <c r="T57" s="104">
        <v>196</v>
      </c>
      <c r="U57" s="104">
        <v>587</v>
      </c>
      <c r="V57" s="105">
        <v>2E-3</v>
      </c>
      <c r="W57">
        <v>0</v>
      </c>
      <c r="X57" s="106">
        <v>3</v>
      </c>
      <c r="Y57" s="107" t="s">
        <v>1036</v>
      </c>
      <c r="Z57" s="106">
        <v>33</v>
      </c>
      <c r="AA57" s="112">
        <v>24</v>
      </c>
      <c r="AB57" s="113" t="s">
        <v>748</v>
      </c>
      <c r="AC57" s="121"/>
      <c r="AD57" s="289" t="s">
        <v>744</v>
      </c>
      <c r="AE57" s="289" t="s">
        <v>749</v>
      </c>
      <c r="AF57" s="113" t="s">
        <v>745</v>
      </c>
    </row>
    <row r="58" spans="1:32" x14ac:dyDescent="0.25">
      <c r="A58">
        <v>1</v>
      </c>
      <c r="B58" t="s">
        <v>4</v>
      </c>
      <c r="C58" t="s">
        <v>758</v>
      </c>
      <c r="D58">
        <v>4</v>
      </c>
      <c r="E58" t="s">
        <v>710</v>
      </c>
      <c r="F58">
        <v>25</v>
      </c>
      <c r="G58" t="str">
        <f>VLOOKUP(M58,'BATERIA DE PROYECTOS'!$A$2:$G$115,7,0)</f>
        <v>Programa 25. Aumento de la resiliencia al cambio climático y reduccion de la vulnerabilidad</v>
      </c>
      <c r="H58" t="s">
        <v>373</v>
      </c>
      <c r="I58" t="str">
        <f>VLOOKUP(M58,'BATERIA DE PROYECTOS'!$A$2:$I$115,9,0)</f>
        <v>Desarrollo urbano y rural integral</v>
      </c>
      <c r="J58" t="s">
        <v>539</v>
      </c>
      <c r="K58">
        <v>39</v>
      </c>
      <c r="L58" t="str">
        <f>VLOOKUP(M58,'BATERIA DE PROYECTOS'!$A$2:$L$115,12,0)</f>
        <v>Asistencia técnica agropecuaria y ambiental</v>
      </c>
      <c r="M58">
        <v>73</v>
      </c>
      <c r="N58" t="s">
        <v>782</v>
      </c>
      <c r="O58" t="s">
        <v>760</v>
      </c>
      <c r="P58" t="s">
        <v>1058</v>
      </c>
      <c r="Q58" s="104" t="s">
        <v>1051</v>
      </c>
      <c r="R58" s="104">
        <v>192</v>
      </c>
      <c r="S58" s="104">
        <v>192</v>
      </c>
      <c r="T58" s="104">
        <v>192</v>
      </c>
      <c r="U58" s="104">
        <v>575</v>
      </c>
      <c r="V58" s="105">
        <v>2E-3</v>
      </c>
      <c r="W58">
        <v>0</v>
      </c>
      <c r="X58" s="106">
        <v>3</v>
      </c>
      <c r="Y58" s="107" t="s">
        <v>1036</v>
      </c>
      <c r="Z58" s="106">
        <v>33</v>
      </c>
      <c r="AA58" s="112">
        <v>23</v>
      </c>
      <c r="AB58" s="113" t="s">
        <v>761</v>
      </c>
      <c r="AC58" s="121"/>
      <c r="AD58" s="289" t="s">
        <v>347</v>
      </c>
      <c r="AE58" s="289" t="s">
        <v>347</v>
      </c>
      <c r="AF58" s="113" t="s">
        <v>602</v>
      </c>
    </row>
    <row r="59" spans="1:32" x14ac:dyDescent="0.25">
      <c r="A59">
        <v>1</v>
      </c>
      <c r="B59" t="s">
        <v>4</v>
      </c>
      <c r="C59" t="s">
        <v>758</v>
      </c>
      <c r="D59">
        <v>4</v>
      </c>
      <c r="E59" t="s">
        <v>710</v>
      </c>
      <c r="F59">
        <v>25</v>
      </c>
      <c r="G59" t="str">
        <f>VLOOKUP(M59,'BATERIA DE PROYECTOS'!$A$2:$G$115,7,0)</f>
        <v>Programa 25. Aumento de la resiliencia al cambio climático y reduccion de la vulnerabilidad</v>
      </c>
      <c r="H59" t="s">
        <v>373</v>
      </c>
      <c r="I59" t="str">
        <f>VLOOKUP(M59,'BATERIA DE PROYECTOS'!$A$2:$I$115,9,0)</f>
        <v>Desarrollo urbano y rural integral</v>
      </c>
      <c r="J59" t="s">
        <v>539</v>
      </c>
      <c r="K59">
        <v>39</v>
      </c>
      <c r="L59" t="str">
        <f>VLOOKUP(M59,'BATERIA DE PROYECTOS'!$A$2:$L$115,12,0)</f>
        <v>Asistencia técnica agropecuaria y ambiental</v>
      </c>
      <c r="M59">
        <v>74</v>
      </c>
      <c r="N59" t="s">
        <v>783</v>
      </c>
      <c r="O59" t="s">
        <v>784</v>
      </c>
      <c r="P59" t="s">
        <v>1059</v>
      </c>
      <c r="Q59" s="104">
        <v>190</v>
      </c>
      <c r="R59" s="104">
        <v>190</v>
      </c>
      <c r="S59" s="104">
        <v>190</v>
      </c>
      <c r="T59" s="104">
        <v>293</v>
      </c>
      <c r="U59" s="104">
        <v>863</v>
      </c>
      <c r="V59" s="105">
        <v>3.0000000000000001E-3</v>
      </c>
      <c r="W59">
        <v>0</v>
      </c>
      <c r="X59" s="106">
        <v>9000</v>
      </c>
      <c r="Y59" s="107" t="s">
        <v>1036</v>
      </c>
      <c r="Z59" s="106">
        <v>33</v>
      </c>
      <c r="AA59" s="112">
        <v>23</v>
      </c>
      <c r="AB59" s="113" t="s">
        <v>777</v>
      </c>
      <c r="AC59" s="121"/>
      <c r="AD59" s="289" t="s">
        <v>347</v>
      </c>
      <c r="AE59" s="289" t="s">
        <v>778</v>
      </c>
      <c r="AF59" s="113" t="s">
        <v>779</v>
      </c>
    </row>
    <row r="60" spans="1:32" x14ac:dyDescent="0.25">
      <c r="A60">
        <v>1</v>
      </c>
      <c r="B60" t="s">
        <v>4</v>
      </c>
      <c r="C60" t="s">
        <v>758</v>
      </c>
      <c r="D60">
        <v>4</v>
      </c>
      <c r="E60" t="s">
        <v>710</v>
      </c>
      <c r="F60">
        <v>25</v>
      </c>
      <c r="G60" t="str">
        <f>VLOOKUP(M60,'BATERIA DE PROYECTOS'!$A$2:$G$115,7,0)</f>
        <v>Programa 25. Aumento de la resiliencia al cambio climático y reduccion de la vulnerabilidad</v>
      </c>
      <c r="H60" t="s">
        <v>373</v>
      </c>
      <c r="I60" t="str">
        <f>VLOOKUP(M60,'BATERIA DE PROYECTOS'!$A$2:$I$115,9,0)</f>
        <v>Desarrollo urbano y rural integral</v>
      </c>
      <c r="J60" t="s">
        <v>539</v>
      </c>
      <c r="K60">
        <v>39</v>
      </c>
      <c r="L60" t="str">
        <f>VLOOKUP(M60,'BATERIA DE PROYECTOS'!$A$2:$L$115,12,0)</f>
        <v>Asistencia técnica agropecuaria y ambiental</v>
      </c>
      <c r="M60">
        <v>75</v>
      </c>
      <c r="N60" t="s">
        <v>785</v>
      </c>
      <c r="O60" t="s">
        <v>786</v>
      </c>
      <c r="P60" t="s">
        <v>1060</v>
      </c>
      <c r="Q60" s="104">
        <v>150</v>
      </c>
      <c r="R60" s="104">
        <v>150</v>
      </c>
      <c r="S60" s="104">
        <v>150</v>
      </c>
      <c r="T60" s="104">
        <v>150</v>
      </c>
      <c r="U60" s="104">
        <v>598</v>
      </c>
      <c r="V60" s="105">
        <v>2E-3</v>
      </c>
      <c r="W60">
        <v>0</v>
      </c>
      <c r="X60" s="106">
        <v>40</v>
      </c>
      <c r="Y60" s="107" t="s">
        <v>1036</v>
      </c>
      <c r="Z60" s="106">
        <v>33</v>
      </c>
      <c r="AA60" s="112">
        <v>23</v>
      </c>
      <c r="AB60" s="113" t="s">
        <v>765</v>
      </c>
      <c r="AC60" s="121"/>
      <c r="AD60" s="289" t="s">
        <v>347</v>
      </c>
      <c r="AE60" s="289" t="s">
        <v>766</v>
      </c>
      <c r="AF60" s="113" t="s">
        <v>767</v>
      </c>
    </row>
    <row r="61" spans="1:32" x14ac:dyDescent="0.25">
      <c r="A61">
        <v>1</v>
      </c>
      <c r="B61" t="s">
        <v>4</v>
      </c>
      <c r="C61" t="s">
        <v>758</v>
      </c>
      <c r="D61">
        <v>4</v>
      </c>
      <c r="E61" t="s">
        <v>710</v>
      </c>
      <c r="F61">
        <v>25</v>
      </c>
      <c r="G61" t="str">
        <f>VLOOKUP(M61,'BATERIA DE PROYECTOS'!$A$2:$G$115,7,0)</f>
        <v>Programa 25. Aumento de la resiliencia al cambio climático y reduccion de la vulnerabilidad</v>
      </c>
      <c r="H61" t="s">
        <v>345</v>
      </c>
      <c r="I61" t="str">
        <f>VLOOKUP(M61,'BATERIA DE PROYECTOS'!$A$2:$I$115,9,0)</f>
        <v>Protección del ambiente y resiliencia al cambio climático</v>
      </c>
      <c r="J61" t="s">
        <v>347</v>
      </c>
      <c r="K61">
        <v>34</v>
      </c>
      <c r="L61" t="str">
        <f>VLOOKUP(M61,'BATERIA DE PROYECTOS'!$A$2:$L$115,12,0)</f>
        <v>Cambios de hábitos de consumo, separación en la fuente y reciclaje.</v>
      </c>
      <c r="M61">
        <v>76</v>
      </c>
      <c r="N61" t="s">
        <v>793</v>
      </c>
      <c r="O61" t="s">
        <v>794</v>
      </c>
      <c r="P61" t="s">
        <v>1061</v>
      </c>
      <c r="Q61" s="104">
        <v>518</v>
      </c>
      <c r="R61" s="104">
        <v>647</v>
      </c>
      <c r="S61" s="104">
        <v>756</v>
      </c>
      <c r="T61" s="104">
        <v>668</v>
      </c>
      <c r="U61" s="104">
        <v>2589</v>
      </c>
      <c r="V61" s="105">
        <v>8.9999999999999993E-3</v>
      </c>
      <c r="W61">
        <v>0</v>
      </c>
      <c r="X61" s="106">
        <v>2500</v>
      </c>
      <c r="Y61" s="107" t="s">
        <v>1062</v>
      </c>
      <c r="Z61" s="106">
        <v>43</v>
      </c>
      <c r="AA61" s="112">
        <v>23</v>
      </c>
      <c r="AB61" s="113" t="s">
        <v>795</v>
      </c>
      <c r="AC61" s="121"/>
      <c r="AD61" s="289" t="s">
        <v>347</v>
      </c>
      <c r="AE61" s="289" t="s">
        <v>796</v>
      </c>
      <c r="AF61" s="113" t="s">
        <v>797</v>
      </c>
    </row>
    <row r="62" spans="1:32" x14ac:dyDescent="0.25">
      <c r="A62">
        <v>1</v>
      </c>
      <c r="B62" t="s">
        <v>4</v>
      </c>
      <c r="C62" t="s">
        <v>758</v>
      </c>
      <c r="D62">
        <v>4</v>
      </c>
      <c r="E62" t="s">
        <v>710</v>
      </c>
      <c r="F62">
        <v>25</v>
      </c>
      <c r="G62" t="str">
        <f>VLOOKUP(M62,'BATERIA DE PROYECTOS'!$A$2:$G$115,7,0)</f>
        <v>Programa 25. Aumento de la resiliencia al cambio climático y reduccion de la vulnerabilidad</v>
      </c>
      <c r="H62" t="s">
        <v>373</v>
      </c>
      <c r="I62" t="str">
        <f>VLOOKUP(M62,'BATERIA DE PROYECTOS'!$A$2:$I$115,9,0)</f>
        <v>Desarrollo urbano y rural integral</v>
      </c>
      <c r="J62" t="s">
        <v>539</v>
      </c>
      <c r="K62">
        <v>39</v>
      </c>
      <c r="L62" t="str">
        <f>VLOOKUP(M62,'BATERIA DE PROYECTOS'!$A$2:$L$115,12,0)</f>
        <v>Asistencia técnica agropecuaria y ambiental</v>
      </c>
      <c r="M62">
        <v>110</v>
      </c>
      <c r="N62" t="s">
        <v>787</v>
      </c>
      <c r="O62" t="s">
        <v>788</v>
      </c>
      <c r="P62" t="s">
        <v>1063</v>
      </c>
      <c r="Q62" s="104">
        <v>167</v>
      </c>
      <c r="R62" s="104">
        <v>167</v>
      </c>
      <c r="S62" s="104">
        <v>167</v>
      </c>
      <c r="T62" s="104">
        <v>334</v>
      </c>
      <c r="U62" s="104">
        <v>834</v>
      </c>
      <c r="V62" s="105">
        <v>3.0000000000000001E-3</v>
      </c>
      <c r="W62">
        <v>0</v>
      </c>
      <c r="X62" s="106">
        <v>50</v>
      </c>
      <c r="Y62" s="107" t="s">
        <v>1036</v>
      </c>
      <c r="Z62" s="106">
        <v>33</v>
      </c>
      <c r="AA62" s="112">
        <v>23</v>
      </c>
      <c r="AB62" s="113" t="s">
        <v>789</v>
      </c>
      <c r="AC62" s="121"/>
      <c r="AD62" s="289" t="s">
        <v>347</v>
      </c>
      <c r="AE62" s="289" t="s">
        <v>347</v>
      </c>
      <c r="AF62" s="113" t="s">
        <v>790</v>
      </c>
    </row>
    <row r="63" spans="1:32" x14ac:dyDescent="0.25">
      <c r="A63">
        <v>1</v>
      </c>
      <c r="B63" t="s">
        <v>4</v>
      </c>
      <c r="C63" t="s">
        <v>421</v>
      </c>
      <c r="D63">
        <v>4</v>
      </c>
      <c r="E63" t="s">
        <v>710</v>
      </c>
      <c r="F63">
        <v>26</v>
      </c>
      <c r="G63" t="str">
        <f>VLOOKUP(M63,'BATERIA DE PROYECTOS'!$A$2:$G$115,7,0)</f>
        <v>Programa 26. Movilidad Sostenible.</v>
      </c>
      <c r="H63" t="s">
        <v>345</v>
      </c>
      <c r="I63" t="str">
        <f>VLOOKUP(M63,'BATERIA DE PROYECTOS'!$A$2:$I$115,9,0)</f>
        <v>Infraestructura segura e incluyente</v>
      </c>
      <c r="J63" t="s">
        <v>799</v>
      </c>
      <c r="K63">
        <v>17</v>
      </c>
      <c r="L63" t="str">
        <f>VLOOKUP(M63,'BATERIA DE PROYECTOS'!$A$2:$L$115,12,0)</f>
        <v>Diseño, construcción y conservación (mantenimiento y rehabilitación) de la malla vial local e intermedia urbana o rural.</v>
      </c>
      <c r="M63">
        <v>77</v>
      </c>
      <c r="N63" t="s">
        <v>802</v>
      </c>
      <c r="O63" t="s">
        <v>803</v>
      </c>
      <c r="P63" t="s">
        <v>1064</v>
      </c>
      <c r="Q63" s="104">
        <v>12155</v>
      </c>
      <c r="R63" s="104">
        <v>11811</v>
      </c>
      <c r="S63" s="104">
        <v>10893</v>
      </c>
      <c r="T63" s="104">
        <v>11467</v>
      </c>
      <c r="U63" s="104">
        <v>46325</v>
      </c>
      <c r="V63" s="105">
        <v>0.161</v>
      </c>
      <c r="W63">
        <v>0</v>
      </c>
      <c r="X63" s="106">
        <v>808</v>
      </c>
      <c r="Y63" s="107" t="s">
        <v>1006</v>
      </c>
      <c r="Z63" s="106">
        <v>37</v>
      </c>
      <c r="AA63" s="112">
        <v>25</v>
      </c>
      <c r="AB63" s="113" t="s">
        <v>804</v>
      </c>
      <c r="AC63" s="121"/>
      <c r="AD63" s="289" t="s">
        <v>347</v>
      </c>
      <c r="AE63" s="289" t="s">
        <v>805</v>
      </c>
      <c r="AF63" s="113" t="s">
        <v>806</v>
      </c>
    </row>
    <row r="64" spans="1:32" x14ac:dyDescent="0.25">
      <c r="A64">
        <v>1</v>
      </c>
      <c r="B64" t="s">
        <v>4</v>
      </c>
      <c r="C64" t="s">
        <v>421</v>
      </c>
      <c r="D64">
        <v>4</v>
      </c>
      <c r="E64" t="s">
        <v>710</v>
      </c>
      <c r="F64">
        <v>26</v>
      </c>
      <c r="G64" t="str">
        <f>VLOOKUP(M64,'BATERIA DE PROYECTOS'!$A$2:$G$115,7,0)</f>
        <v>Programa 26. Movilidad Sostenible.</v>
      </c>
      <c r="H64" t="s">
        <v>345</v>
      </c>
      <c r="I64" t="str">
        <f>VLOOKUP(M64,'BATERIA DE PROYECTOS'!$A$2:$I$115,9,0)</f>
        <v>Infraestructura segura e incluyente</v>
      </c>
      <c r="J64" t="s">
        <v>799</v>
      </c>
      <c r="K64">
        <v>17</v>
      </c>
      <c r="L64" t="str">
        <f>VLOOKUP(M64,'BATERIA DE PROYECTOS'!$A$2:$L$115,12,0)</f>
        <v>Diseño, construcción y conservación (mantenimiento y rehabilitación) de la malla vial local e intermedia urbana o rural.</v>
      </c>
      <c r="M64">
        <v>78</v>
      </c>
      <c r="N64" t="s">
        <v>807</v>
      </c>
      <c r="O64" t="s">
        <v>808</v>
      </c>
      <c r="P64" t="s">
        <v>1065</v>
      </c>
      <c r="Q64" s="104">
        <v>2297</v>
      </c>
      <c r="R64" s="104">
        <v>2242</v>
      </c>
      <c r="S64" s="104">
        <v>2078</v>
      </c>
      <c r="T64" s="104">
        <v>2351</v>
      </c>
      <c r="U64" s="104">
        <v>8968</v>
      </c>
      <c r="V64" s="105">
        <v>3.1E-2</v>
      </c>
      <c r="W64">
        <v>0</v>
      </c>
      <c r="X64" s="106">
        <v>164</v>
      </c>
      <c r="Y64" s="107" t="s">
        <v>1006</v>
      </c>
      <c r="Z64" s="106">
        <v>37</v>
      </c>
      <c r="AA64" s="112">
        <v>25</v>
      </c>
      <c r="AB64" s="113" t="s">
        <v>809</v>
      </c>
      <c r="AC64" s="121"/>
      <c r="AD64" s="289" t="s">
        <v>347</v>
      </c>
      <c r="AE64" s="289" t="s">
        <v>805</v>
      </c>
      <c r="AF64" s="113" t="s">
        <v>806</v>
      </c>
    </row>
    <row r="65" spans="1:32" x14ac:dyDescent="0.25">
      <c r="A65">
        <v>1</v>
      </c>
      <c r="B65" t="s">
        <v>4</v>
      </c>
      <c r="C65" t="s">
        <v>595</v>
      </c>
      <c r="D65">
        <v>4</v>
      </c>
      <c r="E65" t="s">
        <v>710</v>
      </c>
      <c r="F65">
        <v>27</v>
      </c>
      <c r="G65" t="str">
        <f>VLOOKUP(M65,'BATERIA DE PROYECTOS'!$A$2:$G$115,7,0)</f>
        <v>Programa 27. Gestión del riesgo de desastres para un territorio seguro</v>
      </c>
      <c r="H65" t="s">
        <v>373</v>
      </c>
      <c r="I65" t="str">
        <f>VLOOKUP(M65,'BATERIA DE PROYECTOS'!$A$2:$I$115,9,0)</f>
        <v>Protección del ambiente y resiliencia al cambio climático</v>
      </c>
      <c r="J65" t="s">
        <v>539</v>
      </c>
      <c r="K65">
        <v>40</v>
      </c>
      <c r="L65" t="str">
        <f>VLOOKUP(M65,'BATERIA DE PROYECTOS'!$A$2:$L$115,12,0)</f>
        <v>Manejo de emergencias y mitigación del riesgo de desastres</v>
      </c>
      <c r="M65">
        <v>79</v>
      </c>
      <c r="N65" t="s">
        <v>813</v>
      </c>
      <c r="O65" t="s">
        <v>814</v>
      </c>
      <c r="P65" t="s">
        <v>1066</v>
      </c>
      <c r="Q65" s="104">
        <v>201</v>
      </c>
      <c r="R65" s="104">
        <v>201</v>
      </c>
      <c r="S65" s="104">
        <v>201</v>
      </c>
      <c r="T65" s="104">
        <v>201</v>
      </c>
      <c r="U65" s="104">
        <v>804</v>
      </c>
      <c r="V65" s="105">
        <v>3.0000000000000001E-3</v>
      </c>
      <c r="W65">
        <v>0</v>
      </c>
      <c r="X65" s="106">
        <v>4</v>
      </c>
      <c r="Y65" s="107" t="s">
        <v>1036</v>
      </c>
      <c r="Z65" s="106">
        <v>33</v>
      </c>
      <c r="AA65" s="112">
        <v>26</v>
      </c>
      <c r="AB65" s="113" t="s">
        <v>815</v>
      </c>
      <c r="AC65" s="121"/>
      <c r="AD65" s="289" t="s">
        <v>347</v>
      </c>
      <c r="AE65" s="289" t="s">
        <v>347</v>
      </c>
      <c r="AF65" s="113" t="s">
        <v>816</v>
      </c>
    </row>
    <row r="66" spans="1:32" x14ac:dyDescent="0.25">
      <c r="A66">
        <v>1</v>
      </c>
      <c r="B66" t="s">
        <v>4</v>
      </c>
      <c r="C66" t="s">
        <v>595</v>
      </c>
      <c r="D66">
        <v>4</v>
      </c>
      <c r="E66" t="s">
        <v>710</v>
      </c>
      <c r="F66">
        <v>27</v>
      </c>
      <c r="G66" t="str">
        <f>VLOOKUP(M66,'BATERIA DE PROYECTOS'!$A$2:$G$115,7,0)</f>
        <v>Programa 27. Gestión del riesgo de desastres para un territorio seguro</v>
      </c>
      <c r="H66" t="s">
        <v>373</v>
      </c>
      <c r="I66" t="str">
        <f>VLOOKUP(M66,'BATERIA DE PROYECTOS'!$A$2:$I$115,9,0)</f>
        <v>Protección del ambiente y resiliencia al cambio climático</v>
      </c>
      <c r="J66" t="s">
        <v>539</v>
      </c>
      <c r="K66">
        <v>40</v>
      </c>
      <c r="L66" t="str">
        <f>VLOOKUP(M66,'BATERIA DE PROYECTOS'!$A$2:$L$115,12,0)</f>
        <v>Manejo de emergencias y mitigación del riesgo de desastres</v>
      </c>
      <c r="M66">
        <v>113</v>
      </c>
      <c r="N66" t="s">
        <v>970</v>
      </c>
      <c r="O66" t="s">
        <v>971</v>
      </c>
      <c r="P66" t="s">
        <v>1067</v>
      </c>
      <c r="Q66" s="104">
        <v>1000</v>
      </c>
      <c r="R66" s="104">
        <v>1165</v>
      </c>
      <c r="S66" s="104">
        <v>1000</v>
      </c>
      <c r="T66" s="104" t="s">
        <v>1051</v>
      </c>
      <c r="U66" s="104">
        <v>3165</v>
      </c>
      <c r="V66" s="105">
        <v>1.0999999999999999E-2</v>
      </c>
      <c r="W66">
        <v>0</v>
      </c>
      <c r="X66" s="106">
        <v>3</v>
      </c>
      <c r="Y66" s="107" t="s">
        <v>1036</v>
      </c>
      <c r="Z66" s="106">
        <v>33</v>
      </c>
      <c r="AA66" s="112">
        <v>26</v>
      </c>
      <c r="AB66" s="113" t="s">
        <v>972</v>
      </c>
      <c r="AC66" s="121"/>
      <c r="AD66" s="289" t="s">
        <v>347</v>
      </c>
      <c r="AE66" s="289" t="s">
        <v>347</v>
      </c>
      <c r="AF66" s="113" t="s">
        <v>973</v>
      </c>
    </row>
    <row r="67" spans="1:32" x14ac:dyDescent="0.25">
      <c r="A67">
        <v>1</v>
      </c>
      <c r="B67" t="s">
        <v>4</v>
      </c>
      <c r="C67" t="s">
        <v>612</v>
      </c>
      <c r="D67">
        <v>4</v>
      </c>
      <c r="E67" t="s">
        <v>710</v>
      </c>
      <c r="F67">
        <v>30</v>
      </c>
      <c r="G67" t="str">
        <f>VLOOKUP(M67,'BATERIA DE PROYECTOS'!$A$2:$G$115,7,0)</f>
        <v>Programa 30. Atención del déficit social para un hábitat digno.</v>
      </c>
      <c r="H67" t="s">
        <v>345</v>
      </c>
      <c r="I67" t="str">
        <f>VLOOKUP(M67,'BATERIA DE PROYECTOS'!$A$2:$I$115,9,0)</f>
        <v>Desarrollo urbano y rural integral</v>
      </c>
      <c r="J67" t="s">
        <v>347</v>
      </c>
      <c r="K67">
        <v>11</v>
      </c>
      <c r="L67" t="str">
        <f>VLOOKUP(M67,'BATERIA DE PROYECTOS'!$A$2:$L$115,12,0)</f>
        <v>Dotación, adecuación y mejoramiento a unidades operativas de servicios sociales de la SDIS</v>
      </c>
      <c r="M67">
        <v>82</v>
      </c>
      <c r="N67" t="s">
        <v>183</v>
      </c>
      <c r="O67" t="s">
        <v>834</v>
      </c>
      <c r="P67" t="s">
        <v>1068</v>
      </c>
      <c r="Q67" s="104">
        <v>100</v>
      </c>
      <c r="R67" s="104">
        <v>107</v>
      </c>
      <c r="S67" s="104">
        <v>110</v>
      </c>
      <c r="T67" s="104">
        <v>114</v>
      </c>
      <c r="U67" s="104">
        <v>432</v>
      </c>
      <c r="V67" s="105">
        <v>2E-3</v>
      </c>
      <c r="W67">
        <v>0</v>
      </c>
      <c r="X67" s="106">
        <v>11</v>
      </c>
      <c r="Y67" s="107" t="s">
        <v>1009</v>
      </c>
      <c r="Z67" s="106">
        <v>24</v>
      </c>
      <c r="AA67" s="112">
        <v>28</v>
      </c>
      <c r="AB67" s="113" t="s">
        <v>222</v>
      </c>
      <c r="AC67" s="121"/>
      <c r="AD67" s="289" t="s">
        <v>347</v>
      </c>
      <c r="AE67" s="289" t="s">
        <v>835</v>
      </c>
      <c r="AF67" s="113" t="s">
        <v>836</v>
      </c>
    </row>
    <row r="68" spans="1:32" x14ac:dyDescent="0.25">
      <c r="A68">
        <v>1</v>
      </c>
      <c r="B68" t="s">
        <v>4</v>
      </c>
      <c r="C68" t="s">
        <v>612</v>
      </c>
      <c r="D68">
        <v>4</v>
      </c>
      <c r="E68" t="s">
        <v>710</v>
      </c>
      <c r="F68">
        <v>30</v>
      </c>
      <c r="G68" t="str">
        <f>VLOOKUP(M68,'BATERIA DE PROYECTOS'!$A$2:$G$115,7,0)</f>
        <v>Programa 30. Atención del déficit social para un hábitat digno.</v>
      </c>
      <c r="H68" t="s">
        <v>345</v>
      </c>
      <c r="I68" t="str">
        <f>VLOOKUP(M68,'BATERIA DE PROYECTOS'!$A$2:$I$115,9,0)</f>
        <v>Desarrollo urbano y rural integral</v>
      </c>
      <c r="J68" t="s">
        <v>347</v>
      </c>
      <c r="K68">
        <v>11</v>
      </c>
      <c r="L68" t="str">
        <f>VLOOKUP(M68,'BATERIA DE PROYECTOS'!$A$2:$L$115,12,0)</f>
        <v>Dotación, adecuación y mejoramiento a unidades operativas de servicios sociales de la SDIS</v>
      </c>
      <c r="M68">
        <v>83</v>
      </c>
      <c r="N68" t="s">
        <v>182</v>
      </c>
      <c r="O68" t="s">
        <v>837</v>
      </c>
      <c r="P68" t="s">
        <v>1069</v>
      </c>
      <c r="Q68" s="104" t="s">
        <v>1051</v>
      </c>
      <c r="R68" s="104">
        <v>173</v>
      </c>
      <c r="S68" s="104" t="s">
        <v>1051</v>
      </c>
      <c r="T68" s="104" t="s">
        <v>1051</v>
      </c>
      <c r="U68" s="104">
        <v>173</v>
      </c>
      <c r="V68" s="105">
        <v>1E-3</v>
      </c>
      <c r="W68">
        <v>0</v>
      </c>
      <c r="X68" s="106">
        <v>1</v>
      </c>
      <c r="Y68" s="107" t="s">
        <v>1009</v>
      </c>
      <c r="Z68" s="106">
        <v>24</v>
      </c>
      <c r="AA68" s="112">
        <v>28</v>
      </c>
      <c r="AB68" s="113" t="s">
        <v>222</v>
      </c>
      <c r="AC68" s="121"/>
      <c r="AD68" s="289" t="s">
        <v>347</v>
      </c>
      <c r="AE68" s="289" t="s">
        <v>835</v>
      </c>
      <c r="AF68" s="113" t="s">
        <v>838</v>
      </c>
    </row>
    <row r="69" spans="1:32" x14ac:dyDescent="0.25">
      <c r="A69">
        <v>1</v>
      </c>
      <c r="B69" t="s">
        <v>4</v>
      </c>
      <c r="C69" t="s">
        <v>612</v>
      </c>
      <c r="D69">
        <v>4</v>
      </c>
      <c r="E69" t="s">
        <v>710</v>
      </c>
      <c r="F69">
        <v>30</v>
      </c>
      <c r="G69" t="str">
        <f>VLOOKUP(M69,'BATERIA DE PROYECTOS'!$A$2:$G$115,7,0)</f>
        <v>Programa 30. Atención del déficit social para un hábitat digno.</v>
      </c>
      <c r="H69" t="s">
        <v>345</v>
      </c>
      <c r="I69" t="str">
        <f>VLOOKUP(M69,'BATERIA DE PROYECTOS'!$A$2:$I$115,9,0)</f>
        <v>Desarrollo urbano y rural integral</v>
      </c>
      <c r="J69" t="s">
        <v>347</v>
      </c>
      <c r="K69">
        <v>11</v>
      </c>
      <c r="L69" t="str">
        <f>VLOOKUP(M69,'BATERIA DE PROYECTOS'!$A$2:$L$115,12,0)</f>
        <v>Dotación, adecuación y mejoramiento a unidades operativas de servicios sociales de la SDIS</v>
      </c>
      <c r="M69">
        <v>84</v>
      </c>
      <c r="N69" t="s">
        <v>839</v>
      </c>
      <c r="O69" t="s">
        <v>840</v>
      </c>
      <c r="P69" t="s">
        <v>1070</v>
      </c>
      <c r="Q69" s="104" t="s">
        <v>1051</v>
      </c>
      <c r="R69" s="104" t="s">
        <v>1051</v>
      </c>
      <c r="S69" s="104">
        <v>604</v>
      </c>
      <c r="T69" s="104" t="s">
        <v>1051</v>
      </c>
      <c r="U69" s="104">
        <v>604</v>
      </c>
      <c r="V69" s="105">
        <v>2E-3</v>
      </c>
      <c r="W69">
        <v>0</v>
      </c>
      <c r="X69" s="106">
        <v>1</v>
      </c>
      <c r="Y69" s="107" t="s">
        <v>1009</v>
      </c>
      <c r="Z69" s="106">
        <v>24</v>
      </c>
      <c r="AA69" s="112">
        <v>28</v>
      </c>
      <c r="AB69" s="113" t="s">
        <v>222</v>
      </c>
      <c r="AC69" s="121"/>
      <c r="AD69" s="289" t="s">
        <v>347</v>
      </c>
      <c r="AE69" s="289" t="s">
        <v>835</v>
      </c>
      <c r="AF69" s="113" t="s">
        <v>841</v>
      </c>
    </row>
    <row r="70" spans="1:32" x14ac:dyDescent="0.25">
      <c r="A70">
        <v>1</v>
      </c>
      <c r="B70" t="s">
        <v>4</v>
      </c>
      <c r="C70" t="s">
        <v>612</v>
      </c>
      <c r="D70">
        <v>4</v>
      </c>
      <c r="E70" t="s">
        <v>710</v>
      </c>
      <c r="F70">
        <v>30</v>
      </c>
      <c r="G70" t="str">
        <f>VLOOKUP(M70,'BATERIA DE PROYECTOS'!$A$2:$G$115,7,0)</f>
        <v>Programa 30. Atención del déficit social para un hábitat digno.</v>
      </c>
      <c r="H70" t="s">
        <v>345</v>
      </c>
      <c r="I70" t="str">
        <f>VLOOKUP(M70,'BATERIA DE PROYECTOS'!$A$2:$I$115,9,0)</f>
        <v>Desarrollo urbano y rural integral</v>
      </c>
      <c r="J70" t="s">
        <v>347</v>
      </c>
      <c r="K70">
        <v>11</v>
      </c>
      <c r="L70" t="str">
        <f>VLOOKUP(M70,'BATERIA DE PROYECTOS'!$A$2:$L$115,12,0)</f>
        <v>Dotación, adecuación y mejoramiento a unidades operativas de servicios sociales de la SDIS</v>
      </c>
      <c r="M70">
        <v>85</v>
      </c>
      <c r="N70" t="s">
        <v>181</v>
      </c>
      <c r="O70" t="s">
        <v>842</v>
      </c>
      <c r="P70" t="s">
        <v>1071</v>
      </c>
      <c r="Q70" s="104" t="s">
        <v>1051</v>
      </c>
      <c r="R70" s="104">
        <v>978</v>
      </c>
      <c r="S70" s="104" t="s">
        <v>1051</v>
      </c>
      <c r="T70" s="104" t="s">
        <v>1051</v>
      </c>
      <c r="U70" s="104">
        <v>978</v>
      </c>
      <c r="V70" s="105">
        <v>3.0000000000000001E-3</v>
      </c>
      <c r="W70">
        <v>0</v>
      </c>
      <c r="X70" s="106">
        <v>1</v>
      </c>
      <c r="Y70" s="107" t="s">
        <v>1009</v>
      </c>
      <c r="Z70" s="106">
        <v>24</v>
      </c>
      <c r="AA70" s="112">
        <v>28</v>
      </c>
      <c r="AB70" s="113" t="s">
        <v>222</v>
      </c>
      <c r="AC70" s="121"/>
      <c r="AD70" s="289" t="s">
        <v>347</v>
      </c>
      <c r="AE70" s="289" t="s">
        <v>835</v>
      </c>
      <c r="AF70" s="113" t="s">
        <v>843</v>
      </c>
    </row>
    <row r="71" spans="1:32" x14ac:dyDescent="0.25">
      <c r="A71">
        <v>1</v>
      </c>
      <c r="B71" t="s">
        <v>4</v>
      </c>
      <c r="C71" t="s">
        <v>612</v>
      </c>
      <c r="D71">
        <v>4</v>
      </c>
      <c r="E71" t="s">
        <v>710</v>
      </c>
      <c r="F71">
        <v>30</v>
      </c>
      <c r="G71" t="str">
        <f>VLOOKUP(M71,'BATERIA DE PROYECTOS'!$A$2:$G$115,7,0)</f>
        <v>Programa 30. Atención del déficit social para un hábitat digno.</v>
      </c>
      <c r="H71" t="s">
        <v>345</v>
      </c>
      <c r="I71" t="str">
        <f>VLOOKUP(M71,'BATERIA DE PROYECTOS'!$A$2:$I$115,9,0)</f>
        <v>Desarrollo urbano y rural integral</v>
      </c>
      <c r="J71" t="s">
        <v>347</v>
      </c>
      <c r="K71">
        <v>11</v>
      </c>
      <c r="L71" t="str">
        <f>VLOOKUP(M71,'BATERIA DE PROYECTOS'!$A$2:$L$115,12,0)</f>
        <v>Dotación, adecuación y mejoramiento a unidades operativas de servicios sociales de la SDIS</v>
      </c>
      <c r="M71">
        <v>88</v>
      </c>
      <c r="N71" t="s">
        <v>850</v>
      </c>
      <c r="O71" t="s">
        <v>851</v>
      </c>
      <c r="P71" t="s">
        <v>1072</v>
      </c>
      <c r="Q71" s="104" t="s">
        <v>1051</v>
      </c>
      <c r="R71" s="104" t="s">
        <v>1051</v>
      </c>
      <c r="S71" s="104" t="s">
        <v>1051</v>
      </c>
      <c r="T71" s="104">
        <v>288</v>
      </c>
      <c r="U71" s="104">
        <v>288</v>
      </c>
      <c r="V71" s="105">
        <v>1E-3</v>
      </c>
      <c r="W71">
        <v>0</v>
      </c>
      <c r="X71" s="106">
        <v>1</v>
      </c>
      <c r="Y71" s="107" t="s">
        <v>1009</v>
      </c>
      <c r="Z71" s="106">
        <v>24</v>
      </c>
      <c r="AA71" s="112">
        <v>28</v>
      </c>
      <c r="AB71" s="113" t="s">
        <v>222</v>
      </c>
      <c r="AC71" s="121"/>
      <c r="AD71" s="289" t="s">
        <v>347</v>
      </c>
      <c r="AE71" s="289" t="s">
        <v>835</v>
      </c>
      <c r="AF71" s="113" t="s">
        <v>852</v>
      </c>
    </row>
    <row r="72" spans="1:32" x14ac:dyDescent="0.25">
      <c r="A72">
        <v>1</v>
      </c>
      <c r="B72" t="s">
        <v>4</v>
      </c>
      <c r="C72" t="s">
        <v>709</v>
      </c>
      <c r="D72">
        <v>4</v>
      </c>
      <c r="E72" t="s">
        <v>710</v>
      </c>
      <c r="F72">
        <v>31</v>
      </c>
      <c r="G72" t="str">
        <f>VLOOKUP(M72,'BATERIA DE PROYECTOS'!$A$2:$G$115,7,0)</f>
        <v>Programa 31. Acceso equitativo de vivienda urbana y rural</v>
      </c>
      <c r="H72" t="s">
        <v>373</v>
      </c>
      <c r="I72" t="str">
        <f>VLOOKUP(M72,'BATERIA DE PROYECTOS'!$A$2:$I$115,9,0)</f>
        <v>Hábitat sostenible e incluyente</v>
      </c>
      <c r="J72" t="s">
        <v>539</v>
      </c>
      <c r="K72">
        <v>73</v>
      </c>
      <c r="L72" t="str">
        <f>VLOOKUP(M72,'BATERIA DE PROYECTOS'!$A$2:$L$115,12,0)</f>
        <v>Asignación del subsidio de mejoramiento de vivienda</v>
      </c>
      <c r="M72">
        <v>89</v>
      </c>
      <c r="N72" t="s">
        <v>856</v>
      </c>
      <c r="O72" t="s">
        <v>857</v>
      </c>
      <c r="P72" t="s">
        <v>1073</v>
      </c>
      <c r="Q72" s="104">
        <v>670</v>
      </c>
      <c r="R72" s="104">
        <v>715</v>
      </c>
      <c r="S72" s="104">
        <v>736</v>
      </c>
      <c r="T72" s="104">
        <v>757</v>
      </c>
      <c r="U72" s="104">
        <v>2877</v>
      </c>
      <c r="V72" s="105">
        <v>0.01</v>
      </c>
      <c r="W72">
        <v>0</v>
      </c>
      <c r="X72" s="106">
        <v>50</v>
      </c>
      <c r="Y72" s="107" t="s">
        <v>1062</v>
      </c>
      <c r="Z72" s="106">
        <v>43</v>
      </c>
      <c r="AA72" s="112">
        <v>29</v>
      </c>
      <c r="AB72" s="113" t="s">
        <v>858</v>
      </c>
      <c r="AC72" s="121"/>
      <c r="AD72" s="289" t="s">
        <v>347</v>
      </c>
      <c r="AE72" s="289" t="s">
        <v>859</v>
      </c>
      <c r="AF72" s="113" t="s">
        <v>860</v>
      </c>
    </row>
    <row r="73" spans="1:32" x14ac:dyDescent="0.25">
      <c r="A73">
        <v>1</v>
      </c>
      <c r="B73" t="s">
        <v>4</v>
      </c>
      <c r="C73" t="s">
        <v>412</v>
      </c>
      <c r="D73">
        <v>5</v>
      </c>
      <c r="E73" t="s">
        <v>861</v>
      </c>
      <c r="F73">
        <v>33</v>
      </c>
      <c r="G73" t="str">
        <f>VLOOKUP(M73,'BATERIA DE PROYECTOS'!$A$2:$G$115,7,0)</f>
        <v>Programa 33. Fortalecimiento institucional para un Gobierno confiable</v>
      </c>
      <c r="H73" t="s">
        <v>373</v>
      </c>
      <c r="I73" t="str">
        <f>VLOOKUP(M73,'BATERIA DE PROYECTOS'!$A$2:$I$115,9,0)</f>
        <v>Gobierno confiable</v>
      </c>
      <c r="J73" t="s">
        <v>1074</v>
      </c>
      <c r="K73">
        <v>42</v>
      </c>
      <c r="L73" t="str">
        <f>VLOOKUP(M73,'BATERIA DE PROYECTOS'!$A$2:$L$115,12,0)</f>
        <v>Infraestructura local</v>
      </c>
      <c r="M73">
        <v>92</v>
      </c>
      <c r="N73" t="s">
        <v>875</v>
      </c>
      <c r="O73" t="s">
        <v>876</v>
      </c>
      <c r="P73" t="s">
        <v>1075</v>
      </c>
      <c r="Q73" s="104">
        <v>670</v>
      </c>
      <c r="R73" s="104">
        <v>715</v>
      </c>
      <c r="S73" s="104">
        <v>736</v>
      </c>
      <c r="T73" s="104">
        <v>757</v>
      </c>
      <c r="U73" s="104">
        <v>2877</v>
      </c>
      <c r="V73" s="105">
        <v>0.01</v>
      </c>
      <c r="W73">
        <v>0</v>
      </c>
      <c r="X73" s="106">
        <v>1</v>
      </c>
      <c r="Y73" s="107" t="s">
        <v>1076</v>
      </c>
      <c r="Z73" s="106">
        <v>3</v>
      </c>
      <c r="AA73" s="112">
        <v>30</v>
      </c>
      <c r="AB73" s="113" t="s">
        <v>383</v>
      </c>
      <c r="AC73" s="121"/>
      <c r="AD73" s="289" t="s">
        <v>870</v>
      </c>
      <c r="AE73" s="289" t="s">
        <v>347</v>
      </c>
      <c r="AF73" s="113" t="s">
        <v>877</v>
      </c>
    </row>
    <row r="74" spans="1:32" x14ac:dyDescent="0.25">
      <c r="A74">
        <v>1</v>
      </c>
      <c r="B74" t="s">
        <v>4</v>
      </c>
      <c r="C74" t="s">
        <v>412</v>
      </c>
      <c r="D74">
        <v>5</v>
      </c>
      <c r="E74" t="s">
        <v>861</v>
      </c>
      <c r="F74">
        <v>33</v>
      </c>
      <c r="G74" t="str">
        <f>VLOOKUP(M74,'BATERIA DE PROYECTOS'!$A$2:$G$115,7,0)</f>
        <v>Programa 33. Fortalecimiento institucional para un Gobierno confiable</v>
      </c>
      <c r="H74" t="s">
        <v>373</v>
      </c>
      <c r="I74" t="str">
        <f>VLOOKUP(M74,'BATERIA DE PROYECTOS'!$A$2:$I$115,9,0)</f>
        <v>Gobierno confiable</v>
      </c>
      <c r="J74" t="s">
        <v>1074</v>
      </c>
      <c r="K74">
        <v>43</v>
      </c>
      <c r="L74" t="str">
        <f>VLOOKUP(M74,'BATERIA DE PROYECTOS'!$A$2:$L$115,12,0)</f>
        <v>Fortalecimiento institucional</v>
      </c>
      <c r="M74">
        <v>93</v>
      </c>
      <c r="N74" t="s">
        <v>880</v>
      </c>
      <c r="O74" t="s">
        <v>881</v>
      </c>
      <c r="P74" t="s">
        <v>881</v>
      </c>
      <c r="Q74" s="104">
        <v>6315</v>
      </c>
      <c r="R74" s="104">
        <v>6740</v>
      </c>
      <c r="S74" s="104">
        <v>6937</v>
      </c>
      <c r="T74" s="104">
        <v>7138</v>
      </c>
      <c r="U74" s="104">
        <v>27130</v>
      </c>
      <c r="V74" s="105">
        <v>9.4E-2</v>
      </c>
      <c r="W74">
        <v>0</v>
      </c>
      <c r="X74" s="106">
        <v>4</v>
      </c>
      <c r="Y74" s="107" t="s">
        <v>1076</v>
      </c>
      <c r="Z74" s="106">
        <v>3</v>
      </c>
      <c r="AA74" s="112">
        <v>30</v>
      </c>
      <c r="AB74" s="113" t="s">
        <v>882</v>
      </c>
      <c r="AC74" s="121"/>
      <c r="AD74" s="289" t="s">
        <v>870</v>
      </c>
      <c r="AE74" s="289" t="s">
        <v>347</v>
      </c>
      <c r="AF74" s="113" t="s">
        <v>883</v>
      </c>
    </row>
    <row r="75" spans="1:32" x14ac:dyDescent="0.25">
      <c r="A75">
        <v>1</v>
      </c>
      <c r="B75" t="s">
        <v>4</v>
      </c>
      <c r="C75" t="s">
        <v>412</v>
      </c>
      <c r="D75">
        <v>5</v>
      </c>
      <c r="E75" t="s">
        <v>861</v>
      </c>
      <c r="F75">
        <v>33</v>
      </c>
      <c r="G75" t="str">
        <f>VLOOKUP(M75,'BATERIA DE PROYECTOS'!$A$2:$G$115,7,0)</f>
        <v>Programa 33. Fortalecimiento institucional para un Gobierno confiable</v>
      </c>
      <c r="H75" t="s">
        <v>373</v>
      </c>
      <c r="I75" t="str">
        <f>VLOOKUP(M75,'BATERIA DE PROYECTOS'!$A$2:$I$115,9,0)</f>
        <v>Gobierno confiable</v>
      </c>
      <c r="J75" t="s">
        <v>1074</v>
      </c>
      <c r="K75">
        <v>45</v>
      </c>
      <c r="L75" t="str">
        <f>VLOOKUP(M75,'BATERIA DE PROYECTOS'!$A$2:$L$115,12,0)</f>
        <v>Inspección, vigilancia y control.</v>
      </c>
      <c r="M75">
        <v>94</v>
      </c>
      <c r="N75" t="s">
        <v>886</v>
      </c>
      <c r="O75" t="s">
        <v>887</v>
      </c>
      <c r="P75" t="s">
        <v>887</v>
      </c>
      <c r="Q75" s="104">
        <v>3287</v>
      </c>
      <c r="R75" s="104">
        <v>3287</v>
      </c>
      <c r="S75" s="104">
        <v>3287</v>
      </c>
      <c r="T75" s="104">
        <v>3287</v>
      </c>
      <c r="U75" s="104">
        <v>13148</v>
      </c>
      <c r="V75" s="105">
        <v>4.5999999999999999E-2</v>
      </c>
      <c r="W75">
        <v>0</v>
      </c>
      <c r="X75" s="106">
        <v>4</v>
      </c>
      <c r="Y75" s="107" t="s">
        <v>1076</v>
      </c>
      <c r="Z75" s="106">
        <v>3</v>
      </c>
      <c r="AA75" s="112">
        <v>30</v>
      </c>
      <c r="AB75" s="113" t="s">
        <v>888</v>
      </c>
      <c r="AC75" s="121"/>
      <c r="AD75" s="289" t="s">
        <v>870</v>
      </c>
      <c r="AE75" s="289" t="s">
        <v>347</v>
      </c>
      <c r="AF75" s="113" t="s">
        <v>889</v>
      </c>
    </row>
    <row r="76" spans="1:32" x14ac:dyDescent="0.25">
      <c r="A76">
        <v>1</v>
      </c>
      <c r="B76" t="s">
        <v>4</v>
      </c>
      <c r="C76" t="s">
        <v>521</v>
      </c>
      <c r="D76">
        <v>5</v>
      </c>
      <c r="E76" t="s">
        <v>861</v>
      </c>
      <c r="F76">
        <v>35</v>
      </c>
      <c r="G76" t="str">
        <f>VLOOKUP(M76,'BATERIA DE PROYECTOS'!$A$2:$G$115,7,0)</f>
        <v>Programa 35. Bogotá Ciudad Inteligente.</v>
      </c>
      <c r="H76" t="s">
        <v>345</v>
      </c>
      <c r="I76" t="str">
        <f>VLOOKUP(M76,'BATERIA DE PROYECTOS'!$A$2:$I$115,9,0)</f>
        <v>Ciudad inteligente​</v>
      </c>
      <c r="J76" t="s">
        <v>347</v>
      </c>
      <c r="K76">
        <v>12</v>
      </c>
      <c r="L76" t="str">
        <f>VLOOKUP(M76,'BATERIA DE PROYECTOS'!$A$2:$L$115,12,0)</f>
        <v>Conectividad y redes de comunicación.</v>
      </c>
      <c r="M76">
        <v>95</v>
      </c>
      <c r="N76" t="s">
        <v>901</v>
      </c>
      <c r="O76" t="s">
        <v>902</v>
      </c>
      <c r="P76" t="s">
        <v>1077</v>
      </c>
      <c r="Q76" s="104" t="s">
        <v>1051</v>
      </c>
      <c r="R76" s="104" t="s">
        <v>1051</v>
      </c>
      <c r="S76" s="104">
        <v>587</v>
      </c>
      <c r="T76" s="104">
        <v>880</v>
      </c>
      <c r="U76" s="104">
        <v>1467</v>
      </c>
      <c r="V76" s="105">
        <v>5.0000000000000001E-3</v>
      </c>
      <c r="W76">
        <v>0</v>
      </c>
      <c r="X76" s="106">
        <v>10</v>
      </c>
      <c r="Y76" s="107" t="s">
        <v>1023</v>
      </c>
      <c r="Z76" s="106">
        <v>1</v>
      </c>
      <c r="AA76" s="112">
        <v>31</v>
      </c>
      <c r="AB76" s="113" t="s">
        <v>903</v>
      </c>
      <c r="AC76" s="121"/>
      <c r="AD76" s="289" t="s">
        <v>347</v>
      </c>
      <c r="AE76" s="289" t="s">
        <v>347</v>
      </c>
      <c r="AF76" s="113" t="s">
        <v>904</v>
      </c>
    </row>
    <row r="77" spans="1:32" x14ac:dyDescent="0.25">
      <c r="A77">
        <v>1</v>
      </c>
      <c r="B77" t="s">
        <v>4</v>
      </c>
      <c r="C77" t="s">
        <v>521</v>
      </c>
      <c r="D77">
        <v>5</v>
      </c>
      <c r="E77" t="s">
        <v>861</v>
      </c>
      <c r="F77">
        <v>35</v>
      </c>
      <c r="G77" t="str">
        <f>VLOOKUP(M77,'BATERIA DE PROYECTOS'!$A$2:$G$115,7,0)</f>
        <v>Programa 35. Bogotá Ciudad Inteligente.</v>
      </c>
      <c r="H77" t="s">
        <v>345</v>
      </c>
      <c r="I77" t="str">
        <f>VLOOKUP(M77,'BATERIA DE PROYECTOS'!$A$2:$I$115,9,0)</f>
        <v>Ciudad inteligente​</v>
      </c>
      <c r="J77" t="s">
        <v>347</v>
      </c>
      <c r="K77">
        <v>12</v>
      </c>
      <c r="L77" t="str">
        <f>VLOOKUP(M77,'BATERIA DE PROYECTOS'!$A$2:$L$115,12,0)</f>
        <v>Conectividad y redes de comunicación.</v>
      </c>
      <c r="M77">
        <v>96</v>
      </c>
      <c r="N77" t="s">
        <v>905</v>
      </c>
      <c r="O77" t="s">
        <v>906</v>
      </c>
      <c r="P77" t="s">
        <v>1078</v>
      </c>
      <c r="Q77" s="104" t="s">
        <v>1051</v>
      </c>
      <c r="R77" s="104">
        <v>587</v>
      </c>
      <c r="S77" s="104">
        <v>880</v>
      </c>
      <c r="T77" s="104" t="s">
        <v>1051</v>
      </c>
      <c r="U77" s="104">
        <v>1467</v>
      </c>
      <c r="V77" s="105">
        <v>5.0000000000000001E-3</v>
      </c>
      <c r="W77">
        <v>0</v>
      </c>
      <c r="X77" s="106">
        <v>10</v>
      </c>
      <c r="Y77" s="107" t="s">
        <v>1023</v>
      </c>
      <c r="Z77" s="106">
        <v>1</v>
      </c>
      <c r="AA77" s="112">
        <v>31</v>
      </c>
      <c r="AB77" s="113" t="s">
        <v>352</v>
      </c>
      <c r="AC77" s="121"/>
      <c r="AD77" s="289" t="s">
        <v>347</v>
      </c>
      <c r="AE77" s="289" t="s">
        <v>347</v>
      </c>
      <c r="AF77" s="113" t="s">
        <v>907</v>
      </c>
    </row>
    <row r="78" spans="1:32" x14ac:dyDescent="0.25">
      <c r="A78">
        <v>1</v>
      </c>
      <c r="B78" t="s">
        <v>4</v>
      </c>
      <c r="C78" t="s">
        <v>412</v>
      </c>
      <c r="D78">
        <v>5</v>
      </c>
      <c r="E78" t="s">
        <v>861</v>
      </c>
      <c r="F78">
        <v>39</v>
      </c>
      <c r="G78" t="str">
        <f>VLOOKUP(M78,'BATERIA DE PROYECTOS'!$A$2:$G$115,7,0)</f>
        <v>Programa 39. Camino hacia una democracia deliberativa con un gobierno cercano a la gente y con participación ciudadana</v>
      </c>
      <c r="H78" t="s">
        <v>345</v>
      </c>
      <c r="I78" t="str">
        <f>VLOOKUP(M78,'BATERIA DE PROYECTOS'!$A$2:$I$115,9,0)</f>
        <v>Democracia deliberativa y participación</v>
      </c>
      <c r="J78" t="s">
        <v>347</v>
      </c>
      <c r="K78">
        <v>18</v>
      </c>
      <c r="L78" t="str">
        <f>VLOOKUP(M78,'BATERIA DE PROYECTOS'!$A$2:$L$115,12,0)</f>
        <v>Fortalecimiento a organizaciones sociales y comunitarias y a instancias de participación.</v>
      </c>
      <c r="M78">
        <v>97</v>
      </c>
      <c r="N78" t="s">
        <v>912</v>
      </c>
      <c r="O78" t="s">
        <v>913</v>
      </c>
      <c r="P78" t="s">
        <v>1079</v>
      </c>
      <c r="Q78" s="104">
        <v>375</v>
      </c>
      <c r="R78" s="104">
        <v>469</v>
      </c>
      <c r="S78" s="104">
        <v>782</v>
      </c>
      <c r="T78" s="104">
        <v>876</v>
      </c>
      <c r="U78" s="104">
        <v>2503</v>
      </c>
      <c r="V78" s="105">
        <v>8.9999999999999993E-3</v>
      </c>
      <c r="W78">
        <v>0</v>
      </c>
      <c r="X78" s="106">
        <v>80</v>
      </c>
      <c r="Y78" s="107" t="s">
        <v>1076</v>
      </c>
      <c r="Z78" s="106">
        <v>3</v>
      </c>
      <c r="AA78" s="112">
        <v>32</v>
      </c>
      <c r="AB78" s="113" t="s">
        <v>914</v>
      </c>
      <c r="AC78" s="121"/>
      <c r="AD78" s="289" t="s">
        <v>347</v>
      </c>
      <c r="AE78" s="289" t="s">
        <v>347</v>
      </c>
      <c r="AF78" s="113" t="s">
        <v>915</v>
      </c>
    </row>
    <row r="79" spans="1:32" x14ac:dyDescent="0.25">
      <c r="A79">
        <v>1</v>
      </c>
      <c r="B79" t="s">
        <v>4</v>
      </c>
      <c r="C79" t="s">
        <v>412</v>
      </c>
      <c r="D79">
        <v>5</v>
      </c>
      <c r="E79" t="s">
        <v>861</v>
      </c>
      <c r="F79">
        <v>39</v>
      </c>
      <c r="G79" t="str">
        <f>VLOOKUP(M79,'BATERIA DE PROYECTOS'!$A$2:$G$115,7,0)</f>
        <v>Programa 39. Camino hacia una democracia deliberativa con un gobierno cercano a la gente y con participación ciudadana</v>
      </c>
      <c r="H79" t="s">
        <v>345</v>
      </c>
      <c r="I79" t="str">
        <f>VLOOKUP(M79,'BATERIA DE PROYECTOS'!$A$2:$I$115,9,0)</f>
        <v>Democracia deliberativa y participación</v>
      </c>
      <c r="J79" t="s">
        <v>347</v>
      </c>
      <c r="K79">
        <v>20</v>
      </c>
      <c r="L79" t="str">
        <f>VLOOKUP(M79,'BATERIA DE PROYECTOS'!$A$2:$L$115,12,0)</f>
        <v>Procesos de formación en capacidades democráticas para la participación ciudadana incidente</v>
      </c>
      <c r="M79">
        <v>98</v>
      </c>
      <c r="N79" t="s">
        <v>918</v>
      </c>
      <c r="O79" t="s">
        <v>919</v>
      </c>
      <c r="P79" t="s">
        <v>1080</v>
      </c>
      <c r="Q79" s="104">
        <v>453</v>
      </c>
      <c r="R79" s="104">
        <v>755</v>
      </c>
      <c r="S79" s="104">
        <v>906</v>
      </c>
      <c r="T79" s="104">
        <v>302</v>
      </c>
      <c r="U79" s="104">
        <v>2417</v>
      </c>
      <c r="V79" s="105">
        <v>8.0000000000000002E-3</v>
      </c>
      <c r="W79">
        <v>0</v>
      </c>
      <c r="X79" s="106">
        <v>800</v>
      </c>
      <c r="Y79" s="107" t="s">
        <v>1076</v>
      </c>
      <c r="Z79" s="106">
        <v>3</v>
      </c>
      <c r="AA79" s="112">
        <v>32</v>
      </c>
      <c r="AB79" s="113" t="s">
        <v>561</v>
      </c>
      <c r="AC79" s="121"/>
      <c r="AD79" s="289" t="s">
        <v>347</v>
      </c>
      <c r="AE79" s="289" t="s">
        <v>920</v>
      </c>
      <c r="AF79" s="113" t="s">
        <v>915</v>
      </c>
    </row>
    <row r="80" spans="1:32" x14ac:dyDescent="0.25">
      <c r="A80">
        <v>1</v>
      </c>
      <c r="B80" t="s">
        <v>4</v>
      </c>
      <c r="C80" t="s">
        <v>412</v>
      </c>
      <c r="D80">
        <v>5</v>
      </c>
      <c r="E80" t="s">
        <v>861</v>
      </c>
      <c r="F80">
        <v>39</v>
      </c>
      <c r="G80" t="str">
        <f>VLOOKUP(M80,'BATERIA DE PROYECTOS'!$A$2:$G$115,7,0)</f>
        <v>Programa 39. Camino hacia una democracia deliberativa con un gobierno cercano a la gente y con participación ciudadana</v>
      </c>
      <c r="H80" t="s">
        <v>373</v>
      </c>
      <c r="I80" t="str">
        <f>VLOOKUP(M80,'BATERIA DE PROYECTOS'!$A$2:$I$115,9,0)</f>
        <v>Democracia deliberativa y participación</v>
      </c>
      <c r="J80" t="s">
        <v>539</v>
      </c>
      <c r="K80">
        <v>41</v>
      </c>
      <c r="L80" t="str">
        <f>VLOOKUP(M80,'BATERIA DE PROYECTOS'!$A$2:$L$115,12,0)</f>
        <v>Fortalecimiento a organizaciones comunales</v>
      </c>
      <c r="M80">
        <v>99</v>
      </c>
      <c r="N80" t="s">
        <v>923</v>
      </c>
      <c r="O80" t="s">
        <v>924</v>
      </c>
      <c r="P80" t="s">
        <v>1081</v>
      </c>
      <c r="Q80" s="104">
        <v>402</v>
      </c>
      <c r="R80" s="104">
        <v>429</v>
      </c>
      <c r="S80" s="104">
        <v>441</v>
      </c>
      <c r="T80" s="104">
        <v>454</v>
      </c>
      <c r="U80" s="104">
        <v>1726</v>
      </c>
      <c r="V80" s="105">
        <v>6.0000000000000001E-3</v>
      </c>
      <c r="W80">
        <v>0</v>
      </c>
      <c r="X80" s="106">
        <v>75</v>
      </c>
      <c r="Y80" s="107" t="s">
        <v>1076</v>
      </c>
      <c r="Z80" s="106">
        <v>3</v>
      </c>
      <c r="AA80" s="112">
        <v>32</v>
      </c>
      <c r="AB80" s="113" t="s">
        <v>925</v>
      </c>
      <c r="AC80" s="121"/>
      <c r="AD80" s="289" t="s">
        <v>347</v>
      </c>
      <c r="AE80" s="289" t="s">
        <v>347</v>
      </c>
      <c r="AF80" s="113" t="s">
        <v>915</v>
      </c>
    </row>
    <row r="81" spans="1:32" x14ac:dyDescent="0.25">
      <c r="A81">
        <v>1</v>
      </c>
      <c r="B81" t="s">
        <v>4</v>
      </c>
      <c r="C81" t="s">
        <v>412</v>
      </c>
      <c r="D81">
        <v>5</v>
      </c>
      <c r="E81" t="s">
        <v>861</v>
      </c>
      <c r="F81">
        <v>39</v>
      </c>
      <c r="G81" t="str">
        <f>VLOOKUP(M81,'BATERIA DE PROYECTOS'!$A$2:$G$115,7,0)</f>
        <v>Programa 39. Camino hacia una democracia deliberativa con un gobierno cercano a la gente y con participación ciudadana</v>
      </c>
      <c r="H81" t="s">
        <v>373</v>
      </c>
      <c r="I81" t="str">
        <f>VLOOKUP(M81,'BATERIA DE PROYECTOS'!$A$2:$I$115,9,0)</f>
        <v>Gobierno confiable</v>
      </c>
      <c r="J81" t="s">
        <v>539</v>
      </c>
      <c r="K81">
        <v>44</v>
      </c>
      <c r="L81" t="str">
        <f>VLOOKUP(M81,'BATERIA DE PROYECTOS'!$A$2:$L$115,12,0)</f>
        <v>Bogotaneidad</v>
      </c>
      <c r="M81">
        <v>100</v>
      </c>
      <c r="N81" t="s">
        <v>927</v>
      </c>
      <c r="O81" t="s">
        <v>928</v>
      </c>
      <c r="P81" t="s">
        <v>1082</v>
      </c>
      <c r="Q81" s="104">
        <v>334</v>
      </c>
      <c r="R81" s="104">
        <v>334</v>
      </c>
      <c r="S81" s="104">
        <v>334</v>
      </c>
      <c r="T81" s="104">
        <v>334</v>
      </c>
      <c r="U81" s="104">
        <v>1338</v>
      </c>
      <c r="V81" s="105">
        <v>5.0000000000000001E-3</v>
      </c>
      <c r="W81">
        <v>0</v>
      </c>
      <c r="X81" s="106">
        <v>4</v>
      </c>
      <c r="Y81" s="107" t="s">
        <v>1076</v>
      </c>
      <c r="Z81" s="106">
        <v>3</v>
      </c>
      <c r="AA81" s="112">
        <v>11</v>
      </c>
      <c r="AB81" s="113" t="s">
        <v>929</v>
      </c>
      <c r="AC81" s="121"/>
      <c r="AD81" s="289" t="s">
        <v>930</v>
      </c>
      <c r="AE81" s="289" t="s">
        <v>347</v>
      </c>
      <c r="AF81" s="113" t="s">
        <v>896</v>
      </c>
    </row>
    <row r="82" spans="1:32" x14ac:dyDescent="0.25">
      <c r="A82">
        <v>1</v>
      </c>
      <c r="B82" t="s">
        <v>4</v>
      </c>
      <c r="C82" t="s">
        <v>412</v>
      </c>
      <c r="D82">
        <v>5</v>
      </c>
      <c r="E82" t="s">
        <v>861</v>
      </c>
      <c r="F82">
        <v>39</v>
      </c>
      <c r="G82" t="str">
        <f>VLOOKUP(M82,'BATERIA DE PROYECTOS'!$A$2:$G$115,7,0)</f>
        <v>Programa 39. Camino hacia una democracia deliberativa con un gobierno cercano a la gente y con participación ciudadana</v>
      </c>
      <c r="H82" t="s">
        <v>373</v>
      </c>
      <c r="I82" t="str">
        <f>VLOOKUP(M82,'BATERIA DE PROYECTOS'!$A$2:$I$115,9,0)</f>
        <v>Gobierno confiable</v>
      </c>
      <c r="J82" t="s">
        <v>539</v>
      </c>
      <c r="K82">
        <v>44</v>
      </c>
      <c r="L82" t="str">
        <f>VLOOKUP(M82,'BATERIA DE PROYECTOS'!$A$2:$L$115,12,0)</f>
        <v>Bogotaneidad</v>
      </c>
      <c r="M82">
        <v>101</v>
      </c>
      <c r="N82" t="s">
        <v>892</v>
      </c>
      <c r="O82" t="s">
        <v>893</v>
      </c>
      <c r="P82" t="s">
        <v>1083</v>
      </c>
      <c r="Q82" s="104">
        <v>334</v>
      </c>
      <c r="R82" s="104">
        <v>334</v>
      </c>
      <c r="S82" s="104">
        <v>334</v>
      </c>
      <c r="T82" s="104">
        <v>334</v>
      </c>
      <c r="U82" s="104">
        <v>1338</v>
      </c>
      <c r="V82" s="105">
        <v>5.0000000000000001E-3</v>
      </c>
      <c r="W82">
        <v>0</v>
      </c>
      <c r="X82" s="106">
        <v>4</v>
      </c>
      <c r="Y82" s="107" t="s">
        <v>1076</v>
      </c>
      <c r="Z82" s="106">
        <v>3</v>
      </c>
      <c r="AA82" s="112">
        <v>11</v>
      </c>
      <c r="AB82" s="113" t="s">
        <v>894</v>
      </c>
      <c r="AC82" s="121"/>
      <c r="AD82" s="289" t="s">
        <v>895</v>
      </c>
      <c r="AE82" s="289" t="s">
        <v>347</v>
      </c>
      <c r="AF82" s="113" t="s">
        <v>896</v>
      </c>
    </row>
    <row r="83" spans="1:32" x14ac:dyDescent="0.25">
      <c r="A83">
        <v>1</v>
      </c>
      <c r="B83" t="s">
        <v>4</v>
      </c>
      <c r="C83" t="s">
        <v>412</v>
      </c>
      <c r="D83">
        <v>5</v>
      </c>
      <c r="E83" t="s">
        <v>861</v>
      </c>
      <c r="F83">
        <v>39</v>
      </c>
      <c r="G83" t="str">
        <f>VLOOKUP(M83,'BATERIA DE PROYECTOS'!$A$2:$G$115,7,0)</f>
        <v>Programa 39. Camino hacia una democracia deliberativa con un gobierno cercano a la gente y con participación ciudadana</v>
      </c>
      <c r="H83" t="s">
        <v>373</v>
      </c>
      <c r="I83" t="str">
        <f>VLOOKUP(M83,'BATERIA DE PROYECTOS'!$A$2:$I$115,9,0)</f>
        <v>Línea diferencial étnica</v>
      </c>
      <c r="J83" t="s">
        <v>539</v>
      </c>
      <c r="K83">
        <v>46</v>
      </c>
      <c r="L83" t="str">
        <f>VLOOKUP(M83,'BATERIA DE PROYECTOS'!$A$2:$L$115,12,0)</f>
        <v>Iniciativas diferenciales étnicas para comunidades Negras, Afrocolombianas, Raizales, Palenqueras, y los Pueblos Indígenas, Rrom o Gitano</v>
      </c>
      <c r="M83">
        <v>103</v>
      </c>
      <c r="N83" t="s">
        <v>938</v>
      </c>
      <c r="O83" t="s">
        <v>939</v>
      </c>
      <c r="P83" t="s">
        <v>939</v>
      </c>
      <c r="Q83" s="104">
        <v>281</v>
      </c>
      <c r="R83" s="104">
        <v>300</v>
      </c>
      <c r="S83" s="104">
        <v>309</v>
      </c>
      <c r="T83" s="104">
        <v>318</v>
      </c>
      <c r="U83" s="104">
        <v>1208</v>
      </c>
      <c r="V83" s="105">
        <v>4.0000000000000001E-3</v>
      </c>
      <c r="W83">
        <v>0</v>
      </c>
      <c r="X83" s="106">
        <v>1</v>
      </c>
      <c r="Y83" s="107" t="s">
        <v>1076</v>
      </c>
      <c r="Z83" s="106">
        <v>3</v>
      </c>
      <c r="AA83" s="112">
        <v>34</v>
      </c>
      <c r="AB83" s="113" t="s">
        <v>940</v>
      </c>
      <c r="AC83" s="121"/>
      <c r="AD83" s="289" t="s">
        <v>347</v>
      </c>
      <c r="AE83" s="289" t="s">
        <v>347</v>
      </c>
      <c r="AF83" s="113" t="s">
        <v>937</v>
      </c>
    </row>
    <row r="84" spans="1:32" x14ac:dyDescent="0.25">
      <c r="A84">
        <v>1</v>
      </c>
      <c r="B84" t="s">
        <v>4</v>
      </c>
      <c r="C84" t="s">
        <v>412</v>
      </c>
      <c r="D84">
        <v>5</v>
      </c>
      <c r="E84" t="s">
        <v>861</v>
      </c>
      <c r="F84">
        <v>39</v>
      </c>
      <c r="G84" t="str">
        <f>VLOOKUP(M84,'BATERIA DE PROYECTOS'!$A$2:$G$115,7,0)</f>
        <v>Programa 39. Camino hacia una democracia deliberativa con un gobierno cercano a la gente y con participación ciudadana</v>
      </c>
      <c r="H84" t="s">
        <v>373</v>
      </c>
      <c r="I84" t="str">
        <f>VLOOKUP(M84,'BATERIA DE PROYECTOS'!$A$2:$I$115,9,0)</f>
        <v>Línea diferencial étnica</v>
      </c>
      <c r="J84" t="s">
        <v>539</v>
      </c>
      <c r="K84">
        <v>46</v>
      </c>
      <c r="L84" t="str">
        <f>VLOOKUP(M84,'BATERIA DE PROYECTOS'!$A$2:$L$115,12,0)</f>
        <v>Iniciativas diferenciales étnicas para comunidades Negras, Afrocolombianas, Raizales, Palenqueras, y los Pueblos Indígenas, Rrom o Gitano</v>
      </c>
      <c r="M84">
        <v>104</v>
      </c>
      <c r="N84" t="s">
        <v>941</v>
      </c>
      <c r="O84" t="s">
        <v>942</v>
      </c>
      <c r="P84" t="s">
        <v>942</v>
      </c>
      <c r="Q84" s="104">
        <v>308</v>
      </c>
      <c r="R84" s="104">
        <v>329</v>
      </c>
      <c r="S84" s="104">
        <v>338</v>
      </c>
      <c r="T84" s="104">
        <v>348</v>
      </c>
      <c r="U84" s="104">
        <v>1323</v>
      </c>
      <c r="V84" s="105">
        <v>5.0000000000000001E-3</v>
      </c>
      <c r="W84">
        <v>0</v>
      </c>
      <c r="X84" s="106">
        <v>1</v>
      </c>
      <c r="Y84" s="107" t="s">
        <v>1076</v>
      </c>
      <c r="Z84" s="106">
        <v>3</v>
      </c>
      <c r="AA84" s="112">
        <v>34</v>
      </c>
      <c r="AB84" s="113" t="s">
        <v>943</v>
      </c>
      <c r="AC84" s="121"/>
      <c r="AD84" s="289" t="s">
        <v>347</v>
      </c>
      <c r="AE84" s="289" t="s">
        <v>347</v>
      </c>
      <c r="AF84" s="113" t="s">
        <v>937</v>
      </c>
    </row>
    <row r="85" spans="1:32" x14ac:dyDescent="0.25">
      <c r="A85">
        <v>1</v>
      </c>
      <c r="B85" t="s">
        <v>4</v>
      </c>
      <c r="C85" t="s">
        <v>412</v>
      </c>
      <c r="D85">
        <v>5</v>
      </c>
      <c r="E85" t="s">
        <v>861</v>
      </c>
      <c r="F85">
        <v>39</v>
      </c>
      <c r="G85" t="str">
        <f>VLOOKUP(M85,'BATERIA DE PROYECTOS'!$A$2:$G$115,7,0)</f>
        <v>Programa 39. Camino hacia una democracia deliberativa con un gobierno cercano a la gente y con participación ciudadana</v>
      </c>
      <c r="H85" t="s">
        <v>373</v>
      </c>
      <c r="I85" t="str">
        <f>VLOOKUP(M85,'BATERIA DE PROYECTOS'!$A$2:$I$115,9,0)</f>
        <v>Línea diferencial étnica</v>
      </c>
      <c r="J85" t="s">
        <v>539</v>
      </c>
      <c r="K85">
        <v>46</v>
      </c>
      <c r="L85" t="str">
        <f>VLOOKUP(M85,'BATERIA DE PROYECTOS'!$A$2:$L$115,12,0)</f>
        <v>Iniciativas diferenciales étnicas para comunidades Negras, Afrocolombianas, Raizales, Palenqueras, y los Pueblos Indígenas, Rrom o Gitano</v>
      </c>
      <c r="M85">
        <v>105</v>
      </c>
      <c r="N85" t="s">
        <v>944</v>
      </c>
      <c r="O85" t="s">
        <v>945</v>
      </c>
      <c r="P85" t="s">
        <v>945</v>
      </c>
      <c r="Q85" s="104">
        <v>87</v>
      </c>
      <c r="R85" s="104">
        <v>93</v>
      </c>
      <c r="S85" s="104">
        <v>96</v>
      </c>
      <c r="T85" s="104">
        <v>98</v>
      </c>
      <c r="U85" s="104">
        <v>374</v>
      </c>
      <c r="V85" s="105">
        <v>1E-3</v>
      </c>
      <c r="W85">
        <v>0</v>
      </c>
      <c r="X85" s="106">
        <v>1</v>
      </c>
      <c r="Y85" s="107" t="s">
        <v>1076</v>
      </c>
      <c r="Z85" s="106">
        <v>3</v>
      </c>
      <c r="AA85" s="112">
        <v>34</v>
      </c>
      <c r="AB85" s="113" t="s">
        <v>946</v>
      </c>
      <c r="AC85" s="121"/>
      <c r="AD85" s="289" t="s">
        <v>347</v>
      </c>
      <c r="AE85" s="289" t="s">
        <v>347</v>
      </c>
      <c r="AF85" s="113" t="s">
        <v>937</v>
      </c>
    </row>
    <row r="86" spans="1:32" x14ac:dyDescent="0.25">
      <c r="A86">
        <v>1</v>
      </c>
      <c r="B86" t="s">
        <v>4</v>
      </c>
      <c r="C86" t="s">
        <v>412</v>
      </c>
      <c r="D86">
        <v>5</v>
      </c>
      <c r="E86" t="s">
        <v>861</v>
      </c>
      <c r="F86">
        <v>39</v>
      </c>
      <c r="G86" t="str">
        <f>VLOOKUP(M86,'BATERIA DE PROYECTOS'!$A$2:$G$115,7,0)</f>
        <v>Programa 39. Camino hacia una democracia deliberativa con un gobierno cercano a la gente y con participación ciudadana</v>
      </c>
      <c r="H86" t="s">
        <v>345</v>
      </c>
      <c r="I86" t="str">
        <f>VLOOKUP(M86,'BATERIA DE PROYECTOS'!$A$2:$I$115,9,0)</f>
        <v>Democracia deliberativa y participación</v>
      </c>
      <c r="J86" t="s">
        <v>347</v>
      </c>
      <c r="K86">
        <v>58</v>
      </c>
      <c r="L86" t="str">
        <f>VLOOKUP(M86,'BATERIA DE PROYECTOS'!$A$2:$L$115,12,0)</f>
        <v>Infraestructura de espacios para la participación</v>
      </c>
      <c r="M86">
        <v>107</v>
      </c>
      <c r="N86" t="s">
        <v>952</v>
      </c>
      <c r="O86" t="s">
        <v>953</v>
      </c>
      <c r="P86" t="s">
        <v>1084</v>
      </c>
      <c r="Q86" s="104">
        <v>253</v>
      </c>
      <c r="R86" s="104">
        <v>316</v>
      </c>
      <c r="S86" s="104">
        <v>316</v>
      </c>
      <c r="T86" s="104">
        <v>380</v>
      </c>
      <c r="U86" s="104">
        <v>1266</v>
      </c>
      <c r="V86" s="105">
        <v>4.0000000000000001E-3</v>
      </c>
      <c r="W86">
        <v>0</v>
      </c>
      <c r="X86" s="106">
        <v>20</v>
      </c>
      <c r="Y86" s="107" t="s">
        <v>1076</v>
      </c>
      <c r="Z86" s="106">
        <v>3</v>
      </c>
      <c r="AA86" s="112">
        <v>32</v>
      </c>
      <c r="AB86" s="113" t="s">
        <v>954</v>
      </c>
      <c r="AC86" s="121"/>
      <c r="AD86" s="289" t="s">
        <v>347</v>
      </c>
      <c r="AE86" s="289" t="s">
        <v>347</v>
      </c>
      <c r="AF86" s="113" t="s">
        <v>955</v>
      </c>
    </row>
    <row r="87" spans="1:32" x14ac:dyDescent="0.25">
      <c r="A87">
        <v>1</v>
      </c>
      <c r="B87" t="s">
        <v>4</v>
      </c>
      <c r="C87" t="s">
        <v>412</v>
      </c>
      <c r="D87">
        <v>5</v>
      </c>
      <c r="E87" t="s">
        <v>861</v>
      </c>
      <c r="F87">
        <v>39</v>
      </c>
      <c r="G87" t="str">
        <f>VLOOKUP(M87,'BATERIA DE PROYECTOS'!$A$2:$G$115,7,0)</f>
        <v>Programa 39. Camino hacia una democracia deliberativa con un gobierno cercano a la gente y con participación ciudadana</v>
      </c>
      <c r="H87" t="s">
        <v>345</v>
      </c>
      <c r="I87" t="str">
        <f>VLOOKUP(M87,'BATERIA DE PROYECTOS'!$A$2:$I$115,9,0)</f>
        <v>Democracia deliberativa y participación</v>
      </c>
      <c r="J87" t="s">
        <v>347</v>
      </c>
      <c r="K87">
        <v>58</v>
      </c>
      <c r="L87" t="str">
        <f>VLOOKUP(M87,'BATERIA DE PROYECTOS'!$A$2:$L$115,12,0)</f>
        <v>Infraestructura de espacios para la participación</v>
      </c>
      <c r="M87">
        <v>108</v>
      </c>
      <c r="N87" t="s">
        <v>956</v>
      </c>
      <c r="O87" t="s">
        <v>957</v>
      </c>
      <c r="P87" t="s">
        <v>1085</v>
      </c>
      <c r="Q87" s="104">
        <v>141</v>
      </c>
      <c r="R87" s="104">
        <v>150</v>
      </c>
      <c r="S87" s="104">
        <v>154</v>
      </c>
      <c r="T87" s="104">
        <v>159</v>
      </c>
      <c r="U87" s="104">
        <v>604</v>
      </c>
      <c r="V87" s="105">
        <v>2E-3</v>
      </c>
      <c r="W87">
        <v>0</v>
      </c>
      <c r="X87" s="106">
        <v>40</v>
      </c>
      <c r="Y87" s="107" t="s">
        <v>1076</v>
      </c>
      <c r="Z87" s="106">
        <v>3</v>
      </c>
      <c r="AA87" s="112">
        <v>32</v>
      </c>
      <c r="AB87" s="113" t="s">
        <v>222</v>
      </c>
      <c r="AC87" s="121"/>
      <c r="AD87" s="289" t="s">
        <v>347</v>
      </c>
      <c r="AE87" s="289" t="s">
        <v>347</v>
      </c>
      <c r="AF87" s="113" t="s">
        <v>958</v>
      </c>
    </row>
    <row r="88" spans="1:32" x14ac:dyDescent="0.25">
      <c r="A88">
        <v>1</v>
      </c>
      <c r="B88" t="s">
        <v>4</v>
      </c>
      <c r="C88" t="s">
        <v>412</v>
      </c>
      <c r="D88">
        <v>5</v>
      </c>
      <c r="E88" t="s">
        <v>861</v>
      </c>
      <c r="F88">
        <v>39</v>
      </c>
      <c r="G88" t="str">
        <f>VLOOKUP(M88,'BATERIA DE PROYECTOS'!$A$2:$G$115,7,0)</f>
        <v>Programa 39. Camino hacia una democracia deliberativa con un gobierno cercano a la gente y con participación ciudadana</v>
      </c>
      <c r="H88" t="s">
        <v>345</v>
      </c>
      <c r="I88" t="str">
        <f>VLOOKUP(M88,'BATERIA DE PROYECTOS'!$A$2:$I$115,9,0)</f>
        <v>Gobierno confiable</v>
      </c>
      <c r="J88" t="s">
        <v>347</v>
      </c>
      <c r="K88">
        <v>59</v>
      </c>
      <c r="L88" t="str">
        <f>VLOOKUP(M88,'BATERIA DE PROYECTOS'!$A$2:$L$115,12,0)</f>
        <v>Fortalecimiento a medios comunitarios y alternativos</v>
      </c>
      <c r="M88">
        <v>109</v>
      </c>
      <c r="N88" t="s">
        <v>966</v>
      </c>
      <c r="O88" t="s">
        <v>967</v>
      </c>
      <c r="P88" t="s">
        <v>1086</v>
      </c>
      <c r="Q88" s="104">
        <v>144</v>
      </c>
      <c r="R88" s="104">
        <v>360</v>
      </c>
      <c r="S88" s="104">
        <v>360</v>
      </c>
      <c r="T88" s="104">
        <v>288</v>
      </c>
      <c r="U88" s="104">
        <v>1151</v>
      </c>
      <c r="V88" s="105">
        <v>4.0000000000000001E-3</v>
      </c>
      <c r="W88">
        <v>0</v>
      </c>
      <c r="X88" s="106">
        <v>16</v>
      </c>
      <c r="Y88" s="107" t="s">
        <v>1076</v>
      </c>
      <c r="Z88" s="106">
        <v>3</v>
      </c>
      <c r="AA88" s="112">
        <v>32</v>
      </c>
      <c r="AB88" s="113" t="s">
        <v>968</v>
      </c>
      <c r="AC88" s="121"/>
      <c r="AD88" s="289" t="s">
        <v>347</v>
      </c>
      <c r="AE88" s="289" t="s">
        <v>347</v>
      </c>
      <c r="AF88" s="113" t="s">
        <v>969</v>
      </c>
    </row>
    <row r="89" spans="1:32" x14ac:dyDescent="0.25">
      <c r="A89">
        <v>2</v>
      </c>
      <c r="B89" t="s">
        <v>6</v>
      </c>
      <c r="C89" t="s">
        <v>342</v>
      </c>
      <c r="D89">
        <v>1</v>
      </c>
      <c r="E89" t="s">
        <v>343</v>
      </c>
      <c r="F89">
        <v>1</v>
      </c>
      <c r="G89" t="str">
        <f>VLOOKUP(M89,'BATERIA DE PROYECTOS'!$A$2:$G$115,7,0)</f>
        <v>Programa 1. Diálogo social y cultura ciudadana para la convivencia pacífica y la recuperación de la confianza.</v>
      </c>
      <c r="H89" t="s">
        <v>345</v>
      </c>
      <c r="I89" t="str">
        <f>VLOOKUP(M89,'BATERIA DE PROYECTOS'!$A$2:$I$115,9,0)</f>
        <v>Cultura ciudadana para la convivencia pacífica</v>
      </c>
      <c r="J89" t="s">
        <v>347</v>
      </c>
      <c r="K89">
        <v>15</v>
      </c>
      <c r="L89" t="str">
        <f>VLOOKUP(M89,'BATERIA DE PROYECTOS'!$A$2:$L$115,12,0)</f>
        <v>Promoción de la convivencia ciudadana</v>
      </c>
      <c r="M89">
        <v>1</v>
      </c>
      <c r="N89" t="s">
        <v>350</v>
      </c>
      <c r="O89" t="s">
        <v>351</v>
      </c>
      <c r="P89" t="s">
        <v>1087</v>
      </c>
      <c r="Q89" s="104">
        <v>0</v>
      </c>
      <c r="R89" s="104">
        <v>266</v>
      </c>
      <c r="S89" s="104">
        <v>0</v>
      </c>
      <c r="T89" s="104">
        <v>266</v>
      </c>
      <c r="U89" s="104">
        <v>531</v>
      </c>
      <c r="V89" s="105">
        <v>4.0000000000000001E-3</v>
      </c>
      <c r="W89">
        <v>0</v>
      </c>
      <c r="X89" s="106">
        <v>20</v>
      </c>
      <c r="Y89" s="107" t="s">
        <v>991</v>
      </c>
      <c r="Z89" s="106">
        <v>51</v>
      </c>
      <c r="AA89" s="112">
        <v>1</v>
      </c>
      <c r="AB89" s="113" t="s">
        <v>352</v>
      </c>
      <c r="AC89" s="121"/>
      <c r="AD89" s="289" t="s">
        <v>353</v>
      </c>
      <c r="AE89" s="289" t="s">
        <v>347</v>
      </c>
      <c r="AF89" s="113" t="s">
        <v>354</v>
      </c>
    </row>
    <row r="90" spans="1:32" x14ac:dyDescent="0.25">
      <c r="A90">
        <v>2</v>
      </c>
      <c r="B90" t="s">
        <v>6</v>
      </c>
      <c r="C90" t="s">
        <v>342</v>
      </c>
      <c r="D90">
        <v>1</v>
      </c>
      <c r="E90" t="s">
        <v>343</v>
      </c>
      <c r="F90">
        <v>1</v>
      </c>
      <c r="G90" t="str">
        <f>VLOOKUP(M90,'BATERIA DE PROYECTOS'!$A$2:$G$115,7,0)</f>
        <v>Programa 1. Diálogo social y cultura ciudadana para la convivencia pacífica y la recuperación de la confianza.</v>
      </c>
      <c r="H90" t="s">
        <v>345</v>
      </c>
      <c r="I90" t="str">
        <f>VLOOKUP(M90,'BATERIA DE PROYECTOS'!$A$2:$I$115,9,0)</f>
        <v>Cultura ciudadana para la convivencia pacífica</v>
      </c>
      <c r="J90" t="s">
        <v>347</v>
      </c>
      <c r="K90">
        <v>15</v>
      </c>
      <c r="L90" t="str">
        <f>VLOOKUP(M90,'BATERIA DE PROYECTOS'!$A$2:$L$115,12,0)</f>
        <v>Promoción de la convivencia ciudadana</v>
      </c>
      <c r="M90">
        <v>2</v>
      </c>
      <c r="N90" t="s">
        <v>355</v>
      </c>
      <c r="O90" t="s">
        <v>356</v>
      </c>
      <c r="P90" t="s">
        <v>1088</v>
      </c>
      <c r="Q90" s="104">
        <v>0</v>
      </c>
      <c r="R90" s="104">
        <v>272</v>
      </c>
      <c r="S90" s="104">
        <v>0</v>
      </c>
      <c r="T90" s="104">
        <v>272</v>
      </c>
      <c r="U90" s="104">
        <v>545</v>
      </c>
      <c r="V90" s="105">
        <v>4.1000000000000003E-3</v>
      </c>
      <c r="W90">
        <v>0</v>
      </c>
      <c r="X90" s="106">
        <v>20</v>
      </c>
      <c r="Y90" s="107" t="s">
        <v>991</v>
      </c>
      <c r="Z90" s="106">
        <v>51</v>
      </c>
      <c r="AA90" s="112">
        <v>1</v>
      </c>
      <c r="AB90" s="113" t="s">
        <v>357</v>
      </c>
      <c r="AC90" s="121"/>
      <c r="AD90" s="289" t="s">
        <v>358</v>
      </c>
      <c r="AE90" s="289" t="s">
        <v>347</v>
      </c>
      <c r="AF90" s="113" t="s">
        <v>359</v>
      </c>
    </row>
    <row r="91" spans="1:32" x14ac:dyDescent="0.25">
      <c r="A91">
        <v>2</v>
      </c>
      <c r="B91" t="s">
        <v>6</v>
      </c>
      <c r="C91" t="s">
        <v>342</v>
      </c>
      <c r="D91">
        <v>1</v>
      </c>
      <c r="E91" t="s">
        <v>343</v>
      </c>
      <c r="F91">
        <v>1</v>
      </c>
      <c r="G91" t="str">
        <f>VLOOKUP(M91,'BATERIA DE PROYECTOS'!$A$2:$G$115,7,0)</f>
        <v>Programa 1. Diálogo social y cultura ciudadana para la convivencia pacífica y la recuperación de la confianza.</v>
      </c>
      <c r="H91" t="s">
        <v>345</v>
      </c>
      <c r="I91" t="str">
        <f>VLOOKUP(M91,'BATERIA DE PROYECTOS'!$A$2:$I$115,9,0)</f>
        <v>Cultura ciudadana para la convivencia pacífica</v>
      </c>
      <c r="J91" t="s">
        <v>347</v>
      </c>
      <c r="K91">
        <v>15</v>
      </c>
      <c r="L91" t="str">
        <f>VLOOKUP(M91,'BATERIA DE PROYECTOS'!$A$2:$L$115,12,0)</f>
        <v>Promoción de la convivencia ciudadana</v>
      </c>
      <c r="M91">
        <v>3</v>
      </c>
      <c r="N91" t="s">
        <v>360</v>
      </c>
      <c r="O91" t="s">
        <v>361</v>
      </c>
      <c r="P91" t="s">
        <v>1089</v>
      </c>
      <c r="Q91" s="104">
        <v>218</v>
      </c>
      <c r="R91" s="104">
        <v>0</v>
      </c>
      <c r="S91" s="104">
        <v>196</v>
      </c>
      <c r="T91" s="104">
        <v>0</v>
      </c>
      <c r="U91" s="104">
        <v>414</v>
      </c>
      <c r="V91" s="105">
        <v>3.0999999999999999E-3</v>
      </c>
      <c r="W91">
        <v>0</v>
      </c>
      <c r="X91" s="106">
        <v>19</v>
      </c>
      <c r="Y91" s="107" t="s">
        <v>991</v>
      </c>
      <c r="Z91" s="106">
        <v>51</v>
      </c>
      <c r="AA91" s="112">
        <v>1</v>
      </c>
      <c r="AB91" s="113" t="s">
        <v>362</v>
      </c>
      <c r="AC91" s="121"/>
      <c r="AD91" s="289" t="s">
        <v>358</v>
      </c>
      <c r="AE91" s="289" t="s">
        <v>347</v>
      </c>
      <c r="AF91" s="113" t="s">
        <v>354</v>
      </c>
    </row>
    <row r="92" spans="1:32" x14ac:dyDescent="0.25">
      <c r="A92">
        <v>2</v>
      </c>
      <c r="B92" t="s">
        <v>6</v>
      </c>
      <c r="C92" t="s">
        <v>363</v>
      </c>
      <c r="D92">
        <v>1</v>
      </c>
      <c r="E92" t="s">
        <v>343</v>
      </c>
      <c r="F92">
        <v>2</v>
      </c>
      <c r="G92" t="str">
        <f>VLOOKUP(M92,'BATERIA DE PROYECTOS'!$A$2:$G$115,7,0)</f>
        <v>Programa 2. Cero tolerancia a las violencias contra las mujeres y basadas en género</v>
      </c>
      <c r="H92" t="s">
        <v>345</v>
      </c>
      <c r="I92" t="str">
        <f>VLOOKUP(M92,'BATERIA DE PROYECTOS'!$A$2:$I$115,9,0)</f>
        <v>Cero tolerancia a las violencias</v>
      </c>
      <c r="J92" t="s">
        <v>347</v>
      </c>
      <c r="K92">
        <v>22</v>
      </c>
      <c r="L92" t="str">
        <f>VLOOKUP(M92,'BATERIA DE PROYECTOS'!$A$2:$L$115,12,0)</f>
        <v>Prevención del feminicidio y las violencias contra las mujeres</v>
      </c>
      <c r="M92">
        <v>4</v>
      </c>
      <c r="N92" t="s">
        <v>368</v>
      </c>
      <c r="O92" t="s">
        <v>369</v>
      </c>
      <c r="P92" t="s">
        <v>1090</v>
      </c>
      <c r="Q92" s="104">
        <v>467</v>
      </c>
      <c r="R92" s="104">
        <v>467</v>
      </c>
      <c r="S92" s="104">
        <v>467</v>
      </c>
      <c r="T92" s="104">
        <v>460</v>
      </c>
      <c r="U92" s="104">
        <v>1862</v>
      </c>
      <c r="V92" s="105">
        <v>1.4E-2</v>
      </c>
      <c r="W92">
        <v>0</v>
      </c>
      <c r="X92" s="106">
        <v>2431</v>
      </c>
      <c r="Y92" s="107" t="s">
        <v>995</v>
      </c>
      <c r="Z92" s="106">
        <v>50</v>
      </c>
      <c r="AA92" s="112">
        <v>2</v>
      </c>
      <c r="AB92" s="113" t="s">
        <v>222</v>
      </c>
      <c r="AC92" s="121"/>
      <c r="AD92" s="289" t="s">
        <v>370</v>
      </c>
      <c r="AE92" s="289" t="s">
        <v>347</v>
      </c>
      <c r="AF92" s="113" t="s">
        <v>371</v>
      </c>
    </row>
    <row r="93" spans="1:32" x14ac:dyDescent="0.25">
      <c r="A93">
        <v>2</v>
      </c>
      <c r="B93" t="s">
        <v>6</v>
      </c>
      <c r="C93" t="s">
        <v>342</v>
      </c>
      <c r="D93">
        <v>1</v>
      </c>
      <c r="E93" t="s">
        <v>343</v>
      </c>
      <c r="F93">
        <v>3</v>
      </c>
      <c r="G93" t="str">
        <f>VLOOKUP(M93,'BATERIA DE PROYECTOS'!$A$2:$G$115,7,0)</f>
        <v>Programa 3. Desmantelamiento de estructuras criminales y delincuenciales con mejores capacidades y activos tecnológicos.</v>
      </c>
      <c r="H93" t="s">
        <v>373</v>
      </c>
      <c r="I93" t="str">
        <f>VLOOKUP(M93,'BATERIA DE PROYECTOS'!$A$2:$I$115,9,0)</f>
        <v>Mejores capacidades al servicio de la seguridad</v>
      </c>
      <c r="J93" t="s">
        <v>375</v>
      </c>
      <c r="K93">
        <v>2</v>
      </c>
      <c r="L93" t="str">
        <f>VLOOKUP(M93,'BATERIA DE PROYECTOS'!$A$2:$L$115,12,0)</f>
        <v>Dotación, mantenimiento de equipamientos que permitan el fortalecimiento de la seguridad y justicia.</v>
      </c>
      <c r="M93">
        <v>5</v>
      </c>
      <c r="N93" t="s">
        <v>378</v>
      </c>
      <c r="O93" t="s">
        <v>379</v>
      </c>
      <c r="P93" t="s">
        <v>1091</v>
      </c>
      <c r="Q93" s="104">
        <v>580</v>
      </c>
      <c r="R93" s="104">
        <v>580</v>
      </c>
      <c r="S93" s="104">
        <v>580</v>
      </c>
      <c r="T93" s="104">
        <v>580</v>
      </c>
      <c r="U93" s="104">
        <v>2320</v>
      </c>
      <c r="V93" s="105">
        <v>1.7399999999999999E-2</v>
      </c>
      <c r="W93">
        <v>0</v>
      </c>
      <c r="X93" s="106">
        <v>8</v>
      </c>
      <c r="Y93" s="107" t="s">
        <v>991</v>
      </c>
      <c r="Z93" s="106">
        <v>51</v>
      </c>
      <c r="AA93" s="112">
        <v>3</v>
      </c>
      <c r="AB93" s="113" t="s">
        <v>222</v>
      </c>
      <c r="AC93" s="121"/>
      <c r="AD93" s="289" t="s">
        <v>347</v>
      </c>
      <c r="AE93" s="289" t="s">
        <v>347</v>
      </c>
      <c r="AF93" s="113" t="s">
        <v>380</v>
      </c>
    </row>
    <row r="94" spans="1:32" x14ac:dyDescent="0.25">
      <c r="A94">
        <v>2</v>
      </c>
      <c r="B94" t="s">
        <v>6</v>
      </c>
      <c r="C94" t="s">
        <v>342</v>
      </c>
      <c r="D94">
        <v>1</v>
      </c>
      <c r="E94" t="s">
        <v>343</v>
      </c>
      <c r="F94">
        <v>3</v>
      </c>
      <c r="G94" t="str">
        <f>VLOOKUP(M94,'BATERIA DE PROYECTOS'!$A$2:$G$115,7,0)</f>
        <v>Programa 3. Desmantelamiento de estructuras criminales y delincuenciales con mejores capacidades y activos tecnológicos.</v>
      </c>
      <c r="H94" t="s">
        <v>373</v>
      </c>
      <c r="I94" t="str">
        <f>VLOOKUP(M94,'BATERIA DE PROYECTOS'!$A$2:$I$115,9,0)</f>
        <v>Mejores capacidades al servicio de la seguridad</v>
      </c>
      <c r="J94" t="s">
        <v>375</v>
      </c>
      <c r="K94">
        <v>2</v>
      </c>
      <c r="L94" t="str">
        <f>VLOOKUP(M94,'BATERIA DE PROYECTOS'!$A$2:$L$115,12,0)</f>
        <v>Dotación, mantenimiento de equipamientos que permitan el fortalecimiento de la seguridad y justicia.</v>
      </c>
      <c r="M94">
        <v>6</v>
      </c>
      <c r="N94" t="s">
        <v>381</v>
      </c>
      <c r="O94" t="s">
        <v>382</v>
      </c>
      <c r="P94" t="s">
        <v>1092</v>
      </c>
      <c r="Q94" s="104">
        <v>300</v>
      </c>
      <c r="R94" s="104">
        <v>300</v>
      </c>
      <c r="S94" s="104">
        <v>300</v>
      </c>
      <c r="T94" s="104">
        <v>600</v>
      </c>
      <c r="U94" s="104">
        <v>1500</v>
      </c>
      <c r="V94" s="105">
        <v>1.1299999999999999E-2</v>
      </c>
      <c r="W94">
        <v>0</v>
      </c>
      <c r="X94" s="106">
        <v>5</v>
      </c>
      <c r="Y94" s="107" t="s">
        <v>991</v>
      </c>
      <c r="Z94" s="106">
        <v>51</v>
      </c>
      <c r="AA94" s="112">
        <v>3</v>
      </c>
      <c r="AB94" s="113" t="s">
        <v>383</v>
      </c>
      <c r="AC94" s="121"/>
      <c r="AD94" s="289" t="s">
        <v>347</v>
      </c>
      <c r="AE94" s="289" t="s">
        <v>347</v>
      </c>
      <c r="AF94" s="113" t="s">
        <v>384</v>
      </c>
    </row>
    <row r="95" spans="1:32" x14ac:dyDescent="0.25">
      <c r="A95">
        <v>2</v>
      </c>
      <c r="B95" t="s">
        <v>6</v>
      </c>
      <c r="C95" t="s">
        <v>342</v>
      </c>
      <c r="D95">
        <v>1</v>
      </c>
      <c r="E95" t="s">
        <v>343</v>
      </c>
      <c r="F95">
        <v>4</v>
      </c>
      <c r="G95" t="str">
        <f>VLOOKUP(M95,'BATERIA DE PROYECTOS'!$A$2:$G$115,7,0)</f>
        <v>Programa 4. Servicios centrados en la justicia.</v>
      </c>
      <c r="H95" t="s">
        <v>345</v>
      </c>
      <c r="I95" t="str">
        <f>VLOOKUP(M95,'BATERIA DE PROYECTOS'!$A$2:$I$115,9,0)</f>
        <v>Cultura ciudadana para la convivencia pacífica</v>
      </c>
      <c r="J95" t="s">
        <v>347</v>
      </c>
      <c r="K95">
        <v>14</v>
      </c>
      <c r="L95" t="str">
        <f>VLOOKUP(M95,'BATERIA DE PROYECTOS'!$A$2:$L$115,12,0)</f>
        <v>Acceso a la Justicia</v>
      </c>
      <c r="M95">
        <v>7</v>
      </c>
      <c r="N95" t="s">
        <v>388</v>
      </c>
      <c r="O95" t="s">
        <v>389</v>
      </c>
      <c r="P95" t="s">
        <v>1093</v>
      </c>
      <c r="Q95" s="104">
        <v>247</v>
      </c>
      <c r="R95" s="104">
        <v>0</v>
      </c>
      <c r="S95" s="104">
        <v>0</v>
      </c>
      <c r="T95" s="104">
        <v>0</v>
      </c>
      <c r="U95" s="104">
        <v>247</v>
      </c>
      <c r="V95" s="105">
        <v>1.9E-3</v>
      </c>
      <c r="W95">
        <v>0</v>
      </c>
      <c r="X95" s="106">
        <v>1</v>
      </c>
      <c r="Y95" s="107" t="s">
        <v>991</v>
      </c>
      <c r="Z95" s="106">
        <v>51</v>
      </c>
      <c r="AA95" s="112">
        <v>4</v>
      </c>
      <c r="AB95" s="113" t="s">
        <v>390</v>
      </c>
      <c r="AC95" s="121"/>
      <c r="AD95" s="289" t="s">
        <v>347</v>
      </c>
      <c r="AE95" s="289" t="s">
        <v>347</v>
      </c>
      <c r="AF95" s="113" t="s">
        <v>391</v>
      </c>
    </row>
    <row r="96" spans="1:32" x14ac:dyDescent="0.25">
      <c r="A96">
        <v>2</v>
      </c>
      <c r="B96" t="s">
        <v>6</v>
      </c>
      <c r="C96" t="s">
        <v>342</v>
      </c>
      <c r="D96">
        <v>1</v>
      </c>
      <c r="E96" t="s">
        <v>343</v>
      </c>
      <c r="F96">
        <v>4</v>
      </c>
      <c r="G96" t="str">
        <f>VLOOKUP(M96,'BATERIA DE PROYECTOS'!$A$2:$G$115,7,0)</f>
        <v>Programa 4. Servicios centrados en la justicia.</v>
      </c>
      <c r="H96" t="s">
        <v>345</v>
      </c>
      <c r="I96" t="str">
        <f>VLOOKUP(M96,'BATERIA DE PROYECTOS'!$A$2:$I$115,9,0)</f>
        <v>Cultura ciudadana para la convivencia pacífica</v>
      </c>
      <c r="J96" t="s">
        <v>347</v>
      </c>
      <c r="K96">
        <v>14</v>
      </c>
      <c r="L96" t="str">
        <f>VLOOKUP(M96,'BATERIA DE PROYECTOS'!$A$2:$L$115,12,0)</f>
        <v>Acceso a la Justicia</v>
      </c>
      <c r="M96">
        <v>8</v>
      </c>
      <c r="N96" t="s">
        <v>392</v>
      </c>
      <c r="O96" t="s">
        <v>393</v>
      </c>
      <c r="P96" t="s">
        <v>1094</v>
      </c>
      <c r="Q96" s="104">
        <v>0</v>
      </c>
      <c r="R96" s="104">
        <v>217</v>
      </c>
      <c r="S96" s="104">
        <v>0</v>
      </c>
      <c r="T96" s="104">
        <v>0</v>
      </c>
      <c r="U96" s="104">
        <v>217</v>
      </c>
      <c r="V96" s="105">
        <v>1.6000000000000001E-3</v>
      </c>
      <c r="W96">
        <v>0</v>
      </c>
      <c r="X96" s="106">
        <v>1</v>
      </c>
      <c r="Y96" s="107" t="s">
        <v>991</v>
      </c>
      <c r="Z96" s="106">
        <v>51</v>
      </c>
      <c r="AA96" s="112">
        <v>4</v>
      </c>
      <c r="AB96" s="113" t="s">
        <v>352</v>
      </c>
      <c r="AC96" s="121"/>
      <c r="AD96" s="289" t="s">
        <v>347</v>
      </c>
      <c r="AE96" s="289" t="s">
        <v>347</v>
      </c>
      <c r="AF96" s="113" t="s">
        <v>391</v>
      </c>
    </row>
    <row r="97" spans="1:32" x14ac:dyDescent="0.25">
      <c r="A97">
        <v>2</v>
      </c>
      <c r="B97" t="s">
        <v>6</v>
      </c>
      <c r="C97" t="s">
        <v>342</v>
      </c>
      <c r="D97">
        <v>1</v>
      </c>
      <c r="E97" t="s">
        <v>343</v>
      </c>
      <c r="F97">
        <v>4</v>
      </c>
      <c r="G97" t="str">
        <f>VLOOKUP(M97,'BATERIA DE PROYECTOS'!$A$2:$G$115,7,0)</f>
        <v>Programa 4. Servicios centrados en la justicia.</v>
      </c>
      <c r="H97" t="s">
        <v>345</v>
      </c>
      <c r="I97" t="str">
        <f>VLOOKUP(M97,'BATERIA DE PROYECTOS'!$A$2:$I$115,9,0)</f>
        <v>Cultura ciudadana para la convivencia pacífica</v>
      </c>
      <c r="J97" t="s">
        <v>347</v>
      </c>
      <c r="K97">
        <v>14</v>
      </c>
      <c r="L97" t="str">
        <f>VLOOKUP(M97,'BATERIA DE PROYECTOS'!$A$2:$L$115,12,0)</f>
        <v>Acceso a la Justicia</v>
      </c>
      <c r="M97">
        <v>9</v>
      </c>
      <c r="N97" t="s">
        <v>394</v>
      </c>
      <c r="O97" t="s">
        <v>395</v>
      </c>
      <c r="P97" t="s">
        <v>1095</v>
      </c>
      <c r="Q97" s="104">
        <v>0</v>
      </c>
      <c r="R97" s="104">
        <v>0</v>
      </c>
      <c r="S97" s="104">
        <v>387</v>
      </c>
      <c r="T97" s="104">
        <v>0</v>
      </c>
      <c r="U97" s="104">
        <v>387</v>
      </c>
      <c r="V97" s="105">
        <v>2.8999999999999998E-3</v>
      </c>
      <c r="W97">
        <v>0</v>
      </c>
      <c r="X97" s="106">
        <v>1</v>
      </c>
      <c r="Y97" s="107" t="s">
        <v>991</v>
      </c>
      <c r="Z97" s="106">
        <v>51</v>
      </c>
      <c r="AA97" s="112">
        <v>4</v>
      </c>
      <c r="AB97" s="113" t="s">
        <v>396</v>
      </c>
      <c r="AC97" s="121"/>
      <c r="AD97" s="289" t="s">
        <v>347</v>
      </c>
      <c r="AE97" s="289" t="s">
        <v>347</v>
      </c>
      <c r="AF97" s="113" t="s">
        <v>397</v>
      </c>
    </row>
    <row r="98" spans="1:32" x14ac:dyDescent="0.25">
      <c r="A98">
        <v>2</v>
      </c>
      <c r="B98" t="s">
        <v>6</v>
      </c>
      <c r="C98" t="s">
        <v>342</v>
      </c>
      <c r="D98">
        <v>1</v>
      </c>
      <c r="E98" t="s">
        <v>343</v>
      </c>
      <c r="F98">
        <v>4</v>
      </c>
      <c r="G98" t="str">
        <f>VLOOKUP(M98,'BATERIA DE PROYECTOS'!$A$2:$G$115,7,0)</f>
        <v>Programa 4. Servicios centrados en la justicia.</v>
      </c>
      <c r="H98" t="s">
        <v>345</v>
      </c>
      <c r="I98" t="str">
        <f>VLOOKUP(M98,'BATERIA DE PROYECTOS'!$A$2:$I$115,9,0)</f>
        <v>Cultura ciudadana para la convivencia pacífica</v>
      </c>
      <c r="J98" t="s">
        <v>347</v>
      </c>
      <c r="K98">
        <v>14</v>
      </c>
      <c r="L98" t="str">
        <f>VLOOKUP(M98,'BATERIA DE PROYECTOS'!$A$2:$L$115,12,0)</f>
        <v>Acceso a la Justicia</v>
      </c>
      <c r="M98">
        <v>10</v>
      </c>
      <c r="N98" t="s">
        <v>398</v>
      </c>
      <c r="O98" t="s">
        <v>399</v>
      </c>
      <c r="P98" t="s">
        <v>1096</v>
      </c>
      <c r="Q98" s="104">
        <v>0</v>
      </c>
      <c r="R98" s="104">
        <v>0</v>
      </c>
      <c r="S98" s="104">
        <v>89</v>
      </c>
      <c r="T98" s="104">
        <v>0</v>
      </c>
      <c r="U98" s="104">
        <v>89</v>
      </c>
      <c r="V98" s="105">
        <v>6.9999999999999999E-4</v>
      </c>
      <c r="W98">
        <v>0</v>
      </c>
      <c r="X98" s="106">
        <v>250</v>
      </c>
      <c r="Y98" s="107" t="s">
        <v>991</v>
      </c>
      <c r="Z98" s="106">
        <v>51</v>
      </c>
      <c r="AA98" s="112">
        <v>4</v>
      </c>
      <c r="AB98" s="113" t="s">
        <v>400</v>
      </c>
      <c r="AC98" s="121"/>
      <c r="AD98" s="289" t="s">
        <v>347</v>
      </c>
      <c r="AE98" s="289" t="s">
        <v>347</v>
      </c>
      <c r="AF98" s="113" t="s">
        <v>354</v>
      </c>
    </row>
    <row r="99" spans="1:32" x14ac:dyDescent="0.25">
      <c r="A99">
        <v>2</v>
      </c>
      <c r="B99" t="s">
        <v>6</v>
      </c>
      <c r="C99" t="s">
        <v>342</v>
      </c>
      <c r="D99">
        <v>1</v>
      </c>
      <c r="E99" t="s">
        <v>343</v>
      </c>
      <c r="F99">
        <v>4</v>
      </c>
      <c r="G99" t="str">
        <f>VLOOKUP(M99,'BATERIA DE PROYECTOS'!$A$2:$G$115,7,0)</f>
        <v>Programa 4. Servicios centrados en la justicia.</v>
      </c>
      <c r="H99" t="s">
        <v>345</v>
      </c>
      <c r="I99" t="str">
        <f>VLOOKUP(M99,'BATERIA DE PROYECTOS'!$A$2:$I$115,9,0)</f>
        <v>Cultura ciudadana para la convivencia pacífica</v>
      </c>
      <c r="J99" t="s">
        <v>347</v>
      </c>
      <c r="K99">
        <v>14</v>
      </c>
      <c r="L99" t="str">
        <f>VLOOKUP(M99,'BATERIA DE PROYECTOS'!$A$2:$L$115,12,0)</f>
        <v>Acceso a la Justicia</v>
      </c>
      <c r="M99">
        <v>11</v>
      </c>
      <c r="N99" t="s">
        <v>401</v>
      </c>
      <c r="O99" t="s">
        <v>402</v>
      </c>
      <c r="P99" t="s">
        <v>1097</v>
      </c>
      <c r="Q99" s="104">
        <v>0</v>
      </c>
      <c r="R99" s="104">
        <v>196</v>
      </c>
      <c r="S99" s="104">
        <v>0</v>
      </c>
      <c r="T99" s="104">
        <v>0</v>
      </c>
      <c r="U99" s="104">
        <v>196</v>
      </c>
      <c r="V99" s="105">
        <v>1.5E-3</v>
      </c>
      <c r="W99">
        <v>0</v>
      </c>
      <c r="X99" s="106">
        <v>1</v>
      </c>
      <c r="Y99" s="107" t="s">
        <v>991</v>
      </c>
      <c r="Z99" s="106">
        <v>51</v>
      </c>
      <c r="AA99" s="112">
        <v>4</v>
      </c>
      <c r="AB99" s="113" t="s">
        <v>403</v>
      </c>
      <c r="AC99" s="121"/>
      <c r="AD99" s="289" t="s">
        <v>358</v>
      </c>
      <c r="AE99" s="289" t="s">
        <v>347</v>
      </c>
      <c r="AF99" s="113" t="s">
        <v>354</v>
      </c>
    </row>
    <row r="100" spans="1:32" x14ac:dyDescent="0.25">
      <c r="A100">
        <v>2</v>
      </c>
      <c r="B100" t="s">
        <v>6</v>
      </c>
      <c r="C100" t="s">
        <v>342</v>
      </c>
      <c r="D100">
        <v>1</v>
      </c>
      <c r="E100" t="s">
        <v>343</v>
      </c>
      <c r="F100">
        <v>4</v>
      </c>
      <c r="G100" t="str">
        <f>VLOOKUP(M100,'BATERIA DE PROYECTOS'!$A$2:$G$115,7,0)</f>
        <v>Programa 4. Servicios centrados en la justicia.</v>
      </c>
      <c r="H100" t="s">
        <v>345</v>
      </c>
      <c r="I100" t="str">
        <f>VLOOKUP(M100,'BATERIA DE PROYECTOS'!$A$2:$I$115,9,0)</f>
        <v>Cultura ciudadana para la convivencia pacífica</v>
      </c>
      <c r="J100" t="s">
        <v>347</v>
      </c>
      <c r="K100">
        <v>14</v>
      </c>
      <c r="L100" t="str">
        <f>VLOOKUP(M100,'BATERIA DE PROYECTOS'!$A$2:$L$115,12,0)</f>
        <v>Acceso a la Justicia</v>
      </c>
      <c r="M100">
        <v>12</v>
      </c>
      <c r="N100" t="s">
        <v>404</v>
      </c>
      <c r="O100" t="s">
        <v>405</v>
      </c>
      <c r="P100" t="s">
        <v>1097</v>
      </c>
      <c r="Q100" s="104">
        <v>0</v>
      </c>
      <c r="R100" s="104">
        <v>0</v>
      </c>
      <c r="S100" s="104">
        <v>0</v>
      </c>
      <c r="T100" s="104">
        <v>196</v>
      </c>
      <c r="U100" s="104">
        <v>196</v>
      </c>
      <c r="V100" s="105">
        <v>1.5E-3</v>
      </c>
      <c r="W100">
        <v>0</v>
      </c>
      <c r="X100" s="106">
        <v>1</v>
      </c>
      <c r="Y100" s="107" t="s">
        <v>991</v>
      </c>
      <c r="Z100" s="106">
        <v>51</v>
      </c>
      <c r="AA100" s="112">
        <v>4</v>
      </c>
      <c r="AB100" s="113" t="s">
        <v>406</v>
      </c>
      <c r="AC100" s="121"/>
      <c r="AD100" s="289" t="s">
        <v>407</v>
      </c>
      <c r="AE100" s="289" t="s">
        <v>347</v>
      </c>
      <c r="AF100" s="113" t="s">
        <v>408</v>
      </c>
    </row>
    <row r="101" spans="1:32" x14ac:dyDescent="0.25">
      <c r="A101">
        <v>2</v>
      </c>
      <c r="B101" t="s">
        <v>6</v>
      </c>
      <c r="C101" t="s">
        <v>342</v>
      </c>
      <c r="D101">
        <v>1</v>
      </c>
      <c r="E101" t="s">
        <v>343</v>
      </c>
      <c r="F101">
        <v>4</v>
      </c>
      <c r="G101" t="str">
        <f>VLOOKUP(M101,'BATERIA DE PROYECTOS'!$A$2:$G$115,7,0)</f>
        <v>Programa 4. Servicios centrados en la justicia.</v>
      </c>
      <c r="H101" t="s">
        <v>345</v>
      </c>
      <c r="I101" t="str">
        <f>VLOOKUP(M101,'BATERIA DE PROYECTOS'!$A$2:$I$115,9,0)</f>
        <v>Cultura ciudadana para la convivencia pacífica</v>
      </c>
      <c r="J101" t="s">
        <v>347</v>
      </c>
      <c r="K101">
        <v>14</v>
      </c>
      <c r="L101" t="str">
        <f>VLOOKUP(M101,'BATERIA DE PROYECTOS'!$A$2:$L$115,12,0)</f>
        <v>Acceso a la Justicia</v>
      </c>
      <c r="M101">
        <v>13</v>
      </c>
      <c r="N101" t="s">
        <v>409</v>
      </c>
      <c r="O101" t="s">
        <v>410</v>
      </c>
      <c r="P101" t="s">
        <v>1004</v>
      </c>
      <c r="Q101" s="104">
        <v>276</v>
      </c>
      <c r="R101" s="104">
        <v>0</v>
      </c>
      <c r="S101" s="104">
        <v>0</v>
      </c>
      <c r="T101" s="104">
        <v>0</v>
      </c>
      <c r="U101" s="104">
        <v>276</v>
      </c>
      <c r="V101" s="105">
        <v>2.0999999999999999E-3</v>
      </c>
      <c r="W101">
        <v>0</v>
      </c>
      <c r="X101" s="106">
        <v>2</v>
      </c>
      <c r="Y101" s="107" t="s">
        <v>991</v>
      </c>
      <c r="Z101" s="106">
        <v>51</v>
      </c>
      <c r="AA101" s="112">
        <v>4</v>
      </c>
      <c r="AB101" s="113" t="s">
        <v>411</v>
      </c>
      <c r="AC101" s="121"/>
      <c r="AD101" s="289" t="s">
        <v>353</v>
      </c>
      <c r="AE101" s="289" t="s">
        <v>347</v>
      </c>
      <c r="AF101" s="113" t="s">
        <v>354</v>
      </c>
    </row>
    <row r="102" spans="1:32" x14ac:dyDescent="0.25">
      <c r="A102">
        <v>2</v>
      </c>
      <c r="B102" t="s">
        <v>6</v>
      </c>
      <c r="C102" t="s">
        <v>412</v>
      </c>
      <c r="D102">
        <v>1</v>
      </c>
      <c r="E102" t="s">
        <v>343</v>
      </c>
      <c r="F102">
        <v>5</v>
      </c>
      <c r="G102" t="str">
        <f>VLOOKUP(M102,'BATERIA DE PROYECTOS'!$A$2:$G$115,7,0)</f>
        <v>Programa 5. Espacio público seguro e inclusivo.</v>
      </c>
      <c r="H102" t="s">
        <v>345</v>
      </c>
      <c r="I102" t="str">
        <f>VLOOKUP(M102,'BATERIA DE PROYECTOS'!$A$2:$I$115,9,0)</f>
        <v>Cultura ciudadana para la convivencia pacífica</v>
      </c>
      <c r="J102" t="s">
        <v>347</v>
      </c>
      <c r="K102">
        <v>60</v>
      </c>
      <c r="L102" t="str">
        <f>VLOOKUP(M102,'BATERIA DE PROYECTOS'!$A$2:$L$115,12,0)</f>
        <v>Acuerdos para el uso y aprovechamiento del espacio público</v>
      </c>
      <c r="M102">
        <v>14</v>
      </c>
      <c r="N102" t="s">
        <v>416</v>
      </c>
      <c r="O102" t="s">
        <v>417</v>
      </c>
      <c r="P102" t="s">
        <v>1098</v>
      </c>
      <c r="Q102" s="104">
        <v>581</v>
      </c>
      <c r="R102" s="104">
        <v>581</v>
      </c>
      <c r="S102" s="104">
        <v>581</v>
      </c>
      <c r="T102" s="104">
        <v>0</v>
      </c>
      <c r="U102" s="104">
        <v>1743</v>
      </c>
      <c r="V102" s="105">
        <v>1.3100000000000001E-2</v>
      </c>
      <c r="W102">
        <v>0</v>
      </c>
      <c r="X102" s="106">
        <v>6</v>
      </c>
      <c r="Y102" s="107" t="s">
        <v>1076</v>
      </c>
      <c r="Z102" s="106">
        <v>3</v>
      </c>
      <c r="AA102" s="112">
        <v>5</v>
      </c>
      <c r="AB102" s="113" t="s">
        <v>418</v>
      </c>
      <c r="AC102" s="121"/>
      <c r="AD102" s="289" t="s">
        <v>419</v>
      </c>
      <c r="AE102" s="289" t="s">
        <v>347</v>
      </c>
      <c r="AF102" s="113" t="s">
        <v>420</v>
      </c>
    </row>
    <row r="103" spans="1:32" x14ac:dyDescent="0.25">
      <c r="A103">
        <v>2</v>
      </c>
      <c r="B103" t="s">
        <v>6</v>
      </c>
      <c r="C103" t="s">
        <v>421</v>
      </c>
      <c r="D103">
        <v>1</v>
      </c>
      <c r="E103" t="s">
        <v>343</v>
      </c>
      <c r="F103">
        <v>5</v>
      </c>
      <c r="G103" t="str">
        <f>VLOOKUP(M103,'BATERIA DE PROYECTOS'!$A$2:$G$115,7,0)</f>
        <v>Programa 5. Espacio público seguro e inclusivo.</v>
      </c>
      <c r="H103" t="s">
        <v>345</v>
      </c>
      <c r="I103" t="str">
        <f>VLOOKUP(M103,'BATERIA DE PROYECTOS'!$A$2:$I$115,9,0)</f>
        <v>Infraestructura segura e incluyente</v>
      </c>
      <c r="J103" t="s">
        <v>347</v>
      </c>
      <c r="K103">
        <v>16</v>
      </c>
      <c r="L103" t="str">
        <f>VLOOKUP(M103,'BATERIA DE PROYECTOS'!$A$2:$L$115,12,0)</f>
        <v>Construcción y/o conservación de elementos del sistema de espacio público</v>
      </c>
      <c r="M103">
        <v>15</v>
      </c>
      <c r="N103" t="s">
        <v>425</v>
      </c>
      <c r="O103" t="s">
        <v>426</v>
      </c>
      <c r="P103" t="s">
        <v>1099</v>
      </c>
      <c r="Q103" s="104">
        <v>0</v>
      </c>
      <c r="R103" s="104">
        <v>2049</v>
      </c>
      <c r="S103" s="104">
        <v>0</v>
      </c>
      <c r="T103" s="104">
        <v>0</v>
      </c>
      <c r="U103" s="104">
        <v>2049</v>
      </c>
      <c r="V103" s="105">
        <v>1.54E-2</v>
      </c>
      <c r="W103">
        <v>0</v>
      </c>
      <c r="X103" s="106">
        <v>1145</v>
      </c>
      <c r="Y103" s="107" t="s">
        <v>1006</v>
      </c>
      <c r="Z103" s="106">
        <v>37</v>
      </c>
      <c r="AA103" s="112">
        <v>6</v>
      </c>
      <c r="AB103" s="113" t="s">
        <v>383</v>
      </c>
      <c r="AC103" s="121"/>
      <c r="AD103" s="289" t="s">
        <v>419</v>
      </c>
      <c r="AE103" s="289" t="s">
        <v>427</v>
      </c>
      <c r="AF103" s="113" t="s">
        <v>429</v>
      </c>
    </row>
    <row r="104" spans="1:32" x14ac:dyDescent="0.25">
      <c r="A104">
        <v>2</v>
      </c>
      <c r="B104" t="s">
        <v>6</v>
      </c>
      <c r="C104" t="s">
        <v>342</v>
      </c>
      <c r="D104">
        <v>1</v>
      </c>
      <c r="E104" t="s">
        <v>343</v>
      </c>
      <c r="F104">
        <v>5</v>
      </c>
      <c r="G104" t="str">
        <f>VLOOKUP(M104,'BATERIA DE PROYECTOS'!$A$2:$G$115,7,0)</f>
        <v>Programa 5. Espacio público seguro e inclusivo.</v>
      </c>
      <c r="H104" t="s">
        <v>373</v>
      </c>
      <c r="I104" t="str">
        <f>VLOOKUP(M104,'BATERIA DE PROYECTOS'!$A$2:$I$115,9,0)</f>
        <v>Cultura ciudadana para la convivencia pacífica</v>
      </c>
      <c r="J104" t="s">
        <v>430</v>
      </c>
      <c r="K104">
        <v>1</v>
      </c>
      <c r="L104" t="str">
        <f>VLOOKUP(M104,'BATERIA DE PROYECTOS'!$A$2:$L$115,12,0)</f>
        <v>Cultura ciudadana en torno a la seguridad</v>
      </c>
      <c r="M104">
        <v>16</v>
      </c>
      <c r="N104" t="s">
        <v>433</v>
      </c>
      <c r="O104" t="s">
        <v>434</v>
      </c>
      <c r="P104" t="s">
        <v>1100</v>
      </c>
      <c r="Q104" s="104">
        <v>525</v>
      </c>
      <c r="R104" s="104">
        <v>525</v>
      </c>
      <c r="S104" s="104">
        <v>525</v>
      </c>
      <c r="T104" s="104">
        <v>525</v>
      </c>
      <c r="U104" s="104">
        <v>2101</v>
      </c>
      <c r="V104" s="105">
        <v>1.5800000000000002E-2</v>
      </c>
      <c r="W104">
        <v>0</v>
      </c>
      <c r="X104" s="106">
        <v>4</v>
      </c>
      <c r="Y104" s="107" t="s">
        <v>991</v>
      </c>
      <c r="Z104" s="106">
        <v>51</v>
      </c>
      <c r="AA104" s="112">
        <v>7</v>
      </c>
      <c r="AB104" s="113" t="s">
        <v>435</v>
      </c>
      <c r="AC104" s="121"/>
      <c r="AD104" s="289" t="s">
        <v>436</v>
      </c>
      <c r="AE104" s="289" t="s">
        <v>347</v>
      </c>
      <c r="AF104" s="113" t="s">
        <v>437</v>
      </c>
    </row>
    <row r="105" spans="1:32" x14ac:dyDescent="0.25">
      <c r="A105">
        <v>2</v>
      </c>
      <c r="B105" t="s">
        <v>6</v>
      </c>
      <c r="C105" t="s">
        <v>612</v>
      </c>
      <c r="D105">
        <v>2</v>
      </c>
      <c r="E105" t="s">
        <v>439</v>
      </c>
      <c r="F105">
        <v>7</v>
      </c>
      <c r="G105" t="str">
        <f>VLOOKUP(M105,'BATERIA DE PROYECTOS'!$A$2:$G$115,7,0)</f>
        <v>Programa 7. Bogotá, una ciudad con menos pobreza.</v>
      </c>
      <c r="H105" t="s">
        <v>373</v>
      </c>
      <c r="I105" t="str">
        <f>VLOOKUP(M105,'BATERIA DE PROYECTOS'!$A$2:$I$115,9,0)</f>
        <v xml:space="preserve">Menos pobreza </v>
      </c>
      <c r="J105">
        <v>0.12</v>
      </c>
      <c r="K105">
        <v>4</v>
      </c>
      <c r="L105" t="str">
        <f>VLOOKUP(M105,'BATERIA DE PROYECTOS'!$A$2:$L$115,12,0)</f>
        <v xml:space="preserve">Transferencias monetarias condicionadas para jóvenes </v>
      </c>
      <c r="M105">
        <v>46</v>
      </c>
      <c r="N105" t="s">
        <v>617</v>
      </c>
      <c r="O105" t="s">
        <v>618</v>
      </c>
      <c r="P105" t="s">
        <v>1101</v>
      </c>
      <c r="Q105" s="104">
        <v>192</v>
      </c>
      <c r="R105" s="104">
        <v>192</v>
      </c>
      <c r="S105" s="104">
        <v>192</v>
      </c>
      <c r="T105" s="104">
        <v>192</v>
      </c>
      <c r="U105" s="104">
        <v>768</v>
      </c>
      <c r="V105" s="105">
        <v>5.7999999999999996E-3</v>
      </c>
      <c r="W105">
        <v>0</v>
      </c>
      <c r="X105" s="106">
        <v>160</v>
      </c>
      <c r="Y105" s="107" t="s">
        <v>1009</v>
      </c>
      <c r="Z105" s="106">
        <v>24</v>
      </c>
      <c r="AA105" s="112">
        <v>8</v>
      </c>
      <c r="AB105" s="113" t="s">
        <v>619</v>
      </c>
      <c r="AC105" s="121"/>
      <c r="AD105" s="289" t="s">
        <v>620</v>
      </c>
      <c r="AE105" s="289" t="s">
        <v>621</v>
      </c>
      <c r="AF105" s="113" t="s">
        <v>622</v>
      </c>
    </row>
    <row r="106" spans="1:32" x14ac:dyDescent="0.25">
      <c r="A106">
        <v>2</v>
      </c>
      <c r="B106" t="s">
        <v>6</v>
      </c>
      <c r="C106" t="s">
        <v>612</v>
      </c>
      <c r="D106">
        <v>2</v>
      </c>
      <c r="E106" t="s">
        <v>439</v>
      </c>
      <c r="F106">
        <v>7</v>
      </c>
      <c r="G106" t="str">
        <f>VLOOKUP(M106,'BATERIA DE PROYECTOS'!$A$2:$G$115,7,0)</f>
        <v>Programa 7. Bogotá, una ciudad con menos pobreza.</v>
      </c>
      <c r="H106" t="s">
        <v>373</v>
      </c>
      <c r="I106" t="str">
        <f>VLOOKUP(M106,'BATERIA DE PROYECTOS'!$A$2:$I$115,9,0)</f>
        <v xml:space="preserve">Menos pobreza </v>
      </c>
      <c r="J106">
        <v>0.12</v>
      </c>
      <c r="K106">
        <v>5</v>
      </c>
      <c r="L106" t="str">
        <f>VLOOKUP(M106,'BATERIA DE PROYECTOS'!$A$2:$L$115,12,0)</f>
        <v>Otras Transferencias Monetarias</v>
      </c>
      <c r="M106">
        <v>47</v>
      </c>
      <c r="N106" t="s">
        <v>625</v>
      </c>
      <c r="O106" t="s">
        <v>626</v>
      </c>
      <c r="P106" t="s">
        <v>1102</v>
      </c>
      <c r="Q106" s="104">
        <v>2922</v>
      </c>
      <c r="R106" s="104">
        <v>2922</v>
      </c>
      <c r="S106" s="104">
        <v>2922</v>
      </c>
      <c r="T106" s="104">
        <v>2922</v>
      </c>
      <c r="U106" s="104">
        <v>11690</v>
      </c>
      <c r="V106" s="105">
        <v>8.7900000000000006E-2</v>
      </c>
      <c r="W106">
        <v>0</v>
      </c>
      <c r="X106" s="106">
        <v>28000</v>
      </c>
      <c r="Y106" s="107" t="s">
        <v>1009</v>
      </c>
      <c r="Z106" s="106">
        <v>24</v>
      </c>
      <c r="AA106" s="112">
        <v>8</v>
      </c>
      <c r="AB106" s="113" t="s">
        <v>627</v>
      </c>
      <c r="AC106" s="121"/>
      <c r="AD106" s="289" t="s">
        <v>620</v>
      </c>
      <c r="AE106" s="289" t="s">
        <v>628</v>
      </c>
      <c r="AF106" s="113" t="s">
        <v>629</v>
      </c>
    </row>
    <row r="107" spans="1:32" x14ac:dyDescent="0.25">
      <c r="A107">
        <v>2</v>
      </c>
      <c r="B107" t="s">
        <v>6</v>
      </c>
      <c r="C107" t="s">
        <v>612</v>
      </c>
      <c r="D107">
        <v>2</v>
      </c>
      <c r="E107" t="s">
        <v>439</v>
      </c>
      <c r="F107">
        <v>7</v>
      </c>
      <c r="G107" t="str">
        <f>VLOOKUP(M107,'BATERIA DE PROYECTOS'!$A$2:$G$115,7,0)</f>
        <v>Programa 7. Bogotá, una ciudad con menos pobreza.</v>
      </c>
      <c r="H107" t="s">
        <v>373</v>
      </c>
      <c r="I107" t="str">
        <f>VLOOKUP(M107,'BATERIA DE PROYECTOS'!$A$2:$I$115,9,0)</f>
        <v xml:space="preserve">Menos pobreza </v>
      </c>
      <c r="J107">
        <v>0.12</v>
      </c>
      <c r="K107">
        <v>6</v>
      </c>
      <c r="L107" t="str">
        <f>VLOOKUP(M107,'BATERIA DE PROYECTOS'!$A$2:$L$115,12,0)</f>
        <v>Apoyo económico para persona mayor - tipo C</v>
      </c>
      <c r="M107">
        <v>48</v>
      </c>
      <c r="N107" t="s">
        <v>632</v>
      </c>
      <c r="O107" t="s">
        <v>633</v>
      </c>
      <c r="P107" t="s">
        <v>1103</v>
      </c>
      <c r="Q107" s="104">
        <v>192</v>
      </c>
      <c r="R107" s="104">
        <v>192</v>
      </c>
      <c r="S107" s="104">
        <v>192</v>
      </c>
      <c r="T107" s="104">
        <v>192</v>
      </c>
      <c r="U107" s="104">
        <v>768</v>
      </c>
      <c r="V107" s="105">
        <v>3.2399999999999998E-2</v>
      </c>
      <c r="W107">
        <v>0</v>
      </c>
      <c r="X107" s="106">
        <v>679</v>
      </c>
      <c r="Y107" s="107" t="s">
        <v>1009</v>
      </c>
      <c r="Z107" s="106">
        <v>24</v>
      </c>
      <c r="AA107" s="112">
        <v>8</v>
      </c>
      <c r="AB107" s="113" t="s">
        <v>634</v>
      </c>
      <c r="AC107" s="121"/>
      <c r="AD107" s="289" t="s">
        <v>620</v>
      </c>
      <c r="AE107" s="289" t="s">
        <v>628</v>
      </c>
      <c r="AF107" s="113" t="s">
        <v>635</v>
      </c>
    </row>
    <row r="108" spans="1:32" x14ac:dyDescent="0.25">
      <c r="A108">
        <v>2</v>
      </c>
      <c r="B108" t="s">
        <v>6</v>
      </c>
      <c r="C108" t="s">
        <v>612</v>
      </c>
      <c r="D108">
        <v>2</v>
      </c>
      <c r="E108" t="s">
        <v>439</v>
      </c>
      <c r="F108">
        <v>8</v>
      </c>
      <c r="G108" t="str">
        <f>VLOOKUP(M108,'BATERIA DE PROYECTOS'!$A$2:$G$115,7,0)</f>
        <v>Programa 8. Erradicación del hambre en Bogotá</v>
      </c>
      <c r="H108" t="s">
        <v>373</v>
      </c>
      <c r="I108" t="str">
        <f>VLOOKUP(M108,'BATERIA DE PROYECTOS'!$A$2:$I$115,9,0)</f>
        <v xml:space="preserve">Menos pobreza </v>
      </c>
      <c r="J108">
        <v>0.12</v>
      </c>
      <c r="K108">
        <v>7</v>
      </c>
      <c r="L108" t="str">
        <f>VLOOKUP(M108,'BATERIA DE PROYECTOS'!$A$2:$L$115,12,0)</f>
        <v>Comedores Comunitarios</v>
      </c>
      <c r="M108">
        <v>49</v>
      </c>
      <c r="N108" t="s">
        <v>639</v>
      </c>
      <c r="O108" t="s">
        <v>1104</v>
      </c>
      <c r="P108" t="s">
        <v>1105</v>
      </c>
      <c r="Q108" s="104">
        <v>435</v>
      </c>
      <c r="R108" s="104">
        <v>435</v>
      </c>
      <c r="S108" s="104">
        <v>435</v>
      </c>
      <c r="T108" s="104">
        <v>435</v>
      </c>
      <c r="U108" s="104">
        <v>1741</v>
      </c>
      <c r="V108" s="105">
        <v>1.3100000000000001E-2</v>
      </c>
      <c r="W108">
        <v>0</v>
      </c>
      <c r="X108" s="106">
        <v>400</v>
      </c>
      <c r="Y108" s="107" t="s">
        <v>1009</v>
      </c>
      <c r="Z108" s="106">
        <v>24</v>
      </c>
      <c r="AA108" s="112">
        <v>9</v>
      </c>
      <c r="AB108" s="113" t="s">
        <v>641</v>
      </c>
      <c r="AC108" s="121"/>
      <c r="AD108" s="289" t="s">
        <v>642</v>
      </c>
      <c r="AE108" s="289" t="s">
        <v>347</v>
      </c>
      <c r="AF108" s="113" t="s">
        <v>643</v>
      </c>
    </row>
    <row r="109" spans="1:32" x14ac:dyDescent="0.25">
      <c r="A109">
        <v>2</v>
      </c>
      <c r="B109" t="s">
        <v>6</v>
      </c>
      <c r="C109" t="s">
        <v>438</v>
      </c>
      <c r="D109">
        <v>2</v>
      </c>
      <c r="E109" t="s">
        <v>439</v>
      </c>
      <c r="F109">
        <v>10</v>
      </c>
      <c r="G109" t="str">
        <f>VLOOKUP(M109,'BATERIA DE PROYECTOS'!$A$2:$G$115,7,0)</f>
        <v xml:space="preserve">Programa 10. Salud Pública Integrada e Integral </v>
      </c>
      <c r="H109" t="s">
        <v>373</v>
      </c>
      <c r="I109" t="str">
        <f>VLOOKUP(M109,'BATERIA DE PROYECTOS'!$A$2:$I$115,9,0)</f>
        <v>Ciudad saludable y con bien-estar</v>
      </c>
      <c r="J109">
        <v>0.03</v>
      </c>
      <c r="K109">
        <v>8</v>
      </c>
      <c r="L109" t="str">
        <f>VLOOKUP(M109,'BATERIA DE PROYECTOS'!$A$2:$L$115,12,0)</f>
        <v>Acciones complementarias para personas con discapacidad y sus cuidadores</v>
      </c>
      <c r="M109">
        <v>17</v>
      </c>
      <c r="N109" t="s">
        <v>444</v>
      </c>
      <c r="O109" t="s">
        <v>445</v>
      </c>
      <c r="P109" t="s">
        <v>1106</v>
      </c>
      <c r="Q109" s="104">
        <v>217</v>
      </c>
      <c r="R109" s="104">
        <v>196</v>
      </c>
      <c r="S109" s="104">
        <v>222</v>
      </c>
      <c r="T109" s="104">
        <v>239</v>
      </c>
      <c r="U109" s="104">
        <v>874</v>
      </c>
      <c r="V109" s="105">
        <v>6.6E-3</v>
      </c>
      <c r="W109">
        <v>0</v>
      </c>
      <c r="X109" s="106">
        <v>201</v>
      </c>
      <c r="Y109" s="107" t="s">
        <v>1013</v>
      </c>
      <c r="Z109" s="106">
        <v>18</v>
      </c>
      <c r="AA109" s="112">
        <v>10</v>
      </c>
      <c r="AB109" s="113" t="s">
        <v>446</v>
      </c>
      <c r="AC109" s="121"/>
      <c r="AD109" s="289" t="s">
        <v>347</v>
      </c>
      <c r="AE109" s="289" t="s">
        <v>447</v>
      </c>
      <c r="AF109" s="113" t="s">
        <v>449</v>
      </c>
    </row>
    <row r="110" spans="1:32" x14ac:dyDescent="0.25">
      <c r="A110">
        <v>2</v>
      </c>
      <c r="B110" t="s">
        <v>6</v>
      </c>
      <c r="C110" t="s">
        <v>438</v>
      </c>
      <c r="D110">
        <v>2</v>
      </c>
      <c r="E110" t="s">
        <v>439</v>
      </c>
      <c r="F110">
        <v>10</v>
      </c>
      <c r="G110" t="str">
        <f>VLOOKUP(M110,'BATERIA DE PROYECTOS'!$A$2:$G$115,7,0)</f>
        <v xml:space="preserve">Programa 10. Salud Pública Integrada e Integral </v>
      </c>
      <c r="H110" t="s">
        <v>373</v>
      </c>
      <c r="I110" t="str">
        <f>VLOOKUP(M110,'BATERIA DE PROYECTOS'!$A$2:$I$115,9,0)</f>
        <v>Ciudad saludable y con bien-estar</v>
      </c>
      <c r="J110">
        <v>0.03</v>
      </c>
      <c r="K110">
        <v>9</v>
      </c>
      <c r="L110" t="str">
        <f>VLOOKUP(M110,'BATERIA DE PROYECTOS'!$A$2:$L$115,12,0)</f>
        <v>Acciones para la disminución de los factores de riesgo frente al consumo de sustancias psicoactivas.</v>
      </c>
      <c r="M110">
        <v>18</v>
      </c>
      <c r="N110" t="s">
        <v>452</v>
      </c>
      <c r="O110" t="s">
        <v>453</v>
      </c>
      <c r="P110" t="s">
        <v>1107</v>
      </c>
      <c r="Q110" s="104">
        <v>301</v>
      </c>
      <c r="R110" s="104">
        <v>314</v>
      </c>
      <c r="S110" s="104">
        <v>323</v>
      </c>
      <c r="T110" s="104">
        <v>330</v>
      </c>
      <c r="U110" s="104">
        <v>1268</v>
      </c>
      <c r="V110" s="105">
        <v>9.4999999999999998E-3</v>
      </c>
      <c r="W110">
        <v>0</v>
      </c>
      <c r="X110" s="106">
        <v>400</v>
      </c>
      <c r="Y110" s="107" t="s">
        <v>1013</v>
      </c>
      <c r="Z110" s="106">
        <v>18</v>
      </c>
      <c r="AA110" s="112">
        <v>10</v>
      </c>
      <c r="AB110" s="113" t="s">
        <v>454</v>
      </c>
      <c r="AC110" s="121"/>
      <c r="AD110" s="289" t="s">
        <v>347</v>
      </c>
      <c r="AE110" s="289" t="s">
        <v>347</v>
      </c>
      <c r="AF110" s="113" t="s">
        <v>455</v>
      </c>
    </row>
    <row r="111" spans="1:32" x14ac:dyDescent="0.25">
      <c r="A111">
        <v>2</v>
      </c>
      <c r="B111" t="s">
        <v>6</v>
      </c>
      <c r="C111" t="s">
        <v>438</v>
      </c>
      <c r="D111">
        <v>2</v>
      </c>
      <c r="E111" t="s">
        <v>439</v>
      </c>
      <c r="F111">
        <v>10</v>
      </c>
      <c r="G111" t="str">
        <f>VLOOKUP(M111,'BATERIA DE PROYECTOS'!$A$2:$G$115,7,0)</f>
        <v xml:space="preserve">Programa 10. Salud Pública Integrada e Integral </v>
      </c>
      <c r="H111" t="s">
        <v>373</v>
      </c>
      <c r="I111" t="str">
        <f>VLOOKUP(M111,'BATERIA DE PROYECTOS'!$A$2:$I$115,9,0)</f>
        <v>Ciudad saludable y con bien-estar</v>
      </c>
      <c r="J111">
        <v>0.03</v>
      </c>
      <c r="K111">
        <v>10</v>
      </c>
      <c r="L111" t="str">
        <f>VLOOKUP(M111,'BATERIA DE PROYECTOS'!$A$2:$L$115,12,0)</f>
        <v xml:space="preserve">Otorgamiento de Dispositivos de asistencia Personal - DAP - a personas con discapacidad </v>
      </c>
      <c r="M111">
        <v>19</v>
      </c>
      <c r="N111" t="s">
        <v>458</v>
      </c>
      <c r="O111" t="s">
        <v>459</v>
      </c>
      <c r="P111" t="s">
        <v>1108</v>
      </c>
      <c r="Q111" s="104">
        <v>136</v>
      </c>
      <c r="R111" s="104">
        <v>142</v>
      </c>
      <c r="S111" s="104">
        <v>148</v>
      </c>
      <c r="T111" s="104">
        <v>148</v>
      </c>
      <c r="U111" s="104">
        <v>574</v>
      </c>
      <c r="V111" s="105">
        <v>4.3E-3</v>
      </c>
      <c r="W111">
        <v>0</v>
      </c>
      <c r="X111" s="103">
        <v>101</v>
      </c>
      <c r="Y111" s="107" t="s">
        <v>1013</v>
      </c>
      <c r="Z111" s="106">
        <v>18</v>
      </c>
      <c r="AA111" s="112">
        <v>10</v>
      </c>
      <c r="AB111" s="113" t="s">
        <v>460</v>
      </c>
      <c r="AC111" s="121"/>
      <c r="AD111" s="289" t="s">
        <v>347</v>
      </c>
      <c r="AE111" s="289" t="s">
        <v>447</v>
      </c>
      <c r="AF111" s="113" t="s">
        <v>449</v>
      </c>
    </row>
    <row r="112" spans="1:32" x14ac:dyDescent="0.25">
      <c r="A112">
        <v>2</v>
      </c>
      <c r="B112" t="s">
        <v>6</v>
      </c>
      <c r="C112" t="s">
        <v>438</v>
      </c>
      <c r="D112">
        <v>2</v>
      </c>
      <c r="E112" t="s">
        <v>439</v>
      </c>
      <c r="F112">
        <v>10</v>
      </c>
      <c r="G112" t="str">
        <f>VLOOKUP(M112,'BATERIA DE PROYECTOS'!$A$2:$G$115,7,0)</f>
        <v xml:space="preserve">Programa 10. Salud Pública Integrada e Integral </v>
      </c>
      <c r="H112" t="s">
        <v>373</v>
      </c>
      <c r="I112" t="str">
        <f>VLOOKUP(M112,'BATERIA DE PROYECTOS'!$A$2:$I$115,9,0)</f>
        <v>Ciudad saludable y con bien-estar</v>
      </c>
      <c r="J112">
        <v>0.03</v>
      </c>
      <c r="K112">
        <v>19</v>
      </c>
      <c r="L112" t="str">
        <f>VLOOKUP(M112,'BATERIA DE PROYECTOS'!$A$2:$L$115,12,0)</f>
        <v>Salud sexual y reproductiva consciente en adolescentes y jóvenes</v>
      </c>
      <c r="M112">
        <v>20</v>
      </c>
      <c r="N112" t="s">
        <v>463</v>
      </c>
      <c r="O112" t="s">
        <v>464</v>
      </c>
      <c r="P112" t="s">
        <v>1109</v>
      </c>
      <c r="Q112" s="104">
        <v>318</v>
      </c>
      <c r="R112" s="104">
        <v>318</v>
      </c>
      <c r="S112" s="104">
        <v>318</v>
      </c>
      <c r="T112" s="104">
        <v>318</v>
      </c>
      <c r="U112" s="104">
        <v>1270</v>
      </c>
      <c r="V112" s="105">
        <v>9.4999999999999998E-3</v>
      </c>
      <c r="W112">
        <v>0</v>
      </c>
      <c r="X112" s="103">
        <v>400</v>
      </c>
      <c r="Y112" s="107" t="s">
        <v>1013</v>
      </c>
      <c r="Z112" s="106">
        <v>18</v>
      </c>
      <c r="AA112" s="112">
        <v>10</v>
      </c>
      <c r="AB112" s="113" t="s">
        <v>465</v>
      </c>
      <c r="AC112" s="121"/>
      <c r="AD112" s="289" t="s">
        <v>347</v>
      </c>
      <c r="AE112" s="289" t="s">
        <v>347</v>
      </c>
      <c r="AF112" s="113" t="s">
        <v>466</v>
      </c>
    </row>
    <row r="113" spans="1:32" x14ac:dyDescent="0.25">
      <c r="A113">
        <v>2</v>
      </c>
      <c r="B113" t="s">
        <v>6</v>
      </c>
      <c r="C113" t="s">
        <v>438</v>
      </c>
      <c r="D113">
        <v>2</v>
      </c>
      <c r="E113" t="s">
        <v>439</v>
      </c>
      <c r="F113">
        <v>10</v>
      </c>
      <c r="G113" t="str">
        <f>VLOOKUP(M113,'BATERIA DE PROYECTOS'!$A$2:$G$115,7,0)</f>
        <v xml:space="preserve">Programa 10. Salud Pública Integrada e Integral </v>
      </c>
      <c r="H113" t="s">
        <v>373</v>
      </c>
      <c r="I113" t="str">
        <f>VLOOKUP(M113,'BATERIA DE PROYECTOS'!$A$2:$I$115,9,0)</f>
        <v>Ciudad saludable y con bien-estar</v>
      </c>
      <c r="J113" t="s">
        <v>347</v>
      </c>
      <c r="K113">
        <v>49</v>
      </c>
      <c r="L113" t="str">
        <f>VLOOKUP(M113,'BATERIA DE PROYECTOS'!$A$2:$L$115,12,0)</f>
        <v>Acciones complementarias en salud física y nutricional</v>
      </c>
      <c r="M113">
        <v>22</v>
      </c>
      <c r="N113" t="s">
        <v>475</v>
      </c>
      <c r="O113" t="s">
        <v>476</v>
      </c>
      <c r="P113" t="s">
        <v>1110</v>
      </c>
      <c r="Q113" s="104">
        <v>288</v>
      </c>
      <c r="R113" s="104">
        <v>288</v>
      </c>
      <c r="S113" s="104">
        <v>288</v>
      </c>
      <c r="T113" s="104">
        <v>288</v>
      </c>
      <c r="U113" s="104">
        <v>1151</v>
      </c>
      <c r="V113" s="105">
        <v>8.6999999999999994E-3</v>
      </c>
      <c r="W113">
        <v>0</v>
      </c>
      <c r="X113" s="103">
        <v>320</v>
      </c>
      <c r="Y113" s="107" t="s">
        <v>1013</v>
      </c>
      <c r="Z113" s="106">
        <v>18</v>
      </c>
      <c r="AA113" s="112">
        <v>10</v>
      </c>
      <c r="AB113" s="113" t="s">
        <v>477</v>
      </c>
      <c r="AC113" s="121"/>
      <c r="AD113" s="289" t="s">
        <v>347</v>
      </c>
      <c r="AE113" s="289" t="s">
        <v>347</v>
      </c>
      <c r="AF113" s="113" t="s">
        <v>472</v>
      </c>
    </row>
    <row r="114" spans="1:32" x14ac:dyDescent="0.25">
      <c r="A114">
        <v>2</v>
      </c>
      <c r="B114" t="s">
        <v>6</v>
      </c>
      <c r="C114" t="s">
        <v>438</v>
      </c>
      <c r="D114">
        <v>2</v>
      </c>
      <c r="E114" t="s">
        <v>439</v>
      </c>
      <c r="F114">
        <v>10</v>
      </c>
      <c r="G114" t="str">
        <f>VLOOKUP(M114,'BATERIA DE PROYECTOS'!$A$2:$G$115,7,0)</f>
        <v xml:space="preserve">Programa 10. Salud Pública Integrada e Integral </v>
      </c>
      <c r="H114" t="s">
        <v>345</v>
      </c>
      <c r="I114" t="str">
        <f>VLOOKUP(M114,'BATERIA DE PROYECTOS'!$A$2:$I$115,9,0)</f>
        <v>Ciudad saludable y con bien-estar</v>
      </c>
      <c r="J114" t="s">
        <v>347</v>
      </c>
      <c r="K114">
        <v>70</v>
      </c>
      <c r="L114" t="str">
        <f>VLOOKUP(M114,'BATERIA DE PROYECTOS'!$A$2:$L$115,12,0)</f>
        <v>Acciones para la promoción y atención de la salud mental</v>
      </c>
      <c r="M114">
        <v>23</v>
      </c>
      <c r="N114" t="s">
        <v>480</v>
      </c>
      <c r="O114" t="s">
        <v>481</v>
      </c>
      <c r="P114" t="s">
        <v>1111</v>
      </c>
      <c r="Q114" s="104">
        <v>465</v>
      </c>
      <c r="R114" s="104">
        <v>444</v>
      </c>
      <c r="S114" s="104">
        <v>465</v>
      </c>
      <c r="T114" s="104">
        <v>423</v>
      </c>
      <c r="U114" s="104">
        <v>1796</v>
      </c>
      <c r="V114" s="105">
        <v>1.35E-2</v>
      </c>
      <c r="W114">
        <v>0</v>
      </c>
      <c r="X114" s="103">
        <v>425</v>
      </c>
      <c r="Y114" s="107" t="s">
        <v>1013</v>
      </c>
      <c r="Z114" s="106">
        <v>18</v>
      </c>
      <c r="AA114" s="112">
        <v>10</v>
      </c>
      <c r="AB114" s="113" t="s">
        <v>482</v>
      </c>
      <c r="AC114" s="121"/>
      <c r="AD114" s="289" t="s">
        <v>483</v>
      </c>
      <c r="AE114" s="289" t="s">
        <v>347</v>
      </c>
      <c r="AF114" s="113" t="s">
        <v>472</v>
      </c>
    </row>
    <row r="115" spans="1:32" x14ac:dyDescent="0.25">
      <c r="A115">
        <v>2</v>
      </c>
      <c r="B115" t="s">
        <v>6</v>
      </c>
      <c r="C115" t="s">
        <v>491</v>
      </c>
      <c r="D115">
        <v>2</v>
      </c>
      <c r="E115" t="s">
        <v>439</v>
      </c>
      <c r="F115">
        <v>12</v>
      </c>
      <c r="G115" t="str">
        <f>VLOOKUP(M115,'BATERIA DE PROYECTOS'!$A$2:$G$115,7,0)</f>
        <v>Programa 12. Bogotá cuida a su gente</v>
      </c>
      <c r="H115" t="s">
        <v>345</v>
      </c>
      <c r="I115" t="str">
        <f>VLOOKUP(M115,'BATERIA DE PROYECTOS'!$A$2:$I$115,9,0)</f>
        <v>Cuidado de la vida</v>
      </c>
      <c r="J115" t="s">
        <v>347</v>
      </c>
      <c r="K115">
        <v>66</v>
      </c>
      <c r="L115" t="str">
        <f>VLOOKUP(M115,'BATERIA DE PROYECTOS'!$A$2:$L$115,12,0)</f>
        <v>Prevención y atención de violencia intrafamiliar y sexual para poblaciones en situaciones de riesgo y vulnerabilidad de derechos</v>
      </c>
      <c r="M115">
        <v>25</v>
      </c>
      <c r="N115" t="s">
        <v>496</v>
      </c>
      <c r="O115" t="s">
        <v>497</v>
      </c>
      <c r="P115" t="s">
        <v>1112</v>
      </c>
      <c r="Q115" s="104">
        <v>299</v>
      </c>
      <c r="R115" s="104">
        <v>299</v>
      </c>
      <c r="S115" s="104">
        <v>299</v>
      </c>
      <c r="T115" s="104">
        <v>299</v>
      </c>
      <c r="U115" s="104">
        <v>1197</v>
      </c>
      <c r="V115" s="105">
        <v>8.9999999999999993E-3</v>
      </c>
      <c r="W115">
        <v>0</v>
      </c>
      <c r="X115" s="103">
        <v>4000</v>
      </c>
      <c r="Y115" s="107" t="s">
        <v>1009</v>
      </c>
      <c r="Z115" s="106">
        <v>24</v>
      </c>
      <c r="AA115" s="112">
        <v>12</v>
      </c>
      <c r="AB115" s="113" t="s">
        <v>498</v>
      </c>
      <c r="AC115" s="121"/>
      <c r="AD115" s="289" t="s">
        <v>347</v>
      </c>
      <c r="AE115" s="289" t="s">
        <v>347</v>
      </c>
      <c r="AF115" s="113" t="s">
        <v>371</v>
      </c>
    </row>
    <row r="116" spans="1:32" x14ac:dyDescent="0.25">
      <c r="A116">
        <v>2</v>
      </c>
      <c r="B116" t="s">
        <v>6</v>
      </c>
      <c r="C116" t="s">
        <v>491</v>
      </c>
      <c r="D116">
        <v>2</v>
      </c>
      <c r="E116" t="s">
        <v>439</v>
      </c>
      <c r="F116">
        <v>12</v>
      </c>
      <c r="G116" t="str">
        <f>VLOOKUP(M116,'BATERIA DE PROYECTOS'!$A$2:$G$115,7,0)</f>
        <v>Programa 12. Bogotá cuida a su gente</v>
      </c>
      <c r="H116" t="s">
        <v>345</v>
      </c>
      <c r="I116" t="str">
        <f>VLOOKUP(M116,'BATERIA DE PROYECTOS'!$A$2:$I$115,9,0)</f>
        <v>Cuidado de la vida</v>
      </c>
      <c r="J116" t="s">
        <v>347</v>
      </c>
      <c r="K116">
        <v>23</v>
      </c>
      <c r="L116" t="str">
        <f>VLOOKUP(M116,'BATERIA DE PROYECTOS'!$A$2:$L$115,12,0)</f>
        <v>Estrategias de cuidado a personas cuidadoras</v>
      </c>
      <c r="M116">
        <v>26</v>
      </c>
      <c r="N116" t="s">
        <v>501</v>
      </c>
      <c r="O116" t="s">
        <v>502</v>
      </c>
      <c r="P116" t="s">
        <v>1113</v>
      </c>
      <c r="Q116" s="104">
        <v>402</v>
      </c>
      <c r="R116" s="104">
        <v>402</v>
      </c>
      <c r="S116" s="104">
        <v>402</v>
      </c>
      <c r="T116" s="104">
        <v>402</v>
      </c>
      <c r="U116" s="104">
        <v>1610</v>
      </c>
      <c r="V116" s="105">
        <v>1.21E-2</v>
      </c>
      <c r="W116">
        <v>0</v>
      </c>
      <c r="X116" s="103">
        <v>1780</v>
      </c>
      <c r="Y116" s="107" t="s">
        <v>995</v>
      </c>
      <c r="Z116" s="106">
        <v>50</v>
      </c>
      <c r="AA116" s="112">
        <v>12</v>
      </c>
      <c r="AB116" s="113" t="s">
        <v>503</v>
      </c>
      <c r="AC116" s="121"/>
      <c r="AD116" s="289" t="s">
        <v>347</v>
      </c>
      <c r="AE116" s="289" t="s">
        <v>347</v>
      </c>
      <c r="AF116" s="113" t="s">
        <v>371</v>
      </c>
    </row>
    <row r="117" spans="1:32" x14ac:dyDescent="0.25">
      <c r="A117">
        <v>2</v>
      </c>
      <c r="B117" t="s">
        <v>6</v>
      </c>
      <c r="C117" t="s">
        <v>491</v>
      </c>
      <c r="D117">
        <v>2</v>
      </c>
      <c r="E117" t="s">
        <v>439</v>
      </c>
      <c r="F117">
        <v>12</v>
      </c>
      <c r="G117" t="str">
        <f>VLOOKUP(M117,'BATERIA DE PROYECTOS'!$A$2:$G$115,7,0)</f>
        <v>Programa 12. Bogotá cuida a su gente</v>
      </c>
      <c r="H117" t="s">
        <v>345</v>
      </c>
      <c r="I117" t="str">
        <f>VLOOKUP(M117,'BATERIA DE PROYECTOS'!$A$2:$I$115,9,0)</f>
        <v>Cuidado de la vida</v>
      </c>
      <c r="J117" t="s">
        <v>347</v>
      </c>
      <c r="K117">
        <v>50</v>
      </c>
      <c r="L117" t="str">
        <f>VLOOKUP(M117,'BATERIA DE PROYECTOS'!$A$2:$L$115,12,0)</f>
        <v>Fortalecimiento de capacidades para el ejercicio de derechos y para la autonomía económica de las mujeres.</v>
      </c>
      <c r="M117">
        <v>27</v>
      </c>
      <c r="N117" t="s">
        <v>506</v>
      </c>
      <c r="O117" t="s">
        <v>507</v>
      </c>
      <c r="P117" t="s">
        <v>1114</v>
      </c>
      <c r="Q117" s="104">
        <v>442</v>
      </c>
      <c r="R117" s="104">
        <v>459</v>
      </c>
      <c r="S117" s="104">
        <v>462</v>
      </c>
      <c r="T117" s="104">
        <v>487</v>
      </c>
      <c r="U117" s="104">
        <v>1849</v>
      </c>
      <c r="V117" s="105">
        <v>1.3899999999999999E-2</v>
      </c>
      <c r="W117">
        <v>0</v>
      </c>
      <c r="X117" s="103">
        <v>1234</v>
      </c>
      <c r="Y117" s="107" t="s">
        <v>995</v>
      </c>
      <c r="Z117" s="106">
        <v>50</v>
      </c>
      <c r="AA117" s="112">
        <v>12</v>
      </c>
      <c r="AB117" s="113" t="s">
        <v>352</v>
      </c>
      <c r="AC117" s="121"/>
      <c r="AD117" s="289" t="s">
        <v>347</v>
      </c>
      <c r="AE117" s="289" t="s">
        <v>508</v>
      </c>
      <c r="AF117" s="113" t="s">
        <v>509</v>
      </c>
    </row>
    <row r="118" spans="1:32" x14ac:dyDescent="0.25">
      <c r="A118">
        <v>2</v>
      </c>
      <c r="B118" t="s">
        <v>6</v>
      </c>
      <c r="C118" t="s">
        <v>521</v>
      </c>
      <c r="D118">
        <v>2</v>
      </c>
      <c r="E118" t="s">
        <v>439</v>
      </c>
      <c r="F118">
        <v>13</v>
      </c>
      <c r="G118" t="str">
        <f>VLOOKUP(M118,'BATERIA DE PROYECTOS'!$A$2:$G$115,7,0)</f>
        <v>Programa 13. Bogotá, un territorio de paz y reconciliación en donde todos puedan volver a empezar.</v>
      </c>
      <c r="H118" t="s">
        <v>345</v>
      </c>
      <c r="I118" t="str">
        <f>VLOOKUP(M118,'BATERIA DE PROYECTOS'!$A$2:$I$115,9,0)</f>
        <v>Cuidado de la vida</v>
      </c>
      <c r="J118" t="s">
        <v>347</v>
      </c>
      <c r="K118">
        <v>21</v>
      </c>
      <c r="L118" t="str">
        <f>VLOOKUP(M118,'BATERIA DE PROYECTOS'!$A$2:$L$115,12,0)</f>
        <v>Construcción de memoria, verdad, reparación, víctimas, paz y reconciliación</v>
      </c>
      <c r="M118">
        <v>30</v>
      </c>
      <c r="N118" t="s">
        <v>525</v>
      </c>
      <c r="O118" t="s">
        <v>526</v>
      </c>
      <c r="P118" t="s">
        <v>1115</v>
      </c>
      <c r="Q118" s="104">
        <v>60</v>
      </c>
      <c r="R118" s="104">
        <v>0</v>
      </c>
      <c r="S118" s="104">
        <v>60</v>
      </c>
      <c r="T118" s="104">
        <v>60</v>
      </c>
      <c r="U118" s="104">
        <v>180</v>
      </c>
      <c r="V118" s="105">
        <v>1.4E-3</v>
      </c>
      <c r="W118">
        <v>0</v>
      </c>
      <c r="X118" s="103">
        <v>6</v>
      </c>
      <c r="Y118" s="107" t="s">
        <v>1023</v>
      </c>
      <c r="Z118" s="106">
        <v>1</v>
      </c>
      <c r="AA118" s="112">
        <v>13</v>
      </c>
      <c r="AB118" s="113" t="s">
        <v>362</v>
      </c>
      <c r="AC118" s="121"/>
      <c r="AD118" s="289" t="s">
        <v>347</v>
      </c>
      <c r="AE118" s="289" t="s">
        <v>527</v>
      </c>
      <c r="AF118" s="113" t="s">
        <v>528</v>
      </c>
    </row>
    <row r="119" spans="1:32" x14ac:dyDescent="0.25">
      <c r="A119">
        <v>2</v>
      </c>
      <c r="B119" t="s">
        <v>6</v>
      </c>
      <c r="C119" t="s">
        <v>521</v>
      </c>
      <c r="D119">
        <v>2</v>
      </c>
      <c r="E119" t="s">
        <v>439</v>
      </c>
      <c r="F119">
        <v>13</v>
      </c>
      <c r="G119" t="str">
        <f>VLOOKUP(M119,'BATERIA DE PROYECTOS'!$A$2:$G$115,7,0)</f>
        <v>Programa 13. Bogotá, un territorio de paz y reconciliación en donde todos puedan volver a empezar.</v>
      </c>
      <c r="H119" t="s">
        <v>345</v>
      </c>
      <c r="I119" t="str">
        <f>VLOOKUP(M119,'BATERIA DE PROYECTOS'!$A$2:$I$115,9,0)</f>
        <v>Cuidado de la vida</v>
      </c>
      <c r="J119" t="s">
        <v>347</v>
      </c>
      <c r="K119">
        <v>21</v>
      </c>
      <c r="L119" t="str">
        <f>VLOOKUP(M119,'BATERIA DE PROYECTOS'!$A$2:$L$115,12,0)</f>
        <v>Construcción de memoria, verdad, reparación, víctimas, paz y reconciliación</v>
      </c>
      <c r="M119">
        <v>31</v>
      </c>
      <c r="N119" t="s">
        <v>529</v>
      </c>
      <c r="O119" t="s">
        <v>530</v>
      </c>
      <c r="P119" t="s">
        <v>1024</v>
      </c>
      <c r="Q119" s="104">
        <v>220</v>
      </c>
      <c r="R119" s="104">
        <v>220</v>
      </c>
      <c r="S119" s="104">
        <v>220</v>
      </c>
      <c r="T119" s="104">
        <v>220</v>
      </c>
      <c r="U119" s="104">
        <v>879</v>
      </c>
      <c r="V119" s="105">
        <v>6.6E-3</v>
      </c>
      <c r="W119">
        <v>0</v>
      </c>
      <c r="X119" s="103">
        <v>4</v>
      </c>
      <c r="Y119" s="107" t="s">
        <v>1023</v>
      </c>
      <c r="Z119" s="106">
        <v>1</v>
      </c>
      <c r="AA119" s="112">
        <v>13</v>
      </c>
      <c r="AB119" s="113" t="s">
        <v>531</v>
      </c>
      <c r="AC119" s="121"/>
      <c r="AD119" s="289" t="s">
        <v>347</v>
      </c>
      <c r="AE119" s="289" t="s">
        <v>347</v>
      </c>
      <c r="AF119" s="113" t="s">
        <v>532</v>
      </c>
    </row>
    <row r="120" spans="1:32" x14ac:dyDescent="0.25">
      <c r="A120">
        <v>2</v>
      </c>
      <c r="B120" t="s">
        <v>6</v>
      </c>
      <c r="C120" t="s">
        <v>521</v>
      </c>
      <c r="D120">
        <v>2</v>
      </c>
      <c r="E120" t="s">
        <v>439</v>
      </c>
      <c r="F120">
        <v>13</v>
      </c>
      <c r="G120" t="str">
        <f>VLOOKUP(M120,'BATERIA DE PROYECTOS'!$A$2:$G$115,7,0)</f>
        <v>Programa 13. Bogotá, un territorio de paz y reconciliación en donde todos puedan volver a empezar.</v>
      </c>
      <c r="H120" t="s">
        <v>345</v>
      </c>
      <c r="I120" t="str">
        <f>VLOOKUP(M120,'BATERIA DE PROYECTOS'!$A$2:$I$115,9,0)</f>
        <v>Cuidado de la vida</v>
      </c>
      <c r="J120" t="s">
        <v>347</v>
      </c>
      <c r="K120">
        <v>21</v>
      </c>
      <c r="L120" t="str">
        <f>VLOOKUP(M120,'BATERIA DE PROYECTOS'!$A$2:$L$115,12,0)</f>
        <v>Construcción de memoria, verdad, reparación, víctimas, paz y reconciliación</v>
      </c>
      <c r="M120">
        <v>32</v>
      </c>
      <c r="N120" t="s">
        <v>533</v>
      </c>
      <c r="O120" t="s">
        <v>534</v>
      </c>
      <c r="P120" t="s">
        <v>1116</v>
      </c>
      <c r="Q120" s="104">
        <v>0</v>
      </c>
      <c r="R120" s="104">
        <v>229</v>
      </c>
      <c r="S120" s="104">
        <v>229</v>
      </c>
      <c r="T120" s="104">
        <v>0</v>
      </c>
      <c r="U120" s="104">
        <v>457</v>
      </c>
      <c r="V120" s="105">
        <v>3.3999999999999998E-3</v>
      </c>
      <c r="W120">
        <v>0</v>
      </c>
      <c r="X120" s="103">
        <v>2</v>
      </c>
      <c r="Y120" s="107" t="s">
        <v>1023</v>
      </c>
      <c r="Z120" s="106">
        <v>1</v>
      </c>
      <c r="AA120" s="112">
        <v>13</v>
      </c>
      <c r="AB120" s="113" t="s">
        <v>352</v>
      </c>
      <c r="AC120" s="121"/>
      <c r="AD120" s="289" t="s">
        <v>347</v>
      </c>
      <c r="AE120" s="289" t="s">
        <v>347</v>
      </c>
      <c r="AF120" s="113" t="s">
        <v>535</v>
      </c>
    </row>
    <row r="121" spans="1:32" x14ac:dyDescent="0.25">
      <c r="A121">
        <v>2</v>
      </c>
      <c r="B121" t="s">
        <v>6</v>
      </c>
      <c r="C121" t="s">
        <v>536</v>
      </c>
      <c r="D121">
        <v>2</v>
      </c>
      <c r="E121" t="s">
        <v>439</v>
      </c>
      <c r="F121">
        <v>14</v>
      </c>
      <c r="G121" t="str">
        <f>VLOOKUP(M121,'BATERIA DE PROYECTOS'!$A$2:$G$115,7,0)</f>
        <v>Programa 14. Bogotá deportiva, recreativa, artística, patrimonial e intercultural.</v>
      </c>
      <c r="H121" t="s">
        <v>373</v>
      </c>
      <c r="I121" t="str">
        <f>VLOOKUP(M121,'BATERIA DE PROYECTOS'!$A$2:$I$115,9,0)</f>
        <v>Bogotá cultural y deportiva</v>
      </c>
      <c r="J121" t="s">
        <v>539</v>
      </c>
      <c r="K121">
        <v>3</v>
      </c>
      <c r="L121" t="str">
        <f>VLOOKUP(M121,'BATERIA DE PROYECTOS'!$A$2:$L$115,12,0)</f>
        <v>Iniciativas de interés cultural, artístico, patrimonial y de cultura ciudadana.</v>
      </c>
      <c r="M121">
        <v>33</v>
      </c>
      <c r="N121" t="s">
        <v>542</v>
      </c>
      <c r="O121" t="s">
        <v>543</v>
      </c>
      <c r="P121" t="s">
        <v>1117</v>
      </c>
      <c r="Q121" s="104">
        <v>98</v>
      </c>
      <c r="R121" s="104">
        <v>98</v>
      </c>
      <c r="S121" s="104">
        <v>98</v>
      </c>
      <c r="T121" s="104">
        <v>98</v>
      </c>
      <c r="U121" s="104">
        <v>392</v>
      </c>
      <c r="V121" s="105">
        <v>2.8999999999999998E-3</v>
      </c>
      <c r="W121">
        <v>0</v>
      </c>
      <c r="X121" s="103">
        <v>16</v>
      </c>
      <c r="Y121" s="107" t="s">
        <v>1027</v>
      </c>
      <c r="Z121" s="106">
        <v>26</v>
      </c>
      <c r="AA121" s="112">
        <v>14</v>
      </c>
      <c r="AB121" s="113" t="s">
        <v>544</v>
      </c>
      <c r="AC121" s="121"/>
      <c r="AD121" s="289" t="s">
        <v>545</v>
      </c>
      <c r="AE121" s="289" t="s">
        <v>546</v>
      </c>
      <c r="AF121" s="113" t="s">
        <v>548</v>
      </c>
    </row>
    <row r="122" spans="1:32" x14ac:dyDescent="0.25">
      <c r="A122">
        <v>2</v>
      </c>
      <c r="B122" t="s">
        <v>6</v>
      </c>
      <c r="C122" t="s">
        <v>536</v>
      </c>
      <c r="D122">
        <v>2</v>
      </c>
      <c r="E122" t="s">
        <v>439</v>
      </c>
      <c r="F122">
        <v>14</v>
      </c>
      <c r="G122" t="str">
        <f>VLOOKUP(M122,'BATERIA DE PROYECTOS'!$A$2:$G$115,7,0)</f>
        <v>Programa 14. Bogotá deportiva, recreativa, artística, patrimonial e intercultural.</v>
      </c>
      <c r="H122" t="s">
        <v>345</v>
      </c>
      <c r="I122" t="str">
        <f>VLOOKUP(M122,'BATERIA DE PROYECTOS'!$A$2:$I$115,9,0)</f>
        <v>Bogotá cultural y deportiva</v>
      </c>
      <c r="J122" t="s">
        <v>347</v>
      </c>
      <c r="K122">
        <v>24</v>
      </c>
      <c r="L122" t="str">
        <f>VLOOKUP(M122,'BATERIA DE PROYECTOS'!$A$2:$L$115,12,0)</f>
        <v xml:space="preserve">Recreación y deporte </v>
      </c>
      <c r="M122">
        <v>34</v>
      </c>
      <c r="N122" t="s">
        <v>551</v>
      </c>
      <c r="O122" t="s">
        <v>552</v>
      </c>
      <c r="P122" t="s">
        <v>1118</v>
      </c>
      <c r="Q122" s="104">
        <v>100</v>
      </c>
      <c r="R122" s="104">
        <v>50</v>
      </c>
      <c r="S122" s="104">
        <v>100</v>
      </c>
      <c r="T122" s="104">
        <v>100</v>
      </c>
      <c r="U122" s="104">
        <v>350</v>
      </c>
      <c r="V122" s="105">
        <v>2.5999999999999999E-3</v>
      </c>
      <c r="W122">
        <v>0</v>
      </c>
      <c r="X122" s="103">
        <v>7</v>
      </c>
      <c r="Y122" s="107" t="s">
        <v>1027</v>
      </c>
      <c r="Z122" s="106">
        <v>26</v>
      </c>
      <c r="AA122" s="112">
        <v>15</v>
      </c>
      <c r="AB122" s="113" t="s">
        <v>553</v>
      </c>
      <c r="AC122" s="121"/>
      <c r="AD122" s="289" t="s">
        <v>545</v>
      </c>
      <c r="AE122" s="289" t="s">
        <v>347</v>
      </c>
      <c r="AF122" s="113" t="s">
        <v>554</v>
      </c>
    </row>
    <row r="123" spans="1:32" x14ac:dyDescent="0.25">
      <c r="A123">
        <v>2</v>
      </c>
      <c r="B123" t="s">
        <v>6</v>
      </c>
      <c r="C123" t="s">
        <v>536</v>
      </c>
      <c r="D123">
        <v>2</v>
      </c>
      <c r="E123" t="s">
        <v>439</v>
      </c>
      <c r="F123">
        <v>14</v>
      </c>
      <c r="G123" t="str">
        <f>VLOOKUP(M123,'BATERIA DE PROYECTOS'!$A$2:$G$115,7,0)</f>
        <v>Programa 14. Bogotá deportiva, recreativa, artística, patrimonial e intercultural.</v>
      </c>
      <c r="H123" t="s">
        <v>345</v>
      </c>
      <c r="I123" t="str">
        <f>VLOOKUP(M123,'BATERIA DE PROYECTOS'!$A$2:$I$115,9,0)</f>
        <v>Bogotá cultural y deportiva</v>
      </c>
      <c r="J123" t="s">
        <v>347</v>
      </c>
      <c r="K123">
        <v>24</v>
      </c>
      <c r="L123" t="str">
        <f>VLOOKUP(M123,'BATERIA DE PROYECTOS'!$A$2:$L$115,12,0)</f>
        <v xml:space="preserve">Recreación y deporte </v>
      </c>
      <c r="M123">
        <v>35</v>
      </c>
      <c r="N123" t="s">
        <v>555</v>
      </c>
      <c r="O123" t="s">
        <v>556</v>
      </c>
      <c r="P123" t="s">
        <v>1119</v>
      </c>
      <c r="Q123" s="104">
        <v>200</v>
      </c>
      <c r="R123" s="104">
        <v>200</v>
      </c>
      <c r="S123" s="104">
        <v>200</v>
      </c>
      <c r="T123" s="104">
        <v>200</v>
      </c>
      <c r="U123" s="104">
        <v>800</v>
      </c>
      <c r="V123" s="105">
        <v>6.0000000000000001E-3</v>
      </c>
      <c r="W123">
        <v>0</v>
      </c>
      <c r="X123" s="103">
        <v>4000</v>
      </c>
      <c r="Y123" s="107" t="s">
        <v>1027</v>
      </c>
      <c r="Z123" s="106">
        <v>26</v>
      </c>
      <c r="AA123" s="112">
        <v>15</v>
      </c>
      <c r="AB123" s="113" t="s">
        <v>557</v>
      </c>
      <c r="AC123" s="121"/>
      <c r="AD123" s="289" t="s">
        <v>545</v>
      </c>
      <c r="AE123" s="289" t="s">
        <v>347</v>
      </c>
      <c r="AF123" s="113" t="s">
        <v>558</v>
      </c>
    </row>
    <row r="124" spans="1:32" x14ac:dyDescent="0.25">
      <c r="A124">
        <v>2</v>
      </c>
      <c r="B124" t="s">
        <v>6</v>
      </c>
      <c r="C124" t="s">
        <v>536</v>
      </c>
      <c r="D124">
        <v>2</v>
      </c>
      <c r="E124" t="s">
        <v>439</v>
      </c>
      <c r="F124">
        <v>14</v>
      </c>
      <c r="G124" t="str">
        <f>VLOOKUP(M124,'BATERIA DE PROYECTOS'!$A$2:$G$115,7,0)</f>
        <v>Programa 14. Bogotá deportiva, recreativa, artística, patrimonial e intercultural.</v>
      </c>
      <c r="H124" t="s">
        <v>345</v>
      </c>
      <c r="I124" t="str">
        <f>VLOOKUP(M124,'BATERIA DE PROYECTOS'!$A$2:$I$115,9,0)</f>
        <v>Bogotá cultural y deportiva</v>
      </c>
      <c r="J124" t="s">
        <v>347</v>
      </c>
      <c r="K124">
        <v>24</v>
      </c>
      <c r="L124" t="str">
        <f>VLOOKUP(M124,'BATERIA DE PROYECTOS'!$A$2:$L$115,12,0)</f>
        <v xml:space="preserve">Recreación y deporte </v>
      </c>
      <c r="M124">
        <v>36</v>
      </c>
      <c r="N124" t="s">
        <v>559</v>
      </c>
      <c r="O124" t="s">
        <v>560</v>
      </c>
      <c r="P124" t="s">
        <v>1120</v>
      </c>
      <c r="Q124" s="104">
        <v>906</v>
      </c>
      <c r="R124" s="104">
        <v>906</v>
      </c>
      <c r="S124" s="104">
        <v>906</v>
      </c>
      <c r="T124" s="104">
        <v>906</v>
      </c>
      <c r="U124" s="104">
        <v>3626</v>
      </c>
      <c r="V124" s="105">
        <v>2.7300000000000001E-2</v>
      </c>
      <c r="W124">
        <v>0</v>
      </c>
      <c r="X124" s="103">
        <v>3600</v>
      </c>
      <c r="Y124" s="107" t="s">
        <v>1027</v>
      </c>
      <c r="Z124" s="106">
        <v>26</v>
      </c>
      <c r="AA124" s="112">
        <v>15</v>
      </c>
      <c r="AB124" s="113" t="s">
        <v>561</v>
      </c>
      <c r="AC124" s="121"/>
      <c r="AD124" s="289" t="s">
        <v>545</v>
      </c>
      <c r="AE124" s="289" t="s">
        <v>562</v>
      </c>
      <c r="AF124" s="113" t="s">
        <v>563</v>
      </c>
    </row>
    <row r="125" spans="1:32" x14ac:dyDescent="0.25">
      <c r="A125">
        <v>2</v>
      </c>
      <c r="B125" t="s">
        <v>6</v>
      </c>
      <c r="C125" t="s">
        <v>536</v>
      </c>
      <c r="D125">
        <v>2</v>
      </c>
      <c r="E125" t="s">
        <v>439</v>
      </c>
      <c r="F125">
        <v>14</v>
      </c>
      <c r="G125" t="str">
        <f>VLOOKUP(M125,'BATERIA DE PROYECTOS'!$A$2:$G$115,7,0)</f>
        <v>Programa 14. Bogotá deportiva, recreativa, artística, patrimonial e intercultural.</v>
      </c>
      <c r="H125" t="s">
        <v>345</v>
      </c>
      <c r="I125" t="str">
        <f>VLOOKUP(M125,'BATERIA DE PROYECTOS'!$A$2:$I$115,9,0)</f>
        <v>Bogotá cultural y deportiva</v>
      </c>
      <c r="J125" t="s">
        <v>347</v>
      </c>
      <c r="K125">
        <v>25</v>
      </c>
      <c r="L125" t="str">
        <f>VLOOKUP(M125,'BATERIA DE PROYECTOS'!$A$2:$L$115,12,0)</f>
        <v>Arte, cultura y patrimonio</v>
      </c>
      <c r="M125">
        <v>38</v>
      </c>
      <c r="N125" t="s">
        <v>569</v>
      </c>
      <c r="O125" t="s">
        <v>570</v>
      </c>
      <c r="P125" t="s">
        <v>1121</v>
      </c>
      <c r="Q125" s="104">
        <v>210</v>
      </c>
      <c r="R125" s="104">
        <v>140</v>
      </c>
      <c r="S125" s="104">
        <v>210</v>
      </c>
      <c r="T125" s="104">
        <v>140</v>
      </c>
      <c r="U125" s="104">
        <v>700</v>
      </c>
      <c r="V125" s="105">
        <v>5.3E-3</v>
      </c>
      <c r="W125">
        <v>0</v>
      </c>
      <c r="X125" s="103">
        <v>10</v>
      </c>
      <c r="Y125" s="107" t="s">
        <v>1027</v>
      </c>
      <c r="Z125" s="106">
        <v>26</v>
      </c>
      <c r="AA125" s="112">
        <v>14</v>
      </c>
      <c r="AB125" s="113" t="s">
        <v>571</v>
      </c>
      <c r="AC125" s="121"/>
      <c r="AD125" s="289" t="s">
        <v>545</v>
      </c>
      <c r="AE125" s="289" t="s">
        <v>572</v>
      </c>
      <c r="AF125" s="113" t="s">
        <v>573</v>
      </c>
    </row>
    <row r="126" spans="1:32" x14ac:dyDescent="0.25">
      <c r="A126">
        <v>2</v>
      </c>
      <c r="B126" t="s">
        <v>6</v>
      </c>
      <c r="C126" t="s">
        <v>536</v>
      </c>
      <c r="D126">
        <v>2</v>
      </c>
      <c r="E126" t="s">
        <v>439</v>
      </c>
      <c r="F126">
        <v>14</v>
      </c>
      <c r="G126" t="str">
        <f>VLOOKUP(M126,'BATERIA DE PROYECTOS'!$A$2:$G$115,7,0)</f>
        <v>Programa 14. Bogotá deportiva, recreativa, artística, patrimonial e intercultural.</v>
      </c>
      <c r="H126" t="s">
        <v>345</v>
      </c>
      <c r="I126" t="str">
        <f>VLOOKUP(M126,'BATERIA DE PROYECTOS'!$A$2:$I$115,9,0)</f>
        <v>Bogotá cultural y deportiva</v>
      </c>
      <c r="J126" t="s">
        <v>347</v>
      </c>
      <c r="K126">
        <v>25</v>
      </c>
      <c r="L126" t="str">
        <f>VLOOKUP(M126,'BATERIA DE PROYECTOS'!$A$2:$L$115,12,0)</f>
        <v>Arte, cultura y patrimonio</v>
      </c>
      <c r="M126">
        <v>39</v>
      </c>
      <c r="N126" t="s">
        <v>574</v>
      </c>
      <c r="O126" t="s">
        <v>575</v>
      </c>
      <c r="P126" t="s">
        <v>1122</v>
      </c>
      <c r="Q126" s="104">
        <v>574</v>
      </c>
      <c r="R126" s="104">
        <v>574</v>
      </c>
      <c r="S126" s="104">
        <v>574</v>
      </c>
      <c r="T126" s="104">
        <v>574</v>
      </c>
      <c r="U126" s="104">
        <v>2295</v>
      </c>
      <c r="V126" s="105">
        <v>1.7299999999999999E-2</v>
      </c>
      <c r="W126">
        <v>0</v>
      </c>
      <c r="X126" s="103">
        <v>1540</v>
      </c>
      <c r="Y126" s="107" t="s">
        <v>1027</v>
      </c>
      <c r="Z126" s="106">
        <v>26</v>
      </c>
      <c r="AA126" s="112">
        <v>14</v>
      </c>
      <c r="AB126" s="113" t="s">
        <v>561</v>
      </c>
      <c r="AC126" s="121"/>
      <c r="AD126" s="289" t="s">
        <v>545</v>
      </c>
      <c r="AE126" s="289" t="s">
        <v>576</v>
      </c>
      <c r="AF126" s="113" t="s">
        <v>577</v>
      </c>
    </row>
    <row r="127" spans="1:32" x14ac:dyDescent="0.25">
      <c r="A127">
        <v>2</v>
      </c>
      <c r="B127" t="s">
        <v>6</v>
      </c>
      <c r="C127" t="s">
        <v>536</v>
      </c>
      <c r="D127">
        <v>2</v>
      </c>
      <c r="E127" t="s">
        <v>439</v>
      </c>
      <c r="F127">
        <v>14</v>
      </c>
      <c r="G127" t="str">
        <f>VLOOKUP(M127,'BATERIA DE PROYECTOS'!$A$2:$G$115,7,0)</f>
        <v>Programa 14. Bogotá deportiva, recreativa, artística, patrimonial e intercultural.</v>
      </c>
      <c r="H127" t="s">
        <v>345</v>
      </c>
      <c r="I127" t="str">
        <f>VLOOKUP(M127,'BATERIA DE PROYECTOS'!$A$2:$I$115,9,0)</f>
        <v>Bogotá cultural y deportiva</v>
      </c>
      <c r="J127" t="s">
        <v>347</v>
      </c>
      <c r="K127">
        <v>25</v>
      </c>
      <c r="L127" t="str">
        <f>VLOOKUP(M127,'BATERIA DE PROYECTOS'!$A$2:$L$115,12,0)</f>
        <v>Arte, cultura y patrimonio</v>
      </c>
      <c r="M127">
        <v>40</v>
      </c>
      <c r="N127" t="s">
        <v>578</v>
      </c>
      <c r="O127" t="s">
        <v>579</v>
      </c>
      <c r="P127" t="s">
        <v>1123</v>
      </c>
      <c r="Q127" s="104">
        <v>162</v>
      </c>
      <c r="R127" s="104">
        <v>162</v>
      </c>
      <c r="S127" s="104">
        <v>162</v>
      </c>
      <c r="T127" s="104">
        <v>162</v>
      </c>
      <c r="U127" s="104">
        <v>650</v>
      </c>
      <c r="V127" s="105">
        <v>4.8999999999999998E-3</v>
      </c>
      <c r="W127">
        <v>0</v>
      </c>
      <c r="X127" s="103">
        <v>32</v>
      </c>
      <c r="Y127" s="107" t="s">
        <v>1027</v>
      </c>
      <c r="Z127" s="106">
        <v>26</v>
      </c>
      <c r="AA127" s="112">
        <v>14</v>
      </c>
      <c r="AB127" s="113" t="s">
        <v>580</v>
      </c>
      <c r="AC127" s="121"/>
      <c r="AD127" s="289" t="s">
        <v>347</v>
      </c>
      <c r="AE127" s="289" t="s">
        <v>347</v>
      </c>
      <c r="AF127" s="113" t="s">
        <v>581</v>
      </c>
    </row>
    <row r="128" spans="1:32" x14ac:dyDescent="0.25">
      <c r="A128">
        <v>2</v>
      </c>
      <c r="B128" t="s">
        <v>6</v>
      </c>
      <c r="C128" t="s">
        <v>595</v>
      </c>
      <c r="D128">
        <v>2</v>
      </c>
      <c r="E128" t="s">
        <v>439</v>
      </c>
      <c r="F128">
        <v>15</v>
      </c>
      <c r="G128" t="str">
        <f>VLOOKUP(M128,'BATERIA DE PROYECTOS'!$A$2:$G$115,7,0)</f>
        <v>Programa 15. Bogotá protege todas las formas de vida</v>
      </c>
      <c r="H128" t="s">
        <v>345</v>
      </c>
      <c r="I128" t="str">
        <f>VLOOKUP(M128,'BATERIA DE PROYECTOS'!$A$2:$I$115,9,0)</f>
        <v>Cuidado de la vida</v>
      </c>
      <c r="J128" t="s">
        <v>347</v>
      </c>
      <c r="K128">
        <v>33</v>
      </c>
      <c r="L128" t="str">
        <f>VLOOKUP(M128,'BATERIA DE PROYECTOS'!$A$2:$L$115,12,0)</f>
        <v>Protección y bienestar animal</v>
      </c>
      <c r="M128">
        <v>44</v>
      </c>
      <c r="N128" t="s">
        <v>603</v>
      </c>
      <c r="O128" t="s">
        <v>604</v>
      </c>
      <c r="P128" t="s">
        <v>1124</v>
      </c>
      <c r="Q128" s="104">
        <v>318</v>
      </c>
      <c r="R128" s="104">
        <v>324</v>
      </c>
      <c r="S128" s="104">
        <v>330</v>
      </c>
      <c r="T128" s="104">
        <v>336</v>
      </c>
      <c r="U128" s="104">
        <v>1308</v>
      </c>
      <c r="V128" s="105">
        <v>9.7999999999999997E-3</v>
      </c>
      <c r="W128">
        <v>0</v>
      </c>
      <c r="X128" s="103">
        <v>4428</v>
      </c>
      <c r="Y128" s="107" t="s">
        <v>1036</v>
      </c>
      <c r="Z128" s="106">
        <v>33</v>
      </c>
      <c r="AA128" s="112">
        <v>16</v>
      </c>
      <c r="AB128" s="113" t="s">
        <v>605</v>
      </c>
      <c r="AC128" s="121"/>
      <c r="AD128" s="289" t="s">
        <v>347</v>
      </c>
      <c r="AE128" s="289" t="s">
        <v>606</v>
      </c>
      <c r="AF128" s="113" t="s">
        <v>607</v>
      </c>
    </row>
    <row r="129" spans="1:32" x14ac:dyDescent="0.25">
      <c r="A129">
        <v>2</v>
      </c>
      <c r="B129" t="s">
        <v>6</v>
      </c>
      <c r="C129" t="s">
        <v>595</v>
      </c>
      <c r="D129">
        <v>2</v>
      </c>
      <c r="E129" t="s">
        <v>439</v>
      </c>
      <c r="F129">
        <v>15</v>
      </c>
      <c r="G129" t="str">
        <f>VLOOKUP(M129,'BATERIA DE PROYECTOS'!$A$2:$G$115,7,0)</f>
        <v>Programa 15. Bogotá protege todas las formas de vida</v>
      </c>
      <c r="H129" t="s">
        <v>345</v>
      </c>
      <c r="I129" t="str">
        <f>VLOOKUP(M129,'BATERIA DE PROYECTOS'!$A$2:$I$115,9,0)</f>
        <v>Cuidado de la vida</v>
      </c>
      <c r="J129" t="s">
        <v>347</v>
      </c>
      <c r="K129">
        <v>33</v>
      </c>
      <c r="L129" t="str">
        <f>VLOOKUP(M129,'BATERIA DE PROYECTOS'!$A$2:$L$115,12,0)</f>
        <v>Protección y bienestar animal</v>
      </c>
      <c r="M129">
        <v>45</v>
      </c>
      <c r="N129" t="s">
        <v>608</v>
      </c>
      <c r="O129" t="s">
        <v>609</v>
      </c>
      <c r="P129" t="s">
        <v>1125</v>
      </c>
      <c r="Q129" s="104">
        <v>122</v>
      </c>
      <c r="R129" s="104">
        <v>122</v>
      </c>
      <c r="S129" s="104">
        <v>122</v>
      </c>
      <c r="T129" s="104">
        <v>122</v>
      </c>
      <c r="U129" s="104">
        <v>488</v>
      </c>
      <c r="V129" s="105">
        <v>3.7000000000000002E-3</v>
      </c>
      <c r="W129">
        <v>0</v>
      </c>
      <c r="X129" s="103">
        <v>2695</v>
      </c>
      <c r="Y129" s="107" t="s">
        <v>1036</v>
      </c>
      <c r="Z129" s="106">
        <v>33</v>
      </c>
      <c r="AA129" s="112">
        <v>16</v>
      </c>
      <c r="AB129" s="113" t="s">
        <v>610</v>
      </c>
      <c r="AC129" s="121"/>
      <c r="AD129" s="289" t="s">
        <v>347</v>
      </c>
      <c r="AE129" s="289" t="s">
        <v>611</v>
      </c>
      <c r="AF129" s="113" t="s">
        <v>607</v>
      </c>
    </row>
    <row r="130" spans="1:32" x14ac:dyDescent="0.25">
      <c r="A130">
        <v>2</v>
      </c>
      <c r="B130" t="s">
        <v>6</v>
      </c>
      <c r="C130" t="s">
        <v>644</v>
      </c>
      <c r="D130">
        <v>3</v>
      </c>
      <c r="E130" t="s">
        <v>645</v>
      </c>
      <c r="F130">
        <v>16</v>
      </c>
      <c r="G130" t="str">
        <f>VLOOKUP(M130,'BATERIA DE PROYECTOS'!$A$2:$G$115,7,0)</f>
        <v>Programa 16. Atención integral a la primera infancia y educación como eje del potencial humano.</v>
      </c>
      <c r="H130" t="s">
        <v>373</v>
      </c>
      <c r="I130" t="str">
        <f>VLOOKUP(M130,'BATERIA DE PROYECTOS'!$A$2:$I$115,9,0)</f>
        <v>Educación como eje del potencial humano</v>
      </c>
      <c r="J130">
        <v>0.09</v>
      </c>
      <c r="K130">
        <v>28</v>
      </c>
      <c r="L130" t="str">
        <f>VLOOKUP(M130,'BATERIA DE PROYECTOS'!$A$2:$L$115,12,0)</f>
        <v>Dotación de equipamientos para instituciones educativas públicas del distrito.</v>
      </c>
      <c r="M130">
        <v>50</v>
      </c>
      <c r="N130" t="s">
        <v>650</v>
      </c>
      <c r="O130" t="s">
        <v>651</v>
      </c>
      <c r="P130" t="s">
        <v>1126</v>
      </c>
      <c r="Q130" s="104">
        <v>100</v>
      </c>
      <c r="R130" s="104">
        <v>50</v>
      </c>
      <c r="S130" s="104">
        <v>50</v>
      </c>
      <c r="T130" s="104">
        <v>150</v>
      </c>
      <c r="U130" s="104">
        <v>350</v>
      </c>
      <c r="V130" s="105">
        <v>2.5999999999999999E-3</v>
      </c>
      <c r="W130">
        <v>0</v>
      </c>
      <c r="X130" s="103">
        <v>7</v>
      </c>
      <c r="Y130" s="107" t="s">
        <v>1040</v>
      </c>
      <c r="Z130" s="106">
        <v>15</v>
      </c>
      <c r="AA130" s="112">
        <v>17</v>
      </c>
      <c r="AB130" s="113" t="s">
        <v>222</v>
      </c>
      <c r="AC130" s="121"/>
      <c r="AD130" s="289" t="s">
        <v>347</v>
      </c>
      <c r="AE130" s="289" t="s">
        <v>652</v>
      </c>
      <c r="AF130" s="113" t="s">
        <v>653</v>
      </c>
    </row>
    <row r="131" spans="1:32" x14ac:dyDescent="0.25">
      <c r="A131">
        <v>2</v>
      </c>
      <c r="B131" t="s">
        <v>6</v>
      </c>
      <c r="C131" t="s">
        <v>644</v>
      </c>
      <c r="D131">
        <v>3</v>
      </c>
      <c r="E131" t="s">
        <v>645</v>
      </c>
      <c r="F131">
        <v>16</v>
      </c>
      <c r="G131" t="str">
        <f>VLOOKUP(M131,'BATERIA DE PROYECTOS'!$A$2:$G$115,7,0)</f>
        <v>Programa 16. Atención integral a la primera infancia y educación como eje del potencial humano.</v>
      </c>
      <c r="H131" t="s">
        <v>373</v>
      </c>
      <c r="I131" t="str">
        <f>VLOOKUP(M131,'BATERIA DE PROYECTOS'!$A$2:$I$115,9,0)</f>
        <v>Educación como eje del potencial humano</v>
      </c>
      <c r="J131">
        <v>0.09</v>
      </c>
      <c r="K131">
        <v>29</v>
      </c>
      <c r="L131" t="str">
        <f>VLOOKUP(M131,'BATERIA DE PROYECTOS'!$A$2:$L$115,12,0)</f>
        <v>Apoyo para educación superior</v>
      </c>
      <c r="M131">
        <v>51</v>
      </c>
      <c r="N131" t="s">
        <v>656</v>
      </c>
      <c r="O131" t="s">
        <v>657</v>
      </c>
      <c r="P131" t="s">
        <v>1127</v>
      </c>
      <c r="Q131" s="104">
        <v>745</v>
      </c>
      <c r="R131" s="104">
        <v>670</v>
      </c>
      <c r="S131" s="104">
        <v>683</v>
      </c>
      <c r="T131" s="104">
        <v>745</v>
      </c>
      <c r="U131" s="104">
        <v>2843</v>
      </c>
      <c r="V131" s="105">
        <v>2.1399999999999999E-2</v>
      </c>
      <c r="W131">
        <v>0</v>
      </c>
      <c r="X131" s="103">
        <v>229</v>
      </c>
      <c r="Y131" s="107" t="s">
        <v>1040</v>
      </c>
      <c r="Z131" s="106">
        <v>15</v>
      </c>
      <c r="AA131" s="112">
        <v>17</v>
      </c>
      <c r="AB131" s="113" t="s">
        <v>658</v>
      </c>
      <c r="AC131" s="121"/>
      <c r="AD131" s="289" t="s">
        <v>659</v>
      </c>
      <c r="AE131" s="289" t="s">
        <v>660</v>
      </c>
      <c r="AF131" s="113" t="s">
        <v>661</v>
      </c>
    </row>
    <row r="132" spans="1:32" x14ac:dyDescent="0.25">
      <c r="A132">
        <v>2</v>
      </c>
      <c r="B132" t="s">
        <v>6</v>
      </c>
      <c r="C132" t="s">
        <v>644</v>
      </c>
      <c r="D132">
        <v>3</v>
      </c>
      <c r="E132" t="s">
        <v>645</v>
      </c>
      <c r="F132">
        <v>16</v>
      </c>
      <c r="G132" t="str">
        <f>VLOOKUP(M132,'BATERIA DE PROYECTOS'!$A$2:$G$115,7,0)</f>
        <v>Programa 16. Atención integral a la primera infancia y educación como eje del potencial humano.</v>
      </c>
      <c r="H132" t="s">
        <v>373</v>
      </c>
      <c r="I132" t="str">
        <f>VLOOKUP(M132,'BATERIA DE PROYECTOS'!$A$2:$I$115,9,0)</f>
        <v>Educación como eje del potencial humano</v>
      </c>
      <c r="J132">
        <v>0.09</v>
      </c>
      <c r="K132">
        <v>29</v>
      </c>
      <c r="L132" t="str">
        <f>VLOOKUP(M132,'BATERIA DE PROYECTOS'!$A$2:$L$115,12,0)</f>
        <v>Apoyo para educación superior</v>
      </c>
      <c r="M132">
        <v>52</v>
      </c>
      <c r="N132" t="s">
        <v>662</v>
      </c>
      <c r="O132" t="s">
        <v>663</v>
      </c>
      <c r="P132" t="s">
        <v>1128</v>
      </c>
      <c r="Q132" s="104">
        <v>2385</v>
      </c>
      <c r="R132" s="104">
        <v>2146</v>
      </c>
      <c r="S132" s="104">
        <v>2186</v>
      </c>
      <c r="T132" s="104">
        <v>2385</v>
      </c>
      <c r="U132" s="104">
        <v>9102</v>
      </c>
      <c r="V132" s="105">
        <v>6.8400000000000002E-2</v>
      </c>
      <c r="W132">
        <v>0</v>
      </c>
      <c r="X132" s="103">
        <v>229</v>
      </c>
      <c r="Y132" s="107" t="s">
        <v>1040</v>
      </c>
      <c r="Z132" s="106">
        <v>15</v>
      </c>
      <c r="AA132" s="112">
        <v>17</v>
      </c>
      <c r="AB132" s="113" t="s">
        <v>664</v>
      </c>
      <c r="AC132" s="121"/>
      <c r="AD132" s="289" t="s">
        <v>659</v>
      </c>
      <c r="AE132" s="289" t="s">
        <v>660</v>
      </c>
      <c r="AF132" s="113" t="s">
        <v>665</v>
      </c>
    </row>
    <row r="133" spans="1:32" x14ac:dyDescent="0.25">
      <c r="A133">
        <v>2</v>
      </c>
      <c r="B133" t="s">
        <v>6</v>
      </c>
      <c r="C133" t="s">
        <v>672</v>
      </c>
      <c r="D133">
        <v>3</v>
      </c>
      <c r="E133" t="s">
        <v>645</v>
      </c>
      <c r="F133">
        <v>19</v>
      </c>
      <c r="G133" t="str">
        <f>VLOOKUP(M133,'BATERIA DE PROYECTOS'!$A$2:$G$115,7,0)</f>
        <v>Programa 19. Desarrollo empresarial, productividad y empleo.</v>
      </c>
      <c r="H133" t="s">
        <v>345</v>
      </c>
      <c r="I133" t="str">
        <f>VLOOKUP(M133,'BATERIA DE PROYECTOS'!$A$2:$I$115,9,0)</f>
        <v>Desarrollo empresarial, productividad y empleo</v>
      </c>
      <c r="J133" t="s">
        <v>347</v>
      </c>
      <c r="K133">
        <v>35</v>
      </c>
      <c r="L133" t="str">
        <f>VLOOKUP(M133,'BATERIA DE PROYECTOS'!$A$2:$L$115,12,0)</f>
        <v>Fortalecimiento de habilidades para la empleabilidad - impulso al empleo local.</v>
      </c>
      <c r="M133">
        <v>54</v>
      </c>
      <c r="N133" t="s">
        <v>677</v>
      </c>
      <c r="O133" t="s">
        <v>678</v>
      </c>
      <c r="P133" t="s">
        <v>1129</v>
      </c>
      <c r="Q133" s="104">
        <v>474</v>
      </c>
      <c r="R133" s="104">
        <v>372</v>
      </c>
      <c r="S133" s="104">
        <v>474</v>
      </c>
      <c r="T133" s="104">
        <v>474</v>
      </c>
      <c r="U133" s="104">
        <v>1796</v>
      </c>
      <c r="V133" s="105">
        <v>1.35E-2</v>
      </c>
      <c r="W133">
        <v>0</v>
      </c>
      <c r="X133" s="103">
        <v>757</v>
      </c>
      <c r="Y133" s="107" t="s">
        <v>1044</v>
      </c>
      <c r="Z133" s="106">
        <v>11</v>
      </c>
      <c r="AA133" s="112">
        <v>18</v>
      </c>
      <c r="AB133" s="113" t="s">
        <v>352</v>
      </c>
      <c r="AC133" s="121"/>
      <c r="AD133" s="289" t="s">
        <v>679</v>
      </c>
      <c r="AE133" s="289" t="s">
        <v>347</v>
      </c>
      <c r="AF133" s="113" t="s">
        <v>680</v>
      </c>
    </row>
    <row r="134" spans="1:32" x14ac:dyDescent="0.25">
      <c r="A134">
        <v>2</v>
      </c>
      <c r="B134" t="s">
        <v>6</v>
      </c>
      <c r="C134" t="s">
        <v>672</v>
      </c>
      <c r="D134">
        <v>3</v>
      </c>
      <c r="E134" t="s">
        <v>645</v>
      </c>
      <c r="F134">
        <v>19</v>
      </c>
      <c r="G134" t="str">
        <f>VLOOKUP(M134,'BATERIA DE PROYECTOS'!$A$2:$G$115,7,0)</f>
        <v>Programa 19. Desarrollo empresarial, productividad y empleo.</v>
      </c>
      <c r="H134" t="s">
        <v>345</v>
      </c>
      <c r="I134" t="str">
        <f>VLOOKUP(M134,'BATERIA DE PROYECTOS'!$A$2:$I$115,9,0)</f>
        <v>Emprendimiento equitativo e incluyente</v>
      </c>
      <c r="J134" t="s">
        <v>347</v>
      </c>
      <c r="K134">
        <v>36</v>
      </c>
      <c r="L134" t="str">
        <f>VLOOKUP(M134,'BATERIA DE PROYECTOS'!$A$2:$L$115,12,0)</f>
        <v>Desarrollo turístico local</v>
      </c>
      <c r="M134">
        <v>55</v>
      </c>
      <c r="N134" t="s">
        <v>684</v>
      </c>
      <c r="O134" t="s">
        <v>685</v>
      </c>
      <c r="P134" t="s">
        <v>1130</v>
      </c>
      <c r="Q134" s="104">
        <v>323</v>
      </c>
      <c r="R134" s="104">
        <v>269</v>
      </c>
      <c r="S134" s="104">
        <v>308</v>
      </c>
      <c r="T134" s="104">
        <v>323</v>
      </c>
      <c r="U134" s="104">
        <v>1224</v>
      </c>
      <c r="V134" s="105">
        <v>9.1999999999999998E-3</v>
      </c>
      <c r="W134">
        <v>0</v>
      </c>
      <c r="X134" s="103">
        <v>159</v>
      </c>
      <c r="Y134" s="107" t="s">
        <v>1044</v>
      </c>
      <c r="Z134" s="106">
        <v>11</v>
      </c>
      <c r="AA134" s="112">
        <v>18</v>
      </c>
      <c r="AB134" s="113" t="s">
        <v>686</v>
      </c>
      <c r="AC134" s="121"/>
      <c r="AD134" s="289" t="s">
        <v>347</v>
      </c>
      <c r="AE134" s="289" t="s">
        <v>347</v>
      </c>
      <c r="AF134" s="113" t="s">
        <v>687</v>
      </c>
    </row>
    <row r="135" spans="1:32" x14ac:dyDescent="0.25">
      <c r="A135">
        <v>2</v>
      </c>
      <c r="B135" t="s">
        <v>6</v>
      </c>
      <c r="C135" t="s">
        <v>536</v>
      </c>
      <c r="D135">
        <v>3</v>
      </c>
      <c r="E135" t="s">
        <v>645</v>
      </c>
      <c r="F135">
        <v>20</v>
      </c>
      <c r="G135" t="str">
        <f>VLOOKUP(M135,'BATERIA DE PROYECTOS'!$A$2:$G$115,7,0)</f>
        <v>Programa 20. Promoción del emprendimiento formal, equitativo e incluyente</v>
      </c>
      <c r="H135" t="s">
        <v>345</v>
      </c>
      <c r="I135" t="str">
        <f>VLOOKUP(M135,'BATERIA DE PROYECTOS'!$A$2:$I$115,9,0)</f>
        <v>Bogotá cultural y deportiva</v>
      </c>
      <c r="J135" t="s">
        <v>347</v>
      </c>
      <c r="K135">
        <v>30</v>
      </c>
      <c r="L135" t="str">
        <f>VLOOKUP(M135,'BATERIA DE PROYECTOS'!$A$2:$L$115,12,0)</f>
        <v>Sostenibilidad del ecosistema cultural y creativo</v>
      </c>
      <c r="M135">
        <v>56</v>
      </c>
      <c r="N135" t="s">
        <v>691</v>
      </c>
      <c r="O135" t="s">
        <v>692</v>
      </c>
      <c r="P135" t="s">
        <v>1131</v>
      </c>
      <c r="Q135" s="104">
        <v>0</v>
      </c>
      <c r="R135" s="104">
        <v>599</v>
      </c>
      <c r="S135" s="104">
        <v>0</v>
      </c>
      <c r="T135" s="104">
        <v>599</v>
      </c>
      <c r="U135" s="104">
        <v>1197</v>
      </c>
      <c r="V135" s="105">
        <v>8.9999999999999993E-3</v>
      </c>
      <c r="W135">
        <v>0</v>
      </c>
      <c r="X135" s="103">
        <v>30</v>
      </c>
      <c r="Y135" s="107" t="s">
        <v>1027</v>
      </c>
      <c r="Z135" s="106">
        <v>26</v>
      </c>
      <c r="AA135" s="112">
        <v>19</v>
      </c>
      <c r="AB135" s="113" t="s">
        <v>693</v>
      </c>
      <c r="AC135" s="121"/>
      <c r="AD135" s="289" t="s">
        <v>545</v>
      </c>
      <c r="AE135" s="289" t="s">
        <v>347</v>
      </c>
      <c r="AF135" s="113" t="s">
        <v>694</v>
      </c>
    </row>
    <row r="136" spans="1:32" x14ac:dyDescent="0.25">
      <c r="A136">
        <v>2</v>
      </c>
      <c r="B136" t="s">
        <v>6</v>
      </c>
      <c r="C136" t="s">
        <v>672</v>
      </c>
      <c r="D136">
        <v>3</v>
      </c>
      <c r="E136" t="s">
        <v>645</v>
      </c>
      <c r="F136">
        <v>20</v>
      </c>
      <c r="G136" t="str">
        <f>VLOOKUP(M136,'BATERIA DE PROYECTOS'!$A$2:$G$115,7,0)</f>
        <v>Programa 20. Promoción del emprendimiento formal, equitativo e incluyente</v>
      </c>
      <c r="H136" t="s">
        <v>345</v>
      </c>
      <c r="I136" t="str">
        <f>VLOOKUP(M136,'BATERIA DE PROYECTOS'!$A$2:$I$115,9,0)</f>
        <v>Emprendimiento equitativo e incluyente</v>
      </c>
      <c r="J136" t="s">
        <v>347</v>
      </c>
      <c r="K136">
        <v>37</v>
      </c>
      <c r="L136" t="str">
        <f>VLOOKUP(M136,'BATERIA DE PROYECTOS'!$A$2:$L$115,12,0)</f>
        <v>Extensión agropecuaria y productividad rural</v>
      </c>
      <c r="M136">
        <v>57</v>
      </c>
      <c r="N136" t="s">
        <v>697</v>
      </c>
      <c r="O136" t="s">
        <v>698</v>
      </c>
      <c r="P136" t="s">
        <v>1132</v>
      </c>
      <c r="Q136" s="104">
        <v>652</v>
      </c>
      <c r="R136" s="104">
        <v>0</v>
      </c>
      <c r="S136" s="104">
        <v>0</v>
      </c>
      <c r="T136" s="104">
        <v>652</v>
      </c>
      <c r="U136" s="104">
        <v>1304</v>
      </c>
      <c r="V136" s="105">
        <v>9.7999999999999997E-3</v>
      </c>
      <c r="W136">
        <v>0</v>
      </c>
      <c r="X136" s="103">
        <v>54</v>
      </c>
      <c r="Y136" s="107" t="s">
        <v>1044</v>
      </c>
      <c r="Z136" s="106">
        <v>11</v>
      </c>
      <c r="AA136" s="112">
        <v>20</v>
      </c>
      <c r="AB136" s="113" t="s">
        <v>699</v>
      </c>
      <c r="AC136" s="121"/>
      <c r="AD136" s="289" t="s">
        <v>347</v>
      </c>
      <c r="AE136" s="289" t="s">
        <v>700</v>
      </c>
      <c r="AF136" s="113" t="s">
        <v>701</v>
      </c>
    </row>
    <row r="137" spans="1:32" x14ac:dyDescent="0.25">
      <c r="A137">
        <v>2</v>
      </c>
      <c r="B137" t="s">
        <v>6</v>
      </c>
      <c r="C137" t="s">
        <v>672</v>
      </c>
      <c r="D137">
        <v>3</v>
      </c>
      <c r="E137" t="s">
        <v>645</v>
      </c>
      <c r="F137">
        <v>20</v>
      </c>
      <c r="G137" t="str">
        <f>VLOOKUP(M137,'BATERIA DE PROYECTOS'!$A$2:$G$115,7,0)</f>
        <v>Programa 20. Promoción del emprendimiento formal, equitativo e incluyente</v>
      </c>
      <c r="H137" t="s">
        <v>345</v>
      </c>
      <c r="I137" t="str">
        <f>VLOOKUP(M137,'BATERIA DE PROYECTOS'!$A$2:$I$115,9,0)</f>
        <v>Emprendimiento equitativo e incluyente</v>
      </c>
      <c r="J137" t="s">
        <v>347</v>
      </c>
      <c r="K137">
        <v>38</v>
      </c>
      <c r="L137" t="str">
        <f>VLOOKUP(M137,'BATERIA DE PROYECTOS'!$A$2:$L$115,12,0)</f>
        <v>Fortalecimiento del tejido empresarial local</v>
      </c>
      <c r="M137">
        <v>58</v>
      </c>
      <c r="N137" t="s">
        <v>704</v>
      </c>
      <c r="O137" t="s">
        <v>705</v>
      </c>
      <c r="P137" t="s">
        <v>1133</v>
      </c>
      <c r="Q137" s="104">
        <v>331</v>
      </c>
      <c r="R137" s="104">
        <v>264</v>
      </c>
      <c r="S137" s="104">
        <v>331</v>
      </c>
      <c r="T137" s="104">
        <v>271</v>
      </c>
      <c r="U137" s="104">
        <v>1197</v>
      </c>
      <c r="V137" s="105">
        <v>8.9999999999999993E-3</v>
      </c>
      <c r="W137">
        <v>0</v>
      </c>
      <c r="X137" s="103">
        <v>177</v>
      </c>
      <c r="Y137" s="107" t="s">
        <v>1044</v>
      </c>
      <c r="Z137" s="106">
        <v>11</v>
      </c>
      <c r="AA137" s="112">
        <v>20</v>
      </c>
      <c r="AB137" s="113" t="s">
        <v>706</v>
      </c>
      <c r="AC137" s="121"/>
      <c r="AD137" s="289" t="s">
        <v>347</v>
      </c>
      <c r="AE137" s="289" t="s">
        <v>707</v>
      </c>
      <c r="AF137" s="113" t="s">
        <v>708</v>
      </c>
    </row>
    <row r="138" spans="1:32" x14ac:dyDescent="0.25">
      <c r="A138">
        <v>2</v>
      </c>
      <c r="B138" t="s">
        <v>6</v>
      </c>
      <c r="C138" t="s">
        <v>536</v>
      </c>
      <c r="D138">
        <v>4</v>
      </c>
      <c r="E138" t="s">
        <v>710</v>
      </c>
      <c r="F138">
        <v>24</v>
      </c>
      <c r="G138" t="str">
        <f>VLOOKUP(M138,'BATERIA DE PROYECTOS'!$A$2:$G$115,7,0)</f>
        <v>Programa 24. Revitalización y renovación urbana y rural con inclusión.</v>
      </c>
      <c r="H138" t="s">
        <v>345</v>
      </c>
      <c r="I138" t="str">
        <f>VLOOKUP(M138,'BATERIA DE PROYECTOS'!$A$2:$I$115,9,0)</f>
        <v>Desarrollo urbano y rural integral</v>
      </c>
      <c r="J138" t="s">
        <v>347</v>
      </c>
      <c r="K138">
        <v>26</v>
      </c>
      <c r="L138" t="str">
        <f>VLOOKUP(M138,'BATERIA DE PROYECTOS'!$A$2:$L$115,12,0)</f>
        <v>Construcción, mantenimiento y dotación de parques de la red de proximidad</v>
      </c>
      <c r="M138">
        <v>60</v>
      </c>
      <c r="N138" t="s">
        <v>723</v>
      </c>
      <c r="O138" t="s">
        <v>724</v>
      </c>
      <c r="P138" t="s">
        <v>1134</v>
      </c>
      <c r="Q138" s="104">
        <v>0</v>
      </c>
      <c r="R138" s="104">
        <v>0</v>
      </c>
      <c r="S138" s="104">
        <v>425</v>
      </c>
      <c r="T138" s="104">
        <v>0</v>
      </c>
      <c r="U138" s="104">
        <v>425</v>
      </c>
      <c r="V138" s="105">
        <v>3.2000000000000002E-3</v>
      </c>
      <c r="W138">
        <v>0</v>
      </c>
      <c r="X138" s="103">
        <v>950</v>
      </c>
      <c r="Y138" s="107" t="s">
        <v>1027</v>
      </c>
      <c r="Z138" s="106">
        <v>26</v>
      </c>
      <c r="AA138" s="112">
        <v>22</v>
      </c>
      <c r="AB138" s="113" t="s">
        <v>725</v>
      </c>
      <c r="AC138" s="121"/>
      <c r="AD138" s="289" t="s">
        <v>347</v>
      </c>
      <c r="AE138" s="289" t="s">
        <v>347</v>
      </c>
      <c r="AF138" s="113" t="s">
        <v>726</v>
      </c>
    </row>
    <row r="139" spans="1:32" x14ac:dyDescent="0.25">
      <c r="A139">
        <v>2</v>
      </c>
      <c r="B139" t="s">
        <v>6</v>
      </c>
      <c r="C139" t="s">
        <v>536</v>
      </c>
      <c r="D139">
        <v>4</v>
      </c>
      <c r="E139" t="s">
        <v>710</v>
      </c>
      <c r="F139">
        <v>24</v>
      </c>
      <c r="G139" t="str">
        <f>VLOOKUP(M139,'BATERIA DE PROYECTOS'!$A$2:$G$115,7,0)</f>
        <v>Programa 24. Revitalización y renovación urbana y rural con inclusión.</v>
      </c>
      <c r="H139" t="s">
        <v>345</v>
      </c>
      <c r="I139" t="str">
        <f>VLOOKUP(M139,'BATERIA DE PROYECTOS'!$A$2:$I$115,9,0)</f>
        <v>Desarrollo urbano y rural integral</v>
      </c>
      <c r="J139" t="s">
        <v>347</v>
      </c>
      <c r="K139">
        <v>26</v>
      </c>
      <c r="L139" t="str">
        <f>VLOOKUP(M139,'BATERIA DE PROYECTOS'!$A$2:$L$115,12,0)</f>
        <v>Construcción, mantenimiento y dotación de parques de la red de proximidad</v>
      </c>
      <c r="M139">
        <v>61</v>
      </c>
      <c r="N139" t="s">
        <v>727</v>
      </c>
      <c r="O139" t="s">
        <v>728</v>
      </c>
      <c r="P139" t="s">
        <v>1135</v>
      </c>
      <c r="Q139" s="104">
        <v>586</v>
      </c>
      <c r="R139" s="104">
        <v>586</v>
      </c>
      <c r="S139" s="104">
        <v>0</v>
      </c>
      <c r="T139" s="104">
        <v>586</v>
      </c>
      <c r="U139" s="104">
        <v>1757</v>
      </c>
      <c r="V139" s="105">
        <v>1.32E-2</v>
      </c>
      <c r="W139">
        <v>0</v>
      </c>
      <c r="X139" s="103">
        <v>6</v>
      </c>
      <c r="Y139" s="107" t="s">
        <v>1027</v>
      </c>
      <c r="Z139" s="106">
        <v>26</v>
      </c>
      <c r="AA139" s="112">
        <v>22</v>
      </c>
      <c r="AB139" s="113" t="s">
        <v>383</v>
      </c>
      <c r="AC139" s="121"/>
      <c r="AD139" s="289" t="s">
        <v>347</v>
      </c>
      <c r="AE139" s="289" t="s">
        <v>729</v>
      </c>
      <c r="AF139" s="113" t="s">
        <v>730</v>
      </c>
    </row>
    <row r="140" spans="1:32" x14ac:dyDescent="0.25">
      <c r="A140">
        <v>2</v>
      </c>
      <c r="B140" t="s">
        <v>6</v>
      </c>
      <c r="C140" t="s">
        <v>536</v>
      </c>
      <c r="D140">
        <v>4</v>
      </c>
      <c r="E140" t="s">
        <v>710</v>
      </c>
      <c r="F140">
        <v>24</v>
      </c>
      <c r="G140" t="str">
        <f>VLOOKUP(M140,'BATERIA DE PROYECTOS'!$A$2:$G$115,7,0)</f>
        <v>Programa 24. Revitalización y renovación urbana y rural con inclusión.</v>
      </c>
      <c r="H140" t="s">
        <v>345</v>
      </c>
      <c r="I140" t="str">
        <f>VLOOKUP(M140,'BATERIA DE PROYECTOS'!$A$2:$I$115,9,0)</f>
        <v>Desarrollo urbano y rural integral</v>
      </c>
      <c r="J140" t="s">
        <v>347</v>
      </c>
      <c r="K140">
        <v>31</v>
      </c>
      <c r="L140" t="str">
        <f>VLOOKUP(M140,'BATERIA DE PROYECTOS'!$A$2:$L$115,12,0)</f>
        <v>Dotación de equipamientos culturales de escala local</v>
      </c>
      <c r="M140">
        <v>62</v>
      </c>
      <c r="N140" t="s">
        <v>733</v>
      </c>
      <c r="O140" t="s">
        <v>734</v>
      </c>
      <c r="P140" t="s">
        <v>1136</v>
      </c>
      <c r="Q140" s="104">
        <v>276</v>
      </c>
      <c r="R140" s="104">
        <v>276</v>
      </c>
      <c r="S140" s="104">
        <v>276</v>
      </c>
      <c r="T140" s="104">
        <v>276</v>
      </c>
      <c r="U140" s="104">
        <v>1104</v>
      </c>
      <c r="V140" s="105">
        <v>8.3000000000000001E-3</v>
      </c>
      <c r="W140">
        <v>0</v>
      </c>
      <c r="X140" s="103">
        <v>4</v>
      </c>
      <c r="Y140" s="107" t="s">
        <v>1027</v>
      </c>
      <c r="Z140" s="106">
        <v>26</v>
      </c>
      <c r="AA140" s="112">
        <v>33</v>
      </c>
      <c r="AB140" s="113" t="s">
        <v>383</v>
      </c>
      <c r="AC140" s="121"/>
      <c r="AD140" s="289" t="s">
        <v>347</v>
      </c>
      <c r="AE140" s="289" t="s">
        <v>735</v>
      </c>
      <c r="AF140" s="113" t="s">
        <v>736</v>
      </c>
    </row>
    <row r="141" spans="1:32" x14ac:dyDescent="0.25">
      <c r="A141">
        <v>2</v>
      </c>
      <c r="B141" t="s">
        <v>6</v>
      </c>
      <c r="C141" t="s">
        <v>595</v>
      </c>
      <c r="D141">
        <v>4</v>
      </c>
      <c r="E141" t="s">
        <v>710</v>
      </c>
      <c r="F141">
        <v>25</v>
      </c>
      <c r="G141" t="str">
        <f>VLOOKUP(M141,'BATERIA DE PROYECTOS'!$A$2:$G$115,7,0)</f>
        <v>Programa 25. Aumento de la resiliencia al cambio climático y reduccion de la vulnerabilidad</v>
      </c>
      <c r="H141" t="s">
        <v>345</v>
      </c>
      <c r="I141" t="str">
        <f>VLOOKUP(M141,'BATERIA DE PROYECTOS'!$A$2:$I$115,9,0)</f>
        <v>Protección del ambiente y resiliencia al cambio climático</v>
      </c>
      <c r="J141" t="s">
        <v>347</v>
      </c>
      <c r="K141">
        <v>32</v>
      </c>
      <c r="L141" t="str">
        <f>VLOOKUP(M141,'BATERIA DE PROYECTOS'!$A$2:$L$115,12,0)</f>
        <v xml:space="preserve">Reverdecimeinto Urbano </v>
      </c>
      <c r="M141">
        <v>66</v>
      </c>
      <c r="N141" t="s">
        <v>754</v>
      </c>
      <c r="O141" t="s">
        <v>755</v>
      </c>
      <c r="P141" t="s">
        <v>1137</v>
      </c>
      <c r="Q141" s="104">
        <v>0</v>
      </c>
      <c r="R141" s="104">
        <v>182</v>
      </c>
      <c r="S141" s="104">
        <v>177</v>
      </c>
      <c r="T141" s="104">
        <v>213</v>
      </c>
      <c r="U141" s="104">
        <v>572</v>
      </c>
      <c r="V141" s="105">
        <v>4.3E-3</v>
      </c>
      <c r="W141">
        <v>0</v>
      </c>
      <c r="X141" s="103">
        <v>3.3</v>
      </c>
      <c r="Y141" s="107" t="s">
        <v>1036</v>
      </c>
      <c r="Z141" s="106">
        <v>33</v>
      </c>
      <c r="AA141" s="112">
        <v>24</v>
      </c>
      <c r="AB141" s="113" t="s">
        <v>756</v>
      </c>
      <c r="AC141" s="121"/>
      <c r="AD141" s="289" t="s">
        <v>744</v>
      </c>
      <c r="AE141" s="289" t="s">
        <v>757</v>
      </c>
      <c r="AF141" s="113" t="s">
        <v>745</v>
      </c>
    </row>
    <row r="142" spans="1:32" x14ac:dyDescent="0.25">
      <c r="A142">
        <v>2</v>
      </c>
      <c r="B142" t="s">
        <v>6</v>
      </c>
      <c r="C142" t="s">
        <v>758</v>
      </c>
      <c r="D142">
        <v>4</v>
      </c>
      <c r="E142" t="s">
        <v>710</v>
      </c>
      <c r="F142">
        <v>25</v>
      </c>
      <c r="G142" t="str">
        <f>VLOOKUP(M142,'BATERIA DE PROYECTOS'!$A$2:$G$115,7,0)</f>
        <v>Programa 25. Aumento de la resiliencia al cambio climático y reduccion de la vulnerabilidad</v>
      </c>
      <c r="H142" t="s">
        <v>345</v>
      </c>
      <c r="I142" t="str">
        <f>VLOOKUP(M142,'BATERIA DE PROYECTOS'!$A$2:$I$115,9,0)</f>
        <v>Protección del ambiente y resiliencia al cambio climático</v>
      </c>
      <c r="J142" t="s">
        <v>347</v>
      </c>
      <c r="K142">
        <v>32</v>
      </c>
      <c r="L142" t="str">
        <f>VLOOKUP(M142,'BATERIA DE PROYECTOS'!$A$2:$L$115,12,0)</f>
        <v xml:space="preserve">Reverdecimeinto Urbano </v>
      </c>
      <c r="M142">
        <v>67</v>
      </c>
      <c r="N142" t="s">
        <v>759</v>
      </c>
      <c r="O142" t="s">
        <v>760</v>
      </c>
      <c r="P142" t="s">
        <v>1138</v>
      </c>
      <c r="Q142" s="104">
        <v>0</v>
      </c>
      <c r="R142" s="104">
        <v>0</v>
      </c>
      <c r="S142" s="104">
        <v>181</v>
      </c>
      <c r="T142" s="104">
        <v>0</v>
      </c>
      <c r="U142" s="104">
        <v>181</v>
      </c>
      <c r="V142" s="105">
        <v>1.4E-3</v>
      </c>
      <c r="W142">
        <v>0</v>
      </c>
      <c r="X142" s="103">
        <v>1</v>
      </c>
      <c r="Y142" s="107" t="s">
        <v>1036</v>
      </c>
      <c r="Z142" s="106">
        <v>33</v>
      </c>
      <c r="AA142" s="112">
        <v>23</v>
      </c>
      <c r="AB142" s="113" t="s">
        <v>761</v>
      </c>
      <c r="AC142" s="121"/>
      <c r="AD142" s="289" t="s">
        <v>762</v>
      </c>
      <c r="AE142" s="289" t="s">
        <v>347</v>
      </c>
      <c r="AF142" s="113" t="s">
        <v>602</v>
      </c>
    </row>
    <row r="143" spans="1:32" x14ac:dyDescent="0.25">
      <c r="A143">
        <v>2</v>
      </c>
      <c r="B143" t="s">
        <v>6</v>
      </c>
      <c r="C143" t="s">
        <v>758</v>
      </c>
      <c r="D143">
        <v>4</v>
      </c>
      <c r="E143" t="s">
        <v>710</v>
      </c>
      <c r="F143">
        <v>25</v>
      </c>
      <c r="G143" t="str">
        <f>VLOOKUP(M143,'BATERIA DE PROYECTOS'!$A$2:$G$115,7,0)</f>
        <v>Programa 25. Aumento de la resiliencia al cambio climático y reduccion de la vulnerabilidad</v>
      </c>
      <c r="H143" t="s">
        <v>345</v>
      </c>
      <c r="I143" t="str">
        <f>VLOOKUP(M143,'BATERIA DE PROYECTOS'!$A$2:$I$115,9,0)</f>
        <v>Protección del ambiente y resiliencia al cambio climático</v>
      </c>
      <c r="J143" t="s">
        <v>347</v>
      </c>
      <c r="K143">
        <v>32</v>
      </c>
      <c r="L143" t="str">
        <f>VLOOKUP(M143,'BATERIA DE PROYECTOS'!$A$2:$L$115,12,0)</f>
        <v xml:space="preserve">Reverdecimeinto Urbano </v>
      </c>
      <c r="M143">
        <v>68</v>
      </c>
      <c r="N143" t="s">
        <v>763</v>
      </c>
      <c r="O143" t="s">
        <v>764</v>
      </c>
      <c r="P143" t="s">
        <v>1139</v>
      </c>
      <c r="Q143" s="104">
        <v>176</v>
      </c>
      <c r="R143" s="104">
        <v>176</v>
      </c>
      <c r="S143" s="104">
        <v>176</v>
      </c>
      <c r="T143" s="104">
        <v>176</v>
      </c>
      <c r="U143" s="104">
        <v>703</v>
      </c>
      <c r="V143" s="105">
        <v>5.3E-3</v>
      </c>
      <c r="W143">
        <v>0</v>
      </c>
      <c r="X143" s="103">
        <v>100</v>
      </c>
      <c r="Y143" s="107" t="s">
        <v>1036</v>
      </c>
      <c r="Z143" s="106">
        <v>33</v>
      </c>
      <c r="AA143" s="112">
        <v>23</v>
      </c>
      <c r="AB143" s="113" t="s">
        <v>765</v>
      </c>
      <c r="AC143" s="121"/>
      <c r="AD143" s="289" t="s">
        <v>347</v>
      </c>
      <c r="AE143" s="289" t="s">
        <v>766</v>
      </c>
      <c r="AF143" s="113" t="s">
        <v>767</v>
      </c>
    </row>
    <row r="144" spans="1:32" x14ac:dyDescent="0.25">
      <c r="A144">
        <v>2</v>
      </c>
      <c r="B144" t="s">
        <v>6</v>
      </c>
      <c r="C144" t="s">
        <v>758</v>
      </c>
      <c r="D144">
        <v>4</v>
      </c>
      <c r="E144" t="s">
        <v>710</v>
      </c>
      <c r="F144">
        <v>25</v>
      </c>
      <c r="G144" t="str">
        <f>VLOOKUP(M144,'BATERIA DE PROYECTOS'!$A$2:$G$115,7,0)</f>
        <v>Programa 25. Aumento de la resiliencia al cambio climático y reduccion de la vulnerabilidad</v>
      </c>
      <c r="H144" t="s">
        <v>345</v>
      </c>
      <c r="I144" t="str">
        <f>VLOOKUP(M144,'BATERIA DE PROYECTOS'!$A$2:$I$115,9,0)</f>
        <v>Protección del ambiente y resiliencia al cambio climático</v>
      </c>
      <c r="J144" t="s">
        <v>347</v>
      </c>
      <c r="K144">
        <v>32</v>
      </c>
      <c r="L144" t="str">
        <f>VLOOKUP(M144,'BATERIA DE PROYECTOS'!$A$2:$L$115,12,0)</f>
        <v xml:space="preserve">Reverdecimeinto Urbano </v>
      </c>
      <c r="M144">
        <v>70</v>
      </c>
      <c r="N144" t="s">
        <v>771</v>
      </c>
      <c r="O144" t="s">
        <v>772</v>
      </c>
      <c r="P144" t="s">
        <v>1140</v>
      </c>
      <c r="Q144" s="104">
        <v>182</v>
      </c>
      <c r="R144" s="104">
        <v>112</v>
      </c>
      <c r="S144" s="104">
        <v>112</v>
      </c>
      <c r="T144" s="104">
        <v>182</v>
      </c>
      <c r="U144" s="104">
        <v>588</v>
      </c>
      <c r="V144" s="105">
        <v>4.4000000000000003E-3</v>
      </c>
      <c r="W144">
        <v>0</v>
      </c>
      <c r="X144" s="103">
        <v>1050</v>
      </c>
      <c r="Y144" s="107" t="s">
        <v>1036</v>
      </c>
      <c r="Z144" s="106">
        <v>33</v>
      </c>
      <c r="AA144" s="112">
        <v>23</v>
      </c>
      <c r="AB144" s="113" t="s">
        <v>773</v>
      </c>
      <c r="AC144" s="121"/>
      <c r="AD144" s="289" t="s">
        <v>347</v>
      </c>
      <c r="AE144" s="289" t="s">
        <v>774</v>
      </c>
      <c r="AF144" s="113" t="s">
        <v>745</v>
      </c>
    </row>
    <row r="145" spans="1:32" x14ac:dyDescent="0.25">
      <c r="A145">
        <v>2</v>
      </c>
      <c r="B145" t="s">
        <v>6</v>
      </c>
      <c r="C145" t="s">
        <v>758</v>
      </c>
      <c r="D145">
        <v>4</v>
      </c>
      <c r="E145" t="s">
        <v>710</v>
      </c>
      <c r="F145">
        <v>25</v>
      </c>
      <c r="G145" t="str">
        <f>VLOOKUP(M145,'BATERIA DE PROYECTOS'!$A$2:$G$115,7,0)</f>
        <v>Programa 25. Aumento de la resiliencia al cambio climático y reduccion de la vulnerabilidad</v>
      </c>
      <c r="H145" t="s">
        <v>345</v>
      </c>
      <c r="I145" t="str">
        <f>VLOOKUP(M145,'BATERIA DE PROYECTOS'!$A$2:$I$115,9,0)</f>
        <v>Protección del ambiente y resiliencia al cambio climático</v>
      </c>
      <c r="J145" t="s">
        <v>347</v>
      </c>
      <c r="K145">
        <v>32</v>
      </c>
      <c r="L145" t="str">
        <f>VLOOKUP(M145,'BATERIA DE PROYECTOS'!$A$2:$L$115,12,0)</f>
        <v xml:space="preserve">Reverdecimeinto Urbano </v>
      </c>
      <c r="M145">
        <v>71</v>
      </c>
      <c r="N145" t="s">
        <v>775</v>
      </c>
      <c r="O145" t="s">
        <v>776</v>
      </c>
      <c r="P145" t="s">
        <v>1141</v>
      </c>
      <c r="Q145" s="104">
        <v>112</v>
      </c>
      <c r="R145" s="104">
        <v>0</v>
      </c>
      <c r="S145" s="104">
        <v>112</v>
      </c>
      <c r="T145" s="104">
        <v>112</v>
      </c>
      <c r="U145" s="104">
        <v>336</v>
      </c>
      <c r="V145" s="105">
        <v>2.5000000000000001E-3</v>
      </c>
      <c r="W145">
        <v>0</v>
      </c>
      <c r="X145" s="103">
        <v>600</v>
      </c>
      <c r="Y145" s="107" t="s">
        <v>1036</v>
      </c>
      <c r="Z145" s="106">
        <v>33</v>
      </c>
      <c r="AA145" s="112">
        <v>23</v>
      </c>
      <c r="AB145" s="113" t="s">
        <v>777</v>
      </c>
      <c r="AC145" s="121"/>
      <c r="AD145" s="289" t="s">
        <v>347</v>
      </c>
      <c r="AE145" s="289" t="s">
        <v>778</v>
      </c>
      <c r="AF145" s="113" t="s">
        <v>779</v>
      </c>
    </row>
    <row r="146" spans="1:32" x14ac:dyDescent="0.25">
      <c r="A146">
        <v>2</v>
      </c>
      <c r="B146" t="s">
        <v>6</v>
      </c>
      <c r="C146" t="s">
        <v>758</v>
      </c>
      <c r="D146">
        <v>4</v>
      </c>
      <c r="E146" t="s">
        <v>710</v>
      </c>
      <c r="F146">
        <v>25</v>
      </c>
      <c r="G146" t="str">
        <f>VLOOKUP(M146,'BATERIA DE PROYECTOS'!$A$2:$G$115,7,0)</f>
        <v>Programa 25. Aumento de la resiliencia al cambio climático y reduccion de la vulnerabilidad</v>
      </c>
      <c r="H146" t="s">
        <v>373</v>
      </c>
      <c r="I146" t="str">
        <f>VLOOKUP(M146,'BATERIA DE PROYECTOS'!$A$2:$I$115,9,0)</f>
        <v>Desarrollo urbano y rural integral</v>
      </c>
      <c r="J146" t="s">
        <v>539</v>
      </c>
      <c r="K146">
        <v>39</v>
      </c>
      <c r="L146" t="str">
        <f>VLOOKUP(M146,'BATERIA DE PROYECTOS'!$A$2:$L$115,12,0)</f>
        <v>Asistencia técnica agropecuaria y ambiental</v>
      </c>
      <c r="M146">
        <v>73</v>
      </c>
      <c r="N146" t="s">
        <v>782</v>
      </c>
      <c r="O146" t="s">
        <v>760</v>
      </c>
      <c r="P146" t="s">
        <v>1142</v>
      </c>
      <c r="Q146" s="104">
        <v>120</v>
      </c>
      <c r="R146" s="104">
        <v>120</v>
      </c>
      <c r="S146" s="104">
        <v>120</v>
      </c>
      <c r="T146" s="104">
        <v>120</v>
      </c>
      <c r="U146" s="104">
        <v>480</v>
      </c>
      <c r="V146" s="105">
        <v>3.5999999999999999E-3</v>
      </c>
      <c r="W146">
        <v>0</v>
      </c>
      <c r="X146" s="103">
        <v>4</v>
      </c>
      <c r="Y146" s="107" t="s">
        <v>1036</v>
      </c>
      <c r="Z146" s="106">
        <v>33</v>
      </c>
      <c r="AA146" s="112">
        <v>23</v>
      </c>
      <c r="AB146" s="113" t="s">
        <v>761</v>
      </c>
      <c r="AC146" s="121"/>
      <c r="AD146" s="289" t="s">
        <v>347</v>
      </c>
      <c r="AE146" s="289" t="s">
        <v>347</v>
      </c>
      <c r="AF146" s="113" t="s">
        <v>602</v>
      </c>
    </row>
    <row r="147" spans="1:32" x14ac:dyDescent="0.25">
      <c r="A147">
        <v>2</v>
      </c>
      <c r="B147" t="s">
        <v>6</v>
      </c>
      <c r="C147" t="s">
        <v>758</v>
      </c>
      <c r="D147">
        <v>4</v>
      </c>
      <c r="E147" t="s">
        <v>710</v>
      </c>
      <c r="F147">
        <v>25</v>
      </c>
      <c r="G147" t="str">
        <f>VLOOKUP(M147,'BATERIA DE PROYECTOS'!$A$2:$G$115,7,0)</f>
        <v>Programa 25. Aumento de la resiliencia al cambio climático y reduccion de la vulnerabilidad</v>
      </c>
      <c r="H147" t="s">
        <v>345</v>
      </c>
      <c r="I147" t="str">
        <f>VLOOKUP(M147,'BATERIA DE PROYECTOS'!$A$2:$I$115,9,0)</f>
        <v>Protección del ambiente y resiliencia al cambio climático</v>
      </c>
      <c r="J147" t="s">
        <v>347</v>
      </c>
      <c r="K147">
        <v>34</v>
      </c>
      <c r="L147" t="str">
        <f>VLOOKUP(M147,'BATERIA DE PROYECTOS'!$A$2:$L$115,12,0)</f>
        <v>Cambios de hábitos de consumo, separación en la fuente y reciclaje.</v>
      </c>
      <c r="M147">
        <v>76</v>
      </c>
      <c r="N147" t="s">
        <v>793</v>
      </c>
      <c r="O147" t="s">
        <v>794</v>
      </c>
      <c r="P147" t="s">
        <v>1143</v>
      </c>
      <c r="Q147" s="104">
        <v>419</v>
      </c>
      <c r="R147" s="104">
        <v>419</v>
      </c>
      <c r="S147" s="104">
        <v>419</v>
      </c>
      <c r="T147" s="104">
        <v>419</v>
      </c>
      <c r="U147" s="104">
        <v>1676</v>
      </c>
      <c r="V147" s="105">
        <v>1.26E-2</v>
      </c>
      <c r="W147">
        <v>0</v>
      </c>
      <c r="X147" s="103">
        <v>4800</v>
      </c>
      <c r="Y147" s="107" t="s">
        <v>1062</v>
      </c>
      <c r="Z147" s="106">
        <v>43</v>
      </c>
      <c r="AA147" s="112">
        <v>23</v>
      </c>
      <c r="AB147" s="113" t="s">
        <v>795</v>
      </c>
      <c r="AC147" s="121"/>
      <c r="AD147" s="289" t="s">
        <v>347</v>
      </c>
      <c r="AE147" s="289" t="s">
        <v>796</v>
      </c>
      <c r="AF147" s="113" t="s">
        <v>797</v>
      </c>
    </row>
    <row r="148" spans="1:32" x14ac:dyDescent="0.25">
      <c r="A148">
        <v>2</v>
      </c>
      <c r="B148" t="s">
        <v>6</v>
      </c>
      <c r="C148" t="s">
        <v>421</v>
      </c>
      <c r="D148">
        <v>4</v>
      </c>
      <c r="E148" t="s">
        <v>710</v>
      </c>
      <c r="F148">
        <v>26</v>
      </c>
      <c r="G148" t="str">
        <f>VLOOKUP(M148,'BATERIA DE PROYECTOS'!$A$2:$G$115,7,0)</f>
        <v>Programa 26. Movilidad Sostenible.</v>
      </c>
      <c r="H148" t="s">
        <v>345</v>
      </c>
      <c r="I148" t="str">
        <f>VLOOKUP(M148,'BATERIA DE PROYECTOS'!$A$2:$I$115,9,0)</f>
        <v>Infraestructura segura e incluyente</v>
      </c>
      <c r="J148" t="s">
        <v>799</v>
      </c>
      <c r="K148">
        <v>17</v>
      </c>
      <c r="L148" t="str">
        <f>VLOOKUP(M148,'BATERIA DE PROYECTOS'!$A$2:$L$115,12,0)</f>
        <v>Diseño, construcción y conservación (mantenimiento y rehabilitación) de la malla vial local e intermedia urbana o rural.</v>
      </c>
      <c r="M148">
        <v>77</v>
      </c>
      <c r="N148" t="s">
        <v>802</v>
      </c>
      <c r="O148" t="s">
        <v>803</v>
      </c>
      <c r="P148" t="s">
        <v>1144</v>
      </c>
      <c r="Q148" s="104">
        <v>4104</v>
      </c>
      <c r="R148" s="104">
        <v>3283</v>
      </c>
      <c r="S148" s="104">
        <v>4104</v>
      </c>
      <c r="T148" s="104">
        <v>4925</v>
      </c>
      <c r="U148" s="104">
        <v>16415</v>
      </c>
      <c r="V148" s="105">
        <v>0.1234</v>
      </c>
      <c r="W148">
        <v>0</v>
      </c>
      <c r="X148" s="103">
        <v>5</v>
      </c>
      <c r="Y148" s="107" t="s">
        <v>1006</v>
      </c>
      <c r="Z148" s="106">
        <v>37</v>
      </c>
      <c r="AA148" s="112">
        <v>25</v>
      </c>
      <c r="AB148" s="113" t="s">
        <v>804</v>
      </c>
      <c r="AC148" s="121"/>
      <c r="AD148" s="289" t="s">
        <v>347</v>
      </c>
      <c r="AE148" s="289" t="s">
        <v>805</v>
      </c>
      <c r="AF148" s="113" t="s">
        <v>806</v>
      </c>
    </row>
    <row r="149" spans="1:32" x14ac:dyDescent="0.25">
      <c r="A149">
        <v>2</v>
      </c>
      <c r="B149" t="s">
        <v>6</v>
      </c>
      <c r="C149" t="s">
        <v>421</v>
      </c>
      <c r="D149">
        <v>4</v>
      </c>
      <c r="E149" t="s">
        <v>710</v>
      </c>
      <c r="F149">
        <v>26</v>
      </c>
      <c r="G149" t="str">
        <f>VLOOKUP(M149,'BATERIA DE PROYECTOS'!$A$2:$G$115,7,0)</f>
        <v>Programa 26. Movilidad Sostenible.</v>
      </c>
      <c r="H149" t="s">
        <v>345</v>
      </c>
      <c r="I149" t="str">
        <f>VLOOKUP(M149,'BATERIA DE PROYECTOS'!$A$2:$I$115,9,0)</f>
        <v>Infraestructura segura e incluyente</v>
      </c>
      <c r="J149" t="s">
        <v>799</v>
      </c>
      <c r="K149">
        <v>17</v>
      </c>
      <c r="L149" t="str">
        <f>VLOOKUP(M149,'BATERIA DE PROYECTOS'!$A$2:$L$115,12,0)</f>
        <v>Diseño, construcción y conservación (mantenimiento y rehabilitación) de la malla vial local e intermedia urbana o rural.</v>
      </c>
      <c r="M149">
        <v>78</v>
      </c>
      <c r="N149" t="s">
        <v>807</v>
      </c>
      <c r="O149" t="s">
        <v>808</v>
      </c>
      <c r="P149" t="s">
        <v>1145</v>
      </c>
      <c r="Q149" s="104">
        <v>1025</v>
      </c>
      <c r="R149" s="104">
        <v>0</v>
      </c>
      <c r="S149" s="104">
        <v>0</v>
      </c>
      <c r="T149" s="104">
        <v>1025</v>
      </c>
      <c r="U149" s="104">
        <v>2049</v>
      </c>
      <c r="V149" s="105">
        <v>1.54E-2</v>
      </c>
      <c r="W149">
        <v>0</v>
      </c>
      <c r="X149" s="103">
        <v>2</v>
      </c>
      <c r="Y149" s="107" t="s">
        <v>1006</v>
      </c>
      <c r="Z149" s="106">
        <v>37</v>
      </c>
      <c r="AA149" s="112">
        <v>25</v>
      </c>
      <c r="AB149" s="113" t="s">
        <v>809</v>
      </c>
      <c r="AC149" s="121"/>
      <c r="AD149" s="289" t="s">
        <v>347</v>
      </c>
      <c r="AE149" s="289" t="s">
        <v>805</v>
      </c>
      <c r="AF149" s="113" t="s">
        <v>806</v>
      </c>
    </row>
    <row r="150" spans="1:32" x14ac:dyDescent="0.25">
      <c r="A150">
        <v>2</v>
      </c>
      <c r="B150" t="s">
        <v>6</v>
      </c>
      <c r="C150" t="s">
        <v>595</v>
      </c>
      <c r="D150">
        <v>4</v>
      </c>
      <c r="E150" t="s">
        <v>710</v>
      </c>
      <c r="F150">
        <v>27</v>
      </c>
      <c r="G150" t="str">
        <f>VLOOKUP(M150,'BATERIA DE PROYECTOS'!$A$2:$G$115,7,0)</f>
        <v>Programa 27. Gestión del riesgo de desastres para un territorio seguro</v>
      </c>
      <c r="H150" t="s">
        <v>373</v>
      </c>
      <c r="I150" t="str">
        <f>VLOOKUP(M150,'BATERIA DE PROYECTOS'!$A$2:$I$115,9,0)</f>
        <v>Protección del ambiente y resiliencia al cambio climático</v>
      </c>
      <c r="J150" t="s">
        <v>539</v>
      </c>
      <c r="K150">
        <v>40</v>
      </c>
      <c r="L150" t="str">
        <f>VLOOKUP(M150,'BATERIA DE PROYECTOS'!$A$2:$L$115,12,0)</f>
        <v>Manejo de emergencias y mitigación del riesgo de desastres</v>
      </c>
      <c r="M150">
        <v>79</v>
      </c>
      <c r="N150" t="s">
        <v>813</v>
      </c>
      <c r="O150" t="s">
        <v>814</v>
      </c>
      <c r="P150" t="s">
        <v>1146</v>
      </c>
      <c r="Q150" s="104">
        <v>0</v>
      </c>
      <c r="R150" s="104">
        <v>0</v>
      </c>
      <c r="S150" s="104">
        <v>0</v>
      </c>
      <c r="T150" s="104">
        <v>375</v>
      </c>
      <c r="U150" s="104">
        <v>375</v>
      </c>
      <c r="V150" s="105">
        <v>2.8E-3</v>
      </c>
      <c r="W150">
        <v>0</v>
      </c>
      <c r="X150" s="103">
        <v>1</v>
      </c>
      <c r="Y150" s="107" t="s">
        <v>1036</v>
      </c>
      <c r="Z150" s="106">
        <v>33</v>
      </c>
      <c r="AA150" s="112">
        <v>26</v>
      </c>
      <c r="AB150" s="113" t="s">
        <v>815</v>
      </c>
      <c r="AC150" s="121"/>
      <c r="AD150" s="289" t="s">
        <v>347</v>
      </c>
      <c r="AE150" s="289" t="s">
        <v>347</v>
      </c>
      <c r="AF150" s="113" t="s">
        <v>816</v>
      </c>
    </row>
    <row r="151" spans="1:32" x14ac:dyDescent="0.25">
      <c r="A151">
        <v>2</v>
      </c>
      <c r="B151" t="s">
        <v>6</v>
      </c>
      <c r="C151" t="s">
        <v>595</v>
      </c>
      <c r="D151">
        <v>4</v>
      </c>
      <c r="E151" t="s">
        <v>710</v>
      </c>
      <c r="F151">
        <v>27</v>
      </c>
      <c r="G151" t="str">
        <f>VLOOKUP(M151,'BATERIA DE PROYECTOS'!$A$2:$G$115,7,0)</f>
        <v>Programa 27. Gestión del riesgo de desastres para un territorio seguro</v>
      </c>
      <c r="H151" t="s">
        <v>373</v>
      </c>
      <c r="I151" t="str">
        <f>VLOOKUP(M151,'BATERIA DE PROYECTOS'!$A$2:$I$115,9,0)</f>
        <v>Protección del ambiente y resiliencia al cambio climático</v>
      </c>
      <c r="J151" t="s">
        <v>539</v>
      </c>
      <c r="K151">
        <v>40</v>
      </c>
      <c r="L151" t="str">
        <f>VLOOKUP(M151,'BATERIA DE PROYECTOS'!$A$2:$L$115,12,0)</f>
        <v>Manejo de emergencias y mitigación del riesgo de desastres</v>
      </c>
      <c r="M151">
        <v>113</v>
      </c>
      <c r="N151" t="s">
        <v>970</v>
      </c>
      <c r="O151" t="s">
        <v>971</v>
      </c>
      <c r="P151" t="s">
        <v>1147</v>
      </c>
      <c r="Q151" s="104">
        <v>2000</v>
      </c>
      <c r="R151" s="104">
        <v>0</v>
      </c>
      <c r="S151" s="104">
        <v>2000</v>
      </c>
      <c r="T151" s="104">
        <v>0</v>
      </c>
      <c r="U151" s="104">
        <v>4000</v>
      </c>
      <c r="V151" s="105">
        <v>3.0099999999999998E-2</v>
      </c>
      <c r="W151">
        <v>0</v>
      </c>
      <c r="X151" s="103">
        <v>2</v>
      </c>
      <c r="Y151" s="107" t="s">
        <v>1036</v>
      </c>
      <c r="Z151" s="106">
        <v>33</v>
      </c>
      <c r="AA151" s="112">
        <v>26</v>
      </c>
      <c r="AB151" s="113" t="s">
        <v>972</v>
      </c>
      <c r="AC151" s="121"/>
      <c r="AD151" s="289" t="s">
        <v>347</v>
      </c>
      <c r="AE151" s="289" t="s">
        <v>347</v>
      </c>
      <c r="AF151" s="113" t="s">
        <v>973</v>
      </c>
    </row>
    <row r="152" spans="1:32" x14ac:dyDescent="0.25">
      <c r="A152">
        <v>2</v>
      </c>
      <c r="B152" t="s">
        <v>6</v>
      </c>
      <c r="C152" t="s">
        <v>709</v>
      </c>
      <c r="D152">
        <v>4</v>
      </c>
      <c r="E152" t="s">
        <v>710</v>
      </c>
      <c r="F152">
        <v>29</v>
      </c>
      <c r="G152" t="str">
        <f>VLOOKUP(M152,'BATERIA DE PROYECTOS'!$A$2:$G$115,7,0)</f>
        <v>Programa 29. Servicios públicos inclusivos y sostenibles.</v>
      </c>
      <c r="H152" t="s">
        <v>345</v>
      </c>
      <c r="I152" t="str">
        <f>VLOOKUP(M152,'BATERIA DE PROYECTOS'!$A$2:$I$115,9,0)</f>
        <v>Hábitat sostenible e incluyente</v>
      </c>
      <c r="J152" t="s">
        <v>347</v>
      </c>
      <c r="K152">
        <v>13</v>
      </c>
      <c r="L152" t="str">
        <f>VLOOKUP(M152,'BATERIA DE PROYECTOS'!$A$2:$L$115,12,0)</f>
        <v>Acueductos veredales y saneamiento básico.</v>
      </c>
      <c r="M152">
        <v>80</v>
      </c>
      <c r="N152" t="s">
        <v>820</v>
      </c>
      <c r="O152" t="s">
        <v>821</v>
      </c>
      <c r="P152" t="s">
        <v>1148</v>
      </c>
      <c r="Q152" s="104">
        <v>0</v>
      </c>
      <c r="R152" s="104">
        <v>860</v>
      </c>
      <c r="S152" s="104">
        <v>860</v>
      </c>
      <c r="T152" s="104">
        <v>860</v>
      </c>
      <c r="U152" s="104">
        <v>2581</v>
      </c>
      <c r="V152" s="105">
        <v>1.9400000000000001E-2</v>
      </c>
      <c r="W152">
        <v>0</v>
      </c>
      <c r="X152" s="103">
        <v>3</v>
      </c>
      <c r="Y152" s="107" t="s">
        <v>1062</v>
      </c>
      <c r="Z152" s="106">
        <v>43</v>
      </c>
      <c r="AA152" s="112">
        <v>27</v>
      </c>
      <c r="AB152" s="113" t="s">
        <v>822</v>
      </c>
      <c r="AC152" s="121"/>
      <c r="AD152" s="289" t="s">
        <v>823</v>
      </c>
      <c r="AE152" s="289" t="s">
        <v>347</v>
      </c>
      <c r="AF152" s="113" t="s">
        <v>824</v>
      </c>
    </row>
    <row r="153" spans="1:32" x14ac:dyDescent="0.25">
      <c r="A153">
        <v>2</v>
      </c>
      <c r="B153" t="s">
        <v>6</v>
      </c>
      <c r="C153" t="s">
        <v>612</v>
      </c>
      <c r="D153">
        <v>4</v>
      </c>
      <c r="E153" t="s">
        <v>710</v>
      </c>
      <c r="F153">
        <v>30</v>
      </c>
      <c r="G153" t="str">
        <f>VLOOKUP(M153,'BATERIA DE PROYECTOS'!$A$2:$G$115,7,0)</f>
        <v>Programa 30. Atención del déficit social para un hábitat digno.</v>
      </c>
      <c r="H153" t="s">
        <v>345</v>
      </c>
      <c r="I153" t="str">
        <f>VLOOKUP(M153,'BATERIA DE PROYECTOS'!$A$2:$I$115,9,0)</f>
        <v>Desarrollo urbano y rural integral</v>
      </c>
      <c r="J153" t="s">
        <v>347</v>
      </c>
      <c r="K153">
        <v>11</v>
      </c>
      <c r="L153" t="str">
        <f>VLOOKUP(M153,'BATERIA DE PROYECTOS'!$A$2:$L$115,12,0)</f>
        <v>Dotación, adecuación y mejoramiento a unidades operativas de servicios sociales de la SDIS</v>
      </c>
      <c r="M153">
        <v>82</v>
      </c>
      <c r="N153" t="s">
        <v>183</v>
      </c>
      <c r="O153" t="s">
        <v>834</v>
      </c>
      <c r="P153" t="s">
        <v>1149</v>
      </c>
      <c r="Q153" s="104">
        <v>0</v>
      </c>
      <c r="R153" s="104">
        <v>196</v>
      </c>
      <c r="S153" s="104">
        <v>196</v>
      </c>
      <c r="T153" s="104">
        <v>0</v>
      </c>
      <c r="U153" s="104">
        <v>392</v>
      </c>
      <c r="V153" s="105">
        <v>3.0000000000000001E-3</v>
      </c>
      <c r="W153">
        <v>0</v>
      </c>
      <c r="X153" s="103">
        <v>2</v>
      </c>
      <c r="Y153" s="107" t="s">
        <v>1009</v>
      </c>
      <c r="Z153" s="106">
        <v>24</v>
      </c>
      <c r="AA153" s="112">
        <v>28</v>
      </c>
      <c r="AB153" s="113" t="s">
        <v>222</v>
      </c>
      <c r="AC153" s="121"/>
      <c r="AD153" s="289" t="s">
        <v>347</v>
      </c>
      <c r="AE153" s="289" t="s">
        <v>835</v>
      </c>
      <c r="AF153" s="113" t="s">
        <v>836</v>
      </c>
    </row>
    <row r="154" spans="1:32" x14ac:dyDescent="0.25">
      <c r="A154">
        <v>2</v>
      </c>
      <c r="B154" t="s">
        <v>6</v>
      </c>
      <c r="C154" t="s">
        <v>612</v>
      </c>
      <c r="D154">
        <v>4</v>
      </c>
      <c r="E154" t="s">
        <v>710</v>
      </c>
      <c r="F154">
        <v>30</v>
      </c>
      <c r="G154" t="str">
        <f>VLOOKUP(M154,'BATERIA DE PROYECTOS'!$A$2:$G$115,7,0)</f>
        <v>Programa 30. Atención del déficit social para un hábitat digno.</v>
      </c>
      <c r="H154" t="s">
        <v>345</v>
      </c>
      <c r="I154" t="str">
        <f>VLOOKUP(M154,'BATERIA DE PROYECTOS'!$A$2:$I$115,9,0)</f>
        <v>Desarrollo urbano y rural integral</v>
      </c>
      <c r="J154" t="s">
        <v>347</v>
      </c>
      <c r="K154">
        <v>11</v>
      </c>
      <c r="L154" t="str">
        <f>VLOOKUP(M154,'BATERIA DE PROYECTOS'!$A$2:$L$115,12,0)</f>
        <v>Dotación, adecuación y mejoramiento a unidades operativas de servicios sociales de la SDIS</v>
      </c>
      <c r="M154">
        <v>84</v>
      </c>
      <c r="N154" t="s">
        <v>839</v>
      </c>
      <c r="O154" t="s">
        <v>840</v>
      </c>
      <c r="P154" t="s">
        <v>1150</v>
      </c>
      <c r="Q154" s="104">
        <v>0</v>
      </c>
      <c r="R154" s="104">
        <v>0</v>
      </c>
      <c r="S154" s="104">
        <v>0</v>
      </c>
      <c r="T154" s="104">
        <v>196</v>
      </c>
      <c r="U154" s="104">
        <v>196</v>
      </c>
      <c r="V154" s="105">
        <v>1.5E-3</v>
      </c>
      <c r="W154">
        <v>0</v>
      </c>
      <c r="X154" s="103">
        <v>1</v>
      </c>
      <c r="Y154" s="107" t="s">
        <v>1009</v>
      </c>
      <c r="Z154" s="106">
        <v>24</v>
      </c>
      <c r="AA154" s="112">
        <v>28</v>
      </c>
      <c r="AB154" s="113" t="s">
        <v>222</v>
      </c>
      <c r="AC154" s="121"/>
      <c r="AD154" s="289" t="s">
        <v>347</v>
      </c>
      <c r="AE154" s="289" t="s">
        <v>835</v>
      </c>
      <c r="AF154" s="113" t="s">
        <v>841</v>
      </c>
    </row>
    <row r="155" spans="1:32" x14ac:dyDescent="0.25">
      <c r="A155">
        <v>2</v>
      </c>
      <c r="B155" t="s">
        <v>6</v>
      </c>
      <c r="C155" t="s">
        <v>612</v>
      </c>
      <c r="D155">
        <v>4</v>
      </c>
      <c r="E155" t="s">
        <v>710</v>
      </c>
      <c r="F155">
        <v>30</v>
      </c>
      <c r="G155" t="str">
        <f>VLOOKUP(M155,'BATERIA DE PROYECTOS'!$A$2:$G$115,7,0)</f>
        <v>Programa 30. Atención del déficit social para un hábitat digno.</v>
      </c>
      <c r="H155" t="s">
        <v>345</v>
      </c>
      <c r="I155" t="str">
        <f>VLOOKUP(M155,'BATERIA DE PROYECTOS'!$A$2:$I$115,9,0)</f>
        <v>Desarrollo urbano y rural integral</v>
      </c>
      <c r="J155" t="s">
        <v>347</v>
      </c>
      <c r="K155">
        <v>11</v>
      </c>
      <c r="L155" t="str">
        <f>VLOOKUP(M155,'BATERIA DE PROYECTOS'!$A$2:$L$115,12,0)</f>
        <v>Dotación, adecuación y mejoramiento a unidades operativas de servicios sociales de la SDIS</v>
      </c>
      <c r="M155">
        <v>88</v>
      </c>
      <c r="N155" t="s">
        <v>850</v>
      </c>
      <c r="O155" t="s">
        <v>851</v>
      </c>
      <c r="P155" t="s">
        <v>1150</v>
      </c>
      <c r="Q155" s="104">
        <v>196</v>
      </c>
      <c r="R155" s="104">
        <v>0</v>
      </c>
      <c r="S155" s="104">
        <v>0</v>
      </c>
      <c r="T155" s="104">
        <v>0</v>
      </c>
      <c r="U155" s="104">
        <v>196</v>
      </c>
      <c r="V155" s="105">
        <v>1.5E-3</v>
      </c>
      <c r="W155">
        <v>0</v>
      </c>
      <c r="X155" s="103">
        <v>1</v>
      </c>
      <c r="Y155" s="107" t="s">
        <v>1009</v>
      </c>
      <c r="Z155" s="106">
        <v>24</v>
      </c>
      <c r="AA155" s="112">
        <v>28</v>
      </c>
      <c r="AB155" s="113" t="s">
        <v>222</v>
      </c>
      <c r="AC155" s="121"/>
      <c r="AD155" s="289" t="s">
        <v>347</v>
      </c>
      <c r="AE155" s="289" t="s">
        <v>835</v>
      </c>
      <c r="AF155" s="113" t="s">
        <v>852</v>
      </c>
    </row>
    <row r="156" spans="1:32" x14ac:dyDescent="0.25">
      <c r="A156">
        <v>2</v>
      </c>
      <c r="B156" t="s">
        <v>6</v>
      </c>
      <c r="C156" t="s">
        <v>709</v>
      </c>
      <c r="D156">
        <v>4</v>
      </c>
      <c r="E156" t="s">
        <v>710</v>
      </c>
      <c r="F156">
        <v>31</v>
      </c>
      <c r="G156" t="str">
        <f>VLOOKUP(M156,'BATERIA DE PROYECTOS'!$A$2:$G$115,7,0)</f>
        <v>Programa 31. Acceso equitativo de vivienda urbana y rural</v>
      </c>
      <c r="H156" t="s">
        <v>373</v>
      </c>
      <c r="I156" t="str">
        <f>VLOOKUP(M156,'BATERIA DE PROYECTOS'!$A$2:$I$115,9,0)</f>
        <v>Hábitat sostenible e incluyente</v>
      </c>
      <c r="J156" t="s">
        <v>539</v>
      </c>
      <c r="K156">
        <v>73</v>
      </c>
      <c r="L156" t="str">
        <f>VLOOKUP(M156,'BATERIA DE PROYECTOS'!$A$2:$L$115,12,0)</f>
        <v>Asignación del subsidio de mejoramiento de vivienda</v>
      </c>
      <c r="M156">
        <v>89</v>
      </c>
      <c r="N156" t="s">
        <v>856</v>
      </c>
      <c r="O156" t="s">
        <v>857</v>
      </c>
      <c r="P156" t="s">
        <v>1151</v>
      </c>
      <c r="Q156" s="104">
        <v>86</v>
      </c>
      <c r="R156" s="104">
        <v>0</v>
      </c>
      <c r="S156" s="104">
        <v>400</v>
      </c>
      <c r="T156" s="104">
        <v>0</v>
      </c>
      <c r="U156" s="104">
        <v>486</v>
      </c>
      <c r="V156" s="105">
        <v>3.7000000000000002E-3</v>
      </c>
      <c r="W156">
        <v>0</v>
      </c>
      <c r="X156" s="103">
        <v>17</v>
      </c>
      <c r="Y156" s="107" t="s">
        <v>1062</v>
      </c>
      <c r="Z156" s="106">
        <v>43</v>
      </c>
      <c r="AA156" s="112">
        <v>29</v>
      </c>
      <c r="AB156" s="113" t="s">
        <v>858</v>
      </c>
      <c r="AC156" s="121"/>
      <c r="AD156" s="289" t="s">
        <v>347</v>
      </c>
      <c r="AE156" s="289" t="s">
        <v>859</v>
      </c>
      <c r="AF156" s="113" t="s">
        <v>860</v>
      </c>
    </row>
    <row r="157" spans="1:32" x14ac:dyDescent="0.25">
      <c r="A157">
        <v>2</v>
      </c>
      <c r="B157" t="s">
        <v>6</v>
      </c>
      <c r="C157" t="s">
        <v>412</v>
      </c>
      <c r="D157">
        <v>5</v>
      </c>
      <c r="E157" t="s">
        <v>861</v>
      </c>
      <c r="F157">
        <v>33</v>
      </c>
      <c r="G157" t="str">
        <f>VLOOKUP(M157,'BATERIA DE PROYECTOS'!$A$2:$G$115,7,0)</f>
        <v>Programa 33. Fortalecimiento institucional para un Gobierno confiable</v>
      </c>
      <c r="H157" t="s">
        <v>373</v>
      </c>
      <c r="I157" t="str">
        <f>VLOOKUP(M157,'BATERIA DE PROYECTOS'!$A$2:$I$115,9,0)</f>
        <v>Gobierno confiable</v>
      </c>
      <c r="J157" t="s">
        <v>1074</v>
      </c>
      <c r="K157">
        <v>43</v>
      </c>
      <c r="L157" t="str">
        <f>VLOOKUP(M157,'BATERIA DE PROYECTOS'!$A$2:$L$115,12,0)</f>
        <v>Fortalecimiento institucional</v>
      </c>
      <c r="M157">
        <v>93</v>
      </c>
      <c r="N157" t="s">
        <v>880</v>
      </c>
      <c r="O157" t="s">
        <v>881</v>
      </c>
      <c r="P157" t="s">
        <v>881</v>
      </c>
      <c r="Q157" s="104">
        <v>2309</v>
      </c>
      <c r="R157" s="104">
        <v>2309</v>
      </c>
      <c r="S157" s="104">
        <v>2309</v>
      </c>
      <c r="T157" s="104">
        <v>2309</v>
      </c>
      <c r="U157" s="104">
        <v>9235</v>
      </c>
      <c r="V157" s="105">
        <v>6.9400000000000003E-2</v>
      </c>
      <c r="W157">
        <v>0</v>
      </c>
      <c r="X157" s="103">
        <v>4</v>
      </c>
      <c r="Y157" s="107" t="s">
        <v>1076</v>
      </c>
      <c r="Z157" s="106">
        <v>3</v>
      </c>
      <c r="AA157" s="112">
        <v>30</v>
      </c>
      <c r="AB157" s="113" t="s">
        <v>882</v>
      </c>
      <c r="AC157" s="121"/>
      <c r="AD157" s="289" t="s">
        <v>870</v>
      </c>
      <c r="AE157" s="289" t="s">
        <v>347</v>
      </c>
      <c r="AF157" s="113" t="s">
        <v>883</v>
      </c>
    </row>
    <row r="158" spans="1:32" x14ac:dyDescent="0.25">
      <c r="A158">
        <v>2</v>
      </c>
      <c r="B158" t="s">
        <v>6</v>
      </c>
      <c r="C158" t="s">
        <v>412</v>
      </c>
      <c r="D158">
        <v>5</v>
      </c>
      <c r="E158" t="s">
        <v>861</v>
      </c>
      <c r="F158">
        <v>33</v>
      </c>
      <c r="G158" t="str">
        <f>VLOOKUP(M158,'BATERIA DE PROYECTOS'!$A$2:$G$115,7,0)</f>
        <v>Programa 33. Fortalecimiento institucional para un Gobierno confiable</v>
      </c>
      <c r="H158" t="s">
        <v>373</v>
      </c>
      <c r="I158" t="str">
        <f>VLOOKUP(M158,'BATERIA DE PROYECTOS'!$A$2:$I$115,9,0)</f>
        <v>Gobierno confiable</v>
      </c>
      <c r="J158" t="s">
        <v>1074</v>
      </c>
      <c r="K158">
        <v>45</v>
      </c>
      <c r="L158" t="str">
        <f>VLOOKUP(M158,'BATERIA DE PROYECTOS'!$A$2:$L$115,12,0)</f>
        <v>Inspección, vigilancia y control.</v>
      </c>
      <c r="M158">
        <v>94</v>
      </c>
      <c r="N158" t="s">
        <v>886</v>
      </c>
      <c r="O158" t="s">
        <v>887</v>
      </c>
      <c r="P158" t="s">
        <v>887</v>
      </c>
      <c r="Q158" s="104">
        <v>1958</v>
      </c>
      <c r="R158" s="104">
        <v>1958</v>
      </c>
      <c r="S158" s="104">
        <v>1958</v>
      </c>
      <c r="T158" s="104">
        <v>1958</v>
      </c>
      <c r="U158" s="104">
        <v>7833</v>
      </c>
      <c r="V158" s="105">
        <v>5.8900000000000001E-2</v>
      </c>
      <c r="W158">
        <v>0</v>
      </c>
      <c r="X158" s="103">
        <v>4</v>
      </c>
      <c r="Y158" s="107" t="s">
        <v>1076</v>
      </c>
      <c r="Z158" s="106">
        <v>3</v>
      </c>
      <c r="AA158" s="112">
        <v>30</v>
      </c>
      <c r="AB158" s="113" t="s">
        <v>888</v>
      </c>
      <c r="AC158" s="121"/>
      <c r="AD158" s="289" t="s">
        <v>870</v>
      </c>
      <c r="AE158" s="289" t="s">
        <v>347</v>
      </c>
      <c r="AF158" s="113" t="s">
        <v>889</v>
      </c>
    </row>
    <row r="159" spans="1:32" x14ac:dyDescent="0.25">
      <c r="A159">
        <v>2</v>
      </c>
      <c r="B159" t="s">
        <v>6</v>
      </c>
      <c r="C159" t="s">
        <v>412</v>
      </c>
      <c r="D159">
        <v>5</v>
      </c>
      <c r="E159" t="s">
        <v>861</v>
      </c>
      <c r="F159">
        <v>33</v>
      </c>
      <c r="G159" t="str">
        <f>VLOOKUP(M159,'BATERIA DE PROYECTOS'!$A$2:$G$115,7,0)</f>
        <v>Programa 33. Fortalecimiento institucional para un Gobierno confiable</v>
      </c>
      <c r="H159" t="s">
        <v>373</v>
      </c>
      <c r="I159" t="str">
        <f>VLOOKUP(M159,'BATERIA DE PROYECTOS'!$A$2:$I$115,9,0)</f>
        <v>Gobierno confiable</v>
      </c>
      <c r="J159" t="s">
        <v>539</v>
      </c>
      <c r="K159">
        <v>77</v>
      </c>
      <c r="L159" t="str">
        <f>VLOOKUP(M159,'BATERIA DE PROYECTOS'!$A$2:$L$115,12,0)</f>
        <v>Creación de Laboratorios de Innovación Social y Transparencia</v>
      </c>
      <c r="M159">
        <v>114</v>
      </c>
      <c r="N159" t="s">
        <v>892</v>
      </c>
      <c r="O159" t="s">
        <v>893</v>
      </c>
      <c r="P159" t="s">
        <v>1083</v>
      </c>
      <c r="Q159" s="104">
        <v>50</v>
      </c>
      <c r="R159" s="104">
        <v>50</v>
      </c>
      <c r="S159" s="104">
        <v>50</v>
      </c>
      <c r="T159" s="104">
        <v>50</v>
      </c>
      <c r="U159" s="104">
        <v>200</v>
      </c>
      <c r="V159" s="105">
        <v>1.5E-3</v>
      </c>
      <c r="W159">
        <v>0</v>
      </c>
      <c r="X159" s="103">
        <v>4</v>
      </c>
      <c r="Y159" s="107" t="s">
        <v>1076</v>
      </c>
      <c r="Z159" s="106">
        <v>3</v>
      </c>
      <c r="AA159" s="112">
        <v>30</v>
      </c>
      <c r="AB159" s="113" t="s">
        <v>894</v>
      </c>
      <c r="AC159" s="121"/>
      <c r="AD159" s="289" t="s">
        <v>895</v>
      </c>
      <c r="AE159" s="289" t="s">
        <v>347</v>
      </c>
      <c r="AF159" s="113" t="s">
        <v>896</v>
      </c>
    </row>
    <row r="160" spans="1:32" x14ac:dyDescent="0.25">
      <c r="A160">
        <v>2</v>
      </c>
      <c r="B160" t="s">
        <v>6</v>
      </c>
      <c r="C160" t="s">
        <v>521</v>
      </c>
      <c r="D160">
        <v>5</v>
      </c>
      <c r="E160" t="s">
        <v>861</v>
      </c>
      <c r="F160">
        <v>35</v>
      </c>
      <c r="G160" t="str">
        <f>VLOOKUP(M160,'BATERIA DE PROYECTOS'!$A$2:$G$115,7,0)</f>
        <v>Programa 35. Bogotá Ciudad Inteligente.</v>
      </c>
      <c r="H160" t="s">
        <v>345</v>
      </c>
      <c r="I160" t="str">
        <f>VLOOKUP(M160,'BATERIA DE PROYECTOS'!$A$2:$I$115,9,0)</f>
        <v>Ciudad inteligente​</v>
      </c>
      <c r="J160" t="s">
        <v>347</v>
      </c>
      <c r="K160">
        <v>12</v>
      </c>
      <c r="L160" t="str">
        <f>VLOOKUP(M160,'BATERIA DE PROYECTOS'!$A$2:$L$115,12,0)</f>
        <v>Conectividad y redes de comunicación.</v>
      </c>
      <c r="M160">
        <v>95</v>
      </c>
      <c r="N160" t="s">
        <v>901</v>
      </c>
      <c r="O160" t="s">
        <v>902</v>
      </c>
      <c r="P160" t="s">
        <v>1152</v>
      </c>
      <c r="Q160" s="104">
        <v>178</v>
      </c>
      <c r="R160" s="104">
        <v>178</v>
      </c>
      <c r="S160" s="104">
        <v>178</v>
      </c>
      <c r="T160" s="104">
        <v>178</v>
      </c>
      <c r="U160" s="104">
        <v>712</v>
      </c>
      <c r="V160" s="105">
        <v>5.3E-3</v>
      </c>
      <c r="W160">
        <v>0</v>
      </c>
      <c r="X160" s="103">
        <v>4</v>
      </c>
      <c r="Y160" s="107" t="s">
        <v>1023</v>
      </c>
      <c r="Z160" s="106">
        <v>1</v>
      </c>
      <c r="AA160" s="112">
        <v>31</v>
      </c>
      <c r="AB160" s="113" t="s">
        <v>903</v>
      </c>
      <c r="AC160" s="121"/>
      <c r="AD160" s="289" t="s">
        <v>347</v>
      </c>
      <c r="AE160" s="289" t="s">
        <v>347</v>
      </c>
      <c r="AF160" s="113" t="s">
        <v>904</v>
      </c>
    </row>
    <row r="161" spans="1:32" x14ac:dyDescent="0.25">
      <c r="A161">
        <v>2</v>
      </c>
      <c r="B161" t="s">
        <v>6</v>
      </c>
      <c r="C161" t="s">
        <v>521</v>
      </c>
      <c r="D161">
        <v>5</v>
      </c>
      <c r="E161" t="s">
        <v>861</v>
      </c>
      <c r="F161">
        <v>35</v>
      </c>
      <c r="G161" t="str">
        <f>VLOOKUP(M161,'BATERIA DE PROYECTOS'!$A$2:$G$115,7,0)</f>
        <v>Programa 35. Bogotá Ciudad Inteligente.</v>
      </c>
      <c r="H161" t="s">
        <v>345</v>
      </c>
      <c r="I161" t="str">
        <f>VLOOKUP(M161,'BATERIA DE PROYECTOS'!$A$2:$I$115,9,0)</f>
        <v>Ciudad inteligente​</v>
      </c>
      <c r="J161" t="s">
        <v>347</v>
      </c>
      <c r="K161">
        <v>12</v>
      </c>
      <c r="L161" t="str">
        <f>VLOOKUP(M161,'BATERIA DE PROYECTOS'!$A$2:$L$115,12,0)</f>
        <v>Conectividad y redes de comunicación.</v>
      </c>
      <c r="M161">
        <v>96</v>
      </c>
      <c r="N161" t="s">
        <v>905</v>
      </c>
      <c r="O161" t="s">
        <v>906</v>
      </c>
      <c r="P161" t="s">
        <v>1153</v>
      </c>
      <c r="Q161" s="104">
        <v>178</v>
      </c>
      <c r="R161" s="104">
        <v>178</v>
      </c>
      <c r="S161" s="104">
        <v>178</v>
      </c>
      <c r="T161" s="104">
        <v>178</v>
      </c>
      <c r="U161" s="104">
        <v>712</v>
      </c>
      <c r="V161" s="105">
        <v>5.3E-3</v>
      </c>
      <c r="W161">
        <v>0</v>
      </c>
      <c r="X161" s="103">
        <v>4</v>
      </c>
      <c r="Y161" s="107" t="s">
        <v>1023</v>
      </c>
      <c r="Z161" s="106">
        <v>1</v>
      </c>
      <c r="AA161" s="112">
        <v>31</v>
      </c>
      <c r="AB161" s="113" t="s">
        <v>352</v>
      </c>
      <c r="AC161" s="121"/>
      <c r="AD161" s="289" t="s">
        <v>347</v>
      </c>
      <c r="AE161" s="289" t="s">
        <v>347</v>
      </c>
      <c r="AF161" s="113" t="s">
        <v>907</v>
      </c>
    </row>
    <row r="162" spans="1:32" x14ac:dyDescent="0.25">
      <c r="A162">
        <v>2</v>
      </c>
      <c r="B162" t="s">
        <v>6</v>
      </c>
      <c r="C162" t="s">
        <v>412</v>
      </c>
      <c r="D162">
        <v>5</v>
      </c>
      <c r="E162" t="s">
        <v>861</v>
      </c>
      <c r="F162">
        <v>39</v>
      </c>
      <c r="G162" t="str">
        <f>VLOOKUP(M162,'BATERIA DE PROYECTOS'!$A$2:$G$115,7,0)</f>
        <v>Programa 39. Camino hacia una democracia deliberativa con un gobierno cercano a la gente y con participación ciudadana</v>
      </c>
      <c r="H162" t="s">
        <v>345</v>
      </c>
      <c r="I162" t="str">
        <f>VLOOKUP(M162,'BATERIA DE PROYECTOS'!$A$2:$I$115,9,0)</f>
        <v>Democracia deliberativa y participación</v>
      </c>
      <c r="J162" t="s">
        <v>347</v>
      </c>
      <c r="K162">
        <v>18</v>
      </c>
      <c r="L162" t="str">
        <f>VLOOKUP(M162,'BATERIA DE PROYECTOS'!$A$2:$L$115,12,0)</f>
        <v>Fortalecimiento a organizaciones sociales y comunitarias y a instancias de participación.</v>
      </c>
      <c r="M162">
        <v>97</v>
      </c>
      <c r="N162" t="s">
        <v>912</v>
      </c>
      <c r="O162" t="s">
        <v>913</v>
      </c>
      <c r="P162" t="s">
        <v>1154</v>
      </c>
      <c r="Q162" s="104">
        <v>372</v>
      </c>
      <c r="R162" s="104">
        <v>372</v>
      </c>
      <c r="S162" s="104">
        <v>372</v>
      </c>
      <c r="T162" s="104">
        <v>372</v>
      </c>
      <c r="U162" s="104">
        <v>1490</v>
      </c>
      <c r="V162" s="105">
        <v>1.12E-2</v>
      </c>
      <c r="W162">
        <v>0</v>
      </c>
      <c r="X162" s="103">
        <v>60</v>
      </c>
      <c r="Y162" s="107" t="s">
        <v>1076</v>
      </c>
      <c r="Z162" s="106">
        <v>3</v>
      </c>
      <c r="AA162" s="112">
        <v>32</v>
      </c>
      <c r="AB162" s="113" t="s">
        <v>914</v>
      </c>
      <c r="AC162" s="121"/>
      <c r="AD162" s="289" t="s">
        <v>347</v>
      </c>
      <c r="AE162" s="289" t="s">
        <v>347</v>
      </c>
      <c r="AF162" s="113" t="s">
        <v>915</v>
      </c>
    </row>
    <row r="163" spans="1:32" x14ac:dyDescent="0.25">
      <c r="A163">
        <v>2</v>
      </c>
      <c r="B163" t="s">
        <v>6</v>
      </c>
      <c r="C163" t="s">
        <v>412</v>
      </c>
      <c r="D163">
        <v>5</v>
      </c>
      <c r="E163" t="s">
        <v>861</v>
      </c>
      <c r="F163">
        <v>39</v>
      </c>
      <c r="G163" t="str">
        <f>VLOOKUP(M163,'BATERIA DE PROYECTOS'!$A$2:$G$115,7,0)</f>
        <v>Programa 39. Camino hacia una democracia deliberativa con un gobierno cercano a la gente y con participación ciudadana</v>
      </c>
      <c r="H163" t="s">
        <v>345</v>
      </c>
      <c r="I163" t="str">
        <f>VLOOKUP(M163,'BATERIA DE PROYECTOS'!$A$2:$I$115,9,0)</f>
        <v>Democracia deliberativa y participación</v>
      </c>
      <c r="J163" t="s">
        <v>347</v>
      </c>
      <c r="K163">
        <v>20</v>
      </c>
      <c r="L163" t="str">
        <f>VLOOKUP(M163,'BATERIA DE PROYECTOS'!$A$2:$L$115,12,0)</f>
        <v>Procesos de formación en capacidades democráticas para la participación ciudadana incidente</v>
      </c>
      <c r="M163">
        <v>98</v>
      </c>
      <c r="N163" t="s">
        <v>918</v>
      </c>
      <c r="O163" t="s">
        <v>919</v>
      </c>
      <c r="P163" t="s">
        <v>1155</v>
      </c>
      <c r="Q163" s="104">
        <v>193</v>
      </c>
      <c r="R163" s="104">
        <v>193</v>
      </c>
      <c r="S163" s="104">
        <v>193</v>
      </c>
      <c r="T163" s="104">
        <v>193</v>
      </c>
      <c r="U163" s="104">
        <v>772</v>
      </c>
      <c r="V163" s="105">
        <v>5.7999999999999996E-3</v>
      </c>
      <c r="W163">
        <v>0</v>
      </c>
      <c r="X163" s="103">
        <v>5348</v>
      </c>
      <c r="Y163" s="107" t="s">
        <v>1076</v>
      </c>
      <c r="Z163" s="106">
        <v>3</v>
      </c>
      <c r="AA163" s="112">
        <v>32</v>
      </c>
      <c r="AB163" s="113" t="s">
        <v>561</v>
      </c>
      <c r="AC163" s="121"/>
      <c r="AD163" s="289" t="s">
        <v>347</v>
      </c>
      <c r="AE163" s="289" t="s">
        <v>920</v>
      </c>
      <c r="AF163" s="113" t="s">
        <v>915</v>
      </c>
    </row>
    <row r="164" spans="1:32" x14ac:dyDescent="0.25">
      <c r="A164">
        <v>2</v>
      </c>
      <c r="B164" t="s">
        <v>6</v>
      </c>
      <c r="C164" t="s">
        <v>412</v>
      </c>
      <c r="D164">
        <v>5</v>
      </c>
      <c r="E164" t="s">
        <v>861</v>
      </c>
      <c r="F164">
        <v>39</v>
      </c>
      <c r="G164" t="str">
        <f>VLOOKUP(M164,'BATERIA DE PROYECTOS'!$A$2:$G$115,7,0)</f>
        <v>Programa 39. Camino hacia una democracia deliberativa con un gobierno cercano a la gente y con participación ciudadana</v>
      </c>
      <c r="H164" t="s">
        <v>373</v>
      </c>
      <c r="I164" t="str">
        <f>VLOOKUP(M164,'BATERIA DE PROYECTOS'!$A$2:$I$115,9,0)</f>
        <v>Democracia deliberativa y participación</v>
      </c>
      <c r="J164" t="s">
        <v>539</v>
      </c>
      <c r="K164">
        <v>41</v>
      </c>
      <c r="L164" t="str">
        <f>VLOOKUP(M164,'BATERIA DE PROYECTOS'!$A$2:$L$115,12,0)</f>
        <v>Fortalecimiento a organizaciones comunales</v>
      </c>
      <c r="M164">
        <v>99</v>
      </c>
      <c r="N164" t="s">
        <v>923</v>
      </c>
      <c r="O164" t="s">
        <v>924</v>
      </c>
      <c r="P164" t="s">
        <v>1156</v>
      </c>
      <c r="Q164" s="104">
        <v>347</v>
      </c>
      <c r="R164" s="104">
        <v>0</v>
      </c>
      <c r="S164" s="104">
        <v>0</v>
      </c>
      <c r="T164" s="104">
        <v>0</v>
      </c>
      <c r="U164" s="104">
        <v>347</v>
      </c>
      <c r="V164" s="105">
        <v>2.5999999999999999E-3</v>
      </c>
      <c r="W164">
        <v>0</v>
      </c>
      <c r="X164" s="103">
        <v>18</v>
      </c>
      <c r="Y164" s="107" t="s">
        <v>1076</v>
      </c>
      <c r="Z164" s="106">
        <v>3</v>
      </c>
      <c r="AA164" s="112">
        <v>32</v>
      </c>
      <c r="AB164" s="113" t="s">
        <v>925</v>
      </c>
      <c r="AC164" s="121"/>
      <c r="AD164" s="289" t="s">
        <v>347</v>
      </c>
      <c r="AE164" s="289" t="s">
        <v>347</v>
      </c>
      <c r="AF164" s="113" t="s">
        <v>915</v>
      </c>
    </row>
    <row r="165" spans="1:32" x14ac:dyDescent="0.25">
      <c r="A165">
        <v>2</v>
      </c>
      <c r="B165" t="s">
        <v>6</v>
      </c>
      <c r="C165" t="s">
        <v>412</v>
      </c>
      <c r="D165">
        <v>5</v>
      </c>
      <c r="E165" t="s">
        <v>861</v>
      </c>
      <c r="F165">
        <v>39</v>
      </c>
      <c r="G165" t="str">
        <f>VLOOKUP(M165,'BATERIA DE PROYECTOS'!$A$2:$G$115,7,0)</f>
        <v>Programa 39. Camino hacia una democracia deliberativa con un gobierno cercano a la gente y con participación ciudadana</v>
      </c>
      <c r="H165" t="s">
        <v>373</v>
      </c>
      <c r="I165" t="str">
        <f>VLOOKUP(M165,'BATERIA DE PROYECTOS'!$A$2:$I$115,9,0)</f>
        <v>Gobierno confiable</v>
      </c>
      <c r="J165" t="s">
        <v>539</v>
      </c>
      <c r="K165">
        <v>44</v>
      </c>
      <c r="L165" t="str">
        <f>VLOOKUP(M165,'BATERIA DE PROYECTOS'!$A$2:$L$115,12,0)</f>
        <v>Bogotaneidad</v>
      </c>
      <c r="M165">
        <v>100</v>
      </c>
      <c r="N165" t="s">
        <v>927</v>
      </c>
      <c r="O165" t="s">
        <v>928</v>
      </c>
      <c r="P165" t="s">
        <v>1157</v>
      </c>
      <c r="Q165" s="104">
        <v>100</v>
      </c>
      <c r="R165" s="104">
        <v>100</v>
      </c>
      <c r="S165" s="104">
        <v>100</v>
      </c>
      <c r="T165" s="104">
        <v>100</v>
      </c>
      <c r="U165" s="104">
        <v>400</v>
      </c>
      <c r="V165" s="105">
        <v>3.0000000000000001E-3</v>
      </c>
      <c r="W165">
        <v>0</v>
      </c>
      <c r="X165" s="103">
        <v>4</v>
      </c>
      <c r="Y165" s="107" t="s">
        <v>1076</v>
      </c>
      <c r="Z165" s="106">
        <v>3</v>
      </c>
      <c r="AA165" s="112">
        <v>11</v>
      </c>
      <c r="AB165" s="113" t="s">
        <v>929</v>
      </c>
      <c r="AC165" s="121"/>
      <c r="AD165" s="289" t="s">
        <v>930</v>
      </c>
      <c r="AE165" s="289" t="s">
        <v>347</v>
      </c>
      <c r="AF165" s="113" t="s">
        <v>896</v>
      </c>
    </row>
    <row r="166" spans="1:32" x14ac:dyDescent="0.25">
      <c r="A166">
        <v>2</v>
      </c>
      <c r="B166" t="s">
        <v>6</v>
      </c>
      <c r="C166" t="s">
        <v>412</v>
      </c>
      <c r="D166">
        <v>5</v>
      </c>
      <c r="E166" t="s">
        <v>861</v>
      </c>
      <c r="F166">
        <v>39</v>
      </c>
      <c r="G166" t="str">
        <f>VLOOKUP(M166,'BATERIA DE PROYECTOS'!$A$2:$G$115,7,0)</f>
        <v>Programa 39. Camino hacia una democracia deliberativa con un gobierno cercano a la gente y con participación ciudadana</v>
      </c>
      <c r="H166" t="s">
        <v>373</v>
      </c>
      <c r="I166" t="str">
        <f>VLOOKUP(M166,'BATERIA DE PROYECTOS'!$A$2:$I$115,9,0)</f>
        <v>Gobierno confiable</v>
      </c>
      <c r="J166" t="s">
        <v>539</v>
      </c>
      <c r="K166">
        <v>44</v>
      </c>
      <c r="L166" t="str">
        <f>VLOOKUP(M166,'BATERIA DE PROYECTOS'!$A$2:$L$115,12,0)</f>
        <v>Bogotaneidad</v>
      </c>
      <c r="M166">
        <v>101</v>
      </c>
      <c r="N166" t="s">
        <v>892</v>
      </c>
      <c r="O166" t="s">
        <v>893</v>
      </c>
      <c r="P166" t="s">
        <v>1083</v>
      </c>
      <c r="Q166" s="104">
        <v>50</v>
      </c>
      <c r="R166" s="104">
        <v>50</v>
      </c>
      <c r="S166" s="104">
        <v>50</v>
      </c>
      <c r="T166" s="104">
        <v>50</v>
      </c>
      <c r="U166" s="104">
        <v>200</v>
      </c>
      <c r="V166" s="105">
        <v>1.5E-3</v>
      </c>
      <c r="W166">
        <v>0</v>
      </c>
      <c r="X166" s="103">
        <v>4</v>
      </c>
      <c r="Y166" s="107" t="s">
        <v>1076</v>
      </c>
      <c r="Z166" s="106">
        <v>3</v>
      </c>
      <c r="AA166" s="112">
        <v>11</v>
      </c>
      <c r="AB166" s="113" t="s">
        <v>894</v>
      </c>
      <c r="AC166" s="121"/>
      <c r="AD166" s="289" t="s">
        <v>895</v>
      </c>
      <c r="AE166" s="289" t="s">
        <v>347</v>
      </c>
      <c r="AF166" s="113" t="s">
        <v>896</v>
      </c>
    </row>
    <row r="167" spans="1:32" x14ac:dyDescent="0.25">
      <c r="A167">
        <v>2</v>
      </c>
      <c r="B167" t="s">
        <v>6</v>
      </c>
      <c r="C167" t="s">
        <v>412</v>
      </c>
      <c r="D167">
        <v>5</v>
      </c>
      <c r="E167" t="s">
        <v>861</v>
      </c>
      <c r="F167">
        <v>39</v>
      </c>
      <c r="G167" t="str">
        <f>VLOOKUP(M167,'BATERIA DE PROYECTOS'!$A$2:$G$115,7,0)</f>
        <v>Programa 39. Camino hacia una democracia deliberativa con un gobierno cercano a la gente y con participación ciudadana</v>
      </c>
      <c r="H167" t="s">
        <v>373</v>
      </c>
      <c r="I167" t="str">
        <f>VLOOKUP(M167,'BATERIA DE PROYECTOS'!$A$2:$I$115,9,0)</f>
        <v>Línea diferencial étnica</v>
      </c>
      <c r="J167" t="s">
        <v>539</v>
      </c>
      <c r="K167">
        <v>46</v>
      </c>
      <c r="L167" t="str">
        <f>VLOOKUP(M167,'BATERIA DE PROYECTOS'!$A$2:$L$115,12,0)</f>
        <v>Iniciativas diferenciales étnicas para comunidades Negras, Afrocolombianas, Raizales, Palenqueras, y los Pueblos Indígenas, Rrom o Gitano</v>
      </c>
      <c r="M167">
        <v>103</v>
      </c>
      <c r="N167" t="s">
        <v>938</v>
      </c>
      <c r="O167" t="s">
        <v>939</v>
      </c>
      <c r="P167" t="s">
        <v>1158</v>
      </c>
      <c r="Q167" s="104">
        <v>99</v>
      </c>
      <c r="R167" s="104">
        <v>99</v>
      </c>
      <c r="S167" s="104">
        <v>99</v>
      </c>
      <c r="T167" s="104">
        <v>99</v>
      </c>
      <c r="U167" s="104">
        <v>396</v>
      </c>
      <c r="V167" s="105">
        <v>3.0000000000000001E-3</v>
      </c>
      <c r="W167">
        <v>0</v>
      </c>
      <c r="X167" s="103">
        <v>4</v>
      </c>
      <c r="Y167" s="107" t="s">
        <v>1076</v>
      </c>
      <c r="Z167" s="106">
        <v>3</v>
      </c>
      <c r="AA167" s="112">
        <v>34</v>
      </c>
      <c r="AB167" s="113" t="s">
        <v>940</v>
      </c>
      <c r="AC167" s="121"/>
      <c r="AD167" s="289" t="s">
        <v>347</v>
      </c>
      <c r="AE167" s="289" t="s">
        <v>347</v>
      </c>
      <c r="AF167" s="113" t="s">
        <v>937</v>
      </c>
    </row>
    <row r="168" spans="1:32" x14ac:dyDescent="0.25">
      <c r="A168">
        <v>2</v>
      </c>
      <c r="B168" t="s">
        <v>6</v>
      </c>
      <c r="C168" t="s">
        <v>412</v>
      </c>
      <c r="D168">
        <v>5</v>
      </c>
      <c r="E168" t="s">
        <v>861</v>
      </c>
      <c r="F168">
        <v>39</v>
      </c>
      <c r="G168" t="str">
        <f>VLOOKUP(M168,'BATERIA DE PROYECTOS'!$A$2:$G$115,7,0)</f>
        <v>Programa 39. Camino hacia una democracia deliberativa con un gobierno cercano a la gente y con participación ciudadana</v>
      </c>
      <c r="H168" t="s">
        <v>373</v>
      </c>
      <c r="I168" t="str">
        <f>VLOOKUP(M168,'BATERIA DE PROYECTOS'!$A$2:$I$115,9,0)</f>
        <v>Línea diferencial étnica</v>
      </c>
      <c r="J168" t="s">
        <v>539</v>
      </c>
      <c r="K168">
        <v>46</v>
      </c>
      <c r="L168" t="str">
        <f>VLOOKUP(M168,'BATERIA DE PROYECTOS'!$A$2:$L$115,12,0)</f>
        <v>Iniciativas diferenciales étnicas para comunidades Negras, Afrocolombianas, Raizales, Palenqueras, y los Pueblos Indígenas, Rrom o Gitano</v>
      </c>
      <c r="M168">
        <v>104</v>
      </c>
      <c r="N168" t="s">
        <v>941</v>
      </c>
      <c r="O168" t="s">
        <v>942</v>
      </c>
      <c r="P168" t="s">
        <v>1159</v>
      </c>
      <c r="Q168" s="104">
        <v>99</v>
      </c>
      <c r="R168" s="104">
        <v>99</v>
      </c>
      <c r="S168" s="104">
        <v>99</v>
      </c>
      <c r="T168" s="104">
        <v>99</v>
      </c>
      <c r="U168" s="104">
        <v>396</v>
      </c>
      <c r="V168" s="105">
        <v>3.0000000000000001E-3</v>
      </c>
      <c r="W168">
        <v>0</v>
      </c>
      <c r="X168" s="103">
        <v>4</v>
      </c>
      <c r="Y168" s="107" t="s">
        <v>1076</v>
      </c>
      <c r="Z168" s="106">
        <v>3</v>
      </c>
      <c r="AA168" s="112">
        <v>34</v>
      </c>
      <c r="AB168" s="113" t="s">
        <v>943</v>
      </c>
      <c r="AC168" s="121"/>
      <c r="AD168" s="289" t="s">
        <v>347</v>
      </c>
      <c r="AE168" s="289" t="s">
        <v>347</v>
      </c>
      <c r="AF168" s="113" t="s">
        <v>937</v>
      </c>
    </row>
    <row r="169" spans="1:32" x14ac:dyDescent="0.25">
      <c r="A169">
        <v>2</v>
      </c>
      <c r="B169" t="s">
        <v>6</v>
      </c>
      <c r="C169" t="s">
        <v>412</v>
      </c>
      <c r="D169">
        <v>5</v>
      </c>
      <c r="E169" t="s">
        <v>861</v>
      </c>
      <c r="F169">
        <v>39</v>
      </c>
      <c r="G169" t="str">
        <f>VLOOKUP(M169,'BATERIA DE PROYECTOS'!$A$2:$G$115,7,0)</f>
        <v>Programa 39. Camino hacia una democracia deliberativa con un gobierno cercano a la gente y con participación ciudadana</v>
      </c>
      <c r="H169" t="s">
        <v>373</v>
      </c>
      <c r="I169" t="str">
        <f>VLOOKUP(M169,'BATERIA DE PROYECTOS'!$A$2:$I$115,9,0)</f>
        <v>Línea diferencial étnica</v>
      </c>
      <c r="J169" t="s">
        <v>539</v>
      </c>
      <c r="K169">
        <v>46</v>
      </c>
      <c r="L169" t="str">
        <f>VLOOKUP(M169,'BATERIA DE PROYECTOS'!$A$2:$L$115,12,0)</f>
        <v>Iniciativas diferenciales étnicas para comunidades Negras, Afrocolombianas, Raizales, Palenqueras, y los Pueblos Indígenas, Rrom o Gitano</v>
      </c>
      <c r="M169">
        <v>105</v>
      </c>
      <c r="N169" t="s">
        <v>944</v>
      </c>
      <c r="O169" t="s">
        <v>945</v>
      </c>
      <c r="P169" t="s">
        <v>1160</v>
      </c>
      <c r="Q169" s="104">
        <v>27</v>
      </c>
      <c r="R169" s="104">
        <v>27</v>
      </c>
      <c r="S169" s="104">
        <v>27</v>
      </c>
      <c r="T169" s="104">
        <v>27</v>
      </c>
      <c r="U169" s="104">
        <v>108</v>
      </c>
      <c r="V169" s="105">
        <v>8.0000000000000004E-4</v>
      </c>
      <c r="W169">
        <v>0</v>
      </c>
      <c r="X169" s="103">
        <v>4</v>
      </c>
      <c r="Y169" s="107" t="s">
        <v>1076</v>
      </c>
      <c r="Z169" s="106">
        <v>3</v>
      </c>
      <c r="AA169" s="112">
        <v>34</v>
      </c>
      <c r="AB169" s="113" t="s">
        <v>946</v>
      </c>
      <c r="AC169" s="121"/>
      <c r="AD169" s="289" t="s">
        <v>347</v>
      </c>
      <c r="AE169" s="289" t="s">
        <v>347</v>
      </c>
      <c r="AF169" s="113" t="s">
        <v>937</v>
      </c>
    </row>
    <row r="170" spans="1:32" x14ac:dyDescent="0.25">
      <c r="A170">
        <v>3</v>
      </c>
      <c r="B170" t="s">
        <v>8</v>
      </c>
      <c r="C170" t="s">
        <v>342</v>
      </c>
      <c r="D170">
        <v>1</v>
      </c>
      <c r="E170" t="s">
        <v>343</v>
      </c>
      <c r="F170">
        <v>1</v>
      </c>
      <c r="G170" t="str">
        <f>VLOOKUP(M170,'BATERIA DE PROYECTOS'!$A$2:$G$115,7,0)</f>
        <v>Programa 1. Diálogo social y cultura ciudadana para la convivencia pacífica y la recuperación de la confianza.</v>
      </c>
      <c r="H170" t="s">
        <v>345</v>
      </c>
      <c r="I170" t="str">
        <f>VLOOKUP(M170,'BATERIA DE PROYECTOS'!$A$2:$I$115,9,0)</f>
        <v>Cultura ciudadana para la convivencia pacífica</v>
      </c>
      <c r="J170" t="s">
        <v>347</v>
      </c>
      <c r="K170">
        <v>15</v>
      </c>
      <c r="L170" t="str">
        <f>VLOOKUP(M170,'BATERIA DE PROYECTOS'!$A$2:$L$115,12,0)</f>
        <v>Promoción de la convivencia ciudadana</v>
      </c>
      <c r="M170">
        <v>1</v>
      </c>
      <c r="N170" t="s">
        <v>350</v>
      </c>
      <c r="O170" t="s">
        <v>351</v>
      </c>
      <c r="P170" t="s">
        <v>1161</v>
      </c>
      <c r="Q170" s="104">
        <v>372</v>
      </c>
      <c r="R170" s="104">
        <v>352</v>
      </c>
      <c r="S170" s="104">
        <v>362</v>
      </c>
      <c r="T170" s="104">
        <v>373</v>
      </c>
      <c r="U170" s="104">
        <v>1459</v>
      </c>
      <c r="V170" s="105">
        <v>7.0000000000000001E-3</v>
      </c>
      <c r="W170">
        <v>0</v>
      </c>
      <c r="X170" s="103">
        <v>31</v>
      </c>
      <c r="Y170" s="107" t="s">
        <v>991</v>
      </c>
      <c r="Z170" s="106">
        <v>51</v>
      </c>
      <c r="AA170" s="112">
        <v>1</v>
      </c>
      <c r="AB170" s="113" t="s">
        <v>352</v>
      </c>
      <c r="AC170" s="121"/>
      <c r="AD170" s="289" t="s">
        <v>353</v>
      </c>
      <c r="AE170" s="289" t="s">
        <v>347</v>
      </c>
      <c r="AF170" s="113" t="s">
        <v>354</v>
      </c>
    </row>
    <row r="171" spans="1:32" x14ac:dyDescent="0.25">
      <c r="A171">
        <v>3</v>
      </c>
      <c r="B171" t="s">
        <v>8</v>
      </c>
      <c r="C171" t="s">
        <v>342</v>
      </c>
      <c r="D171">
        <v>1</v>
      </c>
      <c r="E171" t="s">
        <v>343</v>
      </c>
      <c r="F171">
        <v>1</v>
      </c>
      <c r="G171" t="str">
        <f>VLOOKUP(M171,'BATERIA DE PROYECTOS'!$A$2:$G$115,7,0)</f>
        <v>Programa 1. Diálogo social y cultura ciudadana para la convivencia pacífica y la recuperación de la confianza.</v>
      </c>
      <c r="H171" t="s">
        <v>345</v>
      </c>
      <c r="I171" t="str">
        <f>VLOOKUP(M171,'BATERIA DE PROYECTOS'!$A$2:$I$115,9,0)</f>
        <v>Cultura ciudadana para la convivencia pacífica</v>
      </c>
      <c r="J171" t="s">
        <v>347</v>
      </c>
      <c r="K171">
        <v>15</v>
      </c>
      <c r="L171" t="str">
        <f>VLOOKUP(M171,'BATERIA DE PROYECTOS'!$A$2:$L$115,12,0)</f>
        <v>Promoción de la convivencia ciudadana</v>
      </c>
      <c r="M171">
        <v>2</v>
      </c>
      <c r="N171" t="s">
        <v>355</v>
      </c>
      <c r="O171" t="s">
        <v>356</v>
      </c>
      <c r="P171" t="s">
        <v>992</v>
      </c>
      <c r="Q171" s="104">
        <v>248</v>
      </c>
      <c r="R171" s="104">
        <v>235</v>
      </c>
      <c r="S171" s="104">
        <v>241</v>
      </c>
      <c r="T171" s="104">
        <v>249</v>
      </c>
      <c r="U171" s="104">
        <v>973</v>
      </c>
      <c r="V171" s="105">
        <v>5.0000000000000001E-3</v>
      </c>
      <c r="W171">
        <v>0</v>
      </c>
      <c r="X171" s="103">
        <v>4</v>
      </c>
      <c r="Y171" s="107" t="s">
        <v>991</v>
      </c>
      <c r="Z171" s="106">
        <v>51</v>
      </c>
      <c r="AA171" s="112">
        <v>1</v>
      </c>
      <c r="AB171" s="113" t="s">
        <v>357</v>
      </c>
      <c r="AC171" s="121"/>
      <c r="AD171" s="289" t="s">
        <v>358</v>
      </c>
      <c r="AE171" s="289" t="s">
        <v>347</v>
      </c>
      <c r="AF171" s="113" t="s">
        <v>359</v>
      </c>
    </row>
    <row r="172" spans="1:32" x14ac:dyDescent="0.25">
      <c r="A172">
        <v>3</v>
      </c>
      <c r="B172" t="s">
        <v>8</v>
      </c>
      <c r="C172" t="s">
        <v>363</v>
      </c>
      <c r="D172">
        <v>1</v>
      </c>
      <c r="E172" t="s">
        <v>343</v>
      </c>
      <c r="F172">
        <v>2</v>
      </c>
      <c r="G172" t="str">
        <f>VLOOKUP(M172,'BATERIA DE PROYECTOS'!$A$2:$G$115,7,0)</f>
        <v>Programa 2. Cero tolerancia a las violencias contra las mujeres y basadas en género</v>
      </c>
      <c r="H172" t="s">
        <v>345</v>
      </c>
      <c r="I172" t="str">
        <f>VLOOKUP(M172,'BATERIA DE PROYECTOS'!$A$2:$I$115,9,0)</f>
        <v>Cero tolerancia a las violencias</v>
      </c>
      <c r="J172" t="s">
        <v>347</v>
      </c>
      <c r="K172">
        <v>22</v>
      </c>
      <c r="L172" t="str">
        <f>VLOOKUP(M172,'BATERIA DE PROYECTOS'!$A$2:$L$115,12,0)</f>
        <v>Prevención del feminicidio y las violencias contra las mujeres</v>
      </c>
      <c r="M172">
        <v>4</v>
      </c>
      <c r="N172" t="s">
        <v>368</v>
      </c>
      <c r="O172" t="s">
        <v>369</v>
      </c>
      <c r="P172" t="s">
        <v>1162</v>
      </c>
      <c r="Q172" s="104">
        <v>788</v>
      </c>
      <c r="R172" s="104">
        <v>747</v>
      </c>
      <c r="S172" s="104">
        <v>768</v>
      </c>
      <c r="T172" s="104">
        <v>791</v>
      </c>
      <c r="U172" s="104">
        <v>3094</v>
      </c>
      <c r="V172" s="105">
        <v>1.5299999999999999E-2</v>
      </c>
      <c r="W172">
        <v>0</v>
      </c>
      <c r="X172" s="103">
        <v>2400</v>
      </c>
      <c r="Y172" s="107" t="s">
        <v>995</v>
      </c>
      <c r="Z172" s="106">
        <v>50</v>
      </c>
      <c r="AA172" s="112">
        <v>2</v>
      </c>
      <c r="AB172" s="113" t="s">
        <v>222</v>
      </c>
      <c r="AC172" s="121"/>
      <c r="AD172" s="289" t="s">
        <v>370</v>
      </c>
      <c r="AE172" s="289" t="s">
        <v>347</v>
      </c>
      <c r="AF172" s="113" t="s">
        <v>371</v>
      </c>
    </row>
    <row r="173" spans="1:32" x14ac:dyDescent="0.25">
      <c r="A173">
        <v>3</v>
      </c>
      <c r="B173" t="s">
        <v>8</v>
      </c>
      <c r="C173" t="s">
        <v>342</v>
      </c>
      <c r="D173">
        <v>1</v>
      </c>
      <c r="E173" t="s">
        <v>343</v>
      </c>
      <c r="F173">
        <v>3</v>
      </c>
      <c r="G173" t="str">
        <f>VLOOKUP(M173,'BATERIA DE PROYECTOS'!$A$2:$G$115,7,0)</f>
        <v>Programa 3. Desmantelamiento de estructuras criminales y delincuenciales con mejores capacidades y activos tecnológicos.</v>
      </c>
      <c r="H173" t="s">
        <v>373</v>
      </c>
      <c r="I173" t="str">
        <f>VLOOKUP(M173,'BATERIA DE PROYECTOS'!$A$2:$I$115,9,0)</f>
        <v>Mejores capacidades al servicio de la seguridad</v>
      </c>
      <c r="J173" t="s">
        <v>375</v>
      </c>
      <c r="K173">
        <v>2</v>
      </c>
      <c r="L173" t="str">
        <f>VLOOKUP(M173,'BATERIA DE PROYECTOS'!$A$2:$L$115,12,0)</f>
        <v>Dotación, mantenimiento de equipamientos que permitan el fortalecimiento de la seguridad y justicia.</v>
      </c>
      <c r="M173">
        <v>5</v>
      </c>
      <c r="N173" t="s">
        <v>378</v>
      </c>
      <c r="O173" t="s">
        <v>379</v>
      </c>
      <c r="P173" t="s">
        <v>1163</v>
      </c>
      <c r="Q173" s="104">
        <v>1548</v>
      </c>
      <c r="R173" s="104">
        <v>0</v>
      </c>
      <c r="S173" s="104">
        <v>1524</v>
      </c>
      <c r="T173" s="104">
        <v>0</v>
      </c>
      <c r="U173" s="104">
        <v>3072</v>
      </c>
      <c r="V173" s="105">
        <v>1.52E-2</v>
      </c>
      <c r="W173">
        <v>0</v>
      </c>
      <c r="X173" s="103">
        <v>2</v>
      </c>
      <c r="Y173" s="107" t="s">
        <v>991</v>
      </c>
      <c r="Z173" s="106">
        <v>51</v>
      </c>
      <c r="AA173" s="112">
        <v>3</v>
      </c>
      <c r="AB173" s="113" t="s">
        <v>222</v>
      </c>
      <c r="AC173" s="121"/>
      <c r="AD173" s="289" t="s">
        <v>347</v>
      </c>
      <c r="AE173" s="289" t="s">
        <v>347</v>
      </c>
      <c r="AF173" s="113" t="s">
        <v>380</v>
      </c>
    </row>
    <row r="174" spans="1:32" x14ac:dyDescent="0.25">
      <c r="A174">
        <v>3</v>
      </c>
      <c r="B174" t="s">
        <v>8</v>
      </c>
      <c r="C174" t="s">
        <v>342</v>
      </c>
      <c r="D174">
        <v>1</v>
      </c>
      <c r="E174" t="s">
        <v>343</v>
      </c>
      <c r="F174">
        <v>4</v>
      </c>
      <c r="G174" t="str">
        <f>VLOOKUP(M174,'BATERIA DE PROYECTOS'!$A$2:$G$115,7,0)</f>
        <v>Programa 4. Servicios centrados en la justicia.</v>
      </c>
      <c r="H174" t="s">
        <v>345</v>
      </c>
      <c r="I174" t="str">
        <f>VLOOKUP(M174,'BATERIA DE PROYECTOS'!$A$2:$I$115,9,0)</f>
        <v>Cultura ciudadana para la convivencia pacífica</v>
      </c>
      <c r="J174" t="s">
        <v>347</v>
      </c>
      <c r="K174">
        <v>14</v>
      </c>
      <c r="L174" t="str">
        <f>VLOOKUP(M174,'BATERIA DE PROYECTOS'!$A$2:$L$115,12,0)</f>
        <v>Acceso a la Justicia</v>
      </c>
      <c r="M174">
        <v>7</v>
      </c>
      <c r="N174" t="s">
        <v>388</v>
      </c>
      <c r="O174" t="s">
        <v>389</v>
      </c>
      <c r="P174" t="s">
        <v>1164</v>
      </c>
      <c r="Q174" s="104">
        <v>220</v>
      </c>
      <c r="R174" s="104">
        <v>209</v>
      </c>
      <c r="S174" s="104">
        <v>215</v>
      </c>
      <c r="T174" s="104">
        <v>220</v>
      </c>
      <c r="U174" s="104">
        <v>864</v>
      </c>
      <c r="V174" s="105">
        <v>4.3E-3</v>
      </c>
      <c r="W174">
        <v>0</v>
      </c>
      <c r="X174" s="103">
        <v>8</v>
      </c>
      <c r="Y174" s="107" t="s">
        <v>991</v>
      </c>
      <c r="Z174" s="106">
        <v>51</v>
      </c>
      <c r="AA174" s="112">
        <v>4</v>
      </c>
      <c r="AB174" s="113" t="s">
        <v>390</v>
      </c>
      <c r="AC174" s="121"/>
      <c r="AD174" s="289" t="s">
        <v>347</v>
      </c>
      <c r="AE174" s="289" t="s">
        <v>347</v>
      </c>
      <c r="AF174" s="113" t="s">
        <v>391</v>
      </c>
    </row>
    <row r="175" spans="1:32" x14ac:dyDescent="0.25">
      <c r="A175">
        <v>3</v>
      </c>
      <c r="B175" t="s">
        <v>8</v>
      </c>
      <c r="C175" t="s">
        <v>342</v>
      </c>
      <c r="D175">
        <v>1</v>
      </c>
      <c r="E175" t="s">
        <v>343</v>
      </c>
      <c r="F175">
        <v>4</v>
      </c>
      <c r="G175" t="str">
        <f>VLOOKUP(M175,'BATERIA DE PROYECTOS'!$A$2:$G$115,7,0)</f>
        <v>Programa 4. Servicios centrados en la justicia.</v>
      </c>
      <c r="H175" t="s">
        <v>345</v>
      </c>
      <c r="I175" t="str">
        <f>VLOOKUP(M175,'BATERIA DE PROYECTOS'!$A$2:$I$115,9,0)</f>
        <v>Cultura ciudadana para la convivencia pacífica</v>
      </c>
      <c r="J175" t="s">
        <v>347</v>
      </c>
      <c r="K175">
        <v>14</v>
      </c>
      <c r="L175" t="str">
        <f>VLOOKUP(M175,'BATERIA DE PROYECTOS'!$A$2:$L$115,12,0)</f>
        <v>Acceso a la Justicia</v>
      </c>
      <c r="M175">
        <v>10</v>
      </c>
      <c r="N175" t="s">
        <v>398</v>
      </c>
      <c r="O175" t="s">
        <v>399</v>
      </c>
      <c r="P175" t="s">
        <v>1165</v>
      </c>
      <c r="Q175" s="104">
        <v>180</v>
      </c>
      <c r="R175" s="104">
        <v>171</v>
      </c>
      <c r="S175" s="104">
        <v>176</v>
      </c>
      <c r="T175" s="104">
        <v>181</v>
      </c>
      <c r="U175" s="104">
        <v>708</v>
      </c>
      <c r="V175" s="105">
        <v>3.5000000000000001E-3</v>
      </c>
      <c r="W175">
        <v>0</v>
      </c>
      <c r="X175" s="103">
        <v>750</v>
      </c>
      <c r="Y175" s="107" t="s">
        <v>991</v>
      </c>
      <c r="Z175" s="106">
        <v>51</v>
      </c>
      <c r="AA175" s="112">
        <v>4</v>
      </c>
      <c r="AB175" s="113" t="s">
        <v>400</v>
      </c>
      <c r="AC175" s="121"/>
      <c r="AD175" s="289" t="s">
        <v>347</v>
      </c>
      <c r="AE175" s="289" t="s">
        <v>347</v>
      </c>
      <c r="AF175" s="113" t="s">
        <v>354</v>
      </c>
    </row>
    <row r="176" spans="1:32" x14ac:dyDescent="0.25">
      <c r="A176">
        <v>3</v>
      </c>
      <c r="B176" t="s">
        <v>8</v>
      </c>
      <c r="C176" t="s">
        <v>421</v>
      </c>
      <c r="D176">
        <v>1</v>
      </c>
      <c r="E176" t="s">
        <v>343</v>
      </c>
      <c r="F176">
        <v>5</v>
      </c>
      <c r="G176" t="str">
        <f>VLOOKUP(M176,'BATERIA DE PROYECTOS'!$A$2:$G$115,7,0)</f>
        <v>Programa 5. Espacio público seguro e inclusivo.</v>
      </c>
      <c r="H176" t="s">
        <v>345</v>
      </c>
      <c r="I176" t="str">
        <f>VLOOKUP(M176,'BATERIA DE PROYECTOS'!$A$2:$I$115,9,0)</f>
        <v>Infraestructura segura e incluyente</v>
      </c>
      <c r="J176" t="s">
        <v>347</v>
      </c>
      <c r="K176">
        <v>16</v>
      </c>
      <c r="L176" t="str">
        <f>VLOOKUP(M176,'BATERIA DE PROYECTOS'!$A$2:$L$115,12,0)</f>
        <v>Construcción y/o conservación de elementos del sistema de espacio público</v>
      </c>
      <c r="M176">
        <v>15</v>
      </c>
      <c r="N176" t="s">
        <v>425</v>
      </c>
      <c r="O176" t="s">
        <v>426</v>
      </c>
      <c r="P176" t="s">
        <v>1166</v>
      </c>
      <c r="Q176" s="104">
        <v>932</v>
      </c>
      <c r="R176" s="104">
        <v>883</v>
      </c>
      <c r="S176" s="104">
        <v>908</v>
      </c>
      <c r="T176" s="104">
        <v>935</v>
      </c>
      <c r="U176" s="104">
        <v>3658</v>
      </c>
      <c r="V176" s="105">
        <v>1.8100000000000002E-2</v>
      </c>
      <c r="W176">
        <v>0</v>
      </c>
      <c r="X176" s="103">
        <v>17000</v>
      </c>
      <c r="Y176" s="107" t="s">
        <v>1006</v>
      </c>
      <c r="Z176" s="106">
        <v>37</v>
      </c>
      <c r="AA176" s="112">
        <v>6</v>
      </c>
      <c r="AB176" s="113" t="s">
        <v>383</v>
      </c>
      <c r="AC176" s="121"/>
      <c r="AD176" s="289" t="s">
        <v>419</v>
      </c>
      <c r="AE176" s="289" t="s">
        <v>427</v>
      </c>
      <c r="AF176" s="113" t="s">
        <v>429</v>
      </c>
    </row>
    <row r="177" spans="1:32" x14ac:dyDescent="0.25">
      <c r="A177">
        <v>3</v>
      </c>
      <c r="B177" t="s">
        <v>8</v>
      </c>
      <c r="C177" t="s">
        <v>342</v>
      </c>
      <c r="D177">
        <v>1</v>
      </c>
      <c r="E177" t="s">
        <v>343</v>
      </c>
      <c r="F177">
        <v>5</v>
      </c>
      <c r="G177" t="str">
        <f>VLOOKUP(M177,'BATERIA DE PROYECTOS'!$A$2:$G$115,7,0)</f>
        <v>Programa 5. Espacio público seguro e inclusivo.</v>
      </c>
      <c r="H177" t="s">
        <v>373</v>
      </c>
      <c r="I177" t="str">
        <f>VLOOKUP(M177,'BATERIA DE PROYECTOS'!$A$2:$I$115,9,0)</f>
        <v>Cultura ciudadana para la convivencia pacífica</v>
      </c>
      <c r="J177" t="s">
        <v>430</v>
      </c>
      <c r="K177">
        <v>1</v>
      </c>
      <c r="L177" t="str">
        <f>VLOOKUP(M177,'BATERIA DE PROYECTOS'!$A$2:$L$115,12,0)</f>
        <v>Cultura ciudadana en torno a la seguridad</v>
      </c>
      <c r="M177">
        <v>16</v>
      </c>
      <c r="N177" t="s">
        <v>433</v>
      </c>
      <c r="O177" t="s">
        <v>434</v>
      </c>
      <c r="P177" t="s">
        <v>1167</v>
      </c>
      <c r="Q177" s="104">
        <v>1617</v>
      </c>
      <c r="R177" s="104">
        <v>1532</v>
      </c>
      <c r="S177" s="104">
        <v>1577</v>
      </c>
      <c r="T177" s="104">
        <v>1622</v>
      </c>
      <c r="U177" s="104">
        <v>6348</v>
      </c>
      <c r="V177" s="105">
        <v>3.1399999999999997E-2</v>
      </c>
      <c r="W177">
        <v>0</v>
      </c>
      <c r="X177" s="103">
        <v>4</v>
      </c>
      <c r="Y177" s="107" t="s">
        <v>991</v>
      </c>
      <c r="Z177" s="106">
        <v>51</v>
      </c>
      <c r="AA177" s="112">
        <v>7</v>
      </c>
      <c r="AB177" s="113" t="s">
        <v>435</v>
      </c>
      <c r="AC177" s="121"/>
      <c r="AD177" s="289" t="s">
        <v>436</v>
      </c>
      <c r="AE177" s="289" t="s">
        <v>347</v>
      </c>
      <c r="AF177" s="113" t="s">
        <v>437</v>
      </c>
    </row>
    <row r="178" spans="1:32" x14ac:dyDescent="0.25">
      <c r="A178">
        <v>3</v>
      </c>
      <c r="B178" t="s">
        <v>8</v>
      </c>
      <c r="C178" t="s">
        <v>612</v>
      </c>
      <c r="D178">
        <v>2</v>
      </c>
      <c r="E178" t="s">
        <v>439</v>
      </c>
      <c r="F178">
        <v>7</v>
      </c>
      <c r="G178" t="str">
        <f>VLOOKUP(M178,'BATERIA DE PROYECTOS'!$A$2:$G$115,7,0)</f>
        <v>Programa 7. Bogotá, una ciudad con menos pobreza.</v>
      </c>
      <c r="H178" t="s">
        <v>373</v>
      </c>
      <c r="I178" t="str">
        <f>VLOOKUP(M178,'BATERIA DE PROYECTOS'!$A$2:$I$115,9,0)</f>
        <v xml:space="preserve">Menos pobreza </v>
      </c>
      <c r="J178">
        <v>0.12</v>
      </c>
      <c r="K178">
        <v>4</v>
      </c>
      <c r="L178" t="str">
        <f>VLOOKUP(M178,'BATERIA DE PROYECTOS'!$A$2:$L$115,12,0)</f>
        <v xml:space="preserve">Transferencias monetarias condicionadas para jóvenes </v>
      </c>
      <c r="M178">
        <v>46</v>
      </c>
      <c r="N178" t="s">
        <v>617</v>
      </c>
      <c r="O178" t="s">
        <v>618</v>
      </c>
      <c r="P178" t="s">
        <v>1168</v>
      </c>
      <c r="Q178" s="104">
        <v>1043</v>
      </c>
      <c r="R178" s="104">
        <v>989</v>
      </c>
      <c r="S178" s="104">
        <v>1017</v>
      </c>
      <c r="T178" s="104">
        <v>1047</v>
      </c>
      <c r="U178" s="104">
        <v>4096</v>
      </c>
      <c r="V178" s="105">
        <v>2.0199999999999999E-2</v>
      </c>
      <c r="W178">
        <v>0</v>
      </c>
      <c r="X178" s="103">
        <v>400</v>
      </c>
      <c r="Y178" s="107" t="s">
        <v>1009</v>
      </c>
      <c r="Z178" s="106">
        <v>24</v>
      </c>
      <c r="AA178" s="112">
        <v>8</v>
      </c>
      <c r="AB178" s="113" t="s">
        <v>619</v>
      </c>
      <c r="AC178" s="121"/>
      <c r="AD178" s="289" t="s">
        <v>620</v>
      </c>
      <c r="AE178" s="289" t="s">
        <v>621</v>
      </c>
      <c r="AF178" s="113" t="s">
        <v>622</v>
      </c>
    </row>
    <row r="179" spans="1:32" x14ac:dyDescent="0.25">
      <c r="A179">
        <v>3</v>
      </c>
      <c r="B179" t="s">
        <v>8</v>
      </c>
      <c r="C179" t="s">
        <v>612</v>
      </c>
      <c r="D179">
        <v>2</v>
      </c>
      <c r="E179" t="s">
        <v>439</v>
      </c>
      <c r="F179">
        <v>7</v>
      </c>
      <c r="G179" t="str">
        <f>VLOOKUP(M179,'BATERIA DE PROYECTOS'!$A$2:$G$115,7,0)</f>
        <v>Programa 7. Bogotá, una ciudad con menos pobreza.</v>
      </c>
      <c r="H179" t="s">
        <v>373</v>
      </c>
      <c r="I179" t="str">
        <f>VLOOKUP(M179,'BATERIA DE PROYECTOS'!$A$2:$I$115,9,0)</f>
        <v xml:space="preserve">Menos pobreza </v>
      </c>
      <c r="J179">
        <v>0.12</v>
      </c>
      <c r="K179">
        <v>5</v>
      </c>
      <c r="L179" t="str">
        <f>VLOOKUP(M179,'BATERIA DE PROYECTOS'!$A$2:$L$115,12,0)</f>
        <v>Otras Transferencias Monetarias</v>
      </c>
      <c r="M179">
        <v>47</v>
      </c>
      <c r="N179" t="s">
        <v>625</v>
      </c>
      <c r="O179" t="s">
        <v>626</v>
      </c>
      <c r="P179" t="s">
        <v>1169</v>
      </c>
      <c r="Q179" s="104">
        <v>522</v>
      </c>
      <c r="R179" s="104">
        <v>494</v>
      </c>
      <c r="S179" s="104">
        <v>509</v>
      </c>
      <c r="T179" s="104">
        <v>523</v>
      </c>
      <c r="U179" s="104">
        <v>2048</v>
      </c>
      <c r="V179" s="105">
        <v>1.01E-2</v>
      </c>
      <c r="W179">
        <v>0</v>
      </c>
      <c r="X179" s="103">
        <v>7086</v>
      </c>
      <c r="Y179" s="107" t="s">
        <v>1009</v>
      </c>
      <c r="Z179" s="106">
        <v>24</v>
      </c>
      <c r="AA179" s="112">
        <v>8</v>
      </c>
      <c r="AB179" s="113" t="s">
        <v>627</v>
      </c>
      <c r="AC179" s="121"/>
      <c r="AD179" s="289" t="s">
        <v>620</v>
      </c>
      <c r="AE179" s="289" t="s">
        <v>628</v>
      </c>
      <c r="AF179" s="113" t="s">
        <v>629</v>
      </c>
    </row>
    <row r="180" spans="1:32" x14ac:dyDescent="0.25">
      <c r="A180">
        <v>3</v>
      </c>
      <c r="B180" t="s">
        <v>8</v>
      </c>
      <c r="C180" t="s">
        <v>612</v>
      </c>
      <c r="D180">
        <v>2</v>
      </c>
      <c r="E180" t="s">
        <v>439</v>
      </c>
      <c r="F180">
        <v>7</v>
      </c>
      <c r="G180" t="str">
        <f>VLOOKUP(M180,'BATERIA DE PROYECTOS'!$A$2:$G$115,7,0)</f>
        <v>Programa 7. Bogotá, una ciudad con menos pobreza.</v>
      </c>
      <c r="H180" t="s">
        <v>373</v>
      </c>
      <c r="I180" t="str">
        <f>VLOOKUP(M180,'BATERIA DE PROYECTOS'!$A$2:$I$115,9,0)</f>
        <v xml:space="preserve">Menos pobreza </v>
      </c>
      <c r="J180">
        <v>0.12</v>
      </c>
      <c r="K180">
        <v>6</v>
      </c>
      <c r="L180" t="str">
        <f>VLOOKUP(M180,'BATERIA DE PROYECTOS'!$A$2:$L$115,12,0)</f>
        <v>Apoyo económico para persona mayor - tipo C</v>
      </c>
      <c r="M180">
        <v>48</v>
      </c>
      <c r="N180" t="s">
        <v>632</v>
      </c>
      <c r="O180" t="s">
        <v>633</v>
      </c>
      <c r="P180" t="s">
        <v>1170</v>
      </c>
      <c r="Q180" s="104">
        <v>5739</v>
      </c>
      <c r="R180" s="104">
        <v>5436</v>
      </c>
      <c r="S180" s="104">
        <v>5594</v>
      </c>
      <c r="T180" s="104">
        <v>5757</v>
      </c>
      <c r="U180" s="104">
        <v>22526</v>
      </c>
      <c r="V180" s="105">
        <v>0.1114</v>
      </c>
      <c r="W180">
        <v>0</v>
      </c>
      <c r="X180" s="103">
        <v>2500</v>
      </c>
      <c r="Y180" s="107" t="s">
        <v>1009</v>
      </c>
      <c r="Z180" s="106">
        <v>24</v>
      </c>
      <c r="AA180" s="112">
        <v>8</v>
      </c>
      <c r="AB180" s="113" t="s">
        <v>634</v>
      </c>
      <c r="AC180" s="121"/>
      <c r="AD180" s="289" t="s">
        <v>620</v>
      </c>
      <c r="AE180" s="289" t="s">
        <v>628</v>
      </c>
      <c r="AF180" s="113" t="s">
        <v>635</v>
      </c>
    </row>
    <row r="181" spans="1:32" x14ac:dyDescent="0.25">
      <c r="A181">
        <v>3</v>
      </c>
      <c r="B181" t="s">
        <v>8</v>
      </c>
      <c r="C181" t="s">
        <v>612</v>
      </c>
      <c r="D181">
        <v>2</v>
      </c>
      <c r="E181" t="s">
        <v>439</v>
      </c>
      <c r="F181">
        <v>8</v>
      </c>
      <c r="G181" t="str">
        <f>VLOOKUP(M181,'BATERIA DE PROYECTOS'!$A$2:$G$115,7,0)</f>
        <v>Programa 8. Erradicación del hambre en Bogotá</v>
      </c>
      <c r="H181" t="s">
        <v>373</v>
      </c>
      <c r="I181" t="str">
        <f>VLOOKUP(M181,'BATERIA DE PROYECTOS'!$A$2:$I$115,9,0)</f>
        <v xml:space="preserve">Menos pobreza </v>
      </c>
      <c r="J181">
        <v>0.12</v>
      </c>
      <c r="K181">
        <v>7</v>
      </c>
      <c r="L181" t="str">
        <f>VLOOKUP(M181,'BATERIA DE PROYECTOS'!$A$2:$L$115,12,0)</f>
        <v>Comedores Comunitarios</v>
      </c>
      <c r="M181">
        <v>49</v>
      </c>
      <c r="N181" t="s">
        <v>639</v>
      </c>
      <c r="O181" t="s">
        <v>1104</v>
      </c>
      <c r="P181" t="s">
        <v>1171</v>
      </c>
      <c r="Q181" s="104">
        <v>209</v>
      </c>
      <c r="R181" s="104">
        <v>198</v>
      </c>
      <c r="S181" s="104">
        <v>203</v>
      </c>
      <c r="T181" s="104">
        <v>209</v>
      </c>
      <c r="U181" s="104">
        <v>819</v>
      </c>
      <c r="V181" s="105">
        <v>4.0000000000000001E-3</v>
      </c>
      <c r="W181">
        <v>0</v>
      </c>
      <c r="X181" s="103">
        <v>150</v>
      </c>
      <c r="Y181" s="107" t="s">
        <v>1009</v>
      </c>
      <c r="Z181" s="106">
        <v>24</v>
      </c>
      <c r="AA181" s="112">
        <v>9</v>
      </c>
      <c r="AB181" s="113" t="s">
        <v>641</v>
      </c>
      <c r="AC181" s="121"/>
      <c r="AD181" s="289" t="s">
        <v>642</v>
      </c>
      <c r="AE181" s="289" t="s">
        <v>347</v>
      </c>
      <c r="AF181" s="113" t="s">
        <v>643</v>
      </c>
    </row>
    <row r="182" spans="1:32" x14ac:dyDescent="0.25">
      <c r="A182">
        <v>3</v>
      </c>
      <c r="B182" t="s">
        <v>8</v>
      </c>
      <c r="C182" t="s">
        <v>438</v>
      </c>
      <c r="D182">
        <v>2</v>
      </c>
      <c r="E182" t="s">
        <v>439</v>
      </c>
      <c r="F182">
        <v>10</v>
      </c>
      <c r="G182" t="str">
        <f>VLOOKUP(M182,'BATERIA DE PROYECTOS'!$A$2:$G$115,7,0)</f>
        <v xml:space="preserve">Programa 10. Salud Pública Integrada e Integral </v>
      </c>
      <c r="H182" t="s">
        <v>373</v>
      </c>
      <c r="I182" t="str">
        <f>VLOOKUP(M182,'BATERIA DE PROYECTOS'!$A$2:$I$115,9,0)</f>
        <v>Ciudad saludable y con bien-estar</v>
      </c>
      <c r="J182">
        <v>0.03</v>
      </c>
      <c r="K182">
        <v>8</v>
      </c>
      <c r="L182" t="str">
        <f>VLOOKUP(M182,'BATERIA DE PROYECTOS'!$A$2:$L$115,12,0)</f>
        <v>Acciones complementarias para personas con discapacidad y sus cuidadores</v>
      </c>
      <c r="M182">
        <v>17</v>
      </c>
      <c r="N182" t="s">
        <v>444</v>
      </c>
      <c r="O182" t="s">
        <v>445</v>
      </c>
      <c r="P182" t="s">
        <v>1172</v>
      </c>
      <c r="Q182" s="104">
        <v>365</v>
      </c>
      <c r="R182" s="104">
        <v>346</v>
      </c>
      <c r="S182" s="104">
        <v>356</v>
      </c>
      <c r="T182" s="104">
        <v>366</v>
      </c>
      <c r="U182" s="104">
        <v>1433</v>
      </c>
      <c r="V182" s="105">
        <v>7.1000000000000004E-3</v>
      </c>
      <c r="W182">
        <v>0</v>
      </c>
      <c r="X182" s="103">
        <v>500</v>
      </c>
      <c r="Y182" s="107" t="s">
        <v>1013</v>
      </c>
      <c r="Z182" s="106">
        <v>18</v>
      </c>
      <c r="AA182" s="112">
        <v>10</v>
      </c>
      <c r="AB182" s="113" t="s">
        <v>446</v>
      </c>
      <c r="AC182" s="121"/>
      <c r="AD182" s="289" t="s">
        <v>347</v>
      </c>
      <c r="AE182" s="289" t="s">
        <v>447</v>
      </c>
      <c r="AF182" s="113" t="s">
        <v>449</v>
      </c>
    </row>
    <row r="183" spans="1:32" x14ac:dyDescent="0.25">
      <c r="A183">
        <v>3</v>
      </c>
      <c r="B183" t="s">
        <v>8</v>
      </c>
      <c r="C183" t="s">
        <v>438</v>
      </c>
      <c r="D183">
        <v>2</v>
      </c>
      <c r="E183" t="s">
        <v>439</v>
      </c>
      <c r="F183">
        <v>10</v>
      </c>
      <c r="G183" t="str">
        <f>VLOOKUP(M183,'BATERIA DE PROYECTOS'!$A$2:$G$115,7,0)</f>
        <v xml:space="preserve">Programa 10. Salud Pública Integrada e Integral </v>
      </c>
      <c r="H183" t="s">
        <v>373</v>
      </c>
      <c r="I183" t="str">
        <f>VLOOKUP(M183,'BATERIA DE PROYECTOS'!$A$2:$I$115,9,0)</f>
        <v>Ciudad saludable y con bien-estar</v>
      </c>
      <c r="J183">
        <v>0.03</v>
      </c>
      <c r="K183">
        <v>9</v>
      </c>
      <c r="L183" t="str">
        <f>VLOOKUP(M183,'BATERIA DE PROYECTOS'!$A$2:$L$115,12,0)</f>
        <v>Acciones para la disminución de los factores de riesgo frente al consumo de sustancias psicoactivas.</v>
      </c>
      <c r="M183">
        <v>18</v>
      </c>
      <c r="N183" t="s">
        <v>452</v>
      </c>
      <c r="O183" t="s">
        <v>453</v>
      </c>
      <c r="P183" t="s">
        <v>1173</v>
      </c>
      <c r="Q183" s="104">
        <v>261</v>
      </c>
      <c r="R183" s="104">
        <v>247</v>
      </c>
      <c r="S183" s="104">
        <v>254</v>
      </c>
      <c r="T183" s="104">
        <v>262</v>
      </c>
      <c r="U183" s="104">
        <v>1024</v>
      </c>
      <c r="V183" s="105">
        <v>5.1000000000000004E-3</v>
      </c>
      <c r="W183">
        <v>0</v>
      </c>
      <c r="X183" s="103">
        <v>600</v>
      </c>
      <c r="Y183" s="107" t="s">
        <v>1013</v>
      </c>
      <c r="Z183" s="106">
        <v>18</v>
      </c>
      <c r="AA183" s="112">
        <v>10</v>
      </c>
      <c r="AB183" s="113" t="s">
        <v>454</v>
      </c>
      <c r="AC183" s="121"/>
      <c r="AD183" s="289" t="s">
        <v>347</v>
      </c>
      <c r="AE183" s="289" t="s">
        <v>347</v>
      </c>
      <c r="AF183" s="113" t="s">
        <v>455</v>
      </c>
    </row>
    <row r="184" spans="1:32" x14ac:dyDescent="0.25">
      <c r="A184">
        <v>3</v>
      </c>
      <c r="B184" t="s">
        <v>8</v>
      </c>
      <c r="C184" t="s">
        <v>438</v>
      </c>
      <c r="D184">
        <v>2</v>
      </c>
      <c r="E184" t="s">
        <v>439</v>
      </c>
      <c r="F184">
        <v>10</v>
      </c>
      <c r="G184" t="str">
        <f>VLOOKUP(M184,'BATERIA DE PROYECTOS'!$A$2:$G$115,7,0)</f>
        <v xml:space="preserve">Programa 10. Salud Pública Integrada e Integral </v>
      </c>
      <c r="H184" t="s">
        <v>373</v>
      </c>
      <c r="I184" t="str">
        <f>VLOOKUP(M184,'BATERIA DE PROYECTOS'!$A$2:$I$115,9,0)</f>
        <v>Ciudad saludable y con bien-estar</v>
      </c>
      <c r="J184">
        <v>0.03</v>
      </c>
      <c r="K184">
        <v>10</v>
      </c>
      <c r="L184" t="str">
        <f>VLOOKUP(M184,'BATERIA DE PROYECTOS'!$A$2:$L$115,12,0)</f>
        <v xml:space="preserve">Otorgamiento de Dispositivos de asistencia Personal - DAP - a personas con discapacidad </v>
      </c>
      <c r="M184">
        <v>19</v>
      </c>
      <c r="N184" t="s">
        <v>458</v>
      </c>
      <c r="O184" t="s">
        <v>459</v>
      </c>
      <c r="P184" t="s">
        <v>1174</v>
      </c>
      <c r="Q184" s="104">
        <v>783</v>
      </c>
      <c r="R184" s="104">
        <v>741</v>
      </c>
      <c r="S184" s="104">
        <v>763</v>
      </c>
      <c r="T184" s="104">
        <v>785</v>
      </c>
      <c r="U184" s="104">
        <v>3072</v>
      </c>
      <c r="V184" s="105">
        <v>1.52E-2</v>
      </c>
      <c r="W184">
        <v>0</v>
      </c>
      <c r="X184" s="103">
        <v>800</v>
      </c>
      <c r="Y184" s="107" t="s">
        <v>1013</v>
      </c>
      <c r="Z184" s="106">
        <v>18</v>
      </c>
      <c r="AA184" s="112">
        <v>10</v>
      </c>
      <c r="AB184" s="113" t="s">
        <v>460</v>
      </c>
      <c r="AC184" s="121"/>
      <c r="AD184" s="289" t="s">
        <v>347</v>
      </c>
      <c r="AE184" s="289" t="s">
        <v>447</v>
      </c>
      <c r="AF184" s="113" t="s">
        <v>449</v>
      </c>
    </row>
    <row r="185" spans="1:32" x14ac:dyDescent="0.25">
      <c r="A185">
        <v>3</v>
      </c>
      <c r="B185" t="s">
        <v>8</v>
      </c>
      <c r="C185" t="s">
        <v>438</v>
      </c>
      <c r="D185">
        <v>2</v>
      </c>
      <c r="E185" t="s">
        <v>439</v>
      </c>
      <c r="F185">
        <v>10</v>
      </c>
      <c r="G185" t="str">
        <f>VLOOKUP(M185,'BATERIA DE PROYECTOS'!$A$2:$G$115,7,0)</f>
        <v xml:space="preserve">Programa 10. Salud Pública Integrada e Integral </v>
      </c>
      <c r="H185" t="s">
        <v>373</v>
      </c>
      <c r="I185" t="str">
        <f>VLOOKUP(M185,'BATERIA DE PROYECTOS'!$A$2:$I$115,9,0)</f>
        <v>Ciudad saludable y con bien-estar</v>
      </c>
      <c r="J185">
        <v>0.03</v>
      </c>
      <c r="K185">
        <v>19</v>
      </c>
      <c r="L185" t="str">
        <f>VLOOKUP(M185,'BATERIA DE PROYECTOS'!$A$2:$L$115,12,0)</f>
        <v>Salud sexual y reproductiva consciente en adolescentes y jóvenes</v>
      </c>
      <c r="M185">
        <v>20</v>
      </c>
      <c r="N185" t="s">
        <v>463</v>
      </c>
      <c r="O185" t="s">
        <v>464</v>
      </c>
      <c r="P185" t="s">
        <v>1175</v>
      </c>
      <c r="Q185" s="104">
        <v>156</v>
      </c>
      <c r="R185" s="104">
        <v>148</v>
      </c>
      <c r="S185" s="104">
        <v>153</v>
      </c>
      <c r="T185" s="104">
        <v>157</v>
      </c>
      <c r="U185" s="104">
        <v>614</v>
      </c>
      <c r="V185" s="105">
        <v>3.0000000000000001E-3</v>
      </c>
      <c r="W185">
        <v>0</v>
      </c>
      <c r="X185" s="103">
        <v>1000</v>
      </c>
      <c r="Y185" s="107" t="s">
        <v>1013</v>
      </c>
      <c r="Z185" s="106">
        <v>18</v>
      </c>
      <c r="AA185" s="112">
        <v>10</v>
      </c>
      <c r="AB185" s="113" t="s">
        <v>465</v>
      </c>
      <c r="AC185" s="121"/>
      <c r="AD185" s="289" t="s">
        <v>347</v>
      </c>
      <c r="AE185" s="289" t="s">
        <v>347</v>
      </c>
      <c r="AF185" s="113" t="s">
        <v>466</v>
      </c>
    </row>
    <row r="186" spans="1:32" x14ac:dyDescent="0.25">
      <c r="A186">
        <v>3</v>
      </c>
      <c r="B186" t="s">
        <v>8</v>
      </c>
      <c r="C186" t="s">
        <v>438</v>
      </c>
      <c r="D186">
        <v>2</v>
      </c>
      <c r="E186" t="s">
        <v>439</v>
      </c>
      <c r="F186">
        <v>10</v>
      </c>
      <c r="G186" t="str">
        <f>VLOOKUP(M186,'BATERIA DE PROYECTOS'!$A$2:$G$115,7,0)</f>
        <v xml:space="preserve">Programa 10. Salud Pública Integrada e Integral </v>
      </c>
      <c r="H186" t="s">
        <v>345</v>
      </c>
      <c r="I186" t="str">
        <f>VLOOKUP(M186,'BATERIA DE PROYECTOS'!$A$2:$I$115,9,0)</f>
        <v>Ciudad saludable y con bien-estar</v>
      </c>
      <c r="J186" t="s">
        <v>347</v>
      </c>
      <c r="K186">
        <v>70</v>
      </c>
      <c r="L186" t="str">
        <f>VLOOKUP(M186,'BATERIA DE PROYECTOS'!$A$2:$L$115,12,0)</f>
        <v>Acciones para la promoción y atención de la salud mental</v>
      </c>
      <c r="M186">
        <v>23</v>
      </c>
      <c r="N186" t="s">
        <v>480</v>
      </c>
      <c r="O186" t="s">
        <v>481</v>
      </c>
      <c r="P186" t="s">
        <v>1176</v>
      </c>
      <c r="Q186" s="104">
        <v>760</v>
      </c>
      <c r="R186" s="104">
        <v>720</v>
      </c>
      <c r="S186" s="104">
        <v>741</v>
      </c>
      <c r="T186" s="104">
        <v>762</v>
      </c>
      <c r="U186" s="104">
        <v>2983</v>
      </c>
      <c r="V186" s="105">
        <v>1.47E-2</v>
      </c>
      <c r="W186">
        <v>0</v>
      </c>
      <c r="X186" s="103">
        <v>800</v>
      </c>
      <c r="Y186" s="107" t="s">
        <v>1013</v>
      </c>
      <c r="Z186" s="106">
        <v>18</v>
      </c>
      <c r="AA186" s="112">
        <v>10</v>
      </c>
      <c r="AB186" s="113" t="s">
        <v>482</v>
      </c>
      <c r="AC186" s="121"/>
      <c r="AD186" s="289" t="s">
        <v>483</v>
      </c>
      <c r="AE186" s="289" t="s">
        <v>347</v>
      </c>
      <c r="AF186" s="113" t="s">
        <v>472</v>
      </c>
    </row>
    <row r="187" spans="1:32" x14ac:dyDescent="0.25">
      <c r="A187">
        <v>3</v>
      </c>
      <c r="B187" t="s">
        <v>8</v>
      </c>
      <c r="C187" t="s">
        <v>438</v>
      </c>
      <c r="D187">
        <v>2</v>
      </c>
      <c r="E187" t="s">
        <v>439</v>
      </c>
      <c r="F187">
        <v>10</v>
      </c>
      <c r="G187" t="str">
        <f>VLOOKUP(M187,'BATERIA DE PROYECTOS'!$A$2:$G$115,7,0)</f>
        <v xml:space="preserve">Programa 10. Salud Pública Integrada e Integral </v>
      </c>
      <c r="H187" t="s">
        <v>373</v>
      </c>
      <c r="I187" t="str">
        <f>VLOOKUP(M187,'BATERIA DE PROYECTOS'!$A$2:$I$115,9,0)</f>
        <v>Ciudad saludable y con bien-estar</v>
      </c>
      <c r="J187" t="s">
        <v>347</v>
      </c>
      <c r="K187">
        <v>76</v>
      </c>
      <c r="L187" t="str">
        <f>VLOOKUP(M187,'BATERIA DE PROYECTOS'!$A$2:$L$115,12,0)</f>
        <v xml:space="preserve">Control y mitigación de plagas </v>
      </c>
      <c r="M187">
        <v>24</v>
      </c>
      <c r="N187" t="s">
        <v>486</v>
      </c>
      <c r="O187" t="s">
        <v>487</v>
      </c>
      <c r="P187" t="s">
        <v>1177</v>
      </c>
      <c r="Q187" s="104">
        <v>104</v>
      </c>
      <c r="R187" s="104">
        <v>99</v>
      </c>
      <c r="S187" s="104">
        <v>102</v>
      </c>
      <c r="T187" s="104">
        <v>105</v>
      </c>
      <c r="U187" s="104">
        <v>410</v>
      </c>
      <c r="V187" s="105">
        <v>2E-3</v>
      </c>
      <c r="W187">
        <v>0</v>
      </c>
      <c r="X187" s="103">
        <v>100</v>
      </c>
      <c r="Y187" s="107" t="s">
        <v>1013</v>
      </c>
      <c r="Z187" s="106">
        <v>18</v>
      </c>
      <c r="AA187" s="112">
        <v>10</v>
      </c>
      <c r="AB187" s="113" t="s">
        <v>488</v>
      </c>
      <c r="AC187" s="121"/>
      <c r="AD187" s="289" t="s">
        <v>347</v>
      </c>
      <c r="AE187" s="289" t="s">
        <v>347</v>
      </c>
      <c r="AF187" s="113" t="s">
        <v>490</v>
      </c>
    </row>
    <row r="188" spans="1:32" x14ac:dyDescent="0.25">
      <c r="A188">
        <v>3</v>
      </c>
      <c r="B188" t="s">
        <v>8</v>
      </c>
      <c r="C188" t="s">
        <v>491</v>
      </c>
      <c r="D188">
        <v>2</v>
      </c>
      <c r="E188" t="s">
        <v>439</v>
      </c>
      <c r="F188">
        <v>12</v>
      </c>
      <c r="G188" t="str">
        <f>VLOOKUP(M188,'BATERIA DE PROYECTOS'!$A$2:$G$115,7,0)</f>
        <v>Programa 12. Bogotá cuida a su gente</v>
      </c>
      <c r="H188" t="s">
        <v>345</v>
      </c>
      <c r="I188" t="str">
        <f>VLOOKUP(M188,'BATERIA DE PROYECTOS'!$A$2:$I$115,9,0)</f>
        <v>Cuidado de la vida</v>
      </c>
      <c r="J188" t="s">
        <v>347</v>
      </c>
      <c r="K188">
        <v>66</v>
      </c>
      <c r="L188" t="str">
        <f>VLOOKUP(M188,'BATERIA DE PROYECTOS'!$A$2:$L$115,12,0)</f>
        <v>Prevención y atención de violencia intrafamiliar y sexual para poblaciones en situaciones de riesgo y vulnerabilidad de derechos</v>
      </c>
      <c r="M188">
        <v>25</v>
      </c>
      <c r="N188" t="s">
        <v>496</v>
      </c>
      <c r="O188" t="s">
        <v>497</v>
      </c>
      <c r="P188" t="s">
        <v>1178</v>
      </c>
      <c r="Q188" s="104">
        <v>505</v>
      </c>
      <c r="R188" s="104">
        <v>478</v>
      </c>
      <c r="S188" s="104">
        <v>492</v>
      </c>
      <c r="T188" s="104">
        <v>506</v>
      </c>
      <c r="U188" s="104">
        <v>1981</v>
      </c>
      <c r="V188" s="105">
        <v>9.7999999999999997E-3</v>
      </c>
      <c r="W188">
        <v>0</v>
      </c>
      <c r="X188" s="103">
        <v>2000</v>
      </c>
      <c r="Y188" s="107" t="s">
        <v>1009</v>
      </c>
      <c r="Z188" s="106">
        <v>24</v>
      </c>
      <c r="AA188" s="112">
        <v>12</v>
      </c>
      <c r="AB188" s="113" t="s">
        <v>498</v>
      </c>
      <c r="AC188" s="121"/>
      <c r="AD188" s="289" t="s">
        <v>347</v>
      </c>
      <c r="AE188" s="289" t="s">
        <v>347</v>
      </c>
      <c r="AF188" s="113" t="s">
        <v>371</v>
      </c>
    </row>
    <row r="189" spans="1:32" x14ac:dyDescent="0.25">
      <c r="A189">
        <v>3</v>
      </c>
      <c r="B189" t="s">
        <v>8</v>
      </c>
      <c r="C189" t="s">
        <v>491</v>
      </c>
      <c r="D189">
        <v>2</v>
      </c>
      <c r="E189" t="s">
        <v>439</v>
      </c>
      <c r="F189">
        <v>12</v>
      </c>
      <c r="G189" t="str">
        <f>VLOOKUP(M189,'BATERIA DE PROYECTOS'!$A$2:$G$115,7,0)</f>
        <v>Programa 12. Bogotá cuida a su gente</v>
      </c>
      <c r="H189" t="s">
        <v>345</v>
      </c>
      <c r="I189" t="str">
        <f>VLOOKUP(M189,'BATERIA DE PROYECTOS'!$A$2:$I$115,9,0)</f>
        <v>Cuidado de la vida</v>
      </c>
      <c r="J189" t="s">
        <v>347</v>
      </c>
      <c r="K189">
        <v>23</v>
      </c>
      <c r="L189" t="str">
        <f>VLOOKUP(M189,'BATERIA DE PROYECTOS'!$A$2:$L$115,12,0)</f>
        <v>Estrategias de cuidado a personas cuidadoras</v>
      </c>
      <c r="M189">
        <v>26</v>
      </c>
      <c r="N189" t="s">
        <v>501</v>
      </c>
      <c r="O189" t="s">
        <v>502</v>
      </c>
      <c r="P189" t="s">
        <v>1179</v>
      </c>
      <c r="Q189" s="104">
        <v>682</v>
      </c>
      <c r="R189" s="104">
        <v>646</v>
      </c>
      <c r="S189" s="104">
        <v>664</v>
      </c>
      <c r="T189" s="104">
        <v>684</v>
      </c>
      <c r="U189" s="104">
        <v>2676</v>
      </c>
      <c r="V189" s="105">
        <v>1.32E-2</v>
      </c>
      <c r="W189">
        <v>0</v>
      </c>
      <c r="X189" s="103">
        <v>900</v>
      </c>
      <c r="Y189" s="107" t="s">
        <v>995</v>
      </c>
      <c r="Z189" s="106">
        <v>50</v>
      </c>
      <c r="AA189" s="112">
        <v>12</v>
      </c>
      <c r="AB189" s="113" t="s">
        <v>503</v>
      </c>
      <c r="AC189" s="121"/>
      <c r="AD189" s="289" t="s">
        <v>347</v>
      </c>
      <c r="AE189" s="289" t="s">
        <v>347</v>
      </c>
      <c r="AF189" s="113" t="s">
        <v>371</v>
      </c>
    </row>
    <row r="190" spans="1:32" x14ac:dyDescent="0.25">
      <c r="A190">
        <v>3</v>
      </c>
      <c r="B190" t="s">
        <v>8</v>
      </c>
      <c r="C190" t="s">
        <v>491</v>
      </c>
      <c r="D190">
        <v>2</v>
      </c>
      <c r="E190" t="s">
        <v>439</v>
      </c>
      <c r="F190">
        <v>12</v>
      </c>
      <c r="G190" t="str">
        <f>VLOOKUP(M190,'BATERIA DE PROYECTOS'!$A$2:$G$115,7,0)</f>
        <v>Programa 12. Bogotá cuida a su gente</v>
      </c>
      <c r="H190" t="s">
        <v>345</v>
      </c>
      <c r="I190" t="str">
        <f>VLOOKUP(M190,'BATERIA DE PROYECTOS'!$A$2:$I$115,9,0)</f>
        <v>Cuidado de la vida</v>
      </c>
      <c r="J190" t="s">
        <v>347</v>
      </c>
      <c r="K190">
        <v>50</v>
      </c>
      <c r="L190" t="str">
        <f>VLOOKUP(M190,'BATERIA DE PROYECTOS'!$A$2:$L$115,12,0)</f>
        <v>Fortalecimiento de capacidades para el ejercicio de derechos y para la autonomía económica de las mujeres.</v>
      </c>
      <c r="M190">
        <v>27</v>
      </c>
      <c r="N190" t="s">
        <v>506</v>
      </c>
      <c r="O190" t="s">
        <v>507</v>
      </c>
      <c r="P190" t="s">
        <v>1180</v>
      </c>
      <c r="Q190" s="104">
        <v>749</v>
      </c>
      <c r="R190" s="104">
        <v>710</v>
      </c>
      <c r="S190" s="104">
        <v>731</v>
      </c>
      <c r="T190" s="104">
        <v>752</v>
      </c>
      <c r="U190" s="104">
        <v>2942</v>
      </c>
      <c r="V190" s="105">
        <v>1.4500000000000001E-2</v>
      </c>
      <c r="W190">
        <v>0</v>
      </c>
      <c r="X190" s="103">
        <v>1400</v>
      </c>
      <c r="Y190" s="107" t="s">
        <v>995</v>
      </c>
      <c r="Z190" s="106">
        <v>50</v>
      </c>
      <c r="AA190" s="112">
        <v>12</v>
      </c>
      <c r="AB190" s="113" t="s">
        <v>352</v>
      </c>
      <c r="AC190" s="121"/>
      <c r="AD190" s="289" t="s">
        <v>347</v>
      </c>
      <c r="AE190" s="289" t="s">
        <v>508</v>
      </c>
      <c r="AF190" s="113" t="s">
        <v>509</v>
      </c>
    </row>
    <row r="191" spans="1:32" x14ac:dyDescent="0.25">
      <c r="A191">
        <v>3</v>
      </c>
      <c r="B191" t="s">
        <v>8</v>
      </c>
      <c r="C191" t="s">
        <v>521</v>
      </c>
      <c r="D191">
        <v>2</v>
      </c>
      <c r="E191" t="s">
        <v>439</v>
      </c>
      <c r="F191">
        <v>13</v>
      </c>
      <c r="G191" t="str">
        <f>VLOOKUP(M191,'BATERIA DE PROYECTOS'!$A$2:$G$115,7,0)</f>
        <v>Programa 13. Bogotá, un territorio de paz y reconciliación en donde todos puedan volver a empezar.</v>
      </c>
      <c r="H191" t="s">
        <v>345</v>
      </c>
      <c r="I191" t="str">
        <f>VLOOKUP(M191,'BATERIA DE PROYECTOS'!$A$2:$I$115,9,0)</f>
        <v>Cuidado de la vida</v>
      </c>
      <c r="J191" t="s">
        <v>347</v>
      </c>
      <c r="K191">
        <v>21</v>
      </c>
      <c r="L191" t="str">
        <f>VLOOKUP(M191,'BATERIA DE PROYECTOS'!$A$2:$L$115,12,0)</f>
        <v>Construcción de memoria, verdad, reparación, víctimas, paz y reconciliación</v>
      </c>
      <c r="M191">
        <v>30</v>
      </c>
      <c r="N191" t="s">
        <v>525</v>
      </c>
      <c r="O191" t="s">
        <v>526</v>
      </c>
      <c r="P191" t="s">
        <v>1181</v>
      </c>
      <c r="Q191" s="104">
        <v>302</v>
      </c>
      <c r="R191" s="104">
        <v>286</v>
      </c>
      <c r="S191" s="104">
        <v>294</v>
      </c>
      <c r="T191" s="104">
        <v>302</v>
      </c>
      <c r="U191" s="104">
        <v>1184</v>
      </c>
      <c r="V191" s="105">
        <v>5.8999999999999999E-3</v>
      </c>
      <c r="W191">
        <v>0</v>
      </c>
      <c r="X191" s="103">
        <v>4</v>
      </c>
      <c r="Y191" s="107" t="s">
        <v>1023</v>
      </c>
      <c r="Z191" s="106">
        <v>1</v>
      </c>
      <c r="AA191" s="112">
        <v>13</v>
      </c>
      <c r="AB191" s="113" t="s">
        <v>362</v>
      </c>
      <c r="AC191" s="121"/>
      <c r="AD191" s="289" t="s">
        <v>347</v>
      </c>
      <c r="AE191" s="289" t="s">
        <v>527</v>
      </c>
      <c r="AF191" s="113" t="s">
        <v>528</v>
      </c>
    </row>
    <row r="192" spans="1:32" x14ac:dyDescent="0.25">
      <c r="A192">
        <v>3</v>
      </c>
      <c r="B192" t="s">
        <v>8</v>
      </c>
      <c r="C192" t="s">
        <v>536</v>
      </c>
      <c r="D192">
        <v>2</v>
      </c>
      <c r="E192" t="s">
        <v>439</v>
      </c>
      <c r="F192">
        <v>14</v>
      </c>
      <c r="G192" t="str">
        <f>VLOOKUP(M192,'BATERIA DE PROYECTOS'!$A$2:$G$115,7,0)</f>
        <v>Programa 14. Bogotá deportiva, recreativa, artística, patrimonial e intercultural.</v>
      </c>
      <c r="H192" t="s">
        <v>373</v>
      </c>
      <c r="I192" t="str">
        <f>VLOOKUP(M192,'BATERIA DE PROYECTOS'!$A$2:$I$115,9,0)</f>
        <v>Bogotá cultural y deportiva</v>
      </c>
      <c r="J192" t="s">
        <v>539</v>
      </c>
      <c r="K192">
        <v>3</v>
      </c>
      <c r="L192" t="str">
        <f>VLOOKUP(M192,'BATERIA DE PROYECTOS'!$A$2:$L$115,12,0)</f>
        <v>Iniciativas de interés cultural, artístico, patrimonial y de cultura ciudadana.</v>
      </c>
      <c r="M192">
        <v>33</v>
      </c>
      <c r="N192" t="s">
        <v>542</v>
      </c>
      <c r="O192" t="s">
        <v>543</v>
      </c>
      <c r="P192" t="s">
        <v>1182</v>
      </c>
      <c r="Q192" s="104">
        <v>365</v>
      </c>
      <c r="R192" s="104">
        <v>346</v>
      </c>
      <c r="S192" s="104">
        <v>356</v>
      </c>
      <c r="T192" s="104">
        <v>366</v>
      </c>
      <c r="U192" s="104">
        <v>1433</v>
      </c>
      <c r="V192" s="105">
        <v>7.1000000000000004E-3</v>
      </c>
      <c r="W192">
        <v>0</v>
      </c>
      <c r="X192" s="103">
        <v>60</v>
      </c>
      <c r="Y192" s="107" t="s">
        <v>1027</v>
      </c>
      <c r="Z192" s="106">
        <v>26</v>
      </c>
      <c r="AA192" s="112">
        <v>14</v>
      </c>
      <c r="AB192" s="113" t="s">
        <v>544</v>
      </c>
      <c r="AC192" s="121"/>
      <c r="AD192" s="289" t="s">
        <v>545</v>
      </c>
      <c r="AE192" s="289" t="s">
        <v>546</v>
      </c>
      <c r="AF192" s="113" t="s">
        <v>548</v>
      </c>
    </row>
    <row r="193" spans="1:32" x14ac:dyDescent="0.25">
      <c r="A193">
        <v>3</v>
      </c>
      <c r="B193" t="s">
        <v>8</v>
      </c>
      <c r="C193" t="s">
        <v>536</v>
      </c>
      <c r="D193">
        <v>2</v>
      </c>
      <c r="E193" t="s">
        <v>439</v>
      </c>
      <c r="F193">
        <v>14</v>
      </c>
      <c r="G193" t="str">
        <f>VLOOKUP(M193,'BATERIA DE PROYECTOS'!$A$2:$G$115,7,0)</f>
        <v>Programa 14. Bogotá deportiva, recreativa, artística, patrimonial e intercultural.</v>
      </c>
      <c r="H193" t="s">
        <v>345</v>
      </c>
      <c r="I193" t="str">
        <f>VLOOKUP(M193,'BATERIA DE PROYECTOS'!$A$2:$I$115,9,0)</f>
        <v>Bogotá cultural y deportiva</v>
      </c>
      <c r="J193" t="s">
        <v>347</v>
      </c>
      <c r="K193">
        <v>24</v>
      </c>
      <c r="L193" t="str">
        <f>VLOOKUP(M193,'BATERIA DE PROYECTOS'!$A$2:$L$115,12,0)</f>
        <v xml:space="preserve">Recreación y deporte </v>
      </c>
      <c r="M193">
        <v>34</v>
      </c>
      <c r="N193" t="s">
        <v>551</v>
      </c>
      <c r="O193" t="s">
        <v>552</v>
      </c>
      <c r="P193" t="s">
        <v>1183</v>
      </c>
      <c r="Q193" s="104">
        <v>203</v>
      </c>
      <c r="R193" s="104">
        <v>192</v>
      </c>
      <c r="S193" s="104">
        <v>198</v>
      </c>
      <c r="T193" s="104">
        <v>204</v>
      </c>
      <c r="U193" s="104">
        <v>797</v>
      </c>
      <c r="V193" s="105">
        <v>3.8999999999999998E-3</v>
      </c>
      <c r="W193">
        <v>0</v>
      </c>
      <c r="X193" s="103">
        <v>20</v>
      </c>
      <c r="Y193" s="107" t="s">
        <v>1027</v>
      </c>
      <c r="Z193" s="106">
        <v>26</v>
      </c>
      <c r="AA193" s="112">
        <v>15</v>
      </c>
      <c r="AB193" s="113" t="s">
        <v>553</v>
      </c>
      <c r="AC193" s="121"/>
      <c r="AD193" s="289" t="s">
        <v>545</v>
      </c>
      <c r="AE193" s="289" t="s">
        <v>347</v>
      </c>
      <c r="AF193" s="113" t="s">
        <v>554</v>
      </c>
    </row>
    <row r="194" spans="1:32" x14ac:dyDescent="0.25">
      <c r="A194">
        <v>3</v>
      </c>
      <c r="B194" t="s">
        <v>8</v>
      </c>
      <c r="C194" t="s">
        <v>536</v>
      </c>
      <c r="D194">
        <v>2</v>
      </c>
      <c r="E194" t="s">
        <v>439</v>
      </c>
      <c r="F194">
        <v>14</v>
      </c>
      <c r="G194" t="str">
        <f>VLOOKUP(M194,'BATERIA DE PROYECTOS'!$A$2:$G$115,7,0)</f>
        <v>Programa 14. Bogotá deportiva, recreativa, artística, patrimonial e intercultural.</v>
      </c>
      <c r="H194" t="s">
        <v>345</v>
      </c>
      <c r="I194" t="str">
        <f>VLOOKUP(M194,'BATERIA DE PROYECTOS'!$A$2:$I$115,9,0)</f>
        <v>Bogotá cultural y deportiva</v>
      </c>
      <c r="J194" t="s">
        <v>347</v>
      </c>
      <c r="K194">
        <v>24</v>
      </c>
      <c r="L194" t="str">
        <f>VLOOKUP(M194,'BATERIA DE PROYECTOS'!$A$2:$L$115,12,0)</f>
        <v xml:space="preserve">Recreación y deporte </v>
      </c>
      <c r="M194">
        <v>35</v>
      </c>
      <c r="N194" t="s">
        <v>555</v>
      </c>
      <c r="O194" t="s">
        <v>556</v>
      </c>
      <c r="P194" t="s">
        <v>1184</v>
      </c>
      <c r="Q194" s="104">
        <v>914</v>
      </c>
      <c r="R194" s="104">
        <v>866</v>
      </c>
      <c r="S194" s="104">
        <v>891</v>
      </c>
      <c r="T194" s="104">
        <v>916</v>
      </c>
      <c r="U194" s="104">
        <v>3587</v>
      </c>
      <c r="V194" s="105">
        <v>1.77E-2</v>
      </c>
      <c r="W194">
        <v>0</v>
      </c>
      <c r="X194" s="103">
        <v>8000</v>
      </c>
      <c r="Y194" s="107" t="s">
        <v>1027</v>
      </c>
      <c r="Z194" s="106">
        <v>26</v>
      </c>
      <c r="AA194" s="112">
        <v>15</v>
      </c>
      <c r="AB194" s="113" t="s">
        <v>557</v>
      </c>
      <c r="AC194" s="121"/>
      <c r="AD194" s="289" t="s">
        <v>545</v>
      </c>
      <c r="AE194" s="289" t="s">
        <v>347</v>
      </c>
      <c r="AF194" s="113" t="s">
        <v>558</v>
      </c>
    </row>
    <row r="195" spans="1:32" x14ac:dyDescent="0.25">
      <c r="A195">
        <v>3</v>
      </c>
      <c r="B195" t="s">
        <v>8</v>
      </c>
      <c r="C195" t="s">
        <v>536</v>
      </c>
      <c r="D195">
        <v>2</v>
      </c>
      <c r="E195" t="s">
        <v>439</v>
      </c>
      <c r="F195">
        <v>14</v>
      </c>
      <c r="G195" t="str">
        <f>VLOOKUP(M195,'BATERIA DE PROYECTOS'!$A$2:$G$115,7,0)</f>
        <v>Programa 14. Bogotá deportiva, recreativa, artística, patrimonial e intercultural.</v>
      </c>
      <c r="H195" t="s">
        <v>345</v>
      </c>
      <c r="I195" t="str">
        <f>VLOOKUP(M195,'BATERIA DE PROYECTOS'!$A$2:$I$115,9,0)</f>
        <v>Bogotá cultural y deportiva</v>
      </c>
      <c r="J195" t="s">
        <v>347</v>
      </c>
      <c r="K195">
        <v>24</v>
      </c>
      <c r="L195" t="str">
        <f>VLOOKUP(M195,'BATERIA DE PROYECTOS'!$A$2:$L$115,12,0)</f>
        <v xml:space="preserve">Recreación y deporte </v>
      </c>
      <c r="M195">
        <v>36</v>
      </c>
      <c r="N195" t="s">
        <v>559</v>
      </c>
      <c r="O195" t="s">
        <v>560</v>
      </c>
      <c r="P195" t="s">
        <v>1185</v>
      </c>
      <c r="Q195" s="104">
        <v>609</v>
      </c>
      <c r="R195" s="104">
        <v>577</v>
      </c>
      <c r="S195" s="104">
        <v>594</v>
      </c>
      <c r="T195" s="104">
        <v>611</v>
      </c>
      <c r="U195" s="104">
        <v>2391</v>
      </c>
      <c r="V195" s="105">
        <v>1.18E-2</v>
      </c>
      <c r="W195">
        <v>0</v>
      </c>
      <c r="X195" s="103">
        <v>2000</v>
      </c>
      <c r="Y195" s="107" t="s">
        <v>1027</v>
      </c>
      <c r="Z195" s="106">
        <v>26</v>
      </c>
      <c r="AA195" s="112">
        <v>15</v>
      </c>
      <c r="AB195" s="113" t="s">
        <v>561</v>
      </c>
      <c r="AC195" s="121"/>
      <c r="AD195" s="289" t="s">
        <v>545</v>
      </c>
      <c r="AE195" s="289" t="s">
        <v>562</v>
      </c>
      <c r="AF195" s="113" t="s">
        <v>563</v>
      </c>
    </row>
    <row r="196" spans="1:32" x14ac:dyDescent="0.25">
      <c r="A196">
        <v>3</v>
      </c>
      <c r="B196" t="s">
        <v>8</v>
      </c>
      <c r="C196" t="s">
        <v>536</v>
      </c>
      <c r="D196">
        <v>2</v>
      </c>
      <c r="E196" t="s">
        <v>439</v>
      </c>
      <c r="F196">
        <v>14</v>
      </c>
      <c r="G196" t="str">
        <f>VLOOKUP(M196,'BATERIA DE PROYECTOS'!$A$2:$G$115,7,0)</f>
        <v>Programa 14. Bogotá deportiva, recreativa, artística, patrimonial e intercultural.</v>
      </c>
      <c r="H196" t="s">
        <v>345</v>
      </c>
      <c r="I196" t="str">
        <f>VLOOKUP(M196,'BATERIA DE PROYECTOS'!$A$2:$I$115,9,0)</f>
        <v>Bogotá cultural y deportiva</v>
      </c>
      <c r="J196" t="s">
        <v>347</v>
      </c>
      <c r="K196">
        <v>24</v>
      </c>
      <c r="L196" t="str">
        <f>VLOOKUP(M196,'BATERIA DE PROYECTOS'!$A$2:$L$115,12,0)</f>
        <v xml:space="preserve">Recreación y deporte </v>
      </c>
      <c r="M196">
        <v>37</v>
      </c>
      <c r="N196" t="s">
        <v>564</v>
      </c>
      <c r="O196" t="s">
        <v>565</v>
      </c>
      <c r="P196" t="s">
        <v>1186</v>
      </c>
      <c r="Q196" s="104">
        <v>305</v>
      </c>
      <c r="R196" s="104">
        <v>289</v>
      </c>
      <c r="S196" s="104">
        <v>297</v>
      </c>
      <c r="T196" s="104">
        <v>305</v>
      </c>
      <c r="U196" s="104">
        <v>1196</v>
      </c>
      <c r="V196" s="105">
        <v>5.8999999999999999E-3</v>
      </c>
      <c r="W196">
        <v>0</v>
      </c>
      <c r="X196" s="103">
        <v>2000</v>
      </c>
      <c r="Y196" s="107" t="s">
        <v>1027</v>
      </c>
      <c r="Z196" s="106">
        <v>26</v>
      </c>
      <c r="AA196" s="112">
        <v>15</v>
      </c>
      <c r="AB196" s="113" t="s">
        <v>222</v>
      </c>
      <c r="AC196" s="121"/>
      <c r="AD196" s="289" t="s">
        <v>347</v>
      </c>
      <c r="AE196" s="289" t="s">
        <v>347</v>
      </c>
      <c r="AF196" s="113" t="s">
        <v>566</v>
      </c>
    </row>
    <row r="197" spans="1:32" x14ac:dyDescent="0.25">
      <c r="A197">
        <v>3</v>
      </c>
      <c r="B197" t="s">
        <v>8</v>
      </c>
      <c r="C197" t="s">
        <v>536</v>
      </c>
      <c r="D197">
        <v>2</v>
      </c>
      <c r="E197" t="s">
        <v>439</v>
      </c>
      <c r="F197">
        <v>14</v>
      </c>
      <c r="G197" t="str">
        <f>VLOOKUP(M197,'BATERIA DE PROYECTOS'!$A$2:$G$115,7,0)</f>
        <v>Programa 14. Bogotá deportiva, recreativa, artística, patrimonial e intercultural.</v>
      </c>
      <c r="H197" t="s">
        <v>345</v>
      </c>
      <c r="I197" t="str">
        <f>VLOOKUP(M197,'BATERIA DE PROYECTOS'!$A$2:$I$115,9,0)</f>
        <v>Bogotá cultural y deportiva</v>
      </c>
      <c r="J197" t="s">
        <v>347</v>
      </c>
      <c r="K197">
        <v>25</v>
      </c>
      <c r="L197" t="str">
        <f>VLOOKUP(M197,'BATERIA DE PROYECTOS'!$A$2:$L$115,12,0)</f>
        <v>Arte, cultura y patrimonio</v>
      </c>
      <c r="M197">
        <v>38</v>
      </c>
      <c r="N197" t="s">
        <v>569</v>
      </c>
      <c r="O197" t="s">
        <v>570</v>
      </c>
      <c r="P197" t="s">
        <v>1187</v>
      </c>
      <c r="Q197" s="104">
        <v>1117</v>
      </c>
      <c r="R197" s="104">
        <v>1058</v>
      </c>
      <c r="S197" s="104">
        <v>1089</v>
      </c>
      <c r="T197" s="104">
        <v>1120</v>
      </c>
      <c r="U197" s="104">
        <v>4384</v>
      </c>
      <c r="V197" s="105">
        <v>2.1700000000000001E-2</v>
      </c>
      <c r="W197">
        <v>0</v>
      </c>
      <c r="X197" s="103">
        <v>36</v>
      </c>
      <c r="Y197" s="107" t="s">
        <v>1027</v>
      </c>
      <c r="Z197" s="106">
        <v>26</v>
      </c>
      <c r="AA197" s="112">
        <v>14</v>
      </c>
      <c r="AB197" s="113" t="s">
        <v>571</v>
      </c>
      <c r="AC197" s="121"/>
      <c r="AD197" s="289" t="s">
        <v>545</v>
      </c>
      <c r="AE197" s="289" t="s">
        <v>572</v>
      </c>
      <c r="AF197" s="113" t="s">
        <v>573</v>
      </c>
    </row>
    <row r="198" spans="1:32" x14ac:dyDescent="0.25">
      <c r="A198">
        <v>3</v>
      </c>
      <c r="B198" t="s">
        <v>8</v>
      </c>
      <c r="C198" t="s">
        <v>536</v>
      </c>
      <c r="D198">
        <v>2</v>
      </c>
      <c r="E198" t="s">
        <v>439</v>
      </c>
      <c r="F198">
        <v>14</v>
      </c>
      <c r="G198" t="str">
        <f>VLOOKUP(M198,'BATERIA DE PROYECTOS'!$A$2:$G$115,7,0)</f>
        <v>Programa 14. Bogotá deportiva, recreativa, artística, patrimonial e intercultural.</v>
      </c>
      <c r="H198" t="s">
        <v>345</v>
      </c>
      <c r="I198" t="str">
        <f>VLOOKUP(M198,'BATERIA DE PROYECTOS'!$A$2:$I$115,9,0)</f>
        <v>Bogotá cultural y deportiva</v>
      </c>
      <c r="J198" t="s">
        <v>347</v>
      </c>
      <c r="K198">
        <v>25</v>
      </c>
      <c r="L198" t="str">
        <f>VLOOKUP(M198,'BATERIA DE PROYECTOS'!$A$2:$L$115,12,0)</f>
        <v>Arte, cultura y patrimonio</v>
      </c>
      <c r="M198">
        <v>39</v>
      </c>
      <c r="N198" t="s">
        <v>574</v>
      </c>
      <c r="O198" t="s">
        <v>575</v>
      </c>
      <c r="P198" t="s">
        <v>1188</v>
      </c>
      <c r="Q198" s="104">
        <v>914</v>
      </c>
      <c r="R198" s="104">
        <v>865</v>
      </c>
      <c r="S198" s="104">
        <v>891</v>
      </c>
      <c r="T198" s="104">
        <v>917</v>
      </c>
      <c r="U198" s="104">
        <v>3587</v>
      </c>
      <c r="V198" s="105">
        <v>1.77E-2</v>
      </c>
      <c r="W198">
        <v>0</v>
      </c>
      <c r="X198" s="103">
        <v>2000</v>
      </c>
      <c r="Y198" s="107" t="s">
        <v>1027</v>
      </c>
      <c r="Z198" s="106">
        <v>26</v>
      </c>
      <c r="AA198" s="112">
        <v>14</v>
      </c>
      <c r="AB198" s="113" t="s">
        <v>561</v>
      </c>
      <c r="AC198" s="121"/>
      <c r="AD198" s="289" t="s">
        <v>545</v>
      </c>
      <c r="AE198" s="289" t="s">
        <v>576</v>
      </c>
      <c r="AF198" s="113" t="s">
        <v>577</v>
      </c>
    </row>
    <row r="199" spans="1:32" x14ac:dyDescent="0.25">
      <c r="A199">
        <v>3</v>
      </c>
      <c r="B199" t="s">
        <v>8</v>
      </c>
      <c r="C199" t="s">
        <v>595</v>
      </c>
      <c r="D199">
        <v>2</v>
      </c>
      <c r="E199" t="s">
        <v>439</v>
      </c>
      <c r="F199">
        <v>15</v>
      </c>
      <c r="G199" t="str">
        <f>VLOOKUP(M199,'BATERIA DE PROYECTOS'!$A$2:$G$115,7,0)</f>
        <v>Programa 15. Bogotá protege todas las formas de vida</v>
      </c>
      <c r="H199" t="s">
        <v>345</v>
      </c>
      <c r="I199" t="str">
        <f>VLOOKUP(M199,'BATERIA DE PROYECTOS'!$A$2:$I$115,9,0)</f>
        <v>Cuidado de la vida</v>
      </c>
      <c r="J199" t="s">
        <v>347</v>
      </c>
      <c r="K199">
        <v>33</v>
      </c>
      <c r="L199" t="str">
        <f>VLOOKUP(M199,'BATERIA DE PROYECTOS'!$A$2:$L$115,12,0)</f>
        <v>Protección y bienestar animal</v>
      </c>
      <c r="M199">
        <v>43</v>
      </c>
      <c r="N199" t="s">
        <v>599</v>
      </c>
      <c r="O199" t="s">
        <v>600</v>
      </c>
      <c r="P199" t="s">
        <v>1189</v>
      </c>
      <c r="Q199" s="104">
        <v>114</v>
      </c>
      <c r="R199" s="104">
        <v>108</v>
      </c>
      <c r="S199" s="104">
        <v>111</v>
      </c>
      <c r="T199" s="104">
        <v>114</v>
      </c>
      <c r="U199" s="104">
        <v>447</v>
      </c>
      <c r="V199" s="105">
        <v>2.2000000000000001E-3</v>
      </c>
      <c r="W199">
        <v>0</v>
      </c>
      <c r="X199" s="103">
        <v>1500</v>
      </c>
      <c r="Y199" s="107" t="s">
        <v>1036</v>
      </c>
      <c r="Z199" s="106">
        <v>33</v>
      </c>
      <c r="AA199" s="112">
        <v>16</v>
      </c>
      <c r="AB199" s="113" t="s">
        <v>406</v>
      </c>
      <c r="AC199" s="121"/>
      <c r="AD199" s="289" t="s">
        <v>347</v>
      </c>
      <c r="AE199" s="289" t="s">
        <v>601</v>
      </c>
      <c r="AF199" s="113" t="s">
        <v>602</v>
      </c>
    </row>
    <row r="200" spans="1:32" x14ac:dyDescent="0.25">
      <c r="A200">
        <v>3</v>
      </c>
      <c r="B200" t="s">
        <v>8</v>
      </c>
      <c r="C200" t="s">
        <v>595</v>
      </c>
      <c r="D200">
        <v>2</v>
      </c>
      <c r="E200" t="s">
        <v>439</v>
      </c>
      <c r="F200">
        <v>15</v>
      </c>
      <c r="G200" t="str">
        <f>VLOOKUP(M200,'BATERIA DE PROYECTOS'!$A$2:$G$115,7,0)</f>
        <v>Programa 15. Bogotá protege todas las formas de vida</v>
      </c>
      <c r="H200" t="s">
        <v>345</v>
      </c>
      <c r="I200" t="str">
        <f>VLOOKUP(M200,'BATERIA DE PROYECTOS'!$A$2:$I$115,9,0)</f>
        <v>Cuidado de la vida</v>
      </c>
      <c r="J200" t="s">
        <v>347</v>
      </c>
      <c r="K200">
        <v>33</v>
      </c>
      <c r="L200" t="str">
        <f>VLOOKUP(M200,'BATERIA DE PROYECTOS'!$A$2:$L$115,12,0)</f>
        <v>Protección y bienestar animal</v>
      </c>
      <c r="M200">
        <v>44</v>
      </c>
      <c r="N200" t="s">
        <v>603</v>
      </c>
      <c r="O200" t="s">
        <v>604</v>
      </c>
      <c r="P200" t="s">
        <v>1190</v>
      </c>
      <c r="Q200" s="104">
        <v>494</v>
      </c>
      <c r="R200" s="104">
        <v>468</v>
      </c>
      <c r="S200" s="104">
        <v>481</v>
      </c>
      <c r="T200" s="104">
        <v>496</v>
      </c>
      <c r="U200" s="104">
        <v>1939</v>
      </c>
      <c r="V200" s="105">
        <v>9.5999999999999992E-3</v>
      </c>
      <c r="W200">
        <v>0</v>
      </c>
      <c r="X200" s="103">
        <v>15000</v>
      </c>
      <c r="Y200" s="107" t="s">
        <v>1036</v>
      </c>
      <c r="Z200" s="106">
        <v>33</v>
      </c>
      <c r="AA200" s="112">
        <v>16</v>
      </c>
      <c r="AB200" s="113" t="s">
        <v>605</v>
      </c>
      <c r="AC200" s="121"/>
      <c r="AD200" s="289" t="s">
        <v>347</v>
      </c>
      <c r="AE200" s="289" t="s">
        <v>606</v>
      </c>
      <c r="AF200" s="113" t="s">
        <v>607</v>
      </c>
    </row>
    <row r="201" spans="1:32" x14ac:dyDescent="0.25">
      <c r="A201">
        <v>3</v>
      </c>
      <c r="B201" t="s">
        <v>8</v>
      </c>
      <c r="C201" t="s">
        <v>595</v>
      </c>
      <c r="D201">
        <v>2</v>
      </c>
      <c r="E201" t="s">
        <v>439</v>
      </c>
      <c r="F201">
        <v>15</v>
      </c>
      <c r="G201" t="str">
        <f>VLOOKUP(M201,'BATERIA DE PROYECTOS'!$A$2:$G$115,7,0)</f>
        <v>Programa 15. Bogotá protege todas las formas de vida</v>
      </c>
      <c r="H201" t="s">
        <v>345</v>
      </c>
      <c r="I201" t="str">
        <f>VLOOKUP(M201,'BATERIA DE PROYECTOS'!$A$2:$I$115,9,0)</f>
        <v>Cuidado de la vida</v>
      </c>
      <c r="J201" t="s">
        <v>347</v>
      </c>
      <c r="K201">
        <v>33</v>
      </c>
      <c r="L201" t="str">
        <f>VLOOKUP(M201,'BATERIA DE PROYECTOS'!$A$2:$L$115,12,0)</f>
        <v>Protección y bienestar animal</v>
      </c>
      <c r="M201">
        <v>45</v>
      </c>
      <c r="N201" t="s">
        <v>608</v>
      </c>
      <c r="O201" t="s">
        <v>609</v>
      </c>
      <c r="P201" t="s">
        <v>1191</v>
      </c>
      <c r="Q201" s="104">
        <v>152</v>
      </c>
      <c r="R201" s="104">
        <v>144</v>
      </c>
      <c r="S201" s="104">
        <v>148</v>
      </c>
      <c r="T201" s="104">
        <v>152</v>
      </c>
      <c r="U201" s="104">
        <v>596</v>
      </c>
      <c r="V201" s="105">
        <v>2.8999999999999998E-3</v>
      </c>
      <c r="W201">
        <v>0</v>
      </c>
      <c r="X201" s="103">
        <v>4000</v>
      </c>
      <c r="Y201" s="107" t="s">
        <v>1036</v>
      </c>
      <c r="Z201" s="106">
        <v>33</v>
      </c>
      <c r="AA201" s="112">
        <v>16</v>
      </c>
      <c r="AB201" s="113" t="s">
        <v>610</v>
      </c>
      <c r="AC201" s="121"/>
      <c r="AD201" s="289" t="s">
        <v>347</v>
      </c>
      <c r="AE201" s="289" t="s">
        <v>611</v>
      </c>
      <c r="AF201" s="113" t="s">
        <v>607</v>
      </c>
    </row>
    <row r="202" spans="1:32" x14ac:dyDescent="0.25">
      <c r="A202">
        <v>3</v>
      </c>
      <c r="B202" t="s">
        <v>8</v>
      </c>
      <c r="C202" t="s">
        <v>644</v>
      </c>
      <c r="D202">
        <v>3</v>
      </c>
      <c r="E202" t="s">
        <v>645</v>
      </c>
      <c r="F202">
        <v>16</v>
      </c>
      <c r="G202" t="str">
        <f>VLOOKUP(M202,'BATERIA DE PROYECTOS'!$A$2:$G$115,7,0)</f>
        <v>Programa 16. Atención integral a la primera infancia y educación como eje del potencial humano.</v>
      </c>
      <c r="H202" t="s">
        <v>373</v>
      </c>
      <c r="I202" t="str">
        <f>VLOOKUP(M202,'BATERIA DE PROYECTOS'!$A$2:$I$115,9,0)</f>
        <v>Educación como eje del potencial humano</v>
      </c>
      <c r="J202">
        <v>0.09</v>
      </c>
      <c r="K202">
        <v>28</v>
      </c>
      <c r="L202" t="str">
        <f>VLOOKUP(M202,'BATERIA DE PROYECTOS'!$A$2:$L$115,12,0)</f>
        <v>Dotación de equipamientos para instituciones educativas públicas del distrito.</v>
      </c>
      <c r="M202">
        <v>50</v>
      </c>
      <c r="N202" t="s">
        <v>650</v>
      </c>
      <c r="O202" t="s">
        <v>651</v>
      </c>
      <c r="P202" t="s">
        <v>1192</v>
      </c>
      <c r="Q202" s="104">
        <v>783</v>
      </c>
      <c r="R202" s="104">
        <v>741</v>
      </c>
      <c r="S202" s="104">
        <v>763</v>
      </c>
      <c r="T202" s="104">
        <v>785</v>
      </c>
      <c r="U202" s="104">
        <v>3072</v>
      </c>
      <c r="V202" s="105">
        <v>1.52E-2</v>
      </c>
      <c r="W202">
        <v>0</v>
      </c>
      <c r="X202" s="103">
        <v>8</v>
      </c>
      <c r="Y202" s="107" t="s">
        <v>1040</v>
      </c>
      <c r="Z202" s="106">
        <v>15</v>
      </c>
      <c r="AA202" s="112">
        <v>17</v>
      </c>
      <c r="AB202" s="113" t="s">
        <v>222</v>
      </c>
      <c r="AC202" s="121"/>
      <c r="AD202" s="289" t="s">
        <v>347</v>
      </c>
      <c r="AE202" s="289" t="s">
        <v>652</v>
      </c>
      <c r="AF202" s="113" t="s">
        <v>653</v>
      </c>
    </row>
    <row r="203" spans="1:32" x14ac:dyDescent="0.25">
      <c r="A203">
        <v>3</v>
      </c>
      <c r="B203" t="s">
        <v>8</v>
      </c>
      <c r="C203" t="s">
        <v>644</v>
      </c>
      <c r="D203">
        <v>3</v>
      </c>
      <c r="E203" t="s">
        <v>645</v>
      </c>
      <c r="F203">
        <v>16</v>
      </c>
      <c r="G203" t="str">
        <f>VLOOKUP(M203,'BATERIA DE PROYECTOS'!$A$2:$G$115,7,0)</f>
        <v>Programa 16. Atención integral a la primera infancia y educación como eje del potencial humano.</v>
      </c>
      <c r="H203" t="s">
        <v>373</v>
      </c>
      <c r="I203" t="str">
        <f>VLOOKUP(M203,'BATERIA DE PROYECTOS'!$A$2:$I$115,9,0)</f>
        <v>Educación como eje del potencial humano</v>
      </c>
      <c r="J203">
        <v>0.09</v>
      </c>
      <c r="K203">
        <v>29</v>
      </c>
      <c r="L203" t="str">
        <f>VLOOKUP(M203,'BATERIA DE PROYECTOS'!$A$2:$L$115,12,0)</f>
        <v>Apoyo para educación superior</v>
      </c>
      <c r="M203">
        <v>51</v>
      </c>
      <c r="N203" t="s">
        <v>656</v>
      </c>
      <c r="O203" t="s">
        <v>657</v>
      </c>
      <c r="P203" t="s">
        <v>1193</v>
      </c>
      <c r="Q203" s="104">
        <v>783</v>
      </c>
      <c r="R203" s="104">
        <v>741</v>
      </c>
      <c r="S203" s="104">
        <v>763</v>
      </c>
      <c r="T203" s="104">
        <v>785</v>
      </c>
      <c r="U203" s="104">
        <v>3072</v>
      </c>
      <c r="V203" s="105">
        <v>1.52E-2</v>
      </c>
      <c r="W203">
        <v>0</v>
      </c>
      <c r="X203" s="103">
        <v>190</v>
      </c>
      <c r="Y203" s="107" t="s">
        <v>1040</v>
      </c>
      <c r="Z203" s="106">
        <v>15</v>
      </c>
      <c r="AA203" s="112">
        <v>17</v>
      </c>
      <c r="AB203" s="113" t="s">
        <v>658</v>
      </c>
      <c r="AC203" s="121"/>
      <c r="AD203" s="289" t="s">
        <v>659</v>
      </c>
      <c r="AE203" s="289" t="s">
        <v>660</v>
      </c>
      <c r="AF203" s="113" t="s">
        <v>661</v>
      </c>
    </row>
    <row r="204" spans="1:32" x14ac:dyDescent="0.25">
      <c r="A204">
        <v>3</v>
      </c>
      <c r="B204" t="s">
        <v>8</v>
      </c>
      <c r="C204" t="s">
        <v>644</v>
      </c>
      <c r="D204">
        <v>3</v>
      </c>
      <c r="E204" t="s">
        <v>645</v>
      </c>
      <c r="F204">
        <v>16</v>
      </c>
      <c r="G204" t="str">
        <f>VLOOKUP(M204,'BATERIA DE PROYECTOS'!$A$2:$G$115,7,0)</f>
        <v>Programa 16. Atención integral a la primera infancia y educación como eje del potencial humano.</v>
      </c>
      <c r="H204" t="s">
        <v>373</v>
      </c>
      <c r="I204" t="str">
        <f>VLOOKUP(M204,'BATERIA DE PROYECTOS'!$A$2:$I$115,9,0)</f>
        <v>Educación como eje del potencial humano</v>
      </c>
      <c r="J204">
        <v>0.09</v>
      </c>
      <c r="K204">
        <v>29</v>
      </c>
      <c r="L204" t="str">
        <f>VLOOKUP(M204,'BATERIA DE PROYECTOS'!$A$2:$L$115,12,0)</f>
        <v>Apoyo para educación superior</v>
      </c>
      <c r="M204">
        <v>52</v>
      </c>
      <c r="N204" t="s">
        <v>662</v>
      </c>
      <c r="O204" t="s">
        <v>663</v>
      </c>
      <c r="P204" t="s">
        <v>1194</v>
      </c>
      <c r="Q204" s="104">
        <v>3130</v>
      </c>
      <c r="R204" s="104">
        <v>2965</v>
      </c>
      <c r="S204" s="104">
        <v>3051</v>
      </c>
      <c r="T204" s="104">
        <v>3140</v>
      </c>
      <c r="U204" s="104">
        <v>12286</v>
      </c>
      <c r="V204" s="105">
        <v>6.0699999999999997E-2</v>
      </c>
      <c r="W204">
        <v>0</v>
      </c>
      <c r="X204" s="103">
        <v>200</v>
      </c>
      <c r="Y204" s="107" t="s">
        <v>1040</v>
      </c>
      <c r="Z204" s="106">
        <v>15</v>
      </c>
      <c r="AA204" s="112">
        <v>17</v>
      </c>
      <c r="AB204" s="113" t="s">
        <v>664</v>
      </c>
      <c r="AC204" s="121"/>
      <c r="AD204" s="289" t="s">
        <v>659</v>
      </c>
      <c r="AE204" s="289" t="s">
        <v>660</v>
      </c>
      <c r="AF204" s="113" t="s">
        <v>665</v>
      </c>
    </row>
    <row r="205" spans="1:32" x14ac:dyDescent="0.25">
      <c r="A205">
        <v>3</v>
      </c>
      <c r="B205" t="s">
        <v>8</v>
      </c>
      <c r="C205" t="s">
        <v>672</v>
      </c>
      <c r="D205">
        <v>3</v>
      </c>
      <c r="E205" t="s">
        <v>645</v>
      </c>
      <c r="F205">
        <v>19</v>
      </c>
      <c r="G205" t="str">
        <f>VLOOKUP(M205,'BATERIA DE PROYECTOS'!$A$2:$G$115,7,0)</f>
        <v>Programa 19. Desarrollo empresarial, productividad y empleo.</v>
      </c>
      <c r="H205" t="s">
        <v>345</v>
      </c>
      <c r="I205" t="str">
        <f>VLOOKUP(M205,'BATERIA DE PROYECTOS'!$A$2:$I$115,9,0)</f>
        <v>Desarrollo empresarial, productividad y empleo</v>
      </c>
      <c r="J205" t="s">
        <v>347</v>
      </c>
      <c r="K205">
        <v>35</v>
      </c>
      <c r="L205" t="str">
        <f>VLOOKUP(M205,'BATERIA DE PROYECTOS'!$A$2:$L$115,12,0)</f>
        <v>Fortalecimiento de habilidades para la empleabilidad - impulso al empleo local.</v>
      </c>
      <c r="M205">
        <v>54</v>
      </c>
      <c r="N205" t="s">
        <v>677</v>
      </c>
      <c r="O205" t="s">
        <v>678</v>
      </c>
      <c r="P205" t="s">
        <v>1195</v>
      </c>
      <c r="Q205" s="104">
        <v>760</v>
      </c>
      <c r="R205" s="104">
        <v>720</v>
      </c>
      <c r="S205" s="104">
        <v>741</v>
      </c>
      <c r="T205" s="104">
        <v>762</v>
      </c>
      <c r="U205" s="104">
        <v>2983</v>
      </c>
      <c r="V205" s="105">
        <v>1.47E-2</v>
      </c>
      <c r="W205">
        <v>0</v>
      </c>
      <c r="X205" s="103">
        <v>4</v>
      </c>
      <c r="Y205" s="107" t="s">
        <v>1044</v>
      </c>
      <c r="Z205" s="106">
        <v>11</v>
      </c>
      <c r="AA205" s="112">
        <v>18</v>
      </c>
      <c r="AB205" s="113" t="s">
        <v>352</v>
      </c>
      <c r="AC205" s="121"/>
      <c r="AD205" s="289" t="s">
        <v>679</v>
      </c>
      <c r="AE205" s="289" t="s">
        <v>347</v>
      </c>
      <c r="AF205" s="113" t="s">
        <v>680</v>
      </c>
    </row>
    <row r="206" spans="1:32" x14ac:dyDescent="0.25">
      <c r="A206">
        <v>3</v>
      </c>
      <c r="B206" t="s">
        <v>8</v>
      </c>
      <c r="C206" t="s">
        <v>672</v>
      </c>
      <c r="D206">
        <v>3</v>
      </c>
      <c r="E206" t="s">
        <v>645</v>
      </c>
      <c r="F206">
        <v>19</v>
      </c>
      <c r="G206" t="str">
        <f>VLOOKUP(M206,'BATERIA DE PROYECTOS'!$A$2:$G$115,7,0)</f>
        <v>Programa 19. Desarrollo empresarial, productividad y empleo.</v>
      </c>
      <c r="H206" t="s">
        <v>345</v>
      </c>
      <c r="I206" t="str">
        <f>VLOOKUP(M206,'BATERIA DE PROYECTOS'!$A$2:$I$115,9,0)</f>
        <v>Emprendimiento equitativo e incluyente</v>
      </c>
      <c r="J206" t="s">
        <v>347</v>
      </c>
      <c r="K206">
        <v>36</v>
      </c>
      <c r="L206" t="str">
        <f>VLOOKUP(M206,'BATERIA DE PROYECTOS'!$A$2:$L$115,12,0)</f>
        <v>Desarrollo turístico local</v>
      </c>
      <c r="M206">
        <v>55</v>
      </c>
      <c r="N206" t="s">
        <v>684</v>
      </c>
      <c r="O206" t="s">
        <v>685</v>
      </c>
      <c r="P206" t="s">
        <v>1196</v>
      </c>
      <c r="Q206" s="104">
        <v>609</v>
      </c>
      <c r="R206" s="104">
        <v>577</v>
      </c>
      <c r="S206" s="104">
        <v>593</v>
      </c>
      <c r="T206" s="104">
        <v>611</v>
      </c>
      <c r="U206" s="104">
        <v>2390</v>
      </c>
      <c r="V206" s="105">
        <v>1.18E-2</v>
      </c>
      <c r="W206">
        <v>0</v>
      </c>
      <c r="X206" s="103">
        <v>100</v>
      </c>
      <c r="Y206" s="107" t="s">
        <v>1044</v>
      </c>
      <c r="Z206" s="106">
        <v>11</v>
      </c>
      <c r="AA206" s="112">
        <v>18</v>
      </c>
      <c r="AB206" s="113" t="s">
        <v>686</v>
      </c>
      <c r="AC206" s="121"/>
      <c r="AD206" s="289" t="s">
        <v>347</v>
      </c>
      <c r="AE206" s="289" t="s">
        <v>347</v>
      </c>
      <c r="AF206" s="113" t="s">
        <v>687</v>
      </c>
    </row>
    <row r="207" spans="1:32" x14ac:dyDescent="0.25">
      <c r="A207">
        <v>3</v>
      </c>
      <c r="B207" t="s">
        <v>8</v>
      </c>
      <c r="C207" t="s">
        <v>536</v>
      </c>
      <c r="D207">
        <v>3</v>
      </c>
      <c r="E207" t="s">
        <v>645</v>
      </c>
      <c r="F207">
        <v>20</v>
      </c>
      <c r="G207" t="str">
        <f>VLOOKUP(M207,'BATERIA DE PROYECTOS'!$A$2:$G$115,7,0)</f>
        <v>Programa 20. Promoción del emprendimiento formal, equitativo e incluyente</v>
      </c>
      <c r="H207" t="s">
        <v>345</v>
      </c>
      <c r="I207" t="str">
        <f>VLOOKUP(M207,'BATERIA DE PROYECTOS'!$A$2:$I$115,9,0)</f>
        <v>Bogotá cultural y deportiva</v>
      </c>
      <c r="J207" t="s">
        <v>347</v>
      </c>
      <c r="K207">
        <v>30</v>
      </c>
      <c r="L207" t="str">
        <f>VLOOKUP(M207,'BATERIA DE PROYECTOS'!$A$2:$L$115,12,0)</f>
        <v>Sostenibilidad del ecosistema cultural y creativo</v>
      </c>
      <c r="M207">
        <v>56</v>
      </c>
      <c r="N207" t="s">
        <v>691</v>
      </c>
      <c r="O207" t="s">
        <v>692</v>
      </c>
      <c r="P207" t="s">
        <v>1197</v>
      </c>
      <c r="Q207" s="104">
        <v>505</v>
      </c>
      <c r="R207" s="104">
        <v>478</v>
      </c>
      <c r="S207" s="104">
        <v>492</v>
      </c>
      <c r="T207" s="104">
        <v>506</v>
      </c>
      <c r="U207" s="104">
        <v>1981</v>
      </c>
      <c r="V207" s="105">
        <v>9.7999999999999997E-3</v>
      </c>
      <c r="W207">
        <v>0</v>
      </c>
      <c r="X207" s="103">
        <v>48</v>
      </c>
      <c r="Y207" s="107" t="s">
        <v>1027</v>
      </c>
      <c r="Z207" s="106">
        <v>26</v>
      </c>
      <c r="AA207" s="112">
        <v>19</v>
      </c>
      <c r="AB207" s="113" t="s">
        <v>693</v>
      </c>
      <c r="AC207" s="121"/>
      <c r="AD207" s="289" t="s">
        <v>545</v>
      </c>
      <c r="AE207" s="289" t="s">
        <v>347</v>
      </c>
      <c r="AF207" s="113" t="s">
        <v>694</v>
      </c>
    </row>
    <row r="208" spans="1:32" x14ac:dyDescent="0.25">
      <c r="A208">
        <v>3</v>
      </c>
      <c r="B208" t="s">
        <v>8</v>
      </c>
      <c r="C208" t="s">
        <v>672</v>
      </c>
      <c r="D208">
        <v>3</v>
      </c>
      <c r="E208" t="s">
        <v>645</v>
      </c>
      <c r="F208">
        <v>20</v>
      </c>
      <c r="G208" t="str">
        <f>VLOOKUP(M208,'BATERIA DE PROYECTOS'!$A$2:$G$115,7,0)</f>
        <v>Programa 20. Promoción del emprendimiento formal, equitativo e incluyente</v>
      </c>
      <c r="H208" t="s">
        <v>345</v>
      </c>
      <c r="I208" t="str">
        <f>VLOOKUP(M208,'BATERIA DE PROYECTOS'!$A$2:$I$115,9,0)</f>
        <v>Emprendimiento equitativo e incluyente</v>
      </c>
      <c r="J208" t="s">
        <v>347</v>
      </c>
      <c r="K208">
        <v>37</v>
      </c>
      <c r="L208" t="str">
        <f>VLOOKUP(M208,'BATERIA DE PROYECTOS'!$A$2:$L$115,12,0)</f>
        <v>Extensión agropecuaria y productividad rural</v>
      </c>
      <c r="M208">
        <v>57</v>
      </c>
      <c r="N208" t="s">
        <v>697</v>
      </c>
      <c r="O208" t="s">
        <v>698</v>
      </c>
      <c r="P208" t="s">
        <v>1047</v>
      </c>
      <c r="Q208" s="104">
        <v>291</v>
      </c>
      <c r="R208" s="104">
        <v>276</v>
      </c>
      <c r="S208" s="104">
        <v>284</v>
      </c>
      <c r="T208" s="104">
        <v>292</v>
      </c>
      <c r="U208" s="104">
        <v>1143</v>
      </c>
      <c r="V208" s="105">
        <v>5.7000000000000002E-3</v>
      </c>
      <c r="W208">
        <v>0</v>
      </c>
      <c r="X208" s="103">
        <v>60</v>
      </c>
      <c r="Y208" s="107" t="s">
        <v>1044</v>
      </c>
      <c r="Z208" s="106">
        <v>11</v>
      </c>
      <c r="AA208" s="112">
        <v>20</v>
      </c>
      <c r="AB208" s="113" t="s">
        <v>699</v>
      </c>
      <c r="AC208" s="121"/>
      <c r="AD208" s="289" t="s">
        <v>347</v>
      </c>
      <c r="AE208" s="289" t="s">
        <v>700</v>
      </c>
      <c r="AF208" s="113" t="s">
        <v>701</v>
      </c>
    </row>
    <row r="209" spans="1:32" x14ac:dyDescent="0.25">
      <c r="A209">
        <v>3</v>
      </c>
      <c r="B209" t="s">
        <v>8</v>
      </c>
      <c r="C209" t="s">
        <v>672</v>
      </c>
      <c r="D209">
        <v>3</v>
      </c>
      <c r="E209" t="s">
        <v>645</v>
      </c>
      <c r="F209">
        <v>20</v>
      </c>
      <c r="G209" t="str">
        <f>VLOOKUP(M209,'BATERIA DE PROYECTOS'!$A$2:$G$115,7,0)</f>
        <v>Programa 20. Promoción del emprendimiento formal, equitativo e incluyente</v>
      </c>
      <c r="H209" t="s">
        <v>345</v>
      </c>
      <c r="I209" t="str">
        <f>VLOOKUP(M209,'BATERIA DE PROYECTOS'!$A$2:$I$115,9,0)</f>
        <v>Emprendimiento equitativo e incluyente</v>
      </c>
      <c r="J209" t="s">
        <v>347</v>
      </c>
      <c r="K209">
        <v>38</v>
      </c>
      <c r="L209" t="str">
        <f>VLOOKUP(M209,'BATERIA DE PROYECTOS'!$A$2:$L$115,12,0)</f>
        <v>Fortalecimiento del tejido empresarial local</v>
      </c>
      <c r="M209">
        <v>58</v>
      </c>
      <c r="N209" t="s">
        <v>704</v>
      </c>
      <c r="O209" t="s">
        <v>705</v>
      </c>
      <c r="P209" t="s">
        <v>1198</v>
      </c>
      <c r="Q209" s="104">
        <v>395</v>
      </c>
      <c r="R209" s="104">
        <v>375</v>
      </c>
      <c r="S209" s="104">
        <v>385</v>
      </c>
      <c r="T209" s="104">
        <v>397</v>
      </c>
      <c r="U209" s="104">
        <v>1552</v>
      </c>
      <c r="V209" s="105">
        <v>7.7000000000000002E-3</v>
      </c>
      <c r="W209">
        <v>0</v>
      </c>
      <c r="X209" s="103">
        <v>200</v>
      </c>
      <c r="Y209" s="107" t="s">
        <v>1044</v>
      </c>
      <c r="Z209" s="106">
        <v>11</v>
      </c>
      <c r="AA209" s="112">
        <v>20</v>
      </c>
      <c r="AB209" s="113" t="s">
        <v>706</v>
      </c>
      <c r="AC209" s="121"/>
      <c r="AD209" s="289" t="s">
        <v>347</v>
      </c>
      <c r="AE209" s="289" t="s">
        <v>707</v>
      </c>
      <c r="AF209" s="113" t="s">
        <v>708</v>
      </c>
    </row>
    <row r="210" spans="1:32" x14ac:dyDescent="0.25">
      <c r="A210">
        <v>3</v>
      </c>
      <c r="B210" t="s">
        <v>8</v>
      </c>
      <c r="C210" t="s">
        <v>709</v>
      </c>
      <c r="D210">
        <v>4</v>
      </c>
      <c r="E210" t="s">
        <v>710</v>
      </c>
      <c r="F210">
        <v>23</v>
      </c>
      <c r="G210" t="str">
        <f>VLOOKUP(M210,'BATERIA DE PROYECTOS'!$A$2:$G$115,7,0)</f>
        <v>Programa 23: Ordenamiento territorial sostenible, equilibrado y participativo</v>
      </c>
      <c r="H210" t="s">
        <v>373</v>
      </c>
      <c r="I210" t="str">
        <f>VLOOKUP(M210,'BATERIA DE PROYECTOS'!$A$2:$I$115,9,0)</f>
        <v>Hábitat sostenible e incluyente</v>
      </c>
      <c r="J210" t="s">
        <v>347</v>
      </c>
      <c r="K210">
        <v>72</v>
      </c>
      <c r="L210" t="str">
        <f>VLOOKUP(M210,'BATERIA DE PROYECTOS'!$A$2:$L$115,12,0)</f>
        <v>Legalización y titulación de predios</v>
      </c>
      <c r="M210">
        <v>59</v>
      </c>
      <c r="N210" t="s">
        <v>715</v>
      </c>
      <c r="O210" t="s">
        <v>716</v>
      </c>
      <c r="P210" t="s">
        <v>1199</v>
      </c>
      <c r="Q210" s="104">
        <v>130</v>
      </c>
      <c r="R210" s="104">
        <v>124</v>
      </c>
      <c r="S210" s="104">
        <v>127</v>
      </c>
      <c r="T210" s="104">
        <v>131</v>
      </c>
      <c r="U210" s="104">
        <v>512</v>
      </c>
      <c r="V210" s="105">
        <v>2.5000000000000001E-3</v>
      </c>
      <c r="W210">
        <v>0</v>
      </c>
      <c r="X210" s="103">
        <v>200</v>
      </c>
      <c r="Y210" s="107" t="s">
        <v>1062</v>
      </c>
      <c r="Z210" s="106">
        <v>43</v>
      </c>
      <c r="AA210" s="112">
        <v>21</v>
      </c>
      <c r="AB210" s="113" t="s">
        <v>717</v>
      </c>
      <c r="AC210" s="121"/>
      <c r="AD210" s="289" t="s">
        <v>347</v>
      </c>
      <c r="AE210" s="289" t="s">
        <v>347</v>
      </c>
      <c r="AF210" s="113" t="s">
        <v>718</v>
      </c>
    </row>
    <row r="211" spans="1:32" x14ac:dyDescent="0.25">
      <c r="A211">
        <v>3</v>
      </c>
      <c r="B211" t="s">
        <v>8</v>
      </c>
      <c r="C211" t="s">
        <v>536</v>
      </c>
      <c r="D211">
        <v>4</v>
      </c>
      <c r="E211" t="s">
        <v>710</v>
      </c>
      <c r="F211">
        <v>24</v>
      </c>
      <c r="G211" t="str">
        <f>VLOOKUP(M211,'BATERIA DE PROYECTOS'!$A$2:$G$115,7,0)</f>
        <v>Programa 24. Revitalización y renovación urbana y rural con inclusión.</v>
      </c>
      <c r="H211" t="s">
        <v>345</v>
      </c>
      <c r="I211" t="str">
        <f>VLOOKUP(M211,'BATERIA DE PROYECTOS'!$A$2:$I$115,9,0)</f>
        <v>Desarrollo urbano y rural integral</v>
      </c>
      <c r="J211" t="s">
        <v>347</v>
      </c>
      <c r="K211">
        <v>26</v>
      </c>
      <c r="L211" t="str">
        <f>VLOOKUP(M211,'BATERIA DE PROYECTOS'!$A$2:$L$115,12,0)</f>
        <v>Construcción, mantenimiento y dotación de parques de la red de proximidad</v>
      </c>
      <c r="M211">
        <v>60</v>
      </c>
      <c r="N211" t="s">
        <v>723</v>
      </c>
      <c r="O211" t="s">
        <v>724</v>
      </c>
      <c r="P211" t="s">
        <v>1200</v>
      </c>
      <c r="Q211" s="104">
        <v>392</v>
      </c>
      <c r="R211" s="104">
        <v>371</v>
      </c>
      <c r="S211" s="104">
        <v>382</v>
      </c>
      <c r="T211" s="104">
        <v>392</v>
      </c>
      <c r="U211" s="104">
        <v>1537</v>
      </c>
      <c r="V211" s="105">
        <v>7.6E-3</v>
      </c>
      <c r="W211">
        <v>0</v>
      </c>
      <c r="X211" s="103">
        <v>600</v>
      </c>
      <c r="Y211" s="107" t="s">
        <v>1027</v>
      </c>
      <c r="Z211" s="106">
        <v>26</v>
      </c>
      <c r="AA211" s="112">
        <v>22</v>
      </c>
      <c r="AB211" s="113" t="s">
        <v>725</v>
      </c>
      <c r="AC211" s="121"/>
      <c r="AD211" s="289" t="s">
        <v>347</v>
      </c>
      <c r="AE211" s="289" t="s">
        <v>347</v>
      </c>
      <c r="AF211" s="113" t="s">
        <v>726</v>
      </c>
    </row>
    <row r="212" spans="1:32" x14ac:dyDescent="0.25">
      <c r="A212">
        <v>3</v>
      </c>
      <c r="B212" t="s">
        <v>8</v>
      </c>
      <c r="C212" t="s">
        <v>536</v>
      </c>
      <c r="D212">
        <v>4</v>
      </c>
      <c r="E212" t="s">
        <v>710</v>
      </c>
      <c r="F212">
        <v>24</v>
      </c>
      <c r="G212" t="str">
        <f>VLOOKUP(M212,'BATERIA DE PROYECTOS'!$A$2:$G$115,7,0)</f>
        <v>Programa 24. Revitalización y renovación urbana y rural con inclusión.</v>
      </c>
      <c r="H212" t="s">
        <v>345</v>
      </c>
      <c r="I212" t="str">
        <f>VLOOKUP(M212,'BATERIA DE PROYECTOS'!$A$2:$I$115,9,0)</f>
        <v>Desarrollo urbano y rural integral</v>
      </c>
      <c r="J212" t="s">
        <v>347</v>
      </c>
      <c r="K212">
        <v>26</v>
      </c>
      <c r="L212" t="str">
        <f>VLOOKUP(M212,'BATERIA DE PROYECTOS'!$A$2:$L$115,12,0)</f>
        <v>Construcción, mantenimiento y dotación de parques de la red de proximidad</v>
      </c>
      <c r="M212">
        <v>61</v>
      </c>
      <c r="N212" t="s">
        <v>727</v>
      </c>
      <c r="O212" t="s">
        <v>728</v>
      </c>
      <c r="P212" t="s">
        <v>1201</v>
      </c>
      <c r="Q212" s="104">
        <v>587</v>
      </c>
      <c r="R212" s="104">
        <v>556</v>
      </c>
      <c r="S212" s="104">
        <v>573</v>
      </c>
      <c r="T212" s="104">
        <v>589</v>
      </c>
      <c r="U212" s="104">
        <v>2305</v>
      </c>
      <c r="V212" s="105">
        <v>1.14E-2</v>
      </c>
      <c r="W212">
        <v>0</v>
      </c>
      <c r="X212" s="103">
        <v>10</v>
      </c>
      <c r="Y212" s="107" t="s">
        <v>1027</v>
      </c>
      <c r="Z212" s="106">
        <v>26</v>
      </c>
      <c r="AA212" s="112">
        <v>22</v>
      </c>
      <c r="AB212" s="113" t="s">
        <v>383</v>
      </c>
      <c r="AC212" s="121"/>
      <c r="AD212" s="289" t="s">
        <v>347</v>
      </c>
      <c r="AE212" s="289" t="s">
        <v>729</v>
      </c>
      <c r="AF212" s="113" t="s">
        <v>730</v>
      </c>
    </row>
    <row r="213" spans="1:32" x14ac:dyDescent="0.25">
      <c r="A213">
        <v>3</v>
      </c>
      <c r="B213" t="s">
        <v>8</v>
      </c>
      <c r="C213" t="s">
        <v>536</v>
      </c>
      <c r="D213">
        <v>4</v>
      </c>
      <c r="E213" t="s">
        <v>710</v>
      </c>
      <c r="F213">
        <v>24</v>
      </c>
      <c r="G213" t="str">
        <f>VLOOKUP(M213,'BATERIA DE PROYECTOS'!$A$2:$G$115,7,0)</f>
        <v>Programa 24. Revitalización y renovación urbana y rural con inclusión.</v>
      </c>
      <c r="H213" t="s">
        <v>345</v>
      </c>
      <c r="I213" t="str">
        <f>VLOOKUP(M213,'BATERIA DE PROYECTOS'!$A$2:$I$115,9,0)</f>
        <v>Desarrollo urbano y rural integral</v>
      </c>
      <c r="J213" t="s">
        <v>347</v>
      </c>
      <c r="K213">
        <v>31</v>
      </c>
      <c r="L213" t="str">
        <f>VLOOKUP(M213,'BATERIA DE PROYECTOS'!$A$2:$L$115,12,0)</f>
        <v>Dotación de equipamientos culturales de escala local</v>
      </c>
      <c r="M213">
        <v>62</v>
      </c>
      <c r="N213" t="s">
        <v>733</v>
      </c>
      <c r="O213" t="s">
        <v>734</v>
      </c>
      <c r="P213" t="s">
        <v>1202</v>
      </c>
      <c r="Q213" s="104">
        <v>239</v>
      </c>
      <c r="R213" s="104">
        <v>226</v>
      </c>
      <c r="S213" s="104">
        <v>233</v>
      </c>
      <c r="T213" s="104">
        <v>240</v>
      </c>
      <c r="U213" s="104">
        <v>938</v>
      </c>
      <c r="V213" s="105">
        <v>4.5999999999999999E-3</v>
      </c>
      <c r="W213">
        <v>0</v>
      </c>
      <c r="X213" s="103">
        <v>12</v>
      </c>
      <c r="Y213" s="107" t="s">
        <v>1027</v>
      </c>
      <c r="Z213" s="106">
        <v>26</v>
      </c>
      <c r="AA213" s="112">
        <v>33</v>
      </c>
      <c r="AB213" s="113" t="s">
        <v>383</v>
      </c>
      <c r="AC213" s="121"/>
      <c r="AD213" s="289" t="s">
        <v>347</v>
      </c>
      <c r="AE213" s="289" t="s">
        <v>735</v>
      </c>
      <c r="AF213" s="113" t="s">
        <v>736</v>
      </c>
    </row>
    <row r="214" spans="1:32" x14ac:dyDescent="0.25">
      <c r="A214">
        <v>3</v>
      </c>
      <c r="B214" t="s">
        <v>8</v>
      </c>
      <c r="C214" t="s">
        <v>595</v>
      </c>
      <c r="D214">
        <v>4</v>
      </c>
      <c r="E214" t="s">
        <v>710</v>
      </c>
      <c r="F214">
        <v>25</v>
      </c>
      <c r="G214" t="str">
        <f>VLOOKUP(M214,'BATERIA DE PROYECTOS'!$A$2:$G$115,7,0)</f>
        <v>Programa 25. Aumento de la resiliencia al cambio climático y reduccion de la vulnerabilidad</v>
      </c>
      <c r="H214" t="s">
        <v>345</v>
      </c>
      <c r="I214" t="str">
        <f>VLOOKUP(M214,'BATERIA DE PROYECTOS'!$A$2:$I$115,9,0)</f>
        <v>Protección del ambiente y resiliencia al cambio climático</v>
      </c>
      <c r="J214" t="s">
        <v>347</v>
      </c>
      <c r="K214">
        <v>32</v>
      </c>
      <c r="L214" t="str">
        <f>VLOOKUP(M214,'BATERIA DE PROYECTOS'!$A$2:$L$115,12,0)</f>
        <v xml:space="preserve">Reverdecimeinto Urbano </v>
      </c>
      <c r="M214">
        <v>64</v>
      </c>
      <c r="N214" t="s">
        <v>746</v>
      </c>
      <c r="O214" t="s">
        <v>747</v>
      </c>
      <c r="P214" t="s">
        <v>1203</v>
      </c>
      <c r="Q214" s="104">
        <v>221</v>
      </c>
      <c r="R214" s="104">
        <v>210</v>
      </c>
      <c r="S214" s="104">
        <v>216</v>
      </c>
      <c r="T214" s="104">
        <v>222</v>
      </c>
      <c r="U214" s="104">
        <v>869</v>
      </c>
      <c r="V214" s="105">
        <v>4.3E-3</v>
      </c>
      <c r="W214">
        <v>0</v>
      </c>
      <c r="X214" s="103">
        <v>5</v>
      </c>
      <c r="Y214" s="107" t="s">
        <v>1036</v>
      </c>
      <c r="Z214" s="106">
        <v>33</v>
      </c>
      <c r="AA214" s="112">
        <v>24</v>
      </c>
      <c r="AB214" s="113" t="s">
        <v>748</v>
      </c>
      <c r="AC214" s="121"/>
      <c r="AD214" s="289" t="s">
        <v>744</v>
      </c>
      <c r="AE214" s="289" t="s">
        <v>749</v>
      </c>
      <c r="AF214" s="113" t="s">
        <v>745</v>
      </c>
    </row>
    <row r="215" spans="1:32" x14ac:dyDescent="0.25">
      <c r="A215">
        <v>3</v>
      </c>
      <c r="B215" t="s">
        <v>8</v>
      </c>
      <c r="C215" t="s">
        <v>758</v>
      </c>
      <c r="D215">
        <v>4</v>
      </c>
      <c r="E215" t="s">
        <v>710</v>
      </c>
      <c r="F215">
        <v>25</v>
      </c>
      <c r="G215" t="str">
        <f>VLOOKUP(M215,'BATERIA DE PROYECTOS'!$A$2:$G$115,7,0)</f>
        <v>Programa 25. Aumento de la resiliencia al cambio climático y reduccion de la vulnerabilidad</v>
      </c>
      <c r="H215" t="s">
        <v>345</v>
      </c>
      <c r="I215" t="str">
        <f>VLOOKUP(M215,'BATERIA DE PROYECTOS'!$A$2:$I$115,9,0)</f>
        <v>Protección del ambiente y resiliencia al cambio climático</v>
      </c>
      <c r="J215" t="s">
        <v>347</v>
      </c>
      <c r="K215">
        <v>32</v>
      </c>
      <c r="L215" t="str">
        <f>VLOOKUP(M215,'BATERIA DE PROYECTOS'!$A$2:$L$115,12,0)</f>
        <v xml:space="preserve">Reverdecimeinto Urbano </v>
      </c>
      <c r="M215">
        <v>68</v>
      </c>
      <c r="N215" t="s">
        <v>763</v>
      </c>
      <c r="O215" t="s">
        <v>764</v>
      </c>
      <c r="P215" t="s">
        <v>1204</v>
      </c>
      <c r="Q215" s="104">
        <v>22</v>
      </c>
      <c r="R215" s="104">
        <v>21</v>
      </c>
      <c r="S215" s="104">
        <v>22</v>
      </c>
      <c r="T215" s="104">
        <v>22</v>
      </c>
      <c r="U215" s="104">
        <v>87</v>
      </c>
      <c r="V215" s="105">
        <v>4.0000000000000002E-4</v>
      </c>
      <c r="W215">
        <v>0</v>
      </c>
      <c r="X215" s="103">
        <v>10</v>
      </c>
      <c r="Y215" s="107" t="s">
        <v>1036</v>
      </c>
      <c r="Z215" s="106">
        <v>33</v>
      </c>
      <c r="AA215" s="112">
        <v>23</v>
      </c>
      <c r="AB215" s="113" t="s">
        <v>765</v>
      </c>
      <c r="AC215" s="121"/>
      <c r="AD215" s="289" t="s">
        <v>347</v>
      </c>
      <c r="AE215" s="289" t="s">
        <v>766</v>
      </c>
      <c r="AF215" s="113" t="s">
        <v>767</v>
      </c>
    </row>
    <row r="216" spans="1:32" x14ac:dyDescent="0.25">
      <c r="A216">
        <v>3</v>
      </c>
      <c r="B216" t="s">
        <v>8</v>
      </c>
      <c r="C216" t="s">
        <v>758</v>
      </c>
      <c r="D216">
        <v>4</v>
      </c>
      <c r="E216" t="s">
        <v>710</v>
      </c>
      <c r="F216">
        <v>25</v>
      </c>
      <c r="G216" t="str">
        <f>VLOOKUP(M216,'BATERIA DE PROYECTOS'!$A$2:$G$115,7,0)</f>
        <v>Programa 25. Aumento de la resiliencia al cambio climático y reduccion de la vulnerabilidad</v>
      </c>
      <c r="H216" t="s">
        <v>345</v>
      </c>
      <c r="I216" t="str">
        <f>VLOOKUP(M216,'BATERIA DE PROYECTOS'!$A$2:$I$115,9,0)</f>
        <v>Protección del ambiente y resiliencia al cambio climático</v>
      </c>
      <c r="J216" t="s">
        <v>347</v>
      </c>
      <c r="K216">
        <v>32</v>
      </c>
      <c r="L216" t="str">
        <f>VLOOKUP(M216,'BATERIA DE PROYECTOS'!$A$2:$L$115,12,0)</f>
        <v xml:space="preserve">Reverdecimeinto Urbano </v>
      </c>
      <c r="M216">
        <v>70</v>
      </c>
      <c r="N216" t="s">
        <v>771</v>
      </c>
      <c r="O216" t="s">
        <v>772</v>
      </c>
      <c r="P216" t="s">
        <v>1205</v>
      </c>
      <c r="Q216" s="104">
        <v>44</v>
      </c>
      <c r="R216" s="104">
        <v>42</v>
      </c>
      <c r="S216" s="104">
        <v>43</v>
      </c>
      <c r="T216" s="104">
        <v>45</v>
      </c>
      <c r="U216" s="104">
        <v>174</v>
      </c>
      <c r="V216" s="105">
        <v>8.9999999999999998E-4</v>
      </c>
      <c r="W216">
        <v>0</v>
      </c>
      <c r="X216" s="103">
        <v>4500</v>
      </c>
      <c r="Y216" s="107" t="s">
        <v>1036</v>
      </c>
      <c r="Z216" s="106">
        <v>33</v>
      </c>
      <c r="AA216" s="112">
        <v>23</v>
      </c>
      <c r="AB216" s="113" t="s">
        <v>773</v>
      </c>
      <c r="AC216" s="121"/>
      <c r="AD216" s="289" t="s">
        <v>347</v>
      </c>
      <c r="AE216" s="289" t="s">
        <v>774</v>
      </c>
      <c r="AF216" s="113" t="s">
        <v>745</v>
      </c>
    </row>
    <row r="217" spans="1:32" x14ac:dyDescent="0.25">
      <c r="A217">
        <v>3</v>
      </c>
      <c r="B217" t="s">
        <v>8</v>
      </c>
      <c r="C217" t="s">
        <v>758</v>
      </c>
      <c r="D217">
        <v>4</v>
      </c>
      <c r="E217" t="s">
        <v>710</v>
      </c>
      <c r="F217">
        <v>25</v>
      </c>
      <c r="G217" t="str">
        <f>VLOOKUP(M217,'BATERIA DE PROYECTOS'!$A$2:$G$115,7,0)</f>
        <v>Programa 25. Aumento de la resiliencia al cambio climático y reduccion de la vulnerabilidad</v>
      </c>
      <c r="H217" t="s">
        <v>345</v>
      </c>
      <c r="I217" t="str">
        <f>VLOOKUP(M217,'BATERIA DE PROYECTOS'!$A$2:$I$115,9,0)</f>
        <v>Protección del ambiente y resiliencia al cambio climático</v>
      </c>
      <c r="J217" t="s">
        <v>347</v>
      </c>
      <c r="K217">
        <v>32</v>
      </c>
      <c r="L217" t="str">
        <f>VLOOKUP(M217,'BATERIA DE PROYECTOS'!$A$2:$L$115,12,0)</f>
        <v xml:space="preserve">Reverdecimeinto Urbano </v>
      </c>
      <c r="M217">
        <v>71</v>
      </c>
      <c r="N217" t="s">
        <v>775</v>
      </c>
      <c r="O217" t="s">
        <v>776</v>
      </c>
      <c r="P217" t="s">
        <v>1206</v>
      </c>
      <c r="Q217" s="104">
        <v>155</v>
      </c>
      <c r="R217" s="104">
        <v>147</v>
      </c>
      <c r="S217" s="104">
        <v>151</v>
      </c>
      <c r="T217" s="104">
        <v>156</v>
      </c>
      <c r="U217" s="104">
        <v>609</v>
      </c>
      <c r="V217" s="105">
        <v>3.0000000000000001E-3</v>
      </c>
      <c r="W217">
        <v>0</v>
      </c>
      <c r="X217" s="103">
        <v>4500</v>
      </c>
      <c r="Y217" s="107" t="s">
        <v>1036</v>
      </c>
      <c r="Z217" s="106">
        <v>33</v>
      </c>
      <c r="AA217" s="112">
        <v>23</v>
      </c>
      <c r="AB217" s="113" t="s">
        <v>777</v>
      </c>
      <c r="AC217" s="121"/>
      <c r="AD217" s="289" t="s">
        <v>347</v>
      </c>
      <c r="AE217" s="289" t="s">
        <v>778</v>
      </c>
      <c r="AF217" s="113" t="s">
        <v>779</v>
      </c>
    </row>
    <row r="218" spans="1:32" x14ac:dyDescent="0.25">
      <c r="A218">
        <v>3</v>
      </c>
      <c r="B218" t="s">
        <v>8</v>
      </c>
      <c r="C218" t="s">
        <v>758</v>
      </c>
      <c r="D218">
        <v>4</v>
      </c>
      <c r="E218" t="s">
        <v>710</v>
      </c>
      <c r="F218">
        <v>25</v>
      </c>
      <c r="G218" t="str">
        <f>VLOOKUP(M218,'BATERIA DE PROYECTOS'!$A$2:$G$115,7,0)</f>
        <v>Programa 25. Aumento de la resiliencia al cambio climático y reduccion de la vulnerabilidad</v>
      </c>
      <c r="H218" t="s">
        <v>373</v>
      </c>
      <c r="I218" t="str">
        <f>VLOOKUP(M218,'BATERIA DE PROYECTOS'!$A$2:$I$115,9,0)</f>
        <v>Desarrollo urbano y rural integral</v>
      </c>
      <c r="J218" t="s">
        <v>539</v>
      </c>
      <c r="K218">
        <v>39</v>
      </c>
      <c r="L218" t="str">
        <f>VLOOKUP(M218,'BATERIA DE PROYECTOS'!$A$2:$L$115,12,0)</f>
        <v>Asistencia técnica agropecuaria y ambiental</v>
      </c>
      <c r="M218">
        <v>73</v>
      </c>
      <c r="N218" t="s">
        <v>782</v>
      </c>
      <c r="O218" t="s">
        <v>760</v>
      </c>
      <c r="P218" t="s">
        <v>1207</v>
      </c>
      <c r="Q218" s="104">
        <v>157</v>
      </c>
      <c r="R218" s="104">
        <v>148</v>
      </c>
      <c r="S218" s="104">
        <v>153</v>
      </c>
      <c r="T218" s="104">
        <v>156</v>
      </c>
      <c r="U218" s="104">
        <v>614</v>
      </c>
      <c r="V218" s="105">
        <v>3.0000000000000001E-3</v>
      </c>
      <c r="W218">
        <v>0</v>
      </c>
      <c r="X218" s="103">
        <v>4</v>
      </c>
      <c r="Y218" s="107" t="s">
        <v>1036</v>
      </c>
      <c r="Z218" s="106">
        <v>33</v>
      </c>
      <c r="AA218" s="112">
        <v>23</v>
      </c>
      <c r="AB218" s="113" t="s">
        <v>761</v>
      </c>
      <c r="AC218" s="121"/>
      <c r="AD218" s="289" t="s">
        <v>347</v>
      </c>
      <c r="AE218" s="289" t="s">
        <v>347</v>
      </c>
      <c r="AF218" s="113" t="s">
        <v>602</v>
      </c>
    </row>
    <row r="219" spans="1:32" x14ac:dyDescent="0.25">
      <c r="A219">
        <v>3</v>
      </c>
      <c r="B219" t="s">
        <v>8</v>
      </c>
      <c r="C219" t="s">
        <v>758</v>
      </c>
      <c r="D219">
        <v>4</v>
      </c>
      <c r="E219" t="s">
        <v>710</v>
      </c>
      <c r="F219">
        <v>25</v>
      </c>
      <c r="G219" t="str">
        <f>VLOOKUP(M219,'BATERIA DE PROYECTOS'!$A$2:$G$115,7,0)</f>
        <v>Programa 25. Aumento de la resiliencia al cambio climático y reduccion de la vulnerabilidad</v>
      </c>
      <c r="H219" t="s">
        <v>373</v>
      </c>
      <c r="I219" t="str">
        <f>VLOOKUP(M219,'BATERIA DE PROYECTOS'!$A$2:$I$115,9,0)</f>
        <v>Desarrollo urbano y rural integral</v>
      </c>
      <c r="J219" t="s">
        <v>539</v>
      </c>
      <c r="K219">
        <v>39</v>
      </c>
      <c r="L219" t="str">
        <f>VLOOKUP(M219,'BATERIA DE PROYECTOS'!$A$2:$L$115,12,0)</f>
        <v>Asistencia técnica agropecuaria y ambiental</v>
      </c>
      <c r="M219">
        <v>75</v>
      </c>
      <c r="N219" t="s">
        <v>785</v>
      </c>
      <c r="O219" t="s">
        <v>786</v>
      </c>
      <c r="P219" t="s">
        <v>1208</v>
      </c>
      <c r="Q219" s="104">
        <v>235</v>
      </c>
      <c r="R219" s="104">
        <v>222</v>
      </c>
      <c r="S219" s="104">
        <v>229</v>
      </c>
      <c r="T219" s="104">
        <v>236</v>
      </c>
      <c r="U219" s="104">
        <v>922</v>
      </c>
      <c r="V219" s="105">
        <v>4.5999999999999999E-3</v>
      </c>
      <c r="W219">
        <v>0</v>
      </c>
      <c r="X219" s="103">
        <v>40</v>
      </c>
      <c r="Y219" s="107" t="s">
        <v>1036</v>
      </c>
      <c r="Z219" s="106">
        <v>33</v>
      </c>
      <c r="AA219" s="112">
        <v>23</v>
      </c>
      <c r="AB219" s="113" t="s">
        <v>765</v>
      </c>
      <c r="AC219" s="121"/>
      <c r="AD219" s="289" t="s">
        <v>347</v>
      </c>
      <c r="AE219" s="289" t="s">
        <v>766</v>
      </c>
      <c r="AF219" s="113" t="s">
        <v>767</v>
      </c>
    </row>
    <row r="220" spans="1:32" x14ac:dyDescent="0.25">
      <c r="A220">
        <v>3</v>
      </c>
      <c r="B220" t="s">
        <v>8</v>
      </c>
      <c r="C220" t="s">
        <v>758</v>
      </c>
      <c r="D220">
        <v>4</v>
      </c>
      <c r="E220" t="s">
        <v>710</v>
      </c>
      <c r="F220">
        <v>25</v>
      </c>
      <c r="G220" t="str">
        <f>VLOOKUP(M220,'BATERIA DE PROYECTOS'!$A$2:$G$115,7,0)</f>
        <v>Programa 25. Aumento de la resiliencia al cambio climático y reduccion de la vulnerabilidad</v>
      </c>
      <c r="H220" t="s">
        <v>345</v>
      </c>
      <c r="I220" t="str">
        <f>VLOOKUP(M220,'BATERIA DE PROYECTOS'!$A$2:$I$115,9,0)</f>
        <v>Protección del ambiente y resiliencia al cambio climático</v>
      </c>
      <c r="J220" t="s">
        <v>347</v>
      </c>
      <c r="K220">
        <v>34</v>
      </c>
      <c r="L220" t="str">
        <f>VLOOKUP(M220,'BATERIA DE PROYECTOS'!$A$2:$L$115,12,0)</f>
        <v>Cambios de hábitos de consumo, separación en la fuente y reciclaje.</v>
      </c>
      <c r="M220">
        <v>76</v>
      </c>
      <c r="N220" t="s">
        <v>793</v>
      </c>
      <c r="O220" t="s">
        <v>794</v>
      </c>
      <c r="P220" t="s">
        <v>1209</v>
      </c>
      <c r="Q220" s="104">
        <v>604</v>
      </c>
      <c r="R220" s="104">
        <v>572</v>
      </c>
      <c r="S220" s="104">
        <v>588</v>
      </c>
      <c r="T220" s="104">
        <v>606</v>
      </c>
      <c r="U220" s="104">
        <v>2370</v>
      </c>
      <c r="V220" s="105">
        <v>1.17E-2</v>
      </c>
      <c r="W220">
        <v>0</v>
      </c>
      <c r="X220" s="103">
        <v>3000</v>
      </c>
      <c r="Y220" s="107" t="s">
        <v>1062</v>
      </c>
      <c r="Z220" s="106">
        <v>43</v>
      </c>
      <c r="AA220" s="112">
        <v>23</v>
      </c>
      <c r="AB220" s="113" t="s">
        <v>795</v>
      </c>
      <c r="AC220" s="121"/>
      <c r="AD220" s="289" t="s">
        <v>347</v>
      </c>
      <c r="AE220" s="289" t="s">
        <v>796</v>
      </c>
      <c r="AF220" s="113" t="s">
        <v>797</v>
      </c>
    </row>
    <row r="221" spans="1:32" x14ac:dyDescent="0.25">
      <c r="A221">
        <v>3</v>
      </c>
      <c r="B221" t="s">
        <v>8</v>
      </c>
      <c r="C221" t="s">
        <v>758</v>
      </c>
      <c r="D221">
        <v>4</v>
      </c>
      <c r="E221" t="s">
        <v>710</v>
      </c>
      <c r="F221">
        <v>25</v>
      </c>
      <c r="G221" t="str">
        <f>VLOOKUP(M221,'BATERIA DE PROYECTOS'!$A$2:$G$115,7,0)</f>
        <v>Programa 25. Aumento de la resiliencia al cambio climático y reduccion de la vulnerabilidad</v>
      </c>
      <c r="H221" t="s">
        <v>373</v>
      </c>
      <c r="I221" t="str">
        <f>VLOOKUP(M221,'BATERIA DE PROYECTOS'!$A$2:$I$115,9,0)</f>
        <v>Desarrollo urbano y rural integral</v>
      </c>
      <c r="J221" t="s">
        <v>539</v>
      </c>
      <c r="K221">
        <v>39</v>
      </c>
      <c r="L221" t="str">
        <f>VLOOKUP(M221,'BATERIA DE PROYECTOS'!$A$2:$L$115,12,0)</f>
        <v>Asistencia técnica agropecuaria y ambiental</v>
      </c>
      <c r="M221">
        <v>110</v>
      </c>
      <c r="N221" t="s">
        <v>787</v>
      </c>
      <c r="O221" t="s">
        <v>788</v>
      </c>
      <c r="P221" t="s">
        <v>1210</v>
      </c>
      <c r="Q221" s="104">
        <v>391</v>
      </c>
      <c r="R221" s="104">
        <v>371</v>
      </c>
      <c r="S221" s="104">
        <v>381</v>
      </c>
      <c r="T221" s="104">
        <v>393</v>
      </c>
      <c r="U221" s="104">
        <v>1536</v>
      </c>
      <c r="V221" s="105">
        <v>7.6E-3</v>
      </c>
      <c r="W221">
        <v>0</v>
      </c>
      <c r="X221" s="103">
        <v>40</v>
      </c>
      <c r="Y221" s="107" t="s">
        <v>1036</v>
      </c>
      <c r="Z221" s="106">
        <v>33</v>
      </c>
      <c r="AA221" s="112">
        <v>23</v>
      </c>
      <c r="AB221" s="113" t="s">
        <v>789</v>
      </c>
      <c r="AC221" s="121"/>
      <c r="AD221" s="289" t="s">
        <v>347</v>
      </c>
      <c r="AE221" s="289" t="s">
        <v>347</v>
      </c>
      <c r="AF221" s="113" t="s">
        <v>790</v>
      </c>
    </row>
    <row r="222" spans="1:32" x14ac:dyDescent="0.25">
      <c r="A222">
        <v>3</v>
      </c>
      <c r="B222" t="s">
        <v>8</v>
      </c>
      <c r="C222" t="s">
        <v>421</v>
      </c>
      <c r="D222">
        <v>4</v>
      </c>
      <c r="E222" t="s">
        <v>710</v>
      </c>
      <c r="F222">
        <v>26</v>
      </c>
      <c r="G222" t="str">
        <f>VLOOKUP(M222,'BATERIA DE PROYECTOS'!$A$2:$G$115,7,0)</f>
        <v>Programa 26. Movilidad Sostenible.</v>
      </c>
      <c r="H222" t="s">
        <v>345</v>
      </c>
      <c r="I222" t="str">
        <f>VLOOKUP(M222,'BATERIA DE PROYECTOS'!$A$2:$I$115,9,0)</f>
        <v>Infraestructura segura e incluyente</v>
      </c>
      <c r="J222" t="s">
        <v>799</v>
      </c>
      <c r="K222">
        <v>17</v>
      </c>
      <c r="L222" t="str">
        <f>VLOOKUP(M222,'BATERIA DE PROYECTOS'!$A$2:$L$115,12,0)</f>
        <v>Diseño, construcción y conservación (mantenimiento y rehabilitación) de la malla vial local e intermedia urbana o rural.</v>
      </c>
      <c r="M222">
        <v>77</v>
      </c>
      <c r="N222" t="s">
        <v>802</v>
      </c>
      <c r="O222" t="s">
        <v>803</v>
      </c>
      <c r="P222" t="s">
        <v>1211</v>
      </c>
      <c r="Q222" s="104">
        <v>6865</v>
      </c>
      <c r="R222" s="104">
        <v>6503</v>
      </c>
      <c r="S222" s="104">
        <v>6692</v>
      </c>
      <c r="T222" s="104">
        <v>6887</v>
      </c>
      <c r="U222" s="104">
        <v>26947</v>
      </c>
      <c r="V222" s="105">
        <v>0.13320000000000001</v>
      </c>
      <c r="W222">
        <v>0</v>
      </c>
      <c r="X222" s="103">
        <v>75</v>
      </c>
      <c r="Y222" s="107" t="s">
        <v>1006</v>
      </c>
      <c r="Z222" s="106">
        <v>37</v>
      </c>
      <c r="AA222" s="112">
        <v>25</v>
      </c>
      <c r="AB222" s="113" t="s">
        <v>804</v>
      </c>
      <c r="AC222" s="121"/>
      <c r="AD222" s="289" t="s">
        <v>347</v>
      </c>
      <c r="AE222" s="289" t="s">
        <v>805</v>
      </c>
      <c r="AF222" s="113" t="s">
        <v>806</v>
      </c>
    </row>
    <row r="223" spans="1:32" x14ac:dyDescent="0.25">
      <c r="A223">
        <v>3</v>
      </c>
      <c r="B223" t="s">
        <v>8</v>
      </c>
      <c r="C223" t="s">
        <v>421</v>
      </c>
      <c r="D223">
        <v>4</v>
      </c>
      <c r="E223" t="s">
        <v>710</v>
      </c>
      <c r="F223">
        <v>26</v>
      </c>
      <c r="G223" t="str">
        <f>VLOOKUP(M223,'BATERIA DE PROYECTOS'!$A$2:$G$115,7,0)</f>
        <v>Programa 26. Movilidad Sostenible.</v>
      </c>
      <c r="H223" t="s">
        <v>345</v>
      </c>
      <c r="I223" t="str">
        <f>VLOOKUP(M223,'BATERIA DE PROYECTOS'!$A$2:$I$115,9,0)</f>
        <v>Infraestructura segura e incluyente</v>
      </c>
      <c r="J223" t="s">
        <v>799</v>
      </c>
      <c r="K223">
        <v>17</v>
      </c>
      <c r="L223" t="str">
        <f>VLOOKUP(M223,'BATERIA DE PROYECTOS'!$A$2:$L$115,12,0)</f>
        <v>Diseño, construcción y conservación (mantenimiento y rehabilitación) de la malla vial local e intermedia urbana o rural.</v>
      </c>
      <c r="M223">
        <v>78</v>
      </c>
      <c r="N223" t="s">
        <v>807</v>
      </c>
      <c r="O223" t="s">
        <v>808</v>
      </c>
      <c r="P223" t="s">
        <v>1212</v>
      </c>
      <c r="Q223" s="104">
        <v>438</v>
      </c>
      <c r="R223" s="104">
        <v>415</v>
      </c>
      <c r="S223" s="104">
        <v>427</v>
      </c>
      <c r="T223" s="104">
        <v>440</v>
      </c>
      <c r="U223" s="104">
        <v>1720</v>
      </c>
      <c r="V223" s="105">
        <v>8.5000000000000006E-3</v>
      </c>
      <c r="W223">
        <v>0</v>
      </c>
      <c r="X223" s="103">
        <v>15</v>
      </c>
      <c r="Y223" s="107" t="s">
        <v>1006</v>
      </c>
      <c r="Z223" s="106">
        <v>37</v>
      </c>
      <c r="AA223" s="112">
        <v>25</v>
      </c>
      <c r="AB223" s="113" t="s">
        <v>809</v>
      </c>
      <c r="AC223" s="121"/>
      <c r="AD223" s="289" t="s">
        <v>347</v>
      </c>
      <c r="AE223" s="289" t="s">
        <v>805</v>
      </c>
      <c r="AF223" s="113" t="s">
        <v>806</v>
      </c>
    </row>
    <row r="224" spans="1:32" x14ac:dyDescent="0.25">
      <c r="A224">
        <v>3</v>
      </c>
      <c r="B224" t="s">
        <v>8</v>
      </c>
      <c r="C224" t="s">
        <v>595</v>
      </c>
      <c r="D224">
        <v>4</v>
      </c>
      <c r="E224" t="s">
        <v>710</v>
      </c>
      <c r="F224">
        <v>27</v>
      </c>
      <c r="G224" t="str">
        <f>VLOOKUP(M224,'BATERIA DE PROYECTOS'!$A$2:$G$115,7,0)</f>
        <v>Programa 27. Gestión del riesgo de desastres para un territorio seguro</v>
      </c>
      <c r="H224" t="s">
        <v>373</v>
      </c>
      <c r="I224" t="str">
        <f>VLOOKUP(M224,'BATERIA DE PROYECTOS'!$A$2:$I$115,9,0)</f>
        <v>Protección del ambiente y resiliencia al cambio climático</v>
      </c>
      <c r="J224" t="s">
        <v>539</v>
      </c>
      <c r="K224">
        <v>40</v>
      </c>
      <c r="L224" t="str">
        <f>VLOOKUP(M224,'BATERIA DE PROYECTOS'!$A$2:$L$115,12,0)</f>
        <v>Manejo de emergencias y mitigación del riesgo de desastres</v>
      </c>
      <c r="M224">
        <v>113</v>
      </c>
      <c r="N224" t="s">
        <v>970</v>
      </c>
      <c r="O224" t="s">
        <v>971</v>
      </c>
      <c r="P224" t="s">
        <v>1213</v>
      </c>
      <c r="Q224" s="104">
        <v>704</v>
      </c>
      <c r="R224" s="104">
        <v>667</v>
      </c>
      <c r="S224" s="104">
        <v>687</v>
      </c>
      <c r="T224" s="104">
        <v>707</v>
      </c>
      <c r="U224" s="104">
        <v>2765</v>
      </c>
      <c r="V224" s="105">
        <v>1.37E-2</v>
      </c>
      <c r="W224">
        <v>0</v>
      </c>
      <c r="X224" s="103">
        <v>2</v>
      </c>
      <c r="Y224" s="107" t="s">
        <v>1036</v>
      </c>
      <c r="Z224" s="106">
        <v>33</v>
      </c>
      <c r="AA224" s="112">
        <v>26</v>
      </c>
      <c r="AB224" s="113" t="s">
        <v>972</v>
      </c>
      <c r="AC224" s="121"/>
      <c r="AD224" s="289" t="s">
        <v>347</v>
      </c>
      <c r="AE224" s="289" t="s">
        <v>347</v>
      </c>
      <c r="AF224" s="113" t="s">
        <v>973</v>
      </c>
    </row>
    <row r="225" spans="1:32" x14ac:dyDescent="0.25">
      <c r="A225">
        <v>3</v>
      </c>
      <c r="B225" t="s">
        <v>8</v>
      </c>
      <c r="C225" t="s">
        <v>709</v>
      </c>
      <c r="D225">
        <v>4</v>
      </c>
      <c r="E225" t="s">
        <v>710</v>
      </c>
      <c r="F225">
        <v>29</v>
      </c>
      <c r="G225" t="str">
        <f>VLOOKUP(M225,'BATERIA DE PROYECTOS'!$A$2:$G$115,7,0)</f>
        <v>Programa 29. Servicios públicos inclusivos y sostenibles.</v>
      </c>
      <c r="H225" t="s">
        <v>345</v>
      </c>
      <c r="I225" t="str">
        <f>VLOOKUP(M225,'BATERIA DE PROYECTOS'!$A$2:$I$115,9,0)</f>
        <v>Hábitat sostenible e incluyente</v>
      </c>
      <c r="J225" t="s">
        <v>347</v>
      </c>
      <c r="K225">
        <v>13</v>
      </c>
      <c r="L225" t="str">
        <f>VLOOKUP(M225,'BATERIA DE PROYECTOS'!$A$2:$L$115,12,0)</f>
        <v>Acueductos veredales y saneamiento básico.</v>
      </c>
      <c r="M225">
        <v>80</v>
      </c>
      <c r="N225" t="s">
        <v>820</v>
      </c>
      <c r="O225" t="s">
        <v>821</v>
      </c>
      <c r="P225" t="s">
        <v>1214</v>
      </c>
      <c r="Q225" s="104">
        <v>281</v>
      </c>
      <c r="R225" s="104">
        <v>267</v>
      </c>
      <c r="S225" s="104">
        <v>274</v>
      </c>
      <c r="T225" s="104">
        <v>282</v>
      </c>
      <c r="U225" s="104">
        <v>1104</v>
      </c>
      <c r="V225" s="105">
        <v>5.4999999999999997E-3</v>
      </c>
      <c r="W225">
        <v>0</v>
      </c>
      <c r="X225" s="103">
        <v>1</v>
      </c>
      <c r="Y225" s="107" t="s">
        <v>1062</v>
      </c>
      <c r="Z225" s="106">
        <v>43</v>
      </c>
      <c r="AA225" s="112">
        <v>27</v>
      </c>
      <c r="AB225" s="113" t="s">
        <v>822</v>
      </c>
      <c r="AC225" s="121"/>
      <c r="AD225" s="289" t="s">
        <v>823</v>
      </c>
      <c r="AE225" s="289" t="s">
        <v>347</v>
      </c>
      <c r="AF225" s="113" t="s">
        <v>824</v>
      </c>
    </row>
    <row r="226" spans="1:32" x14ac:dyDescent="0.25">
      <c r="A226">
        <v>3</v>
      </c>
      <c r="B226" t="s">
        <v>8</v>
      </c>
      <c r="C226" t="s">
        <v>612</v>
      </c>
      <c r="D226">
        <v>4</v>
      </c>
      <c r="E226" t="s">
        <v>710</v>
      </c>
      <c r="F226">
        <v>30</v>
      </c>
      <c r="G226" t="str">
        <f>VLOOKUP(M226,'BATERIA DE PROYECTOS'!$A$2:$G$115,7,0)</f>
        <v>Programa 30. Atención del déficit social para un hábitat digno.</v>
      </c>
      <c r="H226" t="s">
        <v>345</v>
      </c>
      <c r="I226" t="str">
        <f>VLOOKUP(M226,'BATERIA DE PROYECTOS'!$A$2:$I$115,9,0)</f>
        <v>Desarrollo urbano y rural integral</v>
      </c>
      <c r="J226" t="s">
        <v>347</v>
      </c>
      <c r="K226">
        <v>11</v>
      </c>
      <c r="L226" t="str">
        <f>VLOOKUP(M226,'BATERIA DE PROYECTOS'!$A$2:$L$115,12,0)</f>
        <v>Dotación, adecuación y mejoramiento a unidades operativas de servicios sociales de la SDIS</v>
      </c>
      <c r="M226">
        <v>82</v>
      </c>
      <c r="N226" t="s">
        <v>183</v>
      </c>
      <c r="O226" t="s">
        <v>834</v>
      </c>
      <c r="P226" t="s">
        <v>1215</v>
      </c>
      <c r="Q226" s="104">
        <v>169</v>
      </c>
      <c r="R226" s="104">
        <v>160</v>
      </c>
      <c r="S226" s="104">
        <v>164</v>
      </c>
      <c r="T226" s="104">
        <v>169</v>
      </c>
      <c r="U226" s="104">
        <v>662</v>
      </c>
      <c r="V226" s="105">
        <v>3.3E-3</v>
      </c>
      <c r="W226">
        <v>0</v>
      </c>
      <c r="X226" s="103">
        <v>10</v>
      </c>
      <c r="Y226" s="107" t="s">
        <v>1009</v>
      </c>
      <c r="Z226" s="106">
        <v>24</v>
      </c>
      <c r="AA226" s="112">
        <v>28</v>
      </c>
      <c r="AB226" s="113" t="s">
        <v>222</v>
      </c>
      <c r="AC226" s="121"/>
      <c r="AD226" s="289" t="s">
        <v>347</v>
      </c>
      <c r="AE226" s="289" t="s">
        <v>835</v>
      </c>
      <c r="AF226" s="113" t="s">
        <v>836</v>
      </c>
    </row>
    <row r="227" spans="1:32" x14ac:dyDescent="0.25">
      <c r="A227">
        <v>3</v>
      </c>
      <c r="B227" t="s">
        <v>8</v>
      </c>
      <c r="C227" t="s">
        <v>612</v>
      </c>
      <c r="D227">
        <v>4</v>
      </c>
      <c r="E227" t="s">
        <v>710</v>
      </c>
      <c r="F227">
        <v>30</v>
      </c>
      <c r="G227" t="str">
        <f>VLOOKUP(M227,'BATERIA DE PROYECTOS'!$A$2:$G$115,7,0)</f>
        <v>Programa 30. Atención del déficit social para un hábitat digno.</v>
      </c>
      <c r="H227" t="s">
        <v>345</v>
      </c>
      <c r="I227" t="str">
        <f>VLOOKUP(M227,'BATERIA DE PROYECTOS'!$A$2:$I$115,9,0)</f>
        <v>Desarrollo urbano y rural integral</v>
      </c>
      <c r="J227" t="s">
        <v>347</v>
      </c>
      <c r="K227">
        <v>11</v>
      </c>
      <c r="L227" t="str">
        <f>VLOOKUP(M227,'BATERIA DE PROYECTOS'!$A$2:$L$115,12,0)</f>
        <v>Dotación, adecuación y mejoramiento a unidades operativas de servicios sociales de la SDIS</v>
      </c>
      <c r="M227">
        <v>83</v>
      </c>
      <c r="N227" t="s">
        <v>182</v>
      </c>
      <c r="O227" t="s">
        <v>837</v>
      </c>
      <c r="P227" t="s">
        <v>1216</v>
      </c>
      <c r="Q227" s="104">
        <v>84</v>
      </c>
      <c r="R227" s="104">
        <v>80</v>
      </c>
      <c r="S227" s="104">
        <v>82</v>
      </c>
      <c r="T227" s="104">
        <v>85</v>
      </c>
      <c r="U227" s="104">
        <v>331</v>
      </c>
      <c r="V227" s="105">
        <v>1.6000000000000001E-3</v>
      </c>
      <c r="W227">
        <v>0</v>
      </c>
      <c r="X227" s="103">
        <v>1</v>
      </c>
      <c r="Y227" s="107" t="s">
        <v>1009</v>
      </c>
      <c r="Z227" s="106">
        <v>24</v>
      </c>
      <c r="AA227" s="112">
        <v>28</v>
      </c>
      <c r="AB227" s="113" t="s">
        <v>222</v>
      </c>
      <c r="AC227" s="121"/>
      <c r="AD227" s="289" t="s">
        <v>347</v>
      </c>
      <c r="AE227" s="289" t="s">
        <v>835</v>
      </c>
      <c r="AF227" s="113" t="s">
        <v>838</v>
      </c>
    </row>
    <row r="228" spans="1:32" x14ac:dyDescent="0.25">
      <c r="A228">
        <v>3</v>
      </c>
      <c r="B228" t="s">
        <v>8</v>
      </c>
      <c r="C228" t="s">
        <v>612</v>
      </c>
      <c r="D228">
        <v>4</v>
      </c>
      <c r="E228" t="s">
        <v>710</v>
      </c>
      <c r="F228">
        <v>30</v>
      </c>
      <c r="G228" t="str">
        <f>VLOOKUP(M228,'BATERIA DE PROYECTOS'!$A$2:$G$115,7,0)</f>
        <v>Programa 30. Atención del déficit social para un hábitat digno.</v>
      </c>
      <c r="H228" t="s">
        <v>345</v>
      </c>
      <c r="I228" t="str">
        <f>VLOOKUP(M228,'BATERIA DE PROYECTOS'!$A$2:$I$115,9,0)</f>
        <v>Desarrollo urbano y rural integral</v>
      </c>
      <c r="J228" t="s">
        <v>347</v>
      </c>
      <c r="K228">
        <v>11</v>
      </c>
      <c r="L228" t="str">
        <f>VLOOKUP(M228,'BATERIA DE PROYECTOS'!$A$2:$L$115,12,0)</f>
        <v>Dotación, adecuación y mejoramiento a unidades operativas de servicios sociales de la SDIS</v>
      </c>
      <c r="M228">
        <v>84</v>
      </c>
      <c r="N228" t="s">
        <v>839</v>
      </c>
      <c r="O228" t="s">
        <v>840</v>
      </c>
      <c r="P228" t="s">
        <v>1217</v>
      </c>
      <c r="Q228" s="104">
        <v>84</v>
      </c>
      <c r="R228" s="104">
        <v>80</v>
      </c>
      <c r="S228" s="104">
        <v>82</v>
      </c>
      <c r="T228" s="104">
        <v>85</v>
      </c>
      <c r="U228" s="104">
        <v>331</v>
      </c>
      <c r="V228" s="105">
        <v>1.6000000000000001E-3</v>
      </c>
      <c r="W228">
        <v>0</v>
      </c>
      <c r="X228" s="103">
        <v>1</v>
      </c>
      <c r="Y228" s="107" t="s">
        <v>1009</v>
      </c>
      <c r="Z228" s="106">
        <v>24</v>
      </c>
      <c r="AA228" s="112">
        <v>28</v>
      </c>
      <c r="AB228" s="113" t="s">
        <v>222</v>
      </c>
      <c r="AC228" s="121"/>
      <c r="AD228" s="289" t="s">
        <v>347</v>
      </c>
      <c r="AE228" s="289" t="s">
        <v>835</v>
      </c>
      <c r="AF228" s="113" t="s">
        <v>841</v>
      </c>
    </row>
    <row r="229" spans="1:32" x14ac:dyDescent="0.25">
      <c r="A229">
        <v>3</v>
      </c>
      <c r="B229" t="s">
        <v>8</v>
      </c>
      <c r="C229" t="s">
        <v>612</v>
      </c>
      <c r="D229">
        <v>4</v>
      </c>
      <c r="E229" t="s">
        <v>710</v>
      </c>
      <c r="F229">
        <v>30</v>
      </c>
      <c r="G229" t="str">
        <f>VLOOKUP(M229,'BATERIA DE PROYECTOS'!$A$2:$G$115,7,0)</f>
        <v>Programa 30. Atención del déficit social para un hábitat digno.</v>
      </c>
      <c r="H229" t="s">
        <v>345</v>
      </c>
      <c r="I229" t="str">
        <f>VLOOKUP(M229,'BATERIA DE PROYECTOS'!$A$2:$I$115,9,0)</f>
        <v>Desarrollo urbano y rural integral</v>
      </c>
      <c r="J229" t="s">
        <v>347</v>
      </c>
      <c r="K229">
        <v>11</v>
      </c>
      <c r="L229" t="str">
        <f>VLOOKUP(M229,'BATERIA DE PROYECTOS'!$A$2:$L$115,12,0)</f>
        <v>Dotación, adecuación y mejoramiento a unidades operativas de servicios sociales de la SDIS</v>
      </c>
      <c r="M229">
        <v>85</v>
      </c>
      <c r="N229" t="s">
        <v>181</v>
      </c>
      <c r="O229" t="s">
        <v>842</v>
      </c>
      <c r="P229" t="s">
        <v>1218</v>
      </c>
      <c r="Q229" s="104">
        <v>84</v>
      </c>
      <c r="R229" s="104">
        <v>80</v>
      </c>
      <c r="S229" s="104">
        <v>82</v>
      </c>
      <c r="T229" s="104">
        <v>85</v>
      </c>
      <c r="U229" s="104">
        <v>331</v>
      </c>
      <c r="V229" s="105">
        <v>1.6000000000000001E-3</v>
      </c>
      <c r="W229">
        <v>0</v>
      </c>
      <c r="X229" s="103">
        <v>1</v>
      </c>
      <c r="Y229" s="107" t="s">
        <v>1009</v>
      </c>
      <c r="Z229" s="106">
        <v>24</v>
      </c>
      <c r="AA229" s="112">
        <v>28</v>
      </c>
      <c r="AB229" s="113" t="s">
        <v>222</v>
      </c>
      <c r="AC229" s="121"/>
      <c r="AD229" s="289" t="s">
        <v>347</v>
      </c>
      <c r="AE229" s="289" t="s">
        <v>835</v>
      </c>
      <c r="AF229" s="113" t="s">
        <v>843</v>
      </c>
    </row>
    <row r="230" spans="1:32" x14ac:dyDescent="0.25">
      <c r="A230">
        <v>3</v>
      </c>
      <c r="B230" t="s">
        <v>8</v>
      </c>
      <c r="C230" t="s">
        <v>412</v>
      </c>
      <c r="D230">
        <v>5</v>
      </c>
      <c r="E230" t="s">
        <v>861</v>
      </c>
      <c r="F230">
        <v>33</v>
      </c>
      <c r="G230" t="str">
        <f>VLOOKUP(M230,'BATERIA DE PROYECTOS'!$A$2:$G$115,7,0)</f>
        <v>Programa 33. Fortalecimiento institucional para un Gobierno confiable</v>
      </c>
      <c r="H230" t="s">
        <v>373</v>
      </c>
      <c r="I230" t="str">
        <f>VLOOKUP(M230,'BATERIA DE PROYECTOS'!$A$2:$I$115,9,0)</f>
        <v>Gobierno confiable</v>
      </c>
      <c r="J230" t="s">
        <v>1074</v>
      </c>
      <c r="K230">
        <v>42</v>
      </c>
      <c r="L230" t="str">
        <f>VLOOKUP(M230,'BATERIA DE PROYECTOS'!$A$2:$L$115,12,0)</f>
        <v>Infraestructura local</v>
      </c>
      <c r="M230">
        <v>91</v>
      </c>
      <c r="N230" t="s">
        <v>873</v>
      </c>
      <c r="O230" t="s">
        <v>874</v>
      </c>
      <c r="P230" t="s">
        <v>1219</v>
      </c>
      <c r="Q230" s="104">
        <v>0</v>
      </c>
      <c r="R230" s="104">
        <v>0</v>
      </c>
      <c r="S230" s="104">
        <v>0</v>
      </c>
      <c r="T230" s="104">
        <v>20</v>
      </c>
      <c r="U230" s="104">
        <v>20</v>
      </c>
      <c r="V230" s="105">
        <v>1E-4</v>
      </c>
      <c r="W230">
        <v>0</v>
      </c>
      <c r="X230" s="103">
        <v>1</v>
      </c>
      <c r="Y230" s="107" t="s">
        <v>1076</v>
      </c>
      <c r="Z230" s="106">
        <v>3</v>
      </c>
      <c r="AA230" s="112">
        <v>30</v>
      </c>
      <c r="AB230" s="113" t="s">
        <v>725</v>
      </c>
      <c r="AC230" s="121"/>
      <c r="AD230" s="289" t="s">
        <v>870</v>
      </c>
      <c r="AE230" s="289" t="s">
        <v>347</v>
      </c>
      <c r="AF230" s="113" t="s">
        <v>871</v>
      </c>
    </row>
    <row r="231" spans="1:32" x14ac:dyDescent="0.25">
      <c r="A231">
        <v>3</v>
      </c>
      <c r="B231" t="s">
        <v>8</v>
      </c>
      <c r="C231" t="s">
        <v>412</v>
      </c>
      <c r="D231">
        <v>5</v>
      </c>
      <c r="E231" t="s">
        <v>861</v>
      </c>
      <c r="F231">
        <v>33</v>
      </c>
      <c r="G231" t="str">
        <f>VLOOKUP(M231,'BATERIA DE PROYECTOS'!$A$2:$G$115,7,0)</f>
        <v>Programa 33. Fortalecimiento institucional para un Gobierno confiable</v>
      </c>
      <c r="H231" t="s">
        <v>373</v>
      </c>
      <c r="I231" t="str">
        <f>VLOOKUP(M231,'BATERIA DE PROYECTOS'!$A$2:$I$115,9,0)</f>
        <v>Gobierno confiable</v>
      </c>
      <c r="J231" t="s">
        <v>1074</v>
      </c>
      <c r="K231">
        <v>43</v>
      </c>
      <c r="L231" t="str">
        <f>VLOOKUP(M231,'BATERIA DE PROYECTOS'!$A$2:$L$115,12,0)</f>
        <v>Fortalecimiento institucional</v>
      </c>
      <c r="M231">
        <v>93</v>
      </c>
      <c r="N231" t="s">
        <v>880</v>
      </c>
      <c r="O231" t="s">
        <v>881</v>
      </c>
      <c r="P231" t="s">
        <v>881</v>
      </c>
      <c r="Q231" s="104">
        <v>6151</v>
      </c>
      <c r="R231" s="104">
        <v>5826</v>
      </c>
      <c r="S231" s="104">
        <v>5996</v>
      </c>
      <c r="T231" s="104">
        <v>6170</v>
      </c>
      <c r="U231" s="104">
        <v>24143</v>
      </c>
      <c r="V231" s="105">
        <v>0.1193</v>
      </c>
      <c r="W231">
        <v>0</v>
      </c>
      <c r="X231" s="103">
        <v>4</v>
      </c>
      <c r="Y231" s="107" t="s">
        <v>1076</v>
      </c>
      <c r="Z231" s="106">
        <v>3</v>
      </c>
      <c r="AA231" s="112">
        <v>30</v>
      </c>
      <c r="AB231" s="113" t="s">
        <v>882</v>
      </c>
      <c r="AC231" s="121"/>
      <c r="AD231" s="289" t="s">
        <v>870</v>
      </c>
      <c r="AE231" s="289" t="s">
        <v>347</v>
      </c>
      <c r="AF231" s="113" t="s">
        <v>883</v>
      </c>
    </row>
    <row r="232" spans="1:32" x14ac:dyDescent="0.25">
      <c r="A232">
        <v>3</v>
      </c>
      <c r="B232" t="s">
        <v>8</v>
      </c>
      <c r="C232" t="s">
        <v>412</v>
      </c>
      <c r="D232">
        <v>5</v>
      </c>
      <c r="E232" t="s">
        <v>861</v>
      </c>
      <c r="F232">
        <v>33</v>
      </c>
      <c r="G232" t="str">
        <f>VLOOKUP(M232,'BATERIA DE PROYECTOS'!$A$2:$G$115,7,0)</f>
        <v>Programa 33. Fortalecimiento institucional para un Gobierno confiable</v>
      </c>
      <c r="H232" t="s">
        <v>373</v>
      </c>
      <c r="I232" t="str">
        <f>VLOOKUP(M232,'BATERIA DE PROYECTOS'!$A$2:$I$115,9,0)</f>
        <v>Gobierno confiable</v>
      </c>
      <c r="J232" t="s">
        <v>1074</v>
      </c>
      <c r="K232">
        <v>45</v>
      </c>
      <c r="L232" t="str">
        <f>VLOOKUP(M232,'BATERIA DE PROYECTOS'!$A$2:$L$115,12,0)</f>
        <v>Inspección, vigilancia y control.</v>
      </c>
      <c r="M232">
        <v>94</v>
      </c>
      <c r="N232" t="s">
        <v>886</v>
      </c>
      <c r="O232" t="s">
        <v>887</v>
      </c>
      <c r="P232" t="s">
        <v>887</v>
      </c>
      <c r="Q232" s="104">
        <v>1043</v>
      </c>
      <c r="R232" s="104">
        <v>988</v>
      </c>
      <c r="S232" s="104">
        <v>1017</v>
      </c>
      <c r="T232" s="104">
        <v>1048</v>
      </c>
      <c r="U232" s="104">
        <v>4096</v>
      </c>
      <c r="V232" s="105">
        <v>2.0199999999999999E-2</v>
      </c>
      <c r="W232">
        <v>0</v>
      </c>
      <c r="X232" s="103">
        <v>4</v>
      </c>
      <c r="Y232" s="107" t="s">
        <v>1076</v>
      </c>
      <c r="Z232" s="106">
        <v>3</v>
      </c>
      <c r="AA232" s="112">
        <v>30</v>
      </c>
      <c r="AB232" s="113" t="s">
        <v>888</v>
      </c>
      <c r="AC232" s="121"/>
      <c r="AD232" s="289" t="s">
        <v>870</v>
      </c>
      <c r="AE232" s="289" t="s">
        <v>347</v>
      </c>
      <c r="AF232" s="113" t="s">
        <v>889</v>
      </c>
    </row>
    <row r="233" spans="1:32" x14ac:dyDescent="0.25">
      <c r="A233">
        <v>3</v>
      </c>
      <c r="B233" t="s">
        <v>8</v>
      </c>
      <c r="C233" t="s">
        <v>521</v>
      </c>
      <c r="D233">
        <v>5</v>
      </c>
      <c r="E233" t="s">
        <v>861</v>
      </c>
      <c r="F233">
        <v>35</v>
      </c>
      <c r="G233" t="str">
        <f>VLOOKUP(M233,'BATERIA DE PROYECTOS'!$A$2:$G$115,7,0)</f>
        <v>Programa 35. Bogotá Ciudad Inteligente.</v>
      </c>
      <c r="H233" t="s">
        <v>345</v>
      </c>
      <c r="I233" t="str">
        <f>VLOOKUP(M233,'BATERIA DE PROYECTOS'!$A$2:$I$115,9,0)</f>
        <v>Ciudad inteligente​</v>
      </c>
      <c r="J233" t="s">
        <v>347</v>
      </c>
      <c r="K233">
        <v>12</v>
      </c>
      <c r="L233" t="str">
        <f>VLOOKUP(M233,'BATERIA DE PROYECTOS'!$A$2:$L$115,12,0)</f>
        <v>Conectividad y redes de comunicación.</v>
      </c>
      <c r="M233">
        <v>95</v>
      </c>
      <c r="N233" t="s">
        <v>901</v>
      </c>
      <c r="O233" t="s">
        <v>902</v>
      </c>
      <c r="P233" t="s">
        <v>1220</v>
      </c>
      <c r="Q233" s="104">
        <v>542</v>
      </c>
      <c r="R233" s="104">
        <v>514</v>
      </c>
      <c r="S233" s="104">
        <v>530</v>
      </c>
      <c r="T233" s="104">
        <v>544</v>
      </c>
      <c r="U233" s="104">
        <v>2130</v>
      </c>
      <c r="V233" s="105">
        <v>1.0500000000000001E-2</v>
      </c>
      <c r="W233">
        <v>0</v>
      </c>
      <c r="X233" s="103">
        <v>30</v>
      </c>
      <c r="Y233" s="107" t="s">
        <v>1023</v>
      </c>
      <c r="Z233" s="106">
        <v>1</v>
      </c>
      <c r="AA233" s="112">
        <v>31</v>
      </c>
      <c r="AB233" s="113" t="s">
        <v>903</v>
      </c>
      <c r="AC233" s="121"/>
      <c r="AD233" s="289" t="s">
        <v>347</v>
      </c>
      <c r="AE233" s="289" t="s">
        <v>347</v>
      </c>
      <c r="AF233" s="113" t="s">
        <v>904</v>
      </c>
    </row>
    <row r="234" spans="1:32" x14ac:dyDescent="0.25">
      <c r="A234">
        <v>3</v>
      </c>
      <c r="B234" t="s">
        <v>8</v>
      </c>
      <c r="C234" t="s">
        <v>521</v>
      </c>
      <c r="D234">
        <v>5</v>
      </c>
      <c r="E234" t="s">
        <v>861</v>
      </c>
      <c r="F234">
        <v>35</v>
      </c>
      <c r="G234" t="str">
        <f>VLOOKUP(M234,'BATERIA DE PROYECTOS'!$A$2:$G$115,7,0)</f>
        <v>Programa 35. Bogotá Ciudad Inteligente.</v>
      </c>
      <c r="H234" t="s">
        <v>345</v>
      </c>
      <c r="I234" t="str">
        <f>VLOOKUP(M234,'BATERIA DE PROYECTOS'!$A$2:$I$115,9,0)</f>
        <v>Ciudad inteligente​</v>
      </c>
      <c r="J234" t="s">
        <v>347</v>
      </c>
      <c r="K234">
        <v>12</v>
      </c>
      <c r="L234" t="str">
        <f>VLOOKUP(M234,'BATERIA DE PROYECTOS'!$A$2:$L$115,12,0)</f>
        <v>Conectividad y redes de comunicación.</v>
      </c>
      <c r="M234">
        <v>96</v>
      </c>
      <c r="N234" t="s">
        <v>905</v>
      </c>
      <c r="O234" t="s">
        <v>906</v>
      </c>
      <c r="P234" t="s">
        <v>1221</v>
      </c>
      <c r="Q234" s="104">
        <v>181</v>
      </c>
      <c r="R234" s="104">
        <v>171</v>
      </c>
      <c r="S234" s="104">
        <v>176</v>
      </c>
      <c r="T234" s="104">
        <v>181</v>
      </c>
      <c r="U234" s="104">
        <v>709</v>
      </c>
      <c r="V234" s="105">
        <v>3.5000000000000001E-3</v>
      </c>
      <c r="W234">
        <v>0</v>
      </c>
      <c r="X234" s="103">
        <v>30</v>
      </c>
      <c r="Y234" s="107" t="s">
        <v>1023</v>
      </c>
      <c r="Z234" s="106">
        <v>1</v>
      </c>
      <c r="AA234" s="112">
        <v>31</v>
      </c>
      <c r="AB234" s="113" t="s">
        <v>352</v>
      </c>
      <c r="AC234" s="121"/>
      <c r="AD234" s="289" t="s">
        <v>347</v>
      </c>
      <c r="AE234" s="289" t="s">
        <v>347</v>
      </c>
      <c r="AF234" s="113" t="s">
        <v>907</v>
      </c>
    </row>
    <row r="235" spans="1:32" x14ac:dyDescent="0.25">
      <c r="A235">
        <v>3</v>
      </c>
      <c r="B235" t="s">
        <v>8</v>
      </c>
      <c r="C235" t="s">
        <v>412</v>
      </c>
      <c r="D235">
        <v>5</v>
      </c>
      <c r="E235" t="s">
        <v>861</v>
      </c>
      <c r="F235">
        <v>39</v>
      </c>
      <c r="G235" t="str">
        <f>VLOOKUP(M235,'BATERIA DE PROYECTOS'!$A$2:$G$115,7,0)</f>
        <v>Programa 39. Camino hacia una democracia deliberativa con un gobierno cercano a la gente y con participación ciudadana</v>
      </c>
      <c r="H235" t="s">
        <v>345</v>
      </c>
      <c r="I235" t="str">
        <f>VLOOKUP(M235,'BATERIA DE PROYECTOS'!$A$2:$I$115,9,0)</f>
        <v>Democracia deliberativa y participación</v>
      </c>
      <c r="J235" t="s">
        <v>347</v>
      </c>
      <c r="K235">
        <v>18</v>
      </c>
      <c r="L235" t="str">
        <f>VLOOKUP(M235,'BATERIA DE PROYECTOS'!$A$2:$L$115,12,0)</f>
        <v>Fortalecimiento a organizaciones sociales y comunitarias y a instancias de participación.</v>
      </c>
      <c r="M235">
        <v>97</v>
      </c>
      <c r="N235" t="s">
        <v>912</v>
      </c>
      <c r="O235" t="s">
        <v>913</v>
      </c>
      <c r="P235" t="s">
        <v>1222</v>
      </c>
      <c r="Q235" s="104">
        <v>209</v>
      </c>
      <c r="R235" s="104">
        <v>198</v>
      </c>
      <c r="S235" s="104">
        <v>203</v>
      </c>
      <c r="T235" s="104">
        <v>209</v>
      </c>
      <c r="U235" s="104">
        <v>819</v>
      </c>
      <c r="V235" s="105">
        <v>4.0000000000000001E-3</v>
      </c>
      <c r="W235">
        <v>0</v>
      </c>
      <c r="X235" s="103">
        <v>31</v>
      </c>
      <c r="Y235" s="107" t="s">
        <v>1076</v>
      </c>
      <c r="Z235" s="106">
        <v>3</v>
      </c>
      <c r="AA235" s="112">
        <v>32</v>
      </c>
      <c r="AB235" s="113" t="s">
        <v>914</v>
      </c>
      <c r="AC235" s="121"/>
      <c r="AD235" s="289" t="s">
        <v>347</v>
      </c>
      <c r="AE235" s="289" t="s">
        <v>347</v>
      </c>
      <c r="AF235" s="113" t="s">
        <v>915</v>
      </c>
    </row>
    <row r="236" spans="1:32" x14ac:dyDescent="0.25">
      <c r="A236">
        <v>3</v>
      </c>
      <c r="B236" t="s">
        <v>8</v>
      </c>
      <c r="C236" t="s">
        <v>412</v>
      </c>
      <c r="D236">
        <v>5</v>
      </c>
      <c r="E236" t="s">
        <v>861</v>
      </c>
      <c r="F236">
        <v>39</v>
      </c>
      <c r="G236" t="str">
        <f>VLOOKUP(M236,'BATERIA DE PROYECTOS'!$A$2:$G$115,7,0)</f>
        <v>Programa 39. Camino hacia una democracia deliberativa con un gobierno cercano a la gente y con participación ciudadana</v>
      </c>
      <c r="H236" t="s">
        <v>345</v>
      </c>
      <c r="I236" t="str">
        <f>VLOOKUP(M236,'BATERIA DE PROYECTOS'!$A$2:$I$115,9,0)</f>
        <v>Democracia deliberativa y participación</v>
      </c>
      <c r="J236" t="s">
        <v>347</v>
      </c>
      <c r="K236">
        <v>20</v>
      </c>
      <c r="L236" t="str">
        <f>VLOOKUP(M236,'BATERIA DE PROYECTOS'!$A$2:$L$115,12,0)</f>
        <v>Procesos de formación en capacidades democráticas para la participación ciudadana incidente</v>
      </c>
      <c r="M236">
        <v>98</v>
      </c>
      <c r="N236" t="s">
        <v>918</v>
      </c>
      <c r="O236" t="s">
        <v>919</v>
      </c>
      <c r="P236" t="s">
        <v>1223</v>
      </c>
      <c r="Q236" s="104">
        <v>567</v>
      </c>
      <c r="R236" s="104">
        <v>537</v>
      </c>
      <c r="S236" s="104">
        <v>553</v>
      </c>
      <c r="T236" s="104">
        <v>569</v>
      </c>
      <c r="U236" s="104">
        <v>2226</v>
      </c>
      <c r="V236" s="105">
        <v>1.0999999999999999E-2</v>
      </c>
      <c r="W236">
        <v>0</v>
      </c>
      <c r="X236" s="103">
        <v>2000</v>
      </c>
      <c r="Y236" s="107" t="s">
        <v>1076</v>
      </c>
      <c r="Z236" s="106">
        <v>3</v>
      </c>
      <c r="AA236" s="112">
        <v>32</v>
      </c>
      <c r="AB236" s="113" t="s">
        <v>561</v>
      </c>
      <c r="AC236" s="121"/>
      <c r="AD236" s="289" t="s">
        <v>347</v>
      </c>
      <c r="AE236" s="289" t="s">
        <v>920</v>
      </c>
      <c r="AF236" s="113" t="s">
        <v>915</v>
      </c>
    </row>
    <row r="237" spans="1:32" x14ac:dyDescent="0.25">
      <c r="A237">
        <v>3</v>
      </c>
      <c r="B237" t="s">
        <v>8</v>
      </c>
      <c r="C237" t="s">
        <v>412</v>
      </c>
      <c r="D237">
        <v>5</v>
      </c>
      <c r="E237" t="s">
        <v>861</v>
      </c>
      <c r="F237">
        <v>39</v>
      </c>
      <c r="G237" t="str">
        <f>VLOOKUP(M237,'BATERIA DE PROYECTOS'!$A$2:$G$115,7,0)</f>
        <v>Programa 39. Camino hacia una democracia deliberativa con un gobierno cercano a la gente y con participación ciudadana</v>
      </c>
      <c r="H237" t="s">
        <v>373</v>
      </c>
      <c r="I237" t="str">
        <f>VLOOKUP(M237,'BATERIA DE PROYECTOS'!$A$2:$I$115,9,0)</f>
        <v>Gobierno confiable</v>
      </c>
      <c r="J237" t="s">
        <v>539</v>
      </c>
      <c r="K237">
        <v>44</v>
      </c>
      <c r="L237" t="str">
        <f>VLOOKUP(M237,'BATERIA DE PROYECTOS'!$A$2:$L$115,12,0)</f>
        <v>Bogotaneidad</v>
      </c>
      <c r="M237">
        <v>100</v>
      </c>
      <c r="N237" t="s">
        <v>927</v>
      </c>
      <c r="O237" t="s">
        <v>928</v>
      </c>
      <c r="P237" t="s">
        <v>1224</v>
      </c>
      <c r="Q237" s="104">
        <v>102</v>
      </c>
      <c r="R237" s="104">
        <v>0</v>
      </c>
      <c r="S237" s="104">
        <v>103</v>
      </c>
      <c r="T237" s="104">
        <v>0</v>
      </c>
      <c r="U237" s="104">
        <v>205</v>
      </c>
      <c r="V237" s="105">
        <v>1E-3</v>
      </c>
      <c r="W237">
        <v>0</v>
      </c>
      <c r="X237" s="103">
        <v>2</v>
      </c>
      <c r="Y237" s="107" t="s">
        <v>1076</v>
      </c>
      <c r="Z237" s="106">
        <v>3</v>
      </c>
      <c r="AA237" s="112">
        <v>11</v>
      </c>
      <c r="AB237" s="113" t="s">
        <v>929</v>
      </c>
      <c r="AC237" s="121"/>
      <c r="AD237" s="289" t="s">
        <v>930</v>
      </c>
      <c r="AE237" s="289" t="s">
        <v>347</v>
      </c>
      <c r="AF237" s="113" t="s">
        <v>896</v>
      </c>
    </row>
    <row r="238" spans="1:32" x14ac:dyDescent="0.25">
      <c r="A238">
        <v>3</v>
      </c>
      <c r="B238" t="s">
        <v>8</v>
      </c>
      <c r="C238" t="s">
        <v>412</v>
      </c>
      <c r="D238">
        <v>5</v>
      </c>
      <c r="E238" t="s">
        <v>861</v>
      </c>
      <c r="F238">
        <v>39</v>
      </c>
      <c r="G238" t="str">
        <f>VLOOKUP(M238,'BATERIA DE PROYECTOS'!$A$2:$G$115,7,0)</f>
        <v>Programa 39. Camino hacia una democracia deliberativa con un gobierno cercano a la gente y con participación ciudadana</v>
      </c>
      <c r="H238" t="s">
        <v>373</v>
      </c>
      <c r="I238" t="str">
        <f>VLOOKUP(M238,'BATERIA DE PROYECTOS'!$A$2:$I$115,9,0)</f>
        <v>Línea diferencial étnica</v>
      </c>
      <c r="J238" t="s">
        <v>539</v>
      </c>
      <c r="K238">
        <v>46</v>
      </c>
      <c r="L238" t="str">
        <f>VLOOKUP(M238,'BATERIA DE PROYECTOS'!$A$2:$L$115,12,0)</f>
        <v>Iniciativas diferenciales étnicas para comunidades Negras, Afrocolombianas, Raizales, Palenqueras, y los Pueblos Indígenas, Rrom o Gitano</v>
      </c>
      <c r="M238">
        <v>103</v>
      </c>
      <c r="N238" t="s">
        <v>938</v>
      </c>
      <c r="O238" t="s">
        <v>939</v>
      </c>
      <c r="P238" t="s">
        <v>1225</v>
      </c>
      <c r="Q238" s="104">
        <v>182</v>
      </c>
      <c r="R238" s="104">
        <v>173</v>
      </c>
      <c r="S238" s="104">
        <v>178</v>
      </c>
      <c r="T238" s="104">
        <v>184</v>
      </c>
      <c r="U238" s="104">
        <v>717</v>
      </c>
      <c r="V238" s="105">
        <v>3.5000000000000001E-3</v>
      </c>
      <c r="W238">
        <v>0</v>
      </c>
      <c r="X238" s="103">
        <v>4</v>
      </c>
      <c r="Y238" s="107" t="s">
        <v>1076</v>
      </c>
      <c r="Z238" s="106">
        <v>3</v>
      </c>
      <c r="AA238" s="112">
        <v>34</v>
      </c>
      <c r="AB238" s="113" t="s">
        <v>940</v>
      </c>
      <c r="AC238" s="121"/>
      <c r="AD238" s="289" t="s">
        <v>347</v>
      </c>
      <c r="AE238" s="289" t="s">
        <v>347</v>
      </c>
      <c r="AF238" s="113" t="s">
        <v>937</v>
      </c>
    </row>
    <row r="239" spans="1:32" x14ac:dyDescent="0.25">
      <c r="A239">
        <v>3</v>
      </c>
      <c r="B239" t="s">
        <v>8</v>
      </c>
      <c r="C239" t="s">
        <v>412</v>
      </c>
      <c r="D239">
        <v>5</v>
      </c>
      <c r="E239" t="s">
        <v>861</v>
      </c>
      <c r="F239">
        <v>39</v>
      </c>
      <c r="G239" t="str">
        <f>VLOOKUP(M239,'BATERIA DE PROYECTOS'!$A$2:$G$115,7,0)</f>
        <v>Programa 39. Camino hacia una democracia deliberativa con un gobierno cercano a la gente y con participación ciudadana</v>
      </c>
      <c r="H239" t="s">
        <v>373</v>
      </c>
      <c r="I239" t="str">
        <f>VLOOKUP(M239,'BATERIA DE PROYECTOS'!$A$2:$I$115,9,0)</f>
        <v>Línea diferencial étnica</v>
      </c>
      <c r="J239" t="s">
        <v>539</v>
      </c>
      <c r="K239">
        <v>46</v>
      </c>
      <c r="L239" t="str">
        <f>VLOOKUP(M239,'BATERIA DE PROYECTOS'!$A$2:$L$115,12,0)</f>
        <v>Iniciativas diferenciales étnicas para comunidades Negras, Afrocolombianas, Raizales, Palenqueras, y los Pueblos Indígenas, Rrom o Gitano</v>
      </c>
      <c r="M239">
        <v>104</v>
      </c>
      <c r="N239" t="s">
        <v>941</v>
      </c>
      <c r="O239" t="s">
        <v>942</v>
      </c>
      <c r="P239" t="s">
        <v>1226</v>
      </c>
      <c r="Q239" s="104">
        <v>182</v>
      </c>
      <c r="R239" s="104">
        <v>173</v>
      </c>
      <c r="S239" s="104">
        <v>178</v>
      </c>
      <c r="T239" s="104">
        <v>184</v>
      </c>
      <c r="U239" s="104">
        <v>717</v>
      </c>
      <c r="V239" s="105">
        <v>3.5000000000000001E-3</v>
      </c>
      <c r="W239">
        <v>0</v>
      </c>
      <c r="X239" s="103">
        <v>4</v>
      </c>
      <c r="Y239" s="107" t="s">
        <v>1076</v>
      </c>
      <c r="Z239" s="106">
        <v>3</v>
      </c>
      <c r="AA239" s="112">
        <v>34</v>
      </c>
      <c r="AB239" s="113" t="s">
        <v>943</v>
      </c>
      <c r="AC239" s="121"/>
      <c r="AD239" s="289" t="s">
        <v>347</v>
      </c>
      <c r="AE239" s="289" t="s">
        <v>347</v>
      </c>
      <c r="AF239" s="113" t="s">
        <v>937</v>
      </c>
    </row>
    <row r="240" spans="1:32" x14ac:dyDescent="0.25">
      <c r="A240">
        <v>3</v>
      </c>
      <c r="B240" t="s">
        <v>8</v>
      </c>
      <c r="C240" t="s">
        <v>412</v>
      </c>
      <c r="D240">
        <v>5</v>
      </c>
      <c r="E240" t="s">
        <v>861</v>
      </c>
      <c r="F240">
        <v>39</v>
      </c>
      <c r="G240" t="str">
        <f>VLOOKUP(M240,'BATERIA DE PROYECTOS'!$A$2:$G$115,7,0)</f>
        <v>Programa 39. Camino hacia una democracia deliberativa con un gobierno cercano a la gente y con participación ciudadana</v>
      </c>
      <c r="H240" t="s">
        <v>345</v>
      </c>
      <c r="I240" t="str">
        <f>VLOOKUP(M240,'BATERIA DE PROYECTOS'!$A$2:$I$115,9,0)</f>
        <v>Democracia deliberativa y participación</v>
      </c>
      <c r="J240" t="s">
        <v>347</v>
      </c>
      <c r="K240">
        <v>58</v>
      </c>
      <c r="L240" t="str">
        <f>VLOOKUP(M240,'BATERIA DE PROYECTOS'!$A$2:$L$115,12,0)</f>
        <v>Infraestructura de espacios para la participación</v>
      </c>
      <c r="M240">
        <v>107</v>
      </c>
      <c r="N240" t="s">
        <v>952</v>
      </c>
      <c r="O240" t="s">
        <v>953</v>
      </c>
      <c r="P240" t="s">
        <v>1227</v>
      </c>
      <c r="Q240" s="104">
        <v>458</v>
      </c>
      <c r="R240" s="104">
        <v>434</v>
      </c>
      <c r="S240" s="104">
        <v>446</v>
      </c>
      <c r="T240" s="104">
        <v>459</v>
      </c>
      <c r="U240" s="104">
        <v>1797</v>
      </c>
      <c r="V240" s="105">
        <v>8.8999999999999999E-3</v>
      </c>
      <c r="W240">
        <v>0</v>
      </c>
      <c r="X240" s="103">
        <v>8</v>
      </c>
      <c r="Y240" s="107" t="s">
        <v>1076</v>
      </c>
      <c r="Z240" s="106">
        <v>3</v>
      </c>
      <c r="AA240" s="112">
        <v>32</v>
      </c>
      <c r="AB240" s="113" t="s">
        <v>954</v>
      </c>
      <c r="AC240" s="121"/>
      <c r="AD240" s="289" t="s">
        <v>347</v>
      </c>
      <c r="AE240" s="289" t="s">
        <v>347</v>
      </c>
      <c r="AF240" s="113" t="s">
        <v>955</v>
      </c>
    </row>
    <row r="241" spans="1:32" x14ac:dyDescent="0.25">
      <c r="A241">
        <v>3</v>
      </c>
      <c r="B241" t="s">
        <v>8</v>
      </c>
      <c r="C241" t="s">
        <v>412</v>
      </c>
      <c r="D241">
        <v>5</v>
      </c>
      <c r="E241" t="s">
        <v>861</v>
      </c>
      <c r="F241">
        <v>39</v>
      </c>
      <c r="G241" t="str">
        <f>VLOOKUP(M241,'BATERIA DE PROYECTOS'!$A$2:$G$115,7,0)</f>
        <v>Programa 39. Camino hacia una democracia deliberativa con un gobierno cercano a la gente y con participación ciudadana</v>
      </c>
      <c r="H241" t="s">
        <v>345</v>
      </c>
      <c r="I241" t="str">
        <f>VLOOKUP(M241,'BATERIA DE PROYECTOS'!$A$2:$I$115,9,0)</f>
        <v>Gobierno confiable</v>
      </c>
      <c r="J241" t="s">
        <v>347</v>
      </c>
      <c r="K241">
        <v>59</v>
      </c>
      <c r="L241" t="str">
        <f>VLOOKUP(M241,'BATERIA DE PROYECTOS'!$A$2:$L$115,12,0)</f>
        <v>Fortalecimiento a medios comunitarios y alternativos</v>
      </c>
      <c r="M241">
        <v>109</v>
      </c>
      <c r="N241" t="s">
        <v>966</v>
      </c>
      <c r="O241" t="s">
        <v>967</v>
      </c>
      <c r="P241" t="s">
        <v>1228</v>
      </c>
      <c r="Q241" s="104">
        <v>312</v>
      </c>
      <c r="R241" s="104">
        <v>296</v>
      </c>
      <c r="S241" s="104">
        <v>304</v>
      </c>
      <c r="T241" s="104">
        <v>313</v>
      </c>
      <c r="U241" s="104">
        <v>1225</v>
      </c>
      <c r="V241" s="105">
        <v>6.1000000000000004E-3</v>
      </c>
      <c r="W241">
        <v>0</v>
      </c>
      <c r="X241" s="103">
        <v>40</v>
      </c>
      <c r="Y241" s="107" t="s">
        <v>1076</v>
      </c>
      <c r="Z241" s="106">
        <v>3</v>
      </c>
      <c r="AA241" s="112">
        <v>32</v>
      </c>
      <c r="AB241" s="113" t="s">
        <v>968</v>
      </c>
      <c r="AC241" s="121"/>
      <c r="AD241" s="289" t="s">
        <v>347</v>
      </c>
      <c r="AE241" s="289" t="s">
        <v>347</v>
      </c>
      <c r="AF241" s="113" t="s">
        <v>969</v>
      </c>
    </row>
    <row r="242" spans="1:32" x14ac:dyDescent="0.25">
      <c r="A242">
        <v>4</v>
      </c>
      <c r="B242" t="s">
        <v>10</v>
      </c>
      <c r="C242" t="s">
        <v>342</v>
      </c>
      <c r="D242">
        <v>1</v>
      </c>
      <c r="E242" t="s">
        <v>343</v>
      </c>
      <c r="F242">
        <v>1</v>
      </c>
      <c r="G242" t="str">
        <f>VLOOKUP(M242,'BATERIA DE PROYECTOS'!$A$2:$G$115,7,0)</f>
        <v>Programa 1. Diálogo social y cultura ciudadana para la convivencia pacífica y la recuperación de la confianza.</v>
      </c>
      <c r="H242" t="s">
        <v>345</v>
      </c>
      <c r="I242" t="str">
        <f>VLOOKUP(M242,'BATERIA DE PROYECTOS'!$A$2:$I$115,9,0)</f>
        <v>Cultura ciudadana para la convivencia pacífica</v>
      </c>
      <c r="J242" t="s">
        <v>347</v>
      </c>
      <c r="K242">
        <v>15</v>
      </c>
      <c r="L242" t="str">
        <f>VLOOKUP(M242,'BATERIA DE PROYECTOS'!$A$2:$L$115,12,0)</f>
        <v>Promoción de la convivencia ciudadana</v>
      </c>
      <c r="M242">
        <v>1</v>
      </c>
      <c r="N242" t="s">
        <v>350</v>
      </c>
      <c r="O242" t="s">
        <v>351</v>
      </c>
      <c r="P242" t="s">
        <v>1229</v>
      </c>
      <c r="Q242" s="104">
        <v>470</v>
      </c>
      <c r="R242" s="104">
        <v>484</v>
      </c>
      <c r="S242" s="104">
        <v>498</v>
      </c>
      <c r="T242" s="104">
        <v>512</v>
      </c>
      <c r="U242" s="104">
        <v>1964</v>
      </c>
      <c r="V242" s="105">
        <v>4.0000000000000001E-3</v>
      </c>
      <c r="W242">
        <v>0</v>
      </c>
      <c r="X242" s="103">
        <v>100</v>
      </c>
      <c r="Y242" s="107" t="s">
        <v>991</v>
      </c>
      <c r="Z242" s="106">
        <v>51</v>
      </c>
      <c r="AA242" s="112">
        <v>1</v>
      </c>
      <c r="AB242" s="113" t="s">
        <v>352</v>
      </c>
      <c r="AC242" s="121"/>
      <c r="AD242" s="289" t="s">
        <v>353</v>
      </c>
      <c r="AE242" s="289" t="s">
        <v>347</v>
      </c>
      <c r="AF242" s="113" t="s">
        <v>354</v>
      </c>
    </row>
    <row r="243" spans="1:32" x14ac:dyDescent="0.25">
      <c r="A243">
        <v>4</v>
      </c>
      <c r="B243" t="s">
        <v>10</v>
      </c>
      <c r="C243" t="s">
        <v>342</v>
      </c>
      <c r="D243">
        <v>1</v>
      </c>
      <c r="E243" t="s">
        <v>343</v>
      </c>
      <c r="F243">
        <v>1</v>
      </c>
      <c r="G243" t="str">
        <f>VLOOKUP(M243,'BATERIA DE PROYECTOS'!$A$2:$G$115,7,0)</f>
        <v>Programa 1. Diálogo social y cultura ciudadana para la convivencia pacífica y la recuperación de la confianza.</v>
      </c>
      <c r="H243" t="s">
        <v>345</v>
      </c>
      <c r="I243" t="str">
        <f>VLOOKUP(M243,'BATERIA DE PROYECTOS'!$A$2:$I$115,9,0)</f>
        <v>Cultura ciudadana para la convivencia pacífica</v>
      </c>
      <c r="J243" t="s">
        <v>347</v>
      </c>
      <c r="K243">
        <v>15</v>
      </c>
      <c r="L243" t="str">
        <f>VLOOKUP(M243,'BATERIA DE PROYECTOS'!$A$2:$L$115,12,0)</f>
        <v>Promoción de la convivencia ciudadana</v>
      </c>
      <c r="M243">
        <v>2</v>
      </c>
      <c r="N243" t="s">
        <v>355</v>
      </c>
      <c r="O243" t="s">
        <v>356</v>
      </c>
      <c r="P243" t="s">
        <v>1230</v>
      </c>
      <c r="Q243" s="104">
        <v>533</v>
      </c>
      <c r="R243" s="104">
        <v>548</v>
      </c>
      <c r="S243" s="104">
        <v>564</v>
      </c>
      <c r="T243" s="104">
        <v>581</v>
      </c>
      <c r="U243" s="104">
        <v>2226</v>
      </c>
      <c r="V243" s="105">
        <v>4.4999999999999997E-3</v>
      </c>
      <c r="W243">
        <v>0</v>
      </c>
      <c r="X243" s="103">
        <v>120</v>
      </c>
      <c r="Y243" s="107" t="s">
        <v>991</v>
      </c>
      <c r="Z243" s="106">
        <v>51</v>
      </c>
      <c r="AA243" s="112">
        <v>1</v>
      </c>
      <c r="AB243" s="113" t="s">
        <v>357</v>
      </c>
      <c r="AC243" s="121"/>
      <c r="AD243" s="289" t="s">
        <v>358</v>
      </c>
      <c r="AE243" s="289" t="s">
        <v>347</v>
      </c>
      <c r="AF243" s="113" t="s">
        <v>359</v>
      </c>
    </row>
    <row r="244" spans="1:32" x14ac:dyDescent="0.25">
      <c r="A244">
        <v>4</v>
      </c>
      <c r="B244" t="s">
        <v>10</v>
      </c>
      <c r="C244" t="s">
        <v>342</v>
      </c>
      <c r="D244">
        <v>1</v>
      </c>
      <c r="E244" t="s">
        <v>343</v>
      </c>
      <c r="F244">
        <v>1</v>
      </c>
      <c r="G244" t="str">
        <f>VLOOKUP(M244,'BATERIA DE PROYECTOS'!$A$2:$G$115,7,0)</f>
        <v>Programa 1. Diálogo social y cultura ciudadana para la convivencia pacífica y la recuperación de la confianza.</v>
      </c>
      <c r="H244" t="s">
        <v>345</v>
      </c>
      <c r="I244" t="str">
        <f>VLOOKUP(M244,'BATERIA DE PROYECTOS'!$A$2:$I$115,9,0)</f>
        <v>Cultura ciudadana para la convivencia pacífica</v>
      </c>
      <c r="J244" t="s">
        <v>347</v>
      </c>
      <c r="K244">
        <v>15</v>
      </c>
      <c r="L244" t="str">
        <f>VLOOKUP(M244,'BATERIA DE PROYECTOS'!$A$2:$L$115,12,0)</f>
        <v>Promoción de la convivencia ciudadana</v>
      </c>
      <c r="M244">
        <v>3</v>
      </c>
      <c r="N244" t="s">
        <v>360</v>
      </c>
      <c r="O244" t="s">
        <v>361</v>
      </c>
      <c r="P244" t="s">
        <v>1231</v>
      </c>
      <c r="Q244" s="104">
        <v>533</v>
      </c>
      <c r="R244" s="104">
        <v>548</v>
      </c>
      <c r="S244" s="104">
        <v>564</v>
      </c>
      <c r="T244" s="104">
        <v>581</v>
      </c>
      <c r="U244" s="104">
        <v>2226</v>
      </c>
      <c r="V244" s="105">
        <v>4.4999999999999997E-3</v>
      </c>
      <c r="W244">
        <v>0</v>
      </c>
      <c r="X244" s="103">
        <v>120</v>
      </c>
      <c r="Y244" s="107" t="s">
        <v>991</v>
      </c>
      <c r="Z244" s="106">
        <v>51</v>
      </c>
      <c r="AA244" s="112">
        <v>1</v>
      </c>
      <c r="AB244" s="113" t="s">
        <v>362</v>
      </c>
      <c r="AC244" s="121"/>
      <c r="AD244" s="289" t="s">
        <v>358</v>
      </c>
      <c r="AE244" s="289" t="s">
        <v>347</v>
      </c>
      <c r="AF244" s="113" t="s">
        <v>354</v>
      </c>
    </row>
    <row r="245" spans="1:32" x14ac:dyDescent="0.25">
      <c r="A245">
        <v>4</v>
      </c>
      <c r="B245" t="s">
        <v>10</v>
      </c>
      <c r="C245" t="s">
        <v>363</v>
      </c>
      <c r="D245">
        <v>1</v>
      </c>
      <c r="E245" t="s">
        <v>343</v>
      </c>
      <c r="F245">
        <v>2</v>
      </c>
      <c r="G245" t="str">
        <f>VLOOKUP(M245,'BATERIA DE PROYECTOS'!$A$2:$G$115,7,0)</f>
        <v>Programa 2. Cero tolerancia a las violencias contra las mujeres y basadas en género</v>
      </c>
      <c r="H245" t="s">
        <v>345</v>
      </c>
      <c r="I245" t="str">
        <f>VLOOKUP(M245,'BATERIA DE PROYECTOS'!$A$2:$I$115,9,0)</f>
        <v>Cero tolerancia a las violencias</v>
      </c>
      <c r="J245" t="s">
        <v>347</v>
      </c>
      <c r="K245">
        <v>22</v>
      </c>
      <c r="L245" t="str">
        <f>VLOOKUP(M245,'BATERIA DE PROYECTOS'!$A$2:$L$115,12,0)</f>
        <v>Prevención del feminicidio y las violencias contra las mujeres</v>
      </c>
      <c r="M245">
        <v>4</v>
      </c>
      <c r="N245" t="s">
        <v>368</v>
      </c>
      <c r="O245" t="s">
        <v>369</v>
      </c>
      <c r="P245" t="s">
        <v>1232</v>
      </c>
      <c r="Q245" s="104">
        <v>1831</v>
      </c>
      <c r="R245" s="104">
        <v>1884</v>
      </c>
      <c r="S245" s="104">
        <v>1939</v>
      </c>
      <c r="T245" s="104">
        <v>1996</v>
      </c>
      <c r="U245" s="104">
        <v>7650</v>
      </c>
      <c r="V245" s="105">
        <v>1.55E-2</v>
      </c>
      <c r="W245">
        <v>0</v>
      </c>
      <c r="X245" s="103">
        <v>6000</v>
      </c>
      <c r="Y245" s="107" t="s">
        <v>995</v>
      </c>
      <c r="Z245" s="106">
        <v>50</v>
      </c>
      <c r="AA245" s="112">
        <v>2</v>
      </c>
      <c r="AB245" s="113" t="s">
        <v>222</v>
      </c>
      <c r="AC245" s="121"/>
      <c r="AD245" s="289" t="s">
        <v>370</v>
      </c>
      <c r="AE245" s="289" t="s">
        <v>347</v>
      </c>
      <c r="AF245" s="113" t="s">
        <v>371</v>
      </c>
    </row>
    <row r="246" spans="1:32" x14ac:dyDescent="0.25">
      <c r="A246">
        <v>4</v>
      </c>
      <c r="B246" t="s">
        <v>10</v>
      </c>
      <c r="C246" t="s">
        <v>342</v>
      </c>
      <c r="D246">
        <v>1</v>
      </c>
      <c r="E246" t="s">
        <v>343</v>
      </c>
      <c r="F246">
        <v>3</v>
      </c>
      <c r="G246" t="str">
        <f>VLOOKUP(M246,'BATERIA DE PROYECTOS'!$A$2:$G$115,7,0)</f>
        <v>Programa 3. Desmantelamiento de estructuras criminales y delincuenciales con mejores capacidades y activos tecnológicos.</v>
      </c>
      <c r="H246" t="s">
        <v>373</v>
      </c>
      <c r="I246" t="str">
        <f>VLOOKUP(M246,'BATERIA DE PROYECTOS'!$A$2:$I$115,9,0)</f>
        <v>Mejores capacidades al servicio de la seguridad</v>
      </c>
      <c r="J246" t="s">
        <v>375</v>
      </c>
      <c r="K246">
        <v>2</v>
      </c>
      <c r="L246" t="str">
        <f>VLOOKUP(M246,'BATERIA DE PROYECTOS'!$A$2:$L$115,12,0)</f>
        <v>Dotación, mantenimiento de equipamientos que permitan el fortalecimiento de la seguridad y justicia.</v>
      </c>
      <c r="M246">
        <v>5</v>
      </c>
      <c r="N246" t="s">
        <v>378</v>
      </c>
      <c r="O246" t="s">
        <v>379</v>
      </c>
      <c r="P246" t="s">
        <v>996</v>
      </c>
      <c r="Q246" s="104">
        <v>2000</v>
      </c>
      <c r="R246" s="104">
        <v>1858</v>
      </c>
      <c r="S246" s="104">
        <v>1918</v>
      </c>
      <c r="T246" s="104">
        <v>2180</v>
      </c>
      <c r="U246" s="104">
        <v>7956</v>
      </c>
      <c r="V246" s="105">
        <v>1.6199999999999999E-2</v>
      </c>
      <c r="W246">
        <v>0</v>
      </c>
      <c r="X246" s="103">
        <v>4</v>
      </c>
      <c r="Y246" s="107" t="s">
        <v>991</v>
      </c>
      <c r="Z246" s="106">
        <v>51</v>
      </c>
      <c r="AA246" s="112">
        <v>3</v>
      </c>
      <c r="AB246" s="113" t="s">
        <v>222</v>
      </c>
      <c r="AC246" s="121"/>
      <c r="AD246" s="289" t="s">
        <v>347</v>
      </c>
      <c r="AE246" s="289" t="s">
        <v>347</v>
      </c>
      <c r="AF246" s="113" t="s">
        <v>380</v>
      </c>
    </row>
    <row r="247" spans="1:32" x14ac:dyDescent="0.25">
      <c r="A247">
        <v>4</v>
      </c>
      <c r="B247" t="s">
        <v>10</v>
      </c>
      <c r="C247" t="s">
        <v>342</v>
      </c>
      <c r="D247">
        <v>1</v>
      </c>
      <c r="E247" t="s">
        <v>343</v>
      </c>
      <c r="F247">
        <v>3</v>
      </c>
      <c r="G247" t="str">
        <f>VLOOKUP(M247,'BATERIA DE PROYECTOS'!$A$2:$G$115,7,0)</f>
        <v>Programa 3. Desmantelamiento de estructuras criminales y delincuenciales con mejores capacidades y activos tecnológicos.</v>
      </c>
      <c r="H247" t="s">
        <v>373</v>
      </c>
      <c r="I247" t="str">
        <f>VLOOKUP(M247,'BATERIA DE PROYECTOS'!$A$2:$I$115,9,0)</f>
        <v>Mejores capacidades al servicio de la seguridad</v>
      </c>
      <c r="J247" t="s">
        <v>375</v>
      </c>
      <c r="K247">
        <v>2</v>
      </c>
      <c r="L247" t="str">
        <f>VLOOKUP(M247,'BATERIA DE PROYECTOS'!$A$2:$L$115,12,0)</f>
        <v>Dotación, mantenimiento de equipamientos que permitan el fortalecimiento de la seguridad y justicia.</v>
      </c>
      <c r="M247">
        <v>6</v>
      </c>
      <c r="N247" t="s">
        <v>381</v>
      </c>
      <c r="O247" t="s">
        <v>382</v>
      </c>
      <c r="P247" t="s">
        <v>1233</v>
      </c>
      <c r="Q247" s="104">
        <v>1000</v>
      </c>
      <c r="R247" s="104">
        <v>1029</v>
      </c>
      <c r="S247" s="104">
        <v>1059</v>
      </c>
      <c r="T247" s="104">
        <v>1090</v>
      </c>
      <c r="U247" s="104">
        <v>4178</v>
      </c>
      <c r="V247" s="105">
        <v>8.5000000000000006E-3</v>
      </c>
      <c r="W247">
        <v>0</v>
      </c>
      <c r="X247" s="103">
        <v>11</v>
      </c>
      <c r="Y247" s="107" t="s">
        <v>991</v>
      </c>
      <c r="Z247" s="106">
        <v>51</v>
      </c>
      <c r="AA247" s="112">
        <v>3</v>
      </c>
      <c r="AB247" s="113" t="s">
        <v>383</v>
      </c>
      <c r="AC247" s="121"/>
      <c r="AD247" s="289" t="s">
        <v>347</v>
      </c>
      <c r="AE247" s="289" t="s">
        <v>347</v>
      </c>
      <c r="AF247" s="113" t="s">
        <v>384</v>
      </c>
    </row>
    <row r="248" spans="1:32" x14ac:dyDescent="0.25">
      <c r="A248">
        <v>4</v>
      </c>
      <c r="B248" t="s">
        <v>10</v>
      </c>
      <c r="C248" t="s">
        <v>342</v>
      </c>
      <c r="D248">
        <v>1</v>
      </c>
      <c r="E248" t="s">
        <v>343</v>
      </c>
      <c r="F248">
        <v>4</v>
      </c>
      <c r="G248" t="str">
        <f>VLOOKUP(M248,'BATERIA DE PROYECTOS'!$A$2:$G$115,7,0)</f>
        <v>Programa 4. Servicios centrados en la justicia.</v>
      </c>
      <c r="H248" t="s">
        <v>345</v>
      </c>
      <c r="I248" t="str">
        <f>VLOOKUP(M248,'BATERIA DE PROYECTOS'!$A$2:$I$115,9,0)</f>
        <v>Cultura ciudadana para la convivencia pacífica</v>
      </c>
      <c r="J248" t="s">
        <v>347</v>
      </c>
      <c r="K248">
        <v>14</v>
      </c>
      <c r="L248" t="str">
        <f>VLOOKUP(M248,'BATERIA DE PROYECTOS'!$A$2:$L$115,12,0)</f>
        <v>Acceso a la Justicia</v>
      </c>
      <c r="M248">
        <v>7</v>
      </c>
      <c r="N248" t="s">
        <v>388</v>
      </c>
      <c r="O248" t="s">
        <v>1234</v>
      </c>
      <c r="P248" t="s">
        <v>1235</v>
      </c>
      <c r="Q248" s="104">
        <v>178</v>
      </c>
      <c r="R248" s="104">
        <v>184</v>
      </c>
      <c r="S248" s="104">
        <v>189</v>
      </c>
      <c r="T248" s="104">
        <v>195</v>
      </c>
      <c r="U248" s="104">
        <v>746</v>
      </c>
      <c r="V248" s="105">
        <v>1.5E-3</v>
      </c>
      <c r="W248">
        <v>0</v>
      </c>
      <c r="X248" s="103">
        <v>4</v>
      </c>
      <c r="Y248" s="107" t="s">
        <v>991</v>
      </c>
      <c r="Z248" s="106">
        <v>51</v>
      </c>
      <c r="AA248" s="112">
        <v>4</v>
      </c>
      <c r="AB248" s="113" t="s">
        <v>390</v>
      </c>
      <c r="AC248" s="121"/>
      <c r="AD248" s="289" t="s">
        <v>347</v>
      </c>
      <c r="AE248" s="289" t="s">
        <v>347</v>
      </c>
      <c r="AF248" s="113" t="s">
        <v>391</v>
      </c>
    </row>
    <row r="249" spans="1:32" x14ac:dyDescent="0.25">
      <c r="A249">
        <v>4</v>
      </c>
      <c r="B249" t="s">
        <v>10</v>
      </c>
      <c r="C249" t="s">
        <v>342</v>
      </c>
      <c r="D249">
        <v>1</v>
      </c>
      <c r="E249" t="s">
        <v>343</v>
      </c>
      <c r="F249">
        <v>4</v>
      </c>
      <c r="G249" t="str">
        <f>VLOOKUP(M249,'BATERIA DE PROYECTOS'!$A$2:$G$115,7,0)</f>
        <v>Programa 4. Servicios centrados en la justicia.</v>
      </c>
      <c r="H249" t="s">
        <v>345</v>
      </c>
      <c r="I249" t="str">
        <f>VLOOKUP(M249,'BATERIA DE PROYECTOS'!$A$2:$I$115,9,0)</f>
        <v>Cultura ciudadana para la convivencia pacífica</v>
      </c>
      <c r="J249" t="s">
        <v>347</v>
      </c>
      <c r="K249">
        <v>14</v>
      </c>
      <c r="L249" t="str">
        <f>VLOOKUP(M249,'BATERIA DE PROYECTOS'!$A$2:$L$115,12,0)</f>
        <v>Acceso a la Justicia</v>
      </c>
      <c r="M249">
        <v>8</v>
      </c>
      <c r="N249" t="s">
        <v>392</v>
      </c>
      <c r="O249" t="s">
        <v>393</v>
      </c>
      <c r="P249" t="s">
        <v>1236</v>
      </c>
      <c r="Q249" s="104">
        <v>357</v>
      </c>
      <c r="R249" s="104">
        <v>367</v>
      </c>
      <c r="S249" s="104">
        <v>378</v>
      </c>
      <c r="T249" s="104">
        <v>389</v>
      </c>
      <c r="U249" s="104">
        <v>1491</v>
      </c>
      <c r="V249" s="105">
        <v>3.0000000000000001E-3</v>
      </c>
      <c r="W249">
        <v>0</v>
      </c>
      <c r="X249" s="103">
        <v>1600</v>
      </c>
      <c r="Y249" s="107" t="s">
        <v>991</v>
      </c>
      <c r="Z249" s="106">
        <v>51</v>
      </c>
      <c r="AA249" s="112">
        <v>4</v>
      </c>
      <c r="AB249" s="113" t="s">
        <v>352</v>
      </c>
      <c r="AC249" s="121"/>
      <c r="AD249" s="289" t="s">
        <v>347</v>
      </c>
      <c r="AE249" s="289" t="s">
        <v>347</v>
      </c>
      <c r="AF249" s="113" t="s">
        <v>391</v>
      </c>
    </row>
    <row r="250" spans="1:32" x14ac:dyDescent="0.25">
      <c r="A250">
        <v>4</v>
      </c>
      <c r="B250" t="s">
        <v>10</v>
      </c>
      <c r="C250" t="s">
        <v>342</v>
      </c>
      <c r="D250">
        <v>1</v>
      </c>
      <c r="E250" t="s">
        <v>343</v>
      </c>
      <c r="F250">
        <v>4</v>
      </c>
      <c r="G250" t="str">
        <f>VLOOKUP(M250,'BATERIA DE PROYECTOS'!$A$2:$G$115,7,0)</f>
        <v>Programa 4. Servicios centrados en la justicia.</v>
      </c>
      <c r="H250" t="s">
        <v>345</v>
      </c>
      <c r="I250" t="str">
        <f>VLOOKUP(M250,'BATERIA DE PROYECTOS'!$A$2:$I$115,9,0)</f>
        <v>Cultura ciudadana para la convivencia pacífica</v>
      </c>
      <c r="J250" t="s">
        <v>347</v>
      </c>
      <c r="K250">
        <v>14</v>
      </c>
      <c r="L250" t="str">
        <f>VLOOKUP(M250,'BATERIA DE PROYECTOS'!$A$2:$L$115,12,0)</f>
        <v>Acceso a la Justicia</v>
      </c>
      <c r="M250">
        <v>9</v>
      </c>
      <c r="N250" t="s">
        <v>394</v>
      </c>
      <c r="O250" t="s">
        <v>395</v>
      </c>
      <c r="P250" t="s">
        <v>1237</v>
      </c>
      <c r="Q250" s="104">
        <v>119</v>
      </c>
      <c r="R250" s="104">
        <v>122</v>
      </c>
      <c r="S250" s="104">
        <v>126</v>
      </c>
      <c r="T250" s="104">
        <v>130</v>
      </c>
      <c r="U250" s="104">
        <v>497</v>
      </c>
      <c r="V250" s="105">
        <v>1E-3</v>
      </c>
      <c r="W250">
        <v>0</v>
      </c>
      <c r="X250" s="103">
        <v>24</v>
      </c>
      <c r="Y250" s="107" t="s">
        <v>991</v>
      </c>
      <c r="Z250" s="106">
        <v>51</v>
      </c>
      <c r="AA250" s="112">
        <v>4</v>
      </c>
      <c r="AB250" s="113" t="s">
        <v>396</v>
      </c>
      <c r="AC250" s="121"/>
      <c r="AD250" s="289" t="s">
        <v>347</v>
      </c>
      <c r="AE250" s="289" t="s">
        <v>347</v>
      </c>
      <c r="AF250" s="113" t="s">
        <v>397</v>
      </c>
    </row>
    <row r="251" spans="1:32" x14ac:dyDescent="0.25">
      <c r="A251">
        <v>4</v>
      </c>
      <c r="B251" t="s">
        <v>10</v>
      </c>
      <c r="C251" t="s">
        <v>342</v>
      </c>
      <c r="D251">
        <v>1</v>
      </c>
      <c r="E251" t="s">
        <v>343</v>
      </c>
      <c r="F251">
        <v>4</v>
      </c>
      <c r="G251" t="str">
        <f>VLOOKUP(M251,'BATERIA DE PROYECTOS'!$A$2:$G$115,7,0)</f>
        <v>Programa 4. Servicios centrados en la justicia.</v>
      </c>
      <c r="H251" t="s">
        <v>345</v>
      </c>
      <c r="I251" t="str">
        <f>VLOOKUP(M251,'BATERIA DE PROYECTOS'!$A$2:$I$115,9,0)</f>
        <v>Cultura ciudadana para la convivencia pacífica</v>
      </c>
      <c r="J251" t="s">
        <v>347</v>
      </c>
      <c r="K251">
        <v>14</v>
      </c>
      <c r="L251" t="str">
        <f>VLOOKUP(M251,'BATERIA DE PROYECTOS'!$A$2:$L$115,12,0)</f>
        <v>Acceso a la Justicia</v>
      </c>
      <c r="M251">
        <v>10</v>
      </c>
      <c r="N251" t="s">
        <v>398</v>
      </c>
      <c r="O251" t="s">
        <v>399</v>
      </c>
      <c r="P251" t="s">
        <v>1238</v>
      </c>
      <c r="Q251" s="104">
        <v>238</v>
      </c>
      <c r="R251" s="104">
        <v>245</v>
      </c>
      <c r="S251" s="104">
        <v>252</v>
      </c>
      <c r="T251" s="104">
        <v>259</v>
      </c>
      <c r="U251" s="104">
        <v>994</v>
      </c>
      <c r="V251" s="105">
        <v>2E-3</v>
      </c>
      <c r="W251">
        <v>0</v>
      </c>
      <c r="X251" s="103">
        <v>680</v>
      </c>
      <c r="Y251" s="107" t="s">
        <v>991</v>
      </c>
      <c r="Z251" s="106">
        <v>51</v>
      </c>
      <c r="AA251" s="112">
        <v>4</v>
      </c>
      <c r="AB251" s="113" t="s">
        <v>400</v>
      </c>
      <c r="AC251" s="121"/>
      <c r="AD251" s="289" t="s">
        <v>347</v>
      </c>
      <c r="AE251" s="289" t="s">
        <v>347</v>
      </c>
      <c r="AF251" s="113" t="s">
        <v>354</v>
      </c>
    </row>
    <row r="252" spans="1:32" x14ac:dyDescent="0.25">
      <c r="A252">
        <v>4</v>
      </c>
      <c r="B252" t="s">
        <v>10</v>
      </c>
      <c r="C252" t="s">
        <v>342</v>
      </c>
      <c r="D252">
        <v>1</v>
      </c>
      <c r="E252" t="s">
        <v>343</v>
      </c>
      <c r="F252">
        <v>4</v>
      </c>
      <c r="G252" t="str">
        <f>VLOOKUP(M252,'BATERIA DE PROYECTOS'!$A$2:$G$115,7,0)</f>
        <v>Programa 4. Servicios centrados en la justicia.</v>
      </c>
      <c r="H252" t="s">
        <v>345</v>
      </c>
      <c r="I252" t="str">
        <f>VLOOKUP(M252,'BATERIA DE PROYECTOS'!$A$2:$I$115,9,0)</f>
        <v>Cultura ciudadana para la convivencia pacífica</v>
      </c>
      <c r="J252" t="s">
        <v>347</v>
      </c>
      <c r="K252">
        <v>14</v>
      </c>
      <c r="L252" t="str">
        <f>VLOOKUP(M252,'BATERIA DE PROYECTOS'!$A$2:$L$115,12,0)</f>
        <v>Acceso a la Justicia</v>
      </c>
      <c r="M252">
        <v>11</v>
      </c>
      <c r="N252" t="s">
        <v>401</v>
      </c>
      <c r="O252" t="s">
        <v>1239</v>
      </c>
      <c r="P252" t="s">
        <v>1240</v>
      </c>
      <c r="Q252" s="104">
        <v>119</v>
      </c>
      <c r="R252" s="104">
        <v>122</v>
      </c>
      <c r="S252" s="104">
        <v>126</v>
      </c>
      <c r="T252" s="104">
        <v>130</v>
      </c>
      <c r="U252" s="104">
        <v>497</v>
      </c>
      <c r="V252" s="105">
        <v>1E-3</v>
      </c>
      <c r="W252">
        <v>0</v>
      </c>
      <c r="X252" s="103">
        <v>24</v>
      </c>
      <c r="Y252" s="107" t="s">
        <v>991</v>
      </c>
      <c r="Z252" s="106">
        <v>51</v>
      </c>
      <c r="AA252" s="112">
        <v>4</v>
      </c>
      <c r="AB252" s="113" t="s">
        <v>403</v>
      </c>
      <c r="AC252" s="121"/>
      <c r="AD252" s="289" t="s">
        <v>358</v>
      </c>
      <c r="AE252" s="289" t="s">
        <v>347</v>
      </c>
      <c r="AF252" s="113" t="s">
        <v>354</v>
      </c>
    </row>
    <row r="253" spans="1:32" x14ac:dyDescent="0.25">
      <c r="A253">
        <v>4</v>
      </c>
      <c r="B253" t="s">
        <v>10</v>
      </c>
      <c r="C253" t="s">
        <v>342</v>
      </c>
      <c r="D253">
        <v>1</v>
      </c>
      <c r="E253" t="s">
        <v>343</v>
      </c>
      <c r="F253">
        <v>4</v>
      </c>
      <c r="G253" t="str">
        <f>VLOOKUP(M253,'BATERIA DE PROYECTOS'!$A$2:$G$115,7,0)</f>
        <v>Programa 4. Servicios centrados en la justicia.</v>
      </c>
      <c r="H253" t="s">
        <v>345</v>
      </c>
      <c r="I253" t="str">
        <f>VLOOKUP(M253,'BATERIA DE PROYECTOS'!$A$2:$I$115,9,0)</f>
        <v>Cultura ciudadana para la convivencia pacífica</v>
      </c>
      <c r="J253" t="s">
        <v>347</v>
      </c>
      <c r="K253">
        <v>14</v>
      </c>
      <c r="L253" t="str">
        <f>VLOOKUP(M253,'BATERIA DE PROYECTOS'!$A$2:$L$115,12,0)</f>
        <v>Acceso a la Justicia</v>
      </c>
      <c r="M253">
        <v>12</v>
      </c>
      <c r="N253" t="s">
        <v>404</v>
      </c>
      <c r="O253" t="s">
        <v>1241</v>
      </c>
      <c r="P253" t="s">
        <v>1242</v>
      </c>
      <c r="Q253" s="104">
        <v>404</v>
      </c>
      <c r="R253" s="104">
        <v>416</v>
      </c>
      <c r="S253" s="104">
        <v>428</v>
      </c>
      <c r="T253" s="104">
        <v>441</v>
      </c>
      <c r="U253" s="104">
        <v>1689</v>
      </c>
      <c r="V253" s="105">
        <v>3.3999999999999998E-3</v>
      </c>
      <c r="W253">
        <v>0</v>
      </c>
      <c r="X253" s="103">
        <v>80</v>
      </c>
      <c r="Y253" s="107" t="s">
        <v>991</v>
      </c>
      <c r="Z253" s="106">
        <v>51</v>
      </c>
      <c r="AA253" s="112">
        <v>4</v>
      </c>
      <c r="AB253" s="113" t="s">
        <v>406</v>
      </c>
      <c r="AC253" s="121"/>
      <c r="AD253" s="289" t="s">
        <v>407</v>
      </c>
      <c r="AE253" s="289" t="s">
        <v>347</v>
      </c>
      <c r="AF253" s="113" t="s">
        <v>408</v>
      </c>
    </row>
    <row r="254" spans="1:32" x14ac:dyDescent="0.25">
      <c r="A254">
        <v>4</v>
      </c>
      <c r="B254" t="s">
        <v>10</v>
      </c>
      <c r="C254" t="s">
        <v>342</v>
      </c>
      <c r="D254">
        <v>1</v>
      </c>
      <c r="E254" t="s">
        <v>343</v>
      </c>
      <c r="F254">
        <v>4</v>
      </c>
      <c r="G254" t="str">
        <f>VLOOKUP(M254,'BATERIA DE PROYECTOS'!$A$2:$G$115,7,0)</f>
        <v>Programa 4. Servicios centrados en la justicia.</v>
      </c>
      <c r="H254" t="s">
        <v>345</v>
      </c>
      <c r="I254" t="str">
        <f>VLOOKUP(M254,'BATERIA DE PROYECTOS'!$A$2:$I$115,9,0)</f>
        <v>Cultura ciudadana para la convivencia pacífica</v>
      </c>
      <c r="J254" t="s">
        <v>347</v>
      </c>
      <c r="K254">
        <v>14</v>
      </c>
      <c r="L254" t="str">
        <f>VLOOKUP(M254,'BATERIA DE PROYECTOS'!$A$2:$L$115,12,0)</f>
        <v>Acceso a la Justicia</v>
      </c>
      <c r="M254">
        <v>13</v>
      </c>
      <c r="N254" t="s">
        <v>409</v>
      </c>
      <c r="O254" t="s">
        <v>410</v>
      </c>
      <c r="P254" t="s">
        <v>1243</v>
      </c>
      <c r="Q254" s="104">
        <v>178</v>
      </c>
      <c r="R254" s="104">
        <v>184</v>
      </c>
      <c r="S254" s="104">
        <v>189</v>
      </c>
      <c r="T254" s="104">
        <v>195</v>
      </c>
      <c r="U254" s="104">
        <v>746</v>
      </c>
      <c r="V254" s="105">
        <v>1.5E-3</v>
      </c>
      <c r="W254">
        <v>0</v>
      </c>
      <c r="X254" s="103">
        <v>4</v>
      </c>
      <c r="Y254" s="107" t="s">
        <v>991</v>
      </c>
      <c r="Z254" s="106">
        <v>51</v>
      </c>
      <c r="AA254" s="112">
        <v>4</v>
      </c>
      <c r="AB254" s="113" t="s">
        <v>411</v>
      </c>
      <c r="AC254" s="121"/>
      <c r="AD254" s="289" t="s">
        <v>353</v>
      </c>
      <c r="AE254" s="289" t="s">
        <v>347</v>
      </c>
      <c r="AF254" s="113" t="s">
        <v>354</v>
      </c>
    </row>
    <row r="255" spans="1:32" x14ac:dyDescent="0.25">
      <c r="A255">
        <v>4</v>
      </c>
      <c r="B255" t="s">
        <v>10</v>
      </c>
      <c r="C255" t="s">
        <v>412</v>
      </c>
      <c r="D255">
        <v>1</v>
      </c>
      <c r="E255" t="s">
        <v>343</v>
      </c>
      <c r="F255">
        <v>5</v>
      </c>
      <c r="G255" t="str">
        <f>VLOOKUP(M255,'BATERIA DE PROYECTOS'!$A$2:$G$115,7,0)</f>
        <v>Programa 5. Espacio público seguro e inclusivo.</v>
      </c>
      <c r="H255" t="s">
        <v>345</v>
      </c>
      <c r="I255" t="str">
        <f>VLOOKUP(M255,'BATERIA DE PROYECTOS'!$A$2:$I$115,9,0)</f>
        <v>Cultura ciudadana para la convivencia pacífica</v>
      </c>
      <c r="J255" t="s">
        <v>347</v>
      </c>
      <c r="K255">
        <v>60</v>
      </c>
      <c r="L255" t="str">
        <f>VLOOKUP(M255,'BATERIA DE PROYECTOS'!$A$2:$L$115,12,0)</f>
        <v>Acuerdos para el uso y aprovechamiento del espacio público</v>
      </c>
      <c r="M255">
        <v>14</v>
      </c>
      <c r="N255" t="s">
        <v>416</v>
      </c>
      <c r="O255" t="s">
        <v>417</v>
      </c>
      <c r="P255" t="s">
        <v>1244</v>
      </c>
      <c r="Q255" s="104">
        <v>1712</v>
      </c>
      <c r="R255" s="104">
        <v>1762</v>
      </c>
      <c r="S255" s="104">
        <v>1813</v>
      </c>
      <c r="T255" s="104">
        <v>1866</v>
      </c>
      <c r="U255" s="104">
        <v>7153</v>
      </c>
      <c r="V255" s="105">
        <v>1.4500000000000001E-2</v>
      </c>
      <c r="W255">
        <v>0</v>
      </c>
      <c r="X255" s="103">
        <v>16</v>
      </c>
      <c r="Y255" s="107" t="s">
        <v>1076</v>
      </c>
      <c r="Z255" s="106">
        <v>3</v>
      </c>
      <c r="AA255" s="112">
        <v>5</v>
      </c>
      <c r="AB255" s="113" t="s">
        <v>418</v>
      </c>
      <c r="AC255" s="121"/>
      <c r="AD255" s="289" t="s">
        <v>419</v>
      </c>
      <c r="AE255" s="289" t="s">
        <v>347</v>
      </c>
      <c r="AF255" s="113" t="s">
        <v>420</v>
      </c>
    </row>
    <row r="256" spans="1:32" x14ac:dyDescent="0.25">
      <c r="A256">
        <v>4</v>
      </c>
      <c r="B256" t="s">
        <v>10</v>
      </c>
      <c r="C256" t="s">
        <v>421</v>
      </c>
      <c r="D256">
        <v>1</v>
      </c>
      <c r="E256" t="s">
        <v>343</v>
      </c>
      <c r="F256">
        <v>5</v>
      </c>
      <c r="G256" t="str">
        <f>VLOOKUP(M256,'BATERIA DE PROYECTOS'!$A$2:$G$115,7,0)</f>
        <v>Programa 5. Espacio público seguro e inclusivo.</v>
      </c>
      <c r="H256" t="s">
        <v>345</v>
      </c>
      <c r="I256" t="str">
        <f>VLOOKUP(M256,'BATERIA DE PROYECTOS'!$A$2:$I$115,9,0)</f>
        <v>Infraestructura segura e incluyente</v>
      </c>
      <c r="J256" t="s">
        <v>347</v>
      </c>
      <c r="K256">
        <v>16</v>
      </c>
      <c r="L256" t="str">
        <f>VLOOKUP(M256,'BATERIA DE PROYECTOS'!$A$2:$L$115,12,0)</f>
        <v>Construcción y/o conservación de elementos del sistema de espacio público</v>
      </c>
      <c r="M256">
        <v>15</v>
      </c>
      <c r="N256" t="s">
        <v>425</v>
      </c>
      <c r="O256" t="s">
        <v>1245</v>
      </c>
      <c r="P256" t="s">
        <v>1246</v>
      </c>
      <c r="Q256" s="104">
        <v>1890</v>
      </c>
      <c r="R256" s="104">
        <v>1945</v>
      </c>
      <c r="S256" s="104">
        <v>2002</v>
      </c>
      <c r="T256" s="104">
        <v>2060</v>
      </c>
      <c r="U256" s="104">
        <v>7897</v>
      </c>
      <c r="V256" s="105">
        <v>1.6E-2</v>
      </c>
      <c r="W256">
        <v>0</v>
      </c>
      <c r="X256" s="103">
        <v>4290</v>
      </c>
      <c r="Y256" s="107" t="s">
        <v>1006</v>
      </c>
      <c r="Z256" s="106">
        <v>37</v>
      </c>
      <c r="AA256" s="112">
        <v>6</v>
      </c>
      <c r="AB256" s="113" t="s">
        <v>383</v>
      </c>
      <c r="AC256" s="121"/>
      <c r="AD256" s="289" t="s">
        <v>419</v>
      </c>
      <c r="AE256" s="289" t="s">
        <v>427</v>
      </c>
      <c r="AF256" s="113" t="s">
        <v>429</v>
      </c>
    </row>
    <row r="257" spans="1:32" x14ac:dyDescent="0.25">
      <c r="A257">
        <v>4</v>
      </c>
      <c r="B257" t="s">
        <v>10</v>
      </c>
      <c r="C257" t="s">
        <v>342</v>
      </c>
      <c r="D257">
        <v>1</v>
      </c>
      <c r="E257" t="s">
        <v>343</v>
      </c>
      <c r="F257">
        <v>5</v>
      </c>
      <c r="G257" t="str">
        <f>VLOOKUP(M257,'BATERIA DE PROYECTOS'!$A$2:$G$115,7,0)</f>
        <v>Programa 5. Espacio público seguro e inclusivo.</v>
      </c>
      <c r="H257" t="s">
        <v>373</v>
      </c>
      <c r="I257" t="str">
        <f>VLOOKUP(M257,'BATERIA DE PROYECTOS'!$A$2:$I$115,9,0)</f>
        <v>Cultura ciudadana para la convivencia pacífica</v>
      </c>
      <c r="J257" t="s">
        <v>430</v>
      </c>
      <c r="K257">
        <v>1</v>
      </c>
      <c r="L257" t="str">
        <f>VLOOKUP(M257,'BATERIA DE PROYECTOS'!$A$2:$L$115,12,0)</f>
        <v>Cultura ciudadana en torno a la seguridad</v>
      </c>
      <c r="M257">
        <v>16</v>
      </c>
      <c r="N257" t="s">
        <v>433</v>
      </c>
      <c r="O257" t="s">
        <v>1247</v>
      </c>
      <c r="P257" t="s">
        <v>1007</v>
      </c>
      <c r="Q257" s="104">
        <v>2356</v>
      </c>
      <c r="R257" s="104">
        <v>2425</v>
      </c>
      <c r="S257" s="104">
        <v>2496</v>
      </c>
      <c r="T257" s="104">
        <v>2569</v>
      </c>
      <c r="U257" s="104">
        <v>9846</v>
      </c>
      <c r="V257" s="105">
        <v>0.02</v>
      </c>
      <c r="W257">
        <v>0</v>
      </c>
      <c r="X257" s="103">
        <v>4</v>
      </c>
      <c r="Y257" s="107" t="s">
        <v>991</v>
      </c>
      <c r="Z257" s="106">
        <v>51</v>
      </c>
      <c r="AA257" s="112">
        <v>7</v>
      </c>
      <c r="AB257" s="113" t="s">
        <v>435</v>
      </c>
      <c r="AC257" s="121"/>
      <c r="AD257" s="289" t="s">
        <v>436</v>
      </c>
      <c r="AE257" s="289" t="s">
        <v>347</v>
      </c>
      <c r="AF257" s="113" t="s">
        <v>437</v>
      </c>
    </row>
    <row r="258" spans="1:32" x14ac:dyDescent="0.25">
      <c r="A258">
        <v>4</v>
      </c>
      <c r="B258" t="s">
        <v>10</v>
      </c>
      <c r="C258" t="s">
        <v>612</v>
      </c>
      <c r="D258">
        <v>2</v>
      </c>
      <c r="E258" t="s">
        <v>439</v>
      </c>
      <c r="F258">
        <v>7</v>
      </c>
      <c r="G258" t="str">
        <f>VLOOKUP(M258,'BATERIA DE PROYECTOS'!$A$2:$G$115,7,0)</f>
        <v>Programa 7. Bogotá, una ciudad con menos pobreza.</v>
      </c>
      <c r="H258" t="s">
        <v>373</v>
      </c>
      <c r="I258" t="str">
        <f>VLOOKUP(M258,'BATERIA DE PROYECTOS'!$A$2:$I$115,9,0)</f>
        <v xml:space="preserve">Menos pobreza </v>
      </c>
      <c r="J258">
        <v>0.12</v>
      </c>
      <c r="K258">
        <v>4</v>
      </c>
      <c r="L258" t="str">
        <f>VLOOKUP(M258,'BATERIA DE PROYECTOS'!$A$2:$L$115,12,0)</f>
        <v xml:space="preserve">Transferencias monetarias condicionadas para jóvenes </v>
      </c>
      <c r="M258">
        <v>46</v>
      </c>
      <c r="N258" t="s">
        <v>617</v>
      </c>
      <c r="O258" t="s">
        <v>1248</v>
      </c>
      <c r="P258" t="s">
        <v>1249</v>
      </c>
      <c r="Q258" s="104">
        <v>1655</v>
      </c>
      <c r="R258" s="104">
        <v>1712</v>
      </c>
      <c r="S258" s="104">
        <v>1770</v>
      </c>
      <c r="T258" s="104">
        <v>1831</v>
      </c>
      <c r="U258" s="104">
        <v>6968</v>
      </c>
      <c r="V258" s="105">
        <v>1.66E-2</v>
      </c>
      <c r="W258">
        <v>0</v>
      </c>
      <c r="X258" s="103">
        <v>1160</v>
      </c>
      <c r="Y258" s="107" t="s">
        <v>1009</v>
      </c>
      <c r="Z258" s="106">
        <v>24</v>
      </c>
      <c r="AA258" s="112">
        <v>8</v>
      </c>
      <c r="AB258" s="113" t="s">
        <v>619</v>
      </c>
      <c r="AC258" s="121"/>
      <c r="AD258" s="289" t="s">
        <v>620</v>
      </c>
      <c r="AE258" s="289" t="s">
        <v>621</v>
      </c>
      <c r="AF258" s="113" t="s">
        <v>622</v>
      </c>
    </row>
    <row r="259" spans="1:32" x14ac:dyDescent="0.25">
      <c r="A259">
        <v>4</v>
      </c>
      <c r="B259" t="s">
        <v>10</v>
      </c>
      <c r="C259" t="s">
        <v>612</v>
      </c>
      <c r="D259">
        <v>2</v>
      </c>
      <c r="E259" t="s">
        <v>439</v>
      </c>
      <c r="F259">
        <v>7</v>
      </c>
      <c r="G259" t="str">
        <f>VLOOKUP(M259,'BATERIA DE PROYECTOS'!$A$2:$G$115,7,0)</f>
        <v>Programa 7. Bogotá, una ciudad con menos pobreza.</v>
      </c>
      <c r="H259" t="s">
        <v>373</v>
      </c>
      <c r="I259" t="str">
        <f>VLOOKUP(M259,'BATERIA DE PROYECTOS'!$A$2:$I$115,9,0)</f>
        <v xml:space="preserve">Menos pobreza </v>
      </c>
      <c r="J259">
        <v>0.12</v>
      </c>
      <c r="K259">
        <v>5</v>
      </c>
      <c r="L259" t="str">
        <f>VLOOKUP(M259,'BATERIA DE PROYECTOS'!$A$2:$L$115,12,0)</f>
        <v>Otras Transferencias Monetarias</v>
      </c>
      <c r="M259">
        <v>47</v>
      </c>
      <c r="N259" t="s">
        <v>625</v>
      </c>
      <c r="O259" t="s">
        <v>1250</v>
      </c>
      <c r="P259" t="s">
        <v>1251</v>
      </c>
      <c r="Q259" s="104">
        <v>1300</v>
      </c>
      <c r="R259" s="104">
        <v>1344</v>
      </c>
      <c r="S259" s="104">
        <v>1389</v>
      </c>
      <c r="T259" s="104">
        <v>1435</v>
      </c>
      <c r="U259" s="104">
        <v>5468</v>
      </c>
      <c r="V259" s="105">
        <v>1.2699999999999999E-2</v>
      </c>
      <c r="W259">
        <v>0</v>
      </c>
      <c r="X259" s="103">
        <v>8000</v>
      </c>
      <c r="Y259" s="107" t="s">
        <v>1009</v>
      </c>
      <c r="Z259" s="106">
        <v>24</v>
      </c>
      <c r="AA259" s="112">
        <v>8</v>
      </c>
      <c r="AB259" s="113" t="s">
        <v>627</v>
      </c>
      <c r="AC259" s="121"/>
      <c r="AD259" s="289" t="s">
        <v>620</v>
      </c>
      <c r="AE259" s="289" t="s">
        <v>628</v>
      </c>
      <c r="AF259" s="113" t="s">
        <v>629</v>
      </c>
    </row>
    <row r="260" spans="1:32" x14ac:dyDescent="0.25">
      <c r="A260">
        <v>4</v>
      </c>
      <c r="B260" t="s">
        <v>10</v>
      </c>
      <c r="C260" t="s">
        <v>612</v>
      </c>
      <c r="D260">
        <v>2</v>
      </c>
      <c r="E260" t="s">
        <v>439</v>
      </c>
      <c r="F260">
        <v>7</v>
      </c>
      <c r="G260" t="str">
        <f>VLOOKUP(M260,'BATERIA DE PROYECTOS'!$A$2:$G$115,7,0)</f>
        <v>Programa 7. Bogotá, una ciudad con menos pobreza.</v>
      </c>
      <c r="H260" t="s">
        <v>373</v>
      </c>
      <c r="I260" t="str">
        <f>VLOOKUP(M260,'BATERIA DE PROYECTOS'!$A$2:$I$115,9,0)</f>
        <v xml:space="preserve">Menos pobreza </v>
      </c>
      <c r="J260">
        <v>0.12</v>
      </c>
      <c r="K260">
        <v>6</v>
      </c>
      <c r="L260" t="str">
        <f>VLOOKUP(M260,'BATERIA DE PROYECTOS'!$A$2:$L$115,12,0)</f>
        <v>Apoyo económico para persona mayor - tipo C</v>
      </c>
      <c r="M260">
        <v>48</v>
      </c>
      <c r="N260" t="s">
        <v>632</v>
      </c>
      <c r="O260" t="s">
        <v>1252</v>
      </c>
      <c r="P260" t="s">
        <v>1253</v>
      </c>
      <c r="Q260" s="104">
        <v>11000</v>
      </c>
      <c r="R260" s="104">
        <v>11321</v>
      </c>
      <c r="S260" s="104">
        <v>11652</v>
      </c>
      <c r="T260" s="104">
        <v>11992</v>
      </c>
      <c r="U260" s="104">
        <v>45965</v>
      </c>
      <c r="V260" s="105">
        <v>9.3399999999999997E-2</v>
      </c>
      <c r="W260">
        <v>0</v>
      </c>
      <c r="X260" s="103">
        <v>6250</v>
      </c>
      <c r="Y260" s="107" t="s">
        <v>1009</v>
      </c>
      <c r="Z260" s="106">
        <v>24</v>
      </c>
      <c r="AA260" s="112">
        <v>8</v>
      </c>
      <c r="AB260" s="113" t="s">
        <v>634</v>
      </c>
      <c r="AC260" s="121"/>
      <c r="AD260" s="289" t="s">
        <v>620</v>
      </c>
      <c r="AE260" s="289" t="s">
        <v>628</v>
      </c>
      <c r="AF260" s="113" t="s">
        <v>635</v>
      </c>
    </row>
    <row r="261" spans="1:32" x14ac:dyDescent="0.25">
      <c r="A261">
        <v>4</v>
      </c>
      <c r="B261" t="s">
        <v>10</v>
      </c>
      <c r="C261" t="s">
        <v>612</v>
      </c>
      <c r="D261">
        <v>2</v>
      </c>
      <c r="E261" t="s">
        <v>439</v>
      </c>
      <c r="F261">
        <v>8</v>
      </c>
      <c r="G261" t="str">
        <f>VLOOKUP(M261,'BATERIA DE PROYECTOS'!$A$2:$G$115,7,0)</f>
        <v>Programa 8. Erradicación del hambre en Bogotá</v>
      </c>
      <c r="H261" t="s">
        <v>373</v>
      </c>
      <c r="I261" t="str">
        <f>VLOOKUP(M261,'BATERIA DE PROYECTOS'!$A$2:$I$115,9,0)</f>
        <v xml:space="preserve">Menos pobreza </v>
      </c>
      <c r="J261">
        <v>0.12</v>
      </c>
      <c r="K261">
        <v>7</v>
      </c>
      <c r="L261" t="str">
        <f>VLOOKUP(M261,'BATERIA DE PROYECTOS'!$A$2:$L$115,12,0)</f>
        <v>Comedores Comunitarios</v>
      </c>
      <c r="M261">
        <v>49</v>
      </c>
      <c r="N261" t="s">
        <v>639</v>
      </c>
      <c r="O261" t="s">
        <v>1254</v>
      </c>
      <c r="P261" t="s">
        <v>1255</v>
      </c>
      <c r="Q261" s="104">
        <v>517</v>
      </c>
      <c r="R261" s="104">
        <v>532</v>
      </c>
      <c r="S261" s="104">
        <v>548</v>
      </c>
      <c r="T261" s="104">
        <v>564</v>
      </c>
      <c r="U261" s="104">
        <v>2161</v>
      </c>
      <c r="V261" s="105">
        <v>4.4000000000000003E-3</v>
      </c>
      <c r="W261">
        <v>0</v>
      </c>
      <c r="X261" s="103">
        <v>300</v>
      </c>
      <c r="Y261" s="107" t="s">
        <v>1009</v>
      </c>
      <c r="Z261" s="106">
        <v>24</v>
      </c>
      <c r="AA261" s="112">
        <v>9</v>
      </c>
      <c r="AB261" s="113" t="s">
        <v>641</v>
      </c>
      <c r="AC261" s="121"/>
      <c r="AD261" s="289" t="s">
        <v>642</v>
      </c>
      <c r="AE261" s="289" t="s">
        <v>347</v>
      </c>
      <c r="AF261" s="113" t="s">
        <v>643</v>
      </c>
    </row>
    <row r="262" spans="1:32" x14ac:dyDescent="0.25">
      <c r="A262">
        <v>4</v>
      </c>
      <c r="B262" t="s">
        <v>10</v>
      </c>
      <c r="C262" t="s">
        <v>438</v>
      </c>
      <c r="D262">
        <v>2</v>
      </c>
      <c r="E262" t="s">
        <v>439</v>
      </c>
      <c r="F262">
        <v>10</v>
      </c>
      <c r="G262" t="str">
        <f>VLOOKUP(M262,'BATERIA DE PROYECTOS'!$A$2:$G$115,7,0)</f>
        <v xml:space="preserve">Programa 10. Salud Pública Integrada e Integral </v>
      </c>
      <c r="H262" t="s">
        <v>373</v>
      </c>
      <c r="I262" t="str">
        <f>VLOOKUP(M262,'BATERIA DE PROYECTOS'!$A$2:$I$115,9,0)</f>
        <v>Ciudad saludable y con bien-estar</v>
      </c>
      <c r="J262">
        <v>0.03</v>
      </c>
      <c r="K262">
        <v>8</v>
      </c>
      <c r="L262" t="str">
        <f>VLOOKUP(M262,'BATERIA DE PROYECTOS'!$A$2:$L$115,12,0)</f>
        <v>Acciones complementarias para personas con discapacidad y sus cuidadores</v>
      </c>
      <c r="M262">
        <v>17</v>
      </c>
      <c r="N262" t="s">
        <v>444</v>
      </c>
      <c r="O262" t="s">
        <v>445</v>
      </c>
      <c r="P262" t="s">
        <v>1256</v>
      </c>
      <c r="Q262" s="104">
        <v>650</v>
      </c>
      <c r="R262" s="104">
        <v>669</v>
      </c>
      <c r="S262" s="104">
        <v>688</v>
      </c>
      <c r="T262" s="104">
        <v>709</v>
      </c>
      <c r="U262" s="104">
        <v>2716</v>
      </c>
      <c r="V262" s="105">
        <v>5.4999999999999997E-3</v>
      </c>
      <c r="W262">
        <v>0</v>
      </c>
      <c r="X262" s="103">
        <v>1200</v>
      </c>
      <c r="Y262" s="107" t="s">
        <v>1013</v>
      </c>
      <c r="Z262" s="106">
        <v>18</v>
      </c>
      <c r="AA262" s="112">
        <v>10</v>
      </c>
      <c r="AB262" s="113" t="s">
        <v>446</v>
      </c>
      <c r="AC262" s="121"/>
      <c r="AD262" s="289" t="s">
        <v>347</v>
      </c>
      <c r="AE262" s="289" t="s">
        <v>447</v>
      </c>
      <c r="AF262" s="113" t="s">
        <v>449</v>
      </c>
    </row>
    <row r="263" spans="1:32" x14ac:dyDescent="0.25">
      <c r="A263">
        <v>4</v>
      </c>
      <c r="B263" t="s">
        <v>10</v>
      </c>
      <c r="C263" t="s">
        <v>438</v>
      </c>
      <c r="D263">
        <v>2</v>
      </c>
      <c r="E263" t="s">
        <v>439</v>
      </c>
      <c r="F263">
        <v>10</v>
      </c>
      <c r="G263" t="str">
        <f>VLOOKUP(M263,'BATERIA DE PROYECTOS'!$A$2:$G$115,7,0)</f>
        <v xml:space="preserve">Programa 10. Salud Pública Integrada e Integral </v>
      </c>
      <c r="H263" t="s">
        <v>373</v>
      </c>
      <c r="I263" t="str">
        <f>VLOOKUP(M263,'BATERIA DE PROYECTOS'!$A$2:$I$115,9,0)</f>
        <v>Ciudad saludable y con bien-estar</v>
      </c>
      <c r="J263">
        <v>0.03</v>
      </c>
      <c r="K263">
        <v>9</v>
      </c>
      <c r="L263" t="str">
        <f>VLOOKUP(M263,'BATERIA DE PROYECTOS'!$A$2:$L$115,12,0)</f>
        <v>Acciones para la disminución de los factores de riesgo frente al consumo de sustancias psicoactivas.</v>
      </c>
      <c r="M263">
        <v>18</v>
      </c>
      <c r="N263" t="s">
        <v>452</v>
      </c>
      <c r="O263" t="s">
        <v>1257</v>
      </c>
      <c r="P263" t="s">
        <v>1258</v>
      </c>
      <c r="Q263" s="104">
        <v>535</v>
      </c>
      <c r="R263" s="104">
        <v>550</v>
      </c>
      <c r="S263" s="104">
        <v>566</v>
      </c>
      <c r="T263" s="104">
        <v>583</v>
      </c>
      <c r="U263" s="104">
        <v>2234</v>
      </c>
      <c r="V263" s="105">
        <v>4.4999999999999997E-3</v>
      </c>
      <c r="W263">
        <v>0</v>
      </c>
      <c r="X263" s="103">
        <v>1600</v>
      </c>
      <c r="Y263" s="107" t="s">
        <v>1013</v>
      </c>
      <c r="Z263" s="106">
        <v>18</v>
      </c>
      <c r="AA263" s="112">
        <v>10</v>
      </c>
      <c r="AB263" s="113" t="s">
        <v>454</v>
      </c>
      <c r="AC263" s="121"/>
      <c r="AD263" s="289" t="s">
        <v>347</v>
      </c>
      <c r="AE263" s="289" t="s">
        <v>347</v>
      </c>
      <c r="AF263" s="113" t="s">
        <v>455</v>
      </c>
    </row>
    <row r="264" spans="1:32" x14ac:dyDescent="0.25">
      <c r="A264">
        <v>4</v>
      </c>
      <c r="B264" t="s">
        <v>10</v>
      </c>
      <c r="C264" t="s">
        <v>438</v>
      </c>
      <c r="D264">
        <v>2</v>
      </c>
      <c r="E264" t="s">
        <v>439</v>
      </c>
      <c r="F264">
        <v>10</v>
      </c>
      <c r="G264" t="str">
        <f>VLOOKUP(M264,'BATERIA DE PROYECTOS'!$A$2:$G$115,7,0)</f>
        <v xml:space="preserve">Programa 10. Salud Pública Integrada e Integral </v>
      </c>
      <c r="H264" t="s">
        <v>373</v>
      </c>
      <c r="I264" t="str">
        <f>VLOOKUP(M264,'BATERIA DE PROYECTOS'!$A$2:$I$115,9,0)</f>
        <v>Ciudad saludable y con bien-estar</v>
      </c>
      <c r="J264">
        <v>0.03</v>
      </c>
      <c r="K264">
        <v>10</v>
      </c>
      <c r="L264" t="str">
        <f>VLOOKUP(M264,'BATERIA DE PROYECTOS'!$A$2:$L$115,12,0)</f>
        <v xml:space="preserve">Otorgamiento de Dispositivos de asistencia Personal - DAP - a personas con discapacidad </v>
      </c>
      <c r="M264">
        <v>19</v>
      </c>
      <c r="N264" t="s">
        <v>458</v>
      </c>
      <c r="O264" t="s">
        <v>1259</v>
      </c>
      <c r="P264" t="s">
        <v>1260</v>
      </c>
      <c r="Q264" s="104">
        <v>2100</v>
      </c>
      <c r="R264" s="104">
        <v>2153</v>
      </c>
      <c r="S264" s="104">
        <v>2207</v>
      </c>
      <c r="T264" s="104">
        <v>2262</v>
      </c>
      <c r="U264" s="104">
        <v>8722</v>
      </c>
      <c r="V264" s="105">
        <v>1.5299999999999999E-2</v>
      </c>
      <c r="W264">
        <v>0</v>
      </c>
      <c r="X264" s="103">
        <v>2000</v>
      </c>
      <c r="Y264" s="107" t="s">
        <v>1013</v>
      </c>
      <c r="Z264" s="106">
        <v>18</v>
      </c>
      <c r="AA264" s="112">
        <v>10</v>
      </c>
      <c r="AB264" s="113" t="s">
        <v>460</v>
      </c>
      <c r="AC264" s="121"/>
      <c r="AD264" s="289" t="s">
        <v>347</v>
      </c>
      <c r="AE264" s="289" t="s">
        <v>447</v>
      </c>
      <c r="AF264" s="113" t="s">
        <v>449</v>
      </c>
    </row>
    <row r="265" spans="1:32" x14ac:dyDescent="0.25">
      <c r="A265">
        <v>4</v>
      </c>
      <c r="B265" t="s">
        <v>10</v>
      </c>
      <c r="C265" t="s">
        <v>438</v>
      </c>
      <c r="D265">
        <v>2</v>
      </c>
      <c r="E265" t="s">
        <v>439</v>
      </c>
      <c r="F265">
        <v>10</v>
      </c>
      <c r="G265" t="str">
        <f>VLOOKUP(M265,'BATERIA DE PROYECTOS'!$A$2:$G$115,7,0)</f>
        <v xml:space="preserve">Programa 10. Salud Pública Integrada e Integral </v>
      </c>
      <c r="H265" t="s">
        <v>373</v>
      </c>
      <c r="I265" t="str">
        <f>VLOOKUP(M265,'BATERIA DE PROYECTOS'!$A$2:$I$115,9,0)</f>
        <v>Ciudad saludable y con bien-estar</v>
      </c>
      <c r="J265">
        <v>0.03</v>
      </c>
      <c r="K265">
        <v>19</v>
      </c>
      <c r="L265" t="str">
        <f>VLOOKUP(M265,'BATERIA DE PROYECTOS'!$A$2:$L$115,12,0)</f>
        <v>Salud sexual y reproductiva consciente en adolescentes y jóvenes</v>
      </c>
      <c r="M265">
        <v>20</v>
      </c>
      <c r="N265" t="s">
        <v>463</v>
      </c>
      <c r="O265" t="s">
        <v>1261</v>
      </c>
      <c r="P265" t="s">
        <v>1262</v>
      </c>
      <c r="Q265" s="104">
        <v>550</v>
      </c>
      <c r="R265" s="104">
        <v>566</v>
      </c>
      <c r="S265" s="104">
        <v>583</v>
      </c>
      <c r="T265" s="104">
        <v>600</v>
      </c>
      <c r="U265" s="104">
        <v>2299</v>
      </c>
      <c r="V265" s="105">
        <v>4.7000000000000002E-3</v>
      </c>
      <c r="W265">
        <v>0</v>
      </c>
      <c r="X265" s="103">
        <v>2000</v>
      </c>
      <c r="Y265" s="107" t="s">
        <v>1013</v>
      </c>
      <c r="Z265" s="106">
        <v>18</v>
      </c>
      <c r="AA265" s="112">
        <v>10</v>
      </c>
      <c r="AB265" s="113" t="s">
        <v>465</v>
      </c>
      <c r="AC265" s="121"/>
      <c r="AD265" s="289" t="s">
        <v>347</v>
      </c>
      <c r="AE265" s="289" t="s">
        <v>347</v>
      </c>
      <c r="AF265" s="113" t="s">
        <v>466</v>
      </c>
    </row>
    <row r="266" spans="1:32" x14ac:dyDescent="0.25">
      <c r="A266">
        <v>4</v>
      </c>
      <c r="B266" t="s">
        <v>10</v>
      </c>
      <c r="C266" t="s">
        <v>438</v>
      </c>
      <c r="D266">
        <v>2</v>
      </c>
      <c r="E266" t="s">
        <v>439</v>
      </c>
      <c r="F266">
        <v>10</v>
      </c>
      <c r="G266" t="str">
        <f>VLOOKUP(M266,'BATERIA DE PROYECTOS'!$A$2:$G$115,7,0)</f>
        <v xml:space="preserve">Programa 10. Salud Pública Integrada e Integral </v>
      </c>
      <c r="H266" t="s">
        <v>373</v>
      </c>
      <c r="I266" t="str">
        <f>VLOOKUP(M266,'BATERIA DE PROYECTOS'!$A$2:$I$115,9,0)</f>
        <v>Ciudad saludable y con bien-estar</v>
      </c>
      <c r="J266" t="s">
        <v>347</v>
      </c>
      <c r="K266">
        <v>49</v>
      </c>
      <c r="L266" t="str">
        <f>VLOOKUP(M266,'BATERIA DE PROYECTOS'!$A$2:$L$115,12,0)</f>
        <v>Acciones complementarias en salud física y nutricional</v>
      </c>
      <c r="M266">
        <v>22</v>
      </c>
      <c r="N266" t="s">
        <v>475</v>
      </c>
      <c r="O266" t="s">
        <v>476</v>
      </c>
      <c r="P266" t="s">
        <v>1263</v>
      </c>
      <c r="Q266" s="104">
        <v>800</v>
      </c>
      <c r="R266" s="104">
        <v>818</v>
      </c>
      <c r="S266" s="104">
        <v>836</v>
      </c>
      <c r="T266" s="104">
        <v>854</v>
      </c>
      <c r="U266" s="104">
        <v>3308</v>
      </c>
      <c r="V266" s="105">
        <v>5.1000000000000004E-3</v>
      </c>
      <c r="W266">
        <v>0</v>
      </c>
      <c r="X266" s="103">
        <v>3200</v>
      </c>
      <c r="Y266" s="107" t="s">
        <v>1013</v>
      </c>
      <c r="Z266" s="106">
        <v>18</v>
      </c>
      <c r="AA266" s="112">
        <v>10</v>
      </c>
      <c r="AB266" s="113" t="s">
        <v>477</v>
      </c>
      <c r="AC266" s="121"/>
      <c r="AD266" s="289" t="s">
        <v>347</v>
      </c>
      <c r="AE266" s="289" t="s">
        <v>347</v>
      </c>
      <c r="AF266" s="113" t="s">
        <v>472</v>
      </c>
    </row>
    <row r="267" spans="1:32" x14ac:dyDescent="0.25">
      <c r="A267">
        <v>4</v>
      </c>
      <c r="B267" t="s">
        <v>10</v>
      </c>
      <c r="C267" t="s">
        <v>438</v>
      </c>
      <c r="D267">
        <v>2</v>
      </c>
      <c r="E267" t="s">
        <v>439</v>
      </c>
      <c r="F267">
        <v>10</v>
      </c>
      <c r="G267" t="str">
        <f>VLOOKUP(M267,'BATERIA DE PROYECTOS'!$A$2:$G$115,7,0)</f>
        <v xml:space="preserve">Programa 10. Salud Pública Integrada e Integral </v>
      </c>
      <c r="H267" t="s">
        <v>345</v>
      </c>
      <c r="I267" t="str">
        <f>VLOOKUP(M267,'BATERIA DE PROYECTOS'!$A$2:$I$115,9,0)</f>
        <v>Ciudad saludable y con bien-estar</v>
      </c>
      <c r="J267" t="s">
        <v>347</v>
      </c>
      <c r="K267">
        <v>70</v>
      </c>
      <c r="L267" t="str">
        <f>VLOOKUP(M267,'BATERIA DE PROYECTOS'!$A$2:$L$115,12,0)</f>
        <v>Acciones para la promoción y atención de la salud mental</v>
      </c>
      <c r="M267">
        <v>23</v>
      </c>
      <c r="N267" t="s">
        <v>480</v>
      </c>
      <c r="O267" t="s">
        <v>1264</v>
      </c>
      <c r="P267" t="s">
        <v>1265</v>
      </c>
      <c r="Q267" s="104">
        <v>1772</v>
      </c>
      <c r="R267" s="104">
        <v>1824</v>
      </c>
      <c r="S267" s="104">
        <v>1877</v>
      </c>
      <c r="T267" s="104">
        <v>1932</v>
      </c>
      <c r="U267" s="104">
        <v>7405</v>
      </c>
      <c r="V267" s="105">
        <v>1.4999999999999999E-2</v>
      </c>
      <c r="W267">
        <v>0</v>
      </c>
      <c r="X267" s="103">
        <v>6000</v>
      </c>
      <c r="Y267" s="107" t="s">
        <v>1013</v>
      </c>
      <c r="Z267" s="106">
        <v>18</v>
      </c>
      <c r="AA267" s="112">
        <v>10</v>
      </c>
      <c r="AB267" s="113" t="s">
        <v>482</v>
      </c>
      <c r="AC267" s="121"/>
      <c r="AD267" s="289" t="s">
        <v>483</v>
      </c>
      <c r="AE267" s="289" t="s">
        <v>347</v>
      </c>
      <c r="AF267" s="113" t="s">
        <v>472</v>
      </c>
    </row>
    <row r="268" spans="1:32" x14ac:dyDescent="0.25">
      <c r="A268">
        <v>4</v>
      </c>
      <c r="B268" t="s">
        <v>10</v>
      </c>
      <c r="C268" t="s">
        <v>491</v>
      </c>
      <c r="D268">
        <v>2</v>
      </c>
      <c r="E268" t="s">
        <v>439</v>
      </c>
      <c r="F268">
        <v>12</v>
      </c>
      <c r="G268" t="str">
        <f>VLOOKUP(M268,'BATERIA DE PROYECTOS'!$A$2:$G$115,7,0)</f>
        <v>Programa 12. Bogotá cuida a su gente</v>
      </c>
      <c r="H268" t="s">
        <v>345</v>
      </c>
      <c r="I268" t="str">
        <f>VLOOKUP(M268,'BATERIA DE PROYECTOS'!$A$2:$I$115,9,0)</f>
        <v>Cuidado de la vida</v>
      </c>
      <c r="J268" t="s">
        <v>347</v>
      </c>
      <c r="K268">
        <v>66</v>
      </c>
      <c r="L268" t="str">
        <f>VLOOKUP(M268,'BATERIA DE PROYECTOS'!$A$2:$L$115,12,0)</f>
        <v>Prevención y atención de violencia intrafamiliar y sexual para poblaciones en situaciones de riesgo y vulnerabilidad de derechos</v>
      </c>
      <c r="M268">
        <v>25</v>
      </c>
      <c r="N268" t="s">
        <v>496</v>
      </c>
      <c r="O268" t="s">
        <v>497</v>
      </c>
      <c r="P268" t="s">
        <v>1266</v>
      </c>
      <c r="Q268" s="104">
        <v>1181</v>
      </c>
      <c r="R268" s="104">
        <v>1215</v>
      </c>
      <c r="S268" s="104">
        <v>1251</v>
      </c>
      <c r="T268" s="104">
        <v>1287</v>
      </c>
      <c r="U268" s="104">
        <v>4934</v>
      </c>
      <c r="V268" s="105">
        <v>0.01</v>
      </c>
      <c r="W268">
        <v>0</v>
      </c>
      <c r="X268" s="103">
        <v>4000</v>
      </c>
      <c r="Y268" s="107" t="s">
        <v>1009</v>
      </c>
      <c r="Z268" s="106">
        <v>24</v>
      </c>
      <c r="AA268" s="112">
        <v>12</v>
      </c>
      <c r="AB268" s="113" t="s">
        <v>498</v>
      </c>
      <c r="AC268" s="121"/>
      <c r="AD268" s="289" t="s">
        <v>347</v>
      </c>
      <c r="AE268" s="289" t="s">
        <v>347</v>
      </c>
      <c r="AF268" s="113" t="s">
        <v>371</v>
      </c>
    </row>
    <row r="269" spans="1:32" x14ac:dyDescent="0.25">
      <c r="A269">
        <v>4</v>
      </c>
      <c r="B269" t="s">
        <v>10</v>
      </c>
      <c r="C269" t="s">
        <v>491</v>
      </c>
      <c r="D269">
        <v>2</v>
      </c>
      <c r="E269" t="s">
        <v>439</v>
      </c>
      <c r="F269">
        <v>12</v>
      </c>
      <c r="G269" t="str">
        <f>VLOOKUP(M269,'BATERIA DE PROYECTOS'!$A$2:$G$115,7,0)</f>
        <v>Programa 12. Bogotá cuida a su gente</v>
      </c>
      <c r="H269" t="s">
        <v>345</v>
      </c>
      <c r="I269" t="str">
        <f>VLOOKUP(M269,'BATERIA DE PROYECTOS'!$A$2:$I$115,9,0)</f>
        <v>Cuidado de la vida</v>
      </c>
      <c r="J269" t="s">
        <v>347</v>
      </c>
      <c r="K269">
        <v>23</v>
      </c>
      <c r="L269" t="str">
        <f>VLOOKUP(M269,'BATERIA DE PROYECTOS'!$A$2:$L$115,12,0)</f>
        <v>Estrategias de cuidado a personas cuidadoras</v>
      </c>
      <c r="M269">
        <v>26</v>
      </c>
      <c r="N269" t="s">
        <v>501</v>
      </c>
      <c r="O269" t="s">
        <v>502</v>
      </c>
      <c r="P269" t="s">
        <v>1267</v>
      </c>
      <c r="Q269" s="104">
        <v>1594</v>
      </c>
      <c r="R269" s="104">
        <v>1641</v>
      </c>
      <c r="S269" s="104">
        <v>1689</v>
      </c>
      <c r="T269" s="104">
        <v>1738</v>
      </c>
      <c r="U269" s="104">
        <v>6662</v>
      </c>
      <c r="V269" s="105">
        <v>1.35E-2</v>
      </c>
      <c r="W269">
        <v>0</v>
      </c>
      <c r="X269" s="103">
        <v>6000</v>
      </c>
      <c r="Y269" s="107" t="s">
        <v>995</v>
      </c>
      <c r="Z269" s="106">
        <v>50</v>
      </c>
      <c r="AA269" s="112">
        <v>12</v>
      </c>
      <c r="AB269" s="113" t="s">
        <v>503</v>
      </c>
      <c r="AC269" s="121"/>
      <c r="AD269" s="289" t="s">
        <v>347</v>
      </c>
      <c r="AE269" s="289" t="s">
        <v>347</v>
      </c>
      <c r="AF269" s="113" t="s">
        <v>371</v>
      </c>
    </row>
    <row r="270" spans="1:32" x14ac:dyDescent="0.25">
      <c r="A270">
        <v>4</v>
      </c>
      <c r="B270" t="s">
        <v>10</v>
      </c>
      <c r="C270" t="s">
        <v>491</v>
      </c>
      <c r="D270">
        <v>2</v>
      </c>
      <c r="E270" t="s">
        <v>439</v>
      </c>
      <c r="F270">
        <v>12</v>
      </c>
      <c r="G270" t="str">
        <f>VLOOKUP(M270,'BATERIA DE PROYECTOS'!$A$2:$G$115,7,0)</f>
        <v>Programa 12. Bogotá cuida a su gente</v>
      </c>
      <c r="H270" t="s">
        <v>345</v>
      </c>
      <c r="I270" t="str">
        <f>VLOOKUP(M270,'BATERIA DE PROYECTOS'!$A$2:$I$115,9,0)</f>
        <v>Cuidado de la vida</v>
      </c>
      <c r="J270" t="s">
        <v>347</v>
      </c>
      <c r="K270">
        <v>50</v>
      </c>
      <c r="L270" t="str">
        <f>VLOOKUP(M270,'BATERIA DE PROYECTOS'!$A$2:$L$115,12,0)</f>
        <v>Fortalecimiento de capacidades para el ejercicio de derechos y para la autonomía económica de las mujeres.</v>
      </c>
      <c r="M270">
        <v>27</v>
      </c>
      <c r="N270" t="s">
        <v>506</v>
      </c>
      <c r="O270" t="s">
        <v>1268</v>
      </c>
      <c r="P270" t="s">
        <v>1269</v>
      </c>
      <c r="Q270" s="104">
        <v>1819</v>
      </c>
      <c r="R270" s="104">
        <v>1872</v>
      </c>
      <c r="S270" s="104">
        <v>1927</v>
      </c>
      <c r="T270" s="104">
        <v>1983</v>
      </c>
      <c r="U270" s="104">
        <v>7601</v>
      </c>
      <c r="V270" s="105">
        <v>1.54E-2</v>
      </c>
      <c r="W270">
        <v>0</v>
      </c>
      <c r="X270" s="103">
        <v>1600</v>
      </c>
      <c r="Y270" s="107" t="s">
        <v>995</v>
      </c>
      <c r="Z270" s="106">
        <v>50</v>
      </c>
      <c r="AA270" s="112">
        <v>12</v>
      </c>
      <c r="AB270" s="113" t="s">
        <v>352</v>
      </c>
      <c r="AC270" s="121"/>
      <c r="AD270" s="289" t="s">
        <v>347</v>
      </c>
      <c r="AE270" s="289" t="s">
        <v>508</v>
      </c>
      <c r="AF270" s="113" t="s">
        <v>509</v>
      </c>
    </row>
    <row r="271" spans="1:32" x14ac:dyDescent="0.25">
      <c r="A271">
        <v>4</v>
      </c>
      <c r="B271" t="s">
        <v>10</v>
      </c>
      <c r="C271" t="s">
        <v>491</v>
      </c>
      <c r="D271">
        <v>2</v>
      </c>
      <c r="E271" t="s">
        <v>439</v>
      </c>
      <c r="F271">
        <v>12</v>
      </c>
      <c r="G271" t="str">
        <f>VLOOKUP(M271,'BATERIA DE PROYECTOS'!$A$2:$G$115,7,0)</f>
        <v>Programa 12. Bogotá cuida a su gente</v>
      </c>
      <c r="H271" t="s">
        <v>373</v>
      </c>
      <c r="I271" t="str">
        <f>VLOOKUP(M271,'BATERIA DE PROYECTOS'!$A$2:$I$115,9,0)</f>
        <v>Cuidado de la vida</v>
      </c>
      <c r="J271" t="s">
        <v>347</v>
      </c>
      <c r="K271">
        <v>71</v>
      </c>
      <c r="L271" t="str">
        <f>VLOOKUP(M271,'BATERIA DE PROYECTOS'!$A$2:$L$115,12,0)</f>
        <v>Adecuación y dotación de manzanas del cuidado</v>
      </c>
      <c r="M271">
        <v>28</v>
      </c>
      <c r="N271" t="s">
        <v>512</v>
      </c>
      <c r="O271" t="s">
        <v>1270</v>
      </c>
      <c r="P271" t="s">
        <v>1271</v>
      </c>
      <c r="Q271" s="104">
        <v>0</v>
      </c>
      <c r="R271" s="104">
        <v>450</v>
      </c>
      <c r="S271" s="104">
        <v>450</v>
      </c>
      <c r="T271" s="104">
        <v>0</v>
      </c>
      <c r="U271" s="104">
        <v>900</v>
      </c>
      <c r="V271" s="105">
        <v>1.8E-3</v>
      </c>
      <c r="W271">
        <v>0</v>
      </c>
      <c r="X271" s="103">
        <v>2</v>
      </c>
      <c r="Y271" s="107" t="s">
        <v>995</v>
      </c>
      <c r="Z271" s="106">
        <v>50</v>
      </c>
      <c r="AA271" s="112">
        <v>12</v>
      </c>
      <c r="AB271" s="113" t="s">
        <v>222</v>
      </c>
      <c r="AC271" s="121"/>
      <c r="AD271" s="289" t="s">
        <v>347</v>
      </c>
      <c r="AE271" s="289" t="s">
        <v>514</v>
      </c>
      <c r="AF271" s="113" t="s">
        <v>515</v>
      </c>
    </row>
    <row r="272" spans="1:32" x14ac:dyDescent="0.25">
      <c r="A272">
        <v>4</v>
      </c>
      <c r="B272" t="s">
        <v>10</v>
      </c>
      <c r="C272" t="s">
        <v>521</v>
      </c>
      <c r="D272">
        <v>2</v>
      </c>
      <c r="E272" t="s">
        <v>439</v>
      </c>
      <c r="F272">
        <v>13</v>
      </c>
      <c r="G272" t="str">
        <f>VLOOKUP(M272,'BATERIA DE PROYECTOS'!$A$2:$G$115,7,0)</f>
        <v>Programa 13. Bogotá, un territorio de paz y reconciliación en donde todos puedan volver a empezar.</v>
      </c>
      <c r="H272" t="s">
        <v>345</v>
      </c>
      <c r="I272" t="str">
        <f>VLOOKUP(M272,'BATERIA DE PROYECTOS'!$A$2:$I$115,9,0)</f>
        <v>Cuidado de la vida</v>
      </c>
      <c r="J272" t="s">
        <v>347</v>
      </c>
      <c r="K272">
        <v>21</v>
      </c>
      <c r="L272" t="str">
        <f>VLOOKUP(M272,'BATERIA DE PROYECTOS'!$A$2:$L$115,12,0)</f>
        <v>Construcción de memoria, verdad, reparación, víctimas, paz y reconciliación</v>
      </c>
      <c r="M272">
        <v>30</v>
      </c>
      <c r="N272" t="s">
        <v>525</v>
      </c>
      <c r="O272" t="s">
        <v>1272</v>
      </c>
      <c r="P272" t="s">
        <v>1181</v>
      </c>
      <c r="Q272" s="104">
        <v>250</v>
      </c>
      <c r="R272" s="104">
        <v>257</v>
      </c>
      <c r="S272" s="104">
        <v>265</v>
      </c>
      <c r="T272" s="104">
        <v>273</v>
      </c>
      <c r="U272" s="104">
        <v>1045</v>
      </c>
      <c r="V272" s="105">
        <v>2.0999999999999999E-3</v>
      </c>
      <c r="W272">
        <v>0</v>
      </c>
      <c r="X272" s="103">
        <v>4</v>
      </c>
      <c r="Y272" s="107" t="s">
        <v>1023</v>
      </c>
      <c r="Z272" s="106">
        <v>1</v>
      </c>
      <c r="AA272" s="112">
        <v>13</v>
      </c>
      <c r="AB272" s="113" t="s">
        <v>362</v>
      </c>
      <c r="AC272" s="121"/>
      <c r="AD272" s="289" t="s">
        <v>347</v>
      </c>
      <c r="AE272" s="289" t="s">
        <v>527</v>
      </c>
      <c r="AF272" s="113" t="s">
        <v>528</v>
      </c>
    </row>
    <row r="273" spans="1:32" x14ac:dyDescent="0.25">
      <c r="A273">
        <v>4</v>
      </c>
      <c r="B273" t="s">
        <v>10</v>
      </c>
      <c r="C273" t="s">
        <v>521</v>
      </c>
      <c r="D273">
        <v>2</v>
      </c>
      <c r="E273" t="s">
        <v>439</v>
      </c>
      <c r="F273">
        <v>13</v>
      </c>
      <c r="G273" t="str">
        <f>VLOOKUP(M273,'BATERIA DE PROYECTOS'!$A$2:$G$115,7,0)</f>
        <v>Programa 13. Bogotá, un territorio de paz y reconciliación en donde todos puedan volver a empezar.</v>
      </c>
      <c r="H273" t="s">
        <v>345</v>
      </c>
      <c r="I273" t="str">
        <f>VLOOKUP(M273,'BATERIA DE PROYECTOS'!$A$2:$I$115,9,0)</f>
        <v>Cuidado de la vida</v>
      </c>
      <c r="J273" t="s">
        <v>347</v>
      </c>
      <c r="K273">
        <v>21</v>
      </c>
      <c r="L273" t="str">
        <f>VLOOKUP(M273,'BATERIA DE PROYECTOS'!$A$2:$L$115,12,0)</f>
        <v>Construcción de memoria, verdad, reparación, víctimas, paz y reconciliación</v>
      </c>
      <c r="M273">
        <v>31</v>
      </c>
      <c r="N273" t="s">
        <v>529</v>
      </c>
      <c r="O273" t="s">
        <v>1273</v>
      </c>
      <c r="P273" t="s">
        <v>1024</v>
      </c>
      <c r="Q273" s="104">
        <v>362</v>
      </c>
      <c r="R273" s="104">
        <v>373</v>
      </c>
      <c r="S273" s="104">
        <v>384</v>
      </c>
      <c r="T273" s="104">
        <v>395</v>
      </c>
      <c r="U273" s="104">
        <v>1514</v>
      </c>
      <c r="V273" s="105">
        <v>3.0999999999999999E-3</v>
      </c>
      <c r="W273">
        <v>0</v>
      </c>
      <c r="X273" s="103">
        <v>4</v>
      </c>
      <c r="Y273" s="107" t="s">
        <v>1023</v>
      </c>
      <c r="Z273" s="106">
        <v>1</v>
      </c>
      <c r="AA273" s="112">
        <v>13</v>
      </c>
      <c r="AB273" s="113" t="s">
        <v>531</v>
      </c>
      <c r="AC273" s="121"/>
      <c r="AD273" s="289" t="s">
        <v>347</v>
      </c>
      <c r="AE273" s="289" t="s">
        <v>347</v>
      </c>
      <c r="AF273" s="113" t="s">
        <v>532</v>
      </c>
    </row>
    <row r="274" spans="1:32" x14ac:dyDescent="0.25">
      <c r="A274">
        <v>4</v>
      </c>
      <c r="B274" t="s">
        <v>10</v>
      </c>
      <c r="C274" t="s">
        <v>521</v>
      </c>
      <c r="D274">
        <v>2</v>
      </c>
      <c r="E274" t="s">
        <v>439</v>
      </c>
      <c r="F274">
        <v>13</v>
      </c>
      <c r="G274" t="str">
        <f>VLOOKUP(M274,'BATERIA DE PROYECTOS'!$A$2:$G$115,7,0)</f>
        <v>Programa 13. Bogotá, un territorio de paz y reconciliación en donde todos puedan volver a empezar.</v>
      </c>
      <c r="H274" t="s">
        <v>345</v>
      </c>
      <c r="I274" t="str">
        <f>VLOOKUP(M274,'BATERIA DE PROYECTOS'!$A$2:$I$115,9,0)</f>
        <v>Cuidado de la vida</v>
      </c>
      <c r="J274" t="s">
        <v>347</v>
      </c>
      <c r="K274">
        <v>21</v>
      </c>
      <c r="L274" t="str">
        <f>VLOOKUP(M274,'BATERIA DE PROYECTOS'!$A$2:$L$115,12,0)</f>
        <v>Construcción de memoria, verdad, reparación, víctimas, paz y reconciliación</v>
      </c>
      <c r="M274">
        <v>32</v>
      </c>
      <c r="N274" t="s">
        <v>533</v>
      </c>
      <c r="O274" t="s">
        <v>1274</v>
      </c>
      <c r="P274" t="s">
        <v>1025</v>
      </c>
      <c r="Q274" s="104">
        <v>250</v>
      </c>
      <c r="R274" s="104">
        <v>257</v>
      </c>
      <c r="S274" s="104">
        <v>265</v>
      </c>
      <c r="T274" s="104">
        <v>273</v>
      </c>
      <c r="U274" s="104">
        <v>1045</v>
      </c>
      <c r="V274" s="105">
        <v>2.0999999999999999E-3</v>
      </c>
      <c r="W274">
        <v>0</v>
      </c>
      <c r="X274" s="103">
        <v>4</v>
      </c>
      <c r="Y274" s="107" t="s">
        <v>1023</v>
      </c>
      <c r="Z274" s="106">
        <v>1</v>
      </c>
      <c r="AA274" s="112">
        <v>13</v>
      </c>
      <c r="AB274" s="113" t="s">
        <v>352</v>
      </c>
      <c r="AC274" s="121"/>
      <c r="AD274" s="289" t="s">
        <v>347</v>
      </c>
      <c r="AE274" s="289" t="s">
        <v>347</v>
      </c>
      <c r="AF274" s="113" t="s">
        <v>535</v>
      </c>
    </row>
    <row r="275" spans="1:32" x14ac:dyDescent="0.25">
      <c r="A275">
        <v>4</v>
      </c>
      <c r="B275" t="s">
        <v>10</v>
      </c>
      <c r="C275" t="s">
        <v>536</v>
      </c>
      <c r="D275">
        <v>2</v>
      </c>
      <c r="E275" t="s">
        <v>439</v>
      </c>
      <c r="F275">
        <v>14</v>
      </c>
      <c r="G275" t="str">
        <f>VLOOKUP(M275,'BATERIA DE PROYECTOS'!$A$2:$G$115,7,0)</f>
        <v>Programa 14. Bogotá deportiva, recreativa, artística, patrimonial e intercultural.</v>
      </c>
      <c r="H275" t="s">
        <v>373</v>
      </c>
      <c r="I275" t="str">
        <f>VLOOKUP(M275,'BATERIA DE PROYECTOS'!$A$2:$I$115,9,0)</f>
        <v>Bogotá cultural y deportiva</v>
      </c>
      <c r="J275" t="s">
        <v>539</v>
      </c>
      <c r="K275">
        <v>3</v>
      </c>
      <c r="L275" t="str">
        <f>VLOOKUP(M275,'BATERIA DE PROYECTOS'!$A$2:$L$115,12,0)</f>
        <v>Iniciativas de interés cultural, artístico, patrimonial y de cultura ciudadana.</v>
      </c>
      <c r="M275">
        <v>33</v>
      </c>
      <c r="N275" t="s">
        <v>542</v>
      </c>
      <c r="O275" t="s">
        <v>543</v>
      </c>
      <c r="P275" t="s">
        <v>1275</v>
      </c>
      <c r="Q275" s="104">
        <v>625</v>
      </c>
      <c r="R275" s="104">
        <v>643</v>
      </c>
      <c r="S275" s="104">
        <v>662</v>
      </c>
      <c r="T275" s="104">
        <v>681</v>
      </c>
      <c r="U275" s="104">
        <v>2611</v>
      </c>
      <c r="V275" s="105">
        <v>5.3E-3</v>
      </c>
      <c r="W275">
        <v>0</v>
      </c>
      <c r="X275" s="103">
        <v>100</v>
      </c>
      <c r="Y275" s="107" t="s">
        <v>1027</v>
      </c>
      <c r="Z275" s="106">
        <v>26</v>
      </c>
      <c r="AA275" s="112">
        <v>14</v>
      </c>
      <c r="AB275" s="113" t="s">
        <v>544</v>
      </c>
      <c r="AC275" s="121"/>
      <c r="AD275" s="289" t="s">
        <v>545</v>
      </c>
      <c r="AE275" s="289" t="s">
        <v>546</v>
      </c>
      <c r="AF275" s="113" t="s">
        <v>548</v>
      </c>
    </row>
    <row r="276" spans="1:32" x14ac:dyDescent="0.25">
      <c r="A276">
        <v>4</v>
      </c>
      <c r="B276" t="s">
        <v>10</v>
      </c>
      <c r="C276" t="s">
        <v>536</v>
      </c>
      <c r="D276">
        <v>2</v>
      </c>
      <c r="E276" t="s">
        <v>439</v>
      </c>
      <c r="F276">
        <v>14</v>
      </c>
      <c r="G276" t="str">
        <f>VLOOKUP(M276,'BATERIA DE PROYECTOS'!$A$2:$G$115,7,0)</f>
        <v>Programa 14. Bogotá deportiva, recreativa, artística, patrimonial e intercultural.</v>
      </c>
      <c r="H276" t="s">
        <v>345</v>
      </c>
      <c r="I276" t="str">
        <f>VLOOKUP(M276,'BATERIA DE PROYECTOS'!$A$2:$I$115,9,0)</f>
        <v>Bogotá cultural y deportiva</v>
      </c>
      <c r="J276" t="s">
        <v>347</v>
      </c>
      <c r="K276">
        <v>24</v>
      </c>
      <c r="L276" t="str">
        <f>VLOOKUP(M276,'BATERIA DE PROYECTOS'!$A$2:$L$115,12,0)</f>
        <v xml:space="preserve">Recreación y deporte </v>
      </c>
      <c r="M276">
        <v>34</v>
      </c>
      <c r="N276" t="s">
        <v>551</v>
      </c>
      <c r="O276" t="s">
        <v>552</v>
      </c>
      <c r="P276" t="s">
        <v>1276</v>
      </c>
      <c r="Q276" s="104">
        <v>694</v>
      </c>
      <c r="R276" s="104">
        <v>715</v>
      </c>
      <c r="S276" s="104">
        <v>735</v>
      </c>
      <c r="T276" s="104">
        <v>757</v>
      </c>
      <c r="U276" s="104">
        <v>2901</v>
      </c>
      <c r="V276" s="105">
        <v>5.8999999999999999E-3</v>
      </c>
      <c r="W276">
        <v>0</v>
      </c>
      <c r="X276" s="103">
        <v>120</v>
      </c>
      <c r="Y276" s="107" t="s">
        <v>1027</v>
      </c>
      <c r="Z276" s="106">
        <v>26</v>
      </c>
      <c r="AA276" s="112">
        <v>15</v>
      </c>
      <c r="AB276" s="113" t="s">
        <v>553</v>
      </c>
      <c r="AC276" s="121"/>
      <c r="AD276" s="289" t="s">
        <v>545</v>
      </c>
      <c r="AE276" s="289" t="s">
        <v>347</v>
      </c>
      <c r="AF276" s="113" t="s">
        <v>554</v>
      </c>
    </row>
    <row r="277" spans="1:32" x14ac:dyDescent="0.25">
      <c r="A277">
        <v>4</v>
      </c>
      <c r="B277" t="s">
        <v>10</v>
      </c>
      <c r="C277" t="s">
        <v>536</v>
      </c>
      <c r="D277">
        <v>2</v>
      </c>
      <c r="E277" t="s">
        <v>439</v>
      </c>
      <c r="F277">
        <v>14</v>
      </c>
      <c r="G277" t="str">
        <f>VLOOKUP(M277,'BATERIA DE PROYECTOS'!$A$2:$G$115,7,0)</f>
        <v>Programa 14. Bogotá deportiva, recreativa, artística, patrimonial e intercultural.</v>
      </c>
      <c r="H277" t="s">
        <v>345</v>
      </c>
      <c r="I277" t="str">
        <f>VLOOKUP(M277,'BATERIA DE PROYECTOS'!$A$2:$I$115,9,0)</f>
        <v>Bogotá cultural y deportiva</v>
      </c>
      <c r="J277" t="s">
        <v>347</v>
      </c>
      <c r="K277">
        <v>24</v>
      </c>
      <c r="L277" t="str">
        <f>VLOOKUP(M277,'BATERIA DE PROYECTOS'!$A$2:$L$115,12,0)</f>
        <v xml:space="preserve">Recreación y deporte </v>
      </c>
      <c r="M277">
        <v>35</v>
      </c>
      <c r="N277" t="s">
        <v>555</v>
      </c>
      <c r="O277" t="s">
        <v>556</v>
      </c>
      <c r="P277" t="s">
        <v>1277</v>
      </c>
      <c r="Q277" s="104">
        <v>1389</v>
      </c>
      <c r="R277" s="104">
        <v>1429</v>
      </c>
      <c r="S277" s="104">
        <v>1471</v>
      </c>
      <c r="T277" s="104">
        <v>1514</v>
      </c>
      <c r="U277" s="104">
        <v>5803</v>
      </c>
      <c r="V277" s="105">
        <v>1.18E-2</v>
      </c>
      <c r="W277">
        <v>0</v>
      </c>
      <c r="X277" s="103">
        <v>13200</v>
      </c>
      <c r="Y277" s="107" t="s">
        <v>1027</v>
      </c>
      <c r="Z277" s="106">
        <v>26</v>
      </c>
      <c r="AA277" s="112">
        <v>15</v>
      </c>
      <c r="AB277" s="113" t="s">
        <v>557</v>
      </c>
      <c r="AC277" s="121"/>
      <c r="AD277" s="289" t="s">
        <v>545</v>
      </c>
      <c r="AE277" s="289" t="s">
        <v>347</v>
      </c>
      <c r="AF277" s="113" t="s">
        <v>558</v>
      </c>
    </row>
    <row r="278" spans="1:32" x14ac:dyDescent="0.25">
      <c r="A278">
        <v>4</v>
      </c>
      <c r="B278" t="s">
        <v>10</v>
      </c>
      <c r="C278" t="s">
        <v>536</v>
      </c>
      <c r="D278">
        <v>2</v>
      </c>
      <c r="E278" t="s">
        <v>439</v>
      </c>
      <c r="F278">
        <v>14</v>
      </c>
      <c r="G278" t="str">
        <f>VLOOKUP(M278,'BATERIA DE PROYECTOS'!$A$2:$G$115,7,0)</f>
        <v>Programa 14. Bogotá deportiva, recreativa, artística, patrimonial e intercultural.</v>
      </c>
      <c r="H278" t="s">
        <v>345</v>
      </c>
      <c r="I278" t="str">
        <f>VLOOKUP(M278,'BATERIA DE PROYECTOS'!$A$2:$I$115,9,0)</f>
        <v>Bogotá cultural y deportiva</v>
      </c>
      <c r="J278" t="s">
        <v>347</v>
      </c>
      <c r="K278">
        <v>24</v>
      </c>
      <c r="L278" t="str">
        <f>VLOOKUP(M278,'BATERIA DE PROYECTOS'!$A$2:$L$115,12,0)</f>
        <v xml:space="preserve">Recreación y deporte </v>
      </c>
      <c r="M278">
        <v>36</v>
      </c>
      <c r="N278" t="s">
        <v>559</v>
      </c>
      <c r="O278" t="s">
        <v>560</v>
      </c>
      <c r="P278" t="s">
        <v>1278</v>
      </c>
      <c r="Q278" s="104">
        <v>1042</v>
      </c>
      <c r="R278" s="104">
        <v>1072</v>
      </c>
      <c r="S278" s="104">
        <v>1103</v>
      </c>
      <c r="T278" s="104">
        <v>1135</v>
      </c>
      <c r="U278" s="104">
        <v>4352</v>
      </c>
      <c r="V278" s="105">
        <v>8.8000000000000005E-3</v>
      </c>
      <c r="W278">
        <v>0</v>
      </c>
      <c r="X278" s="103">
        <v>6400</v>
      </c>
      <c r="Y278" s="107" t="s">
        <v>1027</v>
      </c>
      <c r="Z278" s="106">
        <v>26</v>
      </c>
      <c r="AA278" s="112">
        <v>15</v>
      </c>
      <c r="AB278" s="113" t="s">
        <v>561</v>
      </c>
      <c r="AC278" s="121"/>
      <c r="AD278" s="289" t="s">
        <v>545</v>
      </c>
      <c r="AE278" s="289" t="s">
        <v>562</v>
      </c>
      <c r="AF278" s="113" t="s">
        <v>563</v>
      </c>
    </row>
    <row r="279" spans="1:32" x14ac:dyDescent="0.25">
      <c r="A279">
        <v>4</v>
      </c>
      <c r="B279" t="s">
        <v>10</v>
      </c>
      <c r="C279" t="s">
        <v>536</v>
      </c>
      <c r="D279">
        <v>2</v>
      </c>
      <c r="E279" t="s">
        <v>439</v>
      </c>
      <c r="F279">
        <v>14</v>
      </c>
      <c r="G279" t="str">
        <f>VLOOKUP(M279,'BATERIA DE PROYECTOS'!$A$2:$G$115,7,0)</f>
        <v>Programa 14. Bogotá deportiva, recreativa, artística, patrimonial e intercultural.</v>
      </c>
      <c r="H279" t="s">
        <v>345</v>
      </c>
      <c r="I279" t="str">
        <f>VLOOKUP(M279,'BATERIA DE PROYECTOS'!$A$2:$I$115,9,0)</f>
        <v>Bogotá cultural y deportiva</v>
      </c>
      <c r="J279" t="s">
        <v>347</v>
      </c>
      <c r="K279">
        <v>24</v>
      </c>
      <c r="L279" t="str">
        <f>VLOOKUP(M279,'BATERIA DE PROYECTOS'!$A$2:$L$115,12,0)</f>
        <v xml:space="preserve">Recreación y deporte </v>
      </c>
      <c r="M279">
        <v>37</v>
      </c>
      <c r="N279" t="s">
        <v>564</v>
      </c>
      <c r="O279" t="s">
        <v>565</v>
      </c>
      <c r="P279" t="s">
        <v>1279</v>
      </c>
      <c r="Q279" s="104">
        <v>903</v>
      </c>
      <c r="R279" s="104">
        <v>929</v>
      </c>
      <c r="S279" s="104">
        <v>956</v>
      </c>
      <c r="T279" s="104">
        <v>984</v>
      </c>
      <c r="U279" s="104">
        <v>3772</v>
      </c>
      <c r="V279" s="105">
        <v>7.7000000000000002E-3</v>
      </c>
      <c r="W279">
        <v>0</v>
      </c>
      <c r="X279" s="103">
        <v>4000</v>
      </c>
      <c r="Y279" s="107" t="s">
        <v>1027</v>
      </c>
      <c r="Z279" s="106">
        <v>26</v>
      </c>
      <c r="AA279" s="112">
        <v>15</v>
      </c>
      <c r="AB279" s="113" t="s">
        <v>222</v>
      </c>
      <c r="AC279" s="121"/>
      <c r="AD279" s="289" t="s">
        <v>347</v>
      </c>
      <c r="AE279" s="289" t="s">
        <v>347</v>
      </c>
      <c r="AF279" s="113" t="s">
        <v>566</v>
      </c>
    </row>
    <row r="280" spans="1:32" x14ac:dyDescent="0.25">
      <c r="A280">
        <v>4</v>
      </c>
      <c r="B280" t="s">
        <v>10</v>
      </c>
      <c r="C280" t="s">
        <v>536</v>
      </c>
      <c r="D280">
        <v>2</v>
      </c>
      <c r="E280" t="s">
        <v>439</v>
      </c>
      <c r="F280">
        <v>14</v>
      </c>
      <c r="G280" t="str">
        <f>VLOOKUP(M280,'BATERIA DE PROYECTOS'!$A$2:$G$115,7,0)</f>
        <v>Programa 14. Bogotá deportiva, recreativa, artística, patrimonial e intercultural.</v>
      </c>
      <c r="H280" t="s">
        <v>345</v>
      </c>
      <c r="I280" t="str">
        <f>VLOOKUP(M280,'BATERIA DE PROYECTOS'!$A$2:$I$115,9,0)</f>
        <v>Bogotá cultural y deportiva</v>
      </c>
      <c r="J280" t="s">
        <v>347</v>
      </c>
      <c r="K280">
        <v>25</v>
      </c>
      <c r="L280" t="str">
        <f>VLOOKUP(M280,'BATERIA DE PROYECTOS'!$A$2:$L$115,12,0)</f>
        <v>Arte, cultura y patrimonio</v>
      </c>
      <c r="M280">
        <v>38</v>
      </c>
      <c r="N280" t="s">
        <v>569</v>
      </c>
      <c r="O280" t="s">
        <v>570</v>
      </c>
      <c r="P280" t="s">
        <v>1280</v>
      </c>
      <c r="Q280" s="104">
        <v>2142</v>
      </c>
      <c r="R280" s="104">
        <v>2205</v>
      </c>
      <c r="S280" s="104">
        <v>2269</v>
      </c>
      <c r="T280" s="104">
        <v>2335</v>
      </c>
      <c r="U280" s="104">
        <v>8951</v>
      </c>
      <c r="V280" s="105">
        <v>1.8200000000000001E-2</v>
      </c>
      <c r="W280">
        <v>0</v>
      </c>
      <c r="X280" s="103">
        <v>80</v>
      </c>
      <c r="Y280" s="107" t="s">
        <v>1027</v>
      </c>
      <c r="Z280" s="106">
        <v>26</v>
      </c>
      <c r="AA280" s="112">
        <v>14</v>
      </c>
      <c r="AB280" s="113" t="s">
        <v>571</v>
      </c>
      <c r="AC280" s="121"/>
      <c r="AD280" s="289" t="s">
        <v>545</v>
      </c>
      <c r="AE280" s="289" t="s">
        <v>572</v>
      </c>
      <c r="AF280" s="113" t="s">
        <v>573</v>
      </c>
    </row>
    <row r="281" spans="1:32" x14ac:dyDescent="0.25">
      <c r="A281">
        <v>4</v>
      </c>
      <c r="B281" t="s">
        <v>10</v>
      </c>
      <c r="C281" t="s">
        <v>536</v>
      </c>
      <c r="D281">
        <v>2</v>
      </c>
      <c r="E281" t="s">
        <v>439</v>
      </c>
      <c r="F281">
        <v>14</v>
      </c>
      <c r="G281" t="str">
        <f>VLOOKUP(M281,'BATERIA DE PROYECTOS'!$A$2:$G$115,7,0)</f>
        <v>Programa 14. Bogotá deportiva, recreativa, artística, patrimonial e intercultural.</v>
      </c>
      <c r="H281" t="s">
        <v>345</v>
      </c>
      <c r="I281" t="str">
        <f>VLOOKUP(M281,'BATERIA DE PROYECTOS'!$A$2:$I$115,9,0)</f>
        <v>Bogotá cultural y deportiva</v>
      </c>
      <c r="J281" t="s">
        <v>347</v>
      </c>
      <c r="K281">
        <v>25</v>
      </c>
      <c r="L281" t="str">
        <f>VLOOKUP(M281,'BATERIA DE PROYECTOS'!$A$2:$L$115,12,0)</f>
        <v>Arte, cultura y patrimonio</v>
      </c>
      <c r="M281">
        <v>39</v>
      </c>
      <c r="N281" t="s">
        <v>574</v>
      </c>
      <c r="O281" t="s">
        <v>575</v>
      </c>
      <c r="P281" t="s">
        <v>1281</v>
      </c>
      <c r="Q281" s="104">
        <v>700</v>
      </c>
      <c r="R281" s="104">
        <v>722</v>
      </c>
      <c r="S281" s="104">
        <v>744</v>
      </c>
      <c r="T281" s="104">
        <v>766</v>
      </c>
      <c r="U281" s="104">
        <v>2932</v>
      </c>
      <c r="V281" s="105">
        <v>6.1999999999999998E-3</v>
      </c>
      <c r="W281">
        <v>0</v>
      </c>
      <c r="X281" s="103">
        <v>1480</v>
      </c>
      <c r="Y281" s="107" t="s">
        <v>1027</v>
      </c>
      <c r="Z281" s="106">
        <v>26</v>
      </c>
      <c r="AA281" s="112">
        <v>14</v>
      </c>
      <c r="AB281" s="113" t="s">
        <v>561</v>
      </c>
      <c r="AC281" s="121"/>
      <c r="AD281" s="289" t="s">
        <v>545</v>
      </c>
      <c r="AE281" s="289" t="s">
        <v>576</v>
      </c>
      <c r="AF281" s="113" t="s">
        <v>577</v>
      </c>
    </row>
    <row r="282" spans="1:32" x14ac:dyDescent="0.25">
      <c r="A282">
        <v>4</v>
      </c>
      <c r="B282" t="s">
        <v>10</v>
      </c>
      <c r="C282" t="s">
        <v>536</v>
      </c>
      <c r="D282">
        <v>2</v>
      </c>
      <c r="E282" t="s">
        <v>439</v>
      </c>
      <c r="F282">
        <v>14</v>
      </c>
      <c r="G282" t="str">
        <f>VLOOKUP(M282,'BATERIA DE PROYECTOS'!$A$2:$G$115,7,0)</f>
        <v>Programa 14. Bogotá deportiva, recreativa, artística, patrimonial e intercultural.</v>
      </c>
      <c r="H282" t="s">
        <v>345</v>
      </c>
      <c r="I282" t="str">
        <f>VLOOKUP(M282,'BATERIA DE PROYECTOS'!$A$2:$I$115,9,0)</f>
        <v>Bogotá cultural y deportiva</v>
      </c>
      <c r="J282" t="s">
        <v>347</v>
      </c>
      <c r="K282">
        <v>25</v>
      </c>
      <c r="L282" t="str">
        <f>VLOOKUP(M282,'BATERIA DE PROYECTOS'!$A$2:$L$115,12,0)</f>
        <v>Arte, cultura y patrimonio</v>
      </c>
      <c r="M282">
        <v>40</v>
      </c>
      <c r="N282" t="s">
        <v>578</v>
      </c>
      <c r="O282" t="s">
        <v>1282</v>
      </c>
      <c r="P282" t="s">
        <v>1283</v>
      </c>
      <c r="Q282" s="104">
        <v>322</v>
      </c>
      <c r="R282" s="104">
        <v>331</v>
      </c>
      <c r="S282" s="104">
        <v>339</v>
      </c>
      <c r="T282" s="104">
        <v>349</v>
      </c>
      <c r="U282" s="104">
        <v>1341</v>
      </c>
      <c r="V282" s="105">
        <v>2.5000000000000001E-3</v>
      </c>
      <c r="W282">
        <v>0</v>
      </c>
      <c r="X282" s="103">
        <v>60</v>
      </c>
      <c r="Y282" s="107" t="s">
        <v>1027</v>
      </c>
      <c r="Z282" s="106">
        <v>26</v>
      </c>
      <c r="AA282" s="112">
        <v>14</v>
      </c>
      <c r="AB282" s="113" t="s">
        <v>580</v>
      </c>
      <c r="AC282" s="121"/>
      <c r="AD282" s="289" t="s">
        <v>347</v>
      </c>
      <c r="AE282" s="289" t="s">
        <v>347</v>
      </c>
      <c r="AF282" s="113" t="s">
        <v>581</v>
      </c>
    </row>
    <row r="283" spans="1:32" x14ac:dyDescent="0.25">
      <c r="A283">
        <v>4</v>
      </c>
      <c r="B283" t="s">
        <v>10</v>
      </c>
      <c r="C283" t="s">
        <v>595</v>
      </c>
      <c r="D283">
        <v>2</v>
      </c>
      <c r="E283" t="s">
        <v>439</v>
      </c>
      <c r="F283">
        <v>15</v>
      </c>
      <c r="G283" t="str">
        <f>VLOOKUP(M283,'BATERIA DE PROYECTOS'!$A$2:$G$115,7,0)</f>
        <v>Programa 15. Bogotá protege todas las formas de vida</v>
      </c>
      <c r="H283" t="s">
        <v>345</v>
      </c>
      <c r="I283" t="str">
        <f>VLOOKUP(M283,'BATERIA DE PROYECTOS'!$A$2:$I$115,9,0)</f>
        <v>Cuidado de la vida</v>
      </c>
      <c r="J283" t="s">
        <v>347</v>
      </c>
      <c r="K283">
        <v>33</v>
      </c>
      <c r="L283" t="str">
        <f>VLOOKUP(M283,'BATERIA DE PROYECTOS'!$A$2:$L$115,12,0)</f>
        <v>Protección y bienestar animal</v>
      </c>
      <c r="M283">
        <v>43</v>
      </c>
      <c r="N283" t="s">
        <v>599</v>
      </c>
      <c r="O283" t="s">
        <v>600</v>
      </c>
      <c r="P283" t="s">
        <v>1284</v>
      </c>
      <c r="Q283" s="104">
        <v>204</v>
      </c>
      <c r="R283" s="104">
        <v>210</v>
      </c>
      <c r="S283" s="104">
        <v>217</v>
      </c>
      <c r="T283" s="104">
        <v>223</v>
      </c>
      <c r="U283" s="104">
        <v>854</v>
      </c>
      <c r="V283" s="105">
        <v>1.6999999999999999E-3</v>
      </c>
      <c r="W283">
        <v>0</v>
      </c>
      <c r="X283" s="103">
        <v>2400</v>
      </c>
      <c r="Y283" s="107" t="s">
        <v>1036</v>
      </c>
      <c r="Z283" s="106">
        <v>33</v>
      </c>
      <c r="AA283" s="112">
        <v>16</v>
      </c>
      <c r="AB283" s="113" t="s">
        <v>406</v>
      </c>
      <c r="AC283" s="121"/>
      <c r="AD283" s="289" t="s">
        <v>347</v>
      </c>
      <c r="AE283" s="289" t="s">
        <v>601</v>
      </c>
      <c r="AF283" s="113" t="s">
        <v>602</v>
      </c>
    </row>
    <row r="284" spans="1:32" x14ac:dyDescent="0.25">
      <c r="A284">
        <v>4</v>
      </c>
      <c r="B284" t="s">
        <v>10</v>
      </c>
      <c r="C284" t="s">
        <v>595</v>
      </c>
      <c r="D284">
        <v>2</v>
      </c>
      <c r="E284" t="s">
        <v>439</v>
      </c>
      <c r="F284">
        <v>15</v>
      </c>
      <c r="G284" t="str">
        <f>VLOOKUP(M284,'BATERIA DE PROYECTOS'!$A$2:$G$115,7,0)</f>
        <v>Programa 15. Bogotá protege todas las formas de vida</v>
      </c>
      <c r="H284" t="s">
        <v>345</v>
      </c>
      <c r="I284" t="str">
        <f>VLOOKUP(M284,'BATERIA DE PROYECTOS'!$A$2:$I$115,9,0)</f>
        <v>Cuidado de la vida</v>
      </c>
      <c r="J284" t="s">
        <v>347</v>
      </c>
      <c r="K284">
        <v>33</v>
      </c>
      <c r="L284" t="str">
        <f>VLOOKUP(M284,'BATERIA DE PROYECTOS'!$A$2:$L$115,12,0)</f>
        <v>Protección y bienestar animal</v>
      </c>
      <c r="M284">
        <v>44</v>
      </c>
      <c r="N284" t="s">
        <v>603</v>
      </c>
      <c r="O284" t="s">
        <v>1285</v>
      </c>
      <c r="P284" t="s">
        <v>1286</v>
      </c>
      <c r="Q284" s="104">
        <v>682</v>
      </c>
      <c r="R284" s="104">
        <v>702</v>
      </c>
      <c r="S284" s="104">
        <v>722</v>
      </c>
      <c r="T284" s="104">
        <v>743</v>
      </c>
      <c r="U284" s="104">
        <v>2849</v>
      </c>
      <c r="V284" s="105">
        <v>5.7999999999999996E-3</v>
      </c>
      <c r="W284">
        <v>0</v>
      </c>
      <c r="X284" s="103">
        <v>10000</v>
      </c>
      <c r="Y284" s="107" t="s">
        <v>1036</v>
      </c>
      <c r="Z284" s="106">
        <v>33</v>
      </c>
      <c r="AA284" s="112">
        <v>16</v>
      </c>
      <c r="AB284" s="113" t="s">
        <v>605</v>
      </c>
      <c r="AC284" s="121"/>
      <c r="AD284" s="289" t="s">
        <v>347</v>
      </c>
      <c r="AE284" s="289" t="s">
        <v>606</v>
      </c>
      <c r="AF284" s="113" t="s">
        <v>607</v>
      </c>
    </row>
    <row r="285" spans="1:32" x14ac:dyDescent="0.25">
      <c r="A285">
        <v>4</v>
      </c>
      <c r="B285" t="s">
        <v>10</v>
      </c>
      <c r="C285" t="s">
        <v>595</v>
      </c>
      <c r="D285">
        <v>2</v>
      </c>
      <c r="E285" t="s">
        <v>439</v>
      </c>
      <c r="F285">
        <v>15</v>
      </c>
      <c r="G285" t="str">
        <f>VLOOKUP(M285,'BATERIA DE PROYECTOS'!$A$2:$G$115,7,0)</f>
        <v>Programa 15. Bogotá protege todas las formas de vida</v>
      </c>
      <c r="H285" t="s">
        <v>345</v>
      </c>
      <c r="I285" t="str">
        <f>VLOOKUP(M285,'BATERIA DE PROYECTOS'!$A$2:$I$115,9,0)</f>
        <v>Cuidado de la vida</v>
      </c>
      <c r="J285" t="s">
        <v>347</v>
      </c>
      <c r="K285">
        <v>33</v>
      </c>
      <c r="L285" t="str">
        <f>VLOOKUP(M285,'BATERIA DE PROYECTOS'!$A$2:$L$115,12,0)</f>
        <v>Protección y bienestar animal</v>
      </c>
      <c r="M285">
        <v>45</v>
      </c>
      <c r="N285" t="s">
        <v>608</v>
      </c>
      <c r="O285" t="s">
        <v>1287</v>
      </c>
      <c r="P285" t="s">
        <v>1288</v>
      </c>
      <c r="Q285" s="104">
        <v>886</v>
      </c>
      <c r="R285" s="104">
        <v>912</v>
      </c>
      <c r="S285" s="104">
        <v>939</v>
      </c>
      <c r="T285" s="104">
        <v>966</v>
      </c>
      <c r="U285" s="104">
        <v>3703</v>
      </c>
      <c r="V285" s="105">
        <v>7.4999999999999997E-3</v>
      </c>
      <c r="W285">
        <v>0</v>
      </c>
      <c r="X285" s="103">
        <v>15000</v>
      </c>
      <c r="Y285" s="107" t="s">
        <v>1036</v>
      </c>
      <c r="Z285" s="106">
        <v>33</v>
      </c>
      <c r="AA285" s="112">
        <v>16</v>
      </c>
      <c r="AB285" s="113" t="s">
        <v>610</v>
      </c>
      <c r="AC285" s="121"/>
      <c r="AD285" s="289" t="s">
        <v>347</v>
      </c>
      <c r="AE285" s="289" t="s">
        <v>611</v>
      </c>
      <c r="AF285" s="113" t="s">
        <v>607</v>
      </c>
    </row>
    <row r="286" spans="1:32" x14ac:dyDescent="0.25">
      <c r="A286">
        <v>4</v>
      </c>
      <c r="B286" t="s">
        <v>10</v>
      </c>
      <c r="C286" t="s">
        <v>644</v>
      </c>
      <c r="D286">
        <v>3</v>
      </c>
      <c r="E286" t="s">
        <v>645</v>
      </c>
      <c r="F286">
        <v>16</v>
      </c>
      <c r="G286" t="str">
        <f>VLOOKUP(M286,'BATERIA DE PROYECTOS'!$A$2:$G$115,7,0)</f>
        <v>Programa 16. Atención integral a la primera infancia y educación como eje del potencial humano.</v>
      </c>
      <c r="H286" t="s">
        <v>373</v>
      </c>
      <c r="I286" t="str">
        <f>VLOOKUP(M286,'BATERIA DE PROYECTOS'!$A$2:$I$115,9,0)</f>
        <v>Educación como eje del potencial humano</v>
      </c>
      <c r="J286">
        <v>0.09</v>
      </c>
      <c r="K286">
        <v>28</v>
      </c>
      <c r="L286" t="str">
        <f>VLOOKUP(M286,'BATERIA DE PROYECTOS'!$A$2:$L$115,12,0)</f>
        <v>Dotación de equipamientos para instituciones educativas públicas del distrito.</v>
      </c>
      <c r="M286">
        <v>50</v>
      </c>
      <c r="N286" t="s">
        <v>650</v>
      </c>
      <c r="O286" t="s">
        <v>651</v>
      </c>
      <c r="P286" t="s">
        <v>1289</v>
      </c>
      <c r="Q286" s="104">
        <v>2250</v>
      </c>
      <c r="R286" s="104">
        <v>2316</v>
      </c>
      <c r="S286" s="104">
        <v>2383</v>
      </c>
      <c r="T286" s="104">
        <v>2453</v>
      </c>
      <c r="U286" s="104">
        <v>9402</v>
      </c>
      <c r="V286" s="105">
        <v>1.9099999999999999E-2</v>
      </c>
      <c r="W286">
        <v>0</v>
      </c>
      <c r="X286" s="103">
        <v>61</v>
      </c>
      <c r="Y286" s="107" t="s">
        <v>1040</v>
      </c>
      <c r="Z286" s="106">
        <v>15</v>
      </c>
      <c r="AA286" s="112">
        <v>17</v>
      </c>
      <c r="AB286" s="113" t="s">
        <v>222</v>
      </c>
      <c r="AC286" s="121"/>
      <c r="AD286" s="289" t="s">
        <v>347</v>
      </c>
      <c r="AE286" s="289" t="s">
        <v>652</v>
      </c>
      <c r="AF286" s="113" t="s">
        <v>653</v>
      </c>
    </row>
    <row r="287" spans="1:32" x14ac:dyDescent="0.25">
      <c r="A287">
        <v>4</v>
      </c>
      <c r="B287" t="s">
        <v>10</v>
      </c>
      <c r="C287" t="s">
        <v>644</v>
      </c>
      <c r="D287">
        <v>3</v>
      </c>
      <c r="E287" t="s">
        <v>645</v>
      </c>
      <c r="F287">
        <v>16</v>
      </c>
      <c r="G287" t="str">
        <f>VLOOKUP(M287,'BATERIA DE PROYECTOS'!$A$2:$G$115,7,0)</f>
        <v>Programa 16. Atención integral a la primera infancia y educación como eje del potencial humano.</v>
      </c>
      <c r="H287" t="s">
        <v>373</v>
      </c>
      <c r="I287" t="str">
        <f>VLOOKUP(M287,'BATERIA DE PROYECTOS'!$A$2:$I$115,9,0)</f>
        <v>Educación como eje del potencial humano</v>
      </c>
      <c r="J287">
        <v>0.09</v>
      </c>
      <c r="K287">
        <v>29</v>
      </c>
      <c r="L287" t="str">
        <f>VLOOKUP(M287,'BATERIA DE PROYECTOS'!$A$2:$L$115,12,0)</f>
        <v>Apoyo para educación superior</v>
      </c>
      <c r="M287">
        <v>51</v>
      </c>
      <c r="N287" t="s">
        <v>656</v>
      </c>
      <c r="O287" t="s">
        <v>1290</v>
      </c>
      <c r="P287" t="s">
        <v>1291</v>
      </c>
      <c r="Q287" s="104">
        <v>2500</v>
      </c>
      <c r="R287" s="104">
        <v>2573</v>
      </c>
      <c r="S287" s="104">
        <v>2648</v>
      </c>
      <c r="T287" s="104">
        <v>2725</v>
      </c>
      <c r="U287" s="104">
        <v>10446</v>
      </c>
      <c r="V287" s="105">
        <v>2.12E-2</v>
      </c>
      <c r="W287">
        <v>0</v>
      </c>
      <c r="X287" s="103">
        <v>840</v>
      </c>
      <c r="Y287" s="107" t="s">
        <v>1040</v>
      </c>
      <c r="Z287" s="106">
        <v>15</v>
      </c>
      <c r="AA287" s="112">
        <v>17</v>
      </c>
      <c r="AB287" s="113" t="s">
        <v>658</v>
      </c>
      <c r="AC287" s="121"/>
      <c r="AD287" s="289" t="s">
        <v>659</v>
      </c>
      <c r="AE287" s="289" t="s">
        <v>660</v>
      </c>
      <c r="AF287" s="113" t="s">
        <v>661</v>
      </c>
    </row>
    <row r="288" spans="1:32" x14ac:dyDescent="0.25">
      <c r="A288">
        <v>4</v>
      </c>
      <c r="B288" t="s">
        <v>10</v>
      </c>
      <c r="C288" t="s">
        <v>644</v>
      </c>
      <c r="D288">
        <v>3</v>
      </c>
      <c r="E288" t="s">
        <v>645</v>
      </c>
      <c r="F288">
        <v>16</v>
      </c>
      <c r="G288" t="str">
        <f>VLOOKUP(M288,'BATERIA DE PROYECTOS'!$A$2:$G$115,7,0)</f>
        <v>Programa 16. Atención integral a la primera infancia y educación como eje del potencial humano.</v>
      </c>
      <c r="H288" t="s">
        <v>373</v>
      </c>
      <c r="I288" t="str">
        <f>VLOOKUP(M288,'BATERIA DE PROYECTOS'!$A$2:$I$115,9,0)</f>
        <v>Educación como eje del potencial humano</v>
      </c>
      <c r="J288">
        <v>0.09</v>
      </c>
      <c r="K288">
        <v>29</v>
      </c>
      <c r="L288" t="str">
        <f>VLOOKUP(M288,'BATERIA DE PROYECTOS'!$A$2:$L$115,12,0)</f>
        <v>Apoyo para educación superior</v>
      </c>
      <c r="M288">
        <v>52</v>
      </c>
      <c r="N288" t="s">
        <v>662</v>
      </c>
      <c r="O288" t="s">
        <v>1292</v>
      </c>
      <c r="P288" t="s">
        <v>1293</v>
      </c>
      <c r="Q288" s="104">
        <v>6500</v>
      </c>
      <c r="R288" s="104">
        <v>6690</v>
      </c>
      <c r="S288" s="104">
        <v>6885</v>
      </c>
      <c r="T288" s="104">
        <v>7086</v>
      </c>
      <c r="U288" s="104">
        <v>27161</v>
      </c>
      <c r="V288" s="105">
        <v>5.5199999999999999E-2</v>
      </c>
      <c r="W288">
        <v>0</v>
      </c>
      <c r="X288" s="103">
        <v>840</v>
      </c>
      <c r="Y288" s="107" t="s">
        <v>1040</v>
      </c>
      <c r="Z288" s="106">
        <v>15</v>
      </c>
      <c r="AA288" s="112">
        <v>17</v>
      </c>
      <c r="AB288" s="113" t="s">
        <v>664</v>
      </c>
      <c r="AC288" s="121"/>
      <c r="AD288" s="289" t="s">
        <v>659</v>
      </c>
      <c r="AE288" s="289" t="s">
        <v>660</v>
      </c>
      <c r="AF288" s="113" t="s">
        <v>665</v>
      </c>
    </row>
    <row r="289" spans="1:32" x14ac:dyDescent="0.25">
      <c r="A289">
        <v>4</v>
      </c>
      <c r="B289" t="s">
        <v>10</v>
      </c>
      <c r="C289" t="s">
        <v>672</v>
      </c>
      <c r="D289">
        <v>3</v>
      </c>
      <c r="E289" t="s">
        <v>645</v>
      </c>
      <c r="F289">
        <v>19</v>
      </c>
      <c r="G289" t="str">
        <f>VLOOKUP(M289,'BATERIA DE PROYECTOS'!$A$2:$G$115,7,0)</f>
        <v>Programa 19. Desarrollo empresarial, productividad y empleo.</v>
      </c>
      <c r="H289" t="s">
        <v>345</v>
      </c>
      <c r="I289" t="str">
        <f>VLOOKUP(M289,'BATERIA DE PROYECTOS'!$A$2:$I$115,9,0)</f>
        <v>Desarrollo empresarial, productividad y empleo</v>
      </c>
      <c r="J289" t="s">
        <v>347</v>
      </c>
      <c r="K289">
        <v>35</v>
      </c>
      <c r="L289" t="str">
        <f>VLOOKUP(M289,'BATERIA DE PROYECTOS'!$A$2:$L$115,12,0)</f>
        <v>Fortalecimiento de habilidades para la empleabilidad - impulso al empleo local.</v>
      </c>
      <c r="M289">
        <v>54</v>
      </c>
      <c r="N289" t="s">
        <v>677</v>
      </c>
      <c r="O289" t="s">
        <v>678</v>
      </c>
      <c r="P289" t="s">
        <v>1043</v>
      </c>
      <c r="Q289" s="104">
        <v>1772</v>
      </c>
      <c r="R289" s="104">
        <v>1824</v>
      </c>
      <c r="S289" s="104">
        <v>1877</v>
      </c>
      <c r="T289" s="104">
        <v>1932</v>
      </c>
      <c r="U289" s="104">
        <v>7405</v>
      </c>
      <c r="V289" s="105">
        <v>1.4999999999999999E-2</v>
      </c>
      <c r="W289">
        <v>0</v>
      </c>
      <c r="X289" s="103">
        <v>8</v>
      </c>
      <c r="Y289" s="107" t="s">
        <v>1044</v>
      </c>
      <c r="Z289" s="106">
        <v>11</v>
      </c>
      <c r="AA289" s="112">
        <v>18</v>
      </c>
      <c r="AB289" s="113" t="s">
        <v>352</v>
      </c>
      <c r="AC289" s="121"/>
      <c r="AD289" s="289" t="s">
        <v>679</v>
      </c>
      <c r="AE289" s="289" t="s">
        <v>347</v>
      </c>
      <c r="AF289" s="113" t="s">
        <v>680</v>
      </c>
    </row>
    <row r="290" spans="1:32" x14ac:dyDescent="0.25">
      <c r="A290">
        <v>4</v>
      </c>
      <c r="B290" t="s">
        <v>10</v>
      </c>
      <c r="C290" t="s">
        <v>672</v>
      </c>
      <c r="D290">
        <v>3</v>
      </c>
      <c r="E290" t="s">
        <v>645</v>
      </c>
      <c r="F290">
        <v>19</v>
      </c>
      <c r="G290" t="str">
        <f>VLOOKUP(M290,'BATERIA DE PROYECTOS'!$A$2:$G$115,7,0)</f>
        <v>Programa 19. Desarrollo empresarial, productividad y empleo.</v>
      </c>
      <c r="H290" t="s">
        <v>345</v>
      </c>
      <c r="I290" t="str">
        <f>VLOOKUP(M290,'BATERIA DE PROYECTOS'!$A$2:$I$115,9,0)</f>
        <v>Emprendimiento equitativo e incluyente</v>
      </c>
      <c r="J290" t="s">
        <v>347</v>
      </c>
      <c r="K290">
        <v>36</v>
      </c>
      <c r="L290" t="str">
        <f>VLOOKUP(M290,'BATERIA DE PROYECTOS'!$A$2:$L$115,12,0)</f>
        <v>Desarrollo turístico local</v>
      </c>
      <c r="M290">
        <v>55</v>
      </c>
      <c r="N290" t="s">
        <v>684</v>
      </c>
      <c r="O290" t="s">
        <v>1294</v>
      </c>
      <c r="P290" t="s">
        <v>1295</v>
      </c>
      <c r="Q290" s="104">
        <v>1417</v>
      </c>
      <c r="R290" s="104">
        <v>1459</v>
      </c>
      <c r="S290" s="104">
        <v>1501</v>
      </c>
      <c r="T290" s="104">
        <v>1545</v>
      </c>
      <c r="U290" s="104">
        <v>5922</v>
      </c>
      <c r="V290" s="105">
        <v>1.2E-2</v>
      </c>
      <c r="W290">
        <v>0</v>
      </c>
      <c r="X290" s="103">
        <v>120</v>
      </c>
      <c r="Y290" s="107" t="s">
        <v>1044</v>
      </c>
      <c r="Z290" s="106">
        <v>11</v>
      </c>
      <c r="AA290" s="112">
        <v>18</v>
      </c>
      <c r="AB290" s="113" t="s">
        <v>686</v>
      </c>
      <c r="AC290" s="121"/>
      <c r="AD290" s="289" t="s">
        <v>347</v>
      </c>
      <c r="AE290" s="289" t="s">
        <v>347</v>
      </c>
      <c r="AF290" s="113" t="s">
        <v>687</v>
      </c>
    </row>
    <row r="291" spans="1:32" x14ac:dyDescent="0.25">
      <c r="A291">
        <v>4</v>
      </c>
      <c r="B291" t="s">
        <v>10</v>
      </c>
      <c r="C291" t="s">
        <v>536</v>
      </c>
      <c r="D291">
        <v>3</v>
      </c>
      <c r="E291" t="s">
        <v>645</v>
      </c>
      <c r="F291">
        <v>20</v>
      </c>
      <c r="G291" t="str">
        <f>VLOOKUP(M291,'BATERIA DE PROYECTOS'!$A$2:$G$115,7,0)</f>
        <v>Programa 20. Promoción del emprendimiento formal, equitativo e incluyente</v>
      </c>
      <c r="H291" t="s">
        <v>345</v>
      </c>
      <c r="I291" t="str">
        <f>VLOOKUP(M291,'BATERIA DE PROYECTOS'!$A$2:$I$115,9,0)</f>
        <v>Bogotá cultural y deportiva</v>
      </c>
      <c r="J291" t="s">
        <v>347</v>
      </c>
      <c r="K291">
        <v>30</v>
      </c>
      <c r="L291" t="str">
        <f>VLOOKUP(M291,'BATERIA DE PROYECTOS'!$A$2:$L$115,12,0)</f>
        <v>Sostenibilidad del ecosistema cultural y creativo</v>
      </c>
      <c r="M291">
        <v>56</v>
      </c>
      <c r="N291" t="s">
        <v>691</v>
      </c>
      <c r="O291" t="s">
        <v>1296</v>
      </c>
      <c r="P291" t="s">
        <v>1297</v>
      </c>
      <c r="Q291" s="104">
        <v>1181</v>
      </c>
      <c r="R291" s="104">
        <v>1215</v>
      </c>
      <c r="S291" s="104">
        <v>1251</v>
      </c>
      <c r="T291" s="104">
        <v>1287</v>
      </c>
      <c r="U291" s="104">
        <v>4934</v>
      </c>
      <c r="V291" s="105">
        <v>0.01</v>
      </c>
      <c r="W291">
        <v>0</v>
      </c>
      <c r="X291" s="103">
        <v>120</v>
      </c>
      <c r="Y291" s="107" t="s">
        <v>1027</v>
      </c>
      <c r="Z291" s="106">
        <v>26</v>
      </c>
      <c r="AA291" s="112">
        <v>19</v>
      </c>
      <c r="AB291" s="113" t="s">
        <v>693</v>
      </c>
      <c r="AC291" s="121"/>
      <c r="AD291" s="289" t="s">
        <v>545</v>
      </c>
      <c r="AE291" s="289" t="s">
        <v>347</v>
      </c>
      <c r="AF291" s="113" t="s">
        <v>694</v>
      </c>
    </row>
    <row r="292" spans="1:32" x14ac:dyDescent="0.25">
      <c r="A292">
        <v>4</v>
      </c>
      <c r="B292" t="s">
        <v>10</v>
      </c>
      <c r="C292" t="s">
        <v>672</v>
      </c>
      <c r="D292">
        <v>3</v>
      </c>
      <c r="E292" t="s">
        <v>645</v>
      </c>
      <c r="F292">
        <v>20</v>
      </c>
      <c r="G292" t="str">
        <f>VLOOKUP(M292,'BATERIA DE PROYECTOS'!$A$2:$G$115,7,0)</f>
        <v>Programa 20. Promoción del emprendimiento formal, equitativo e incluyente</v>
      </c>
      <c r="H292" t="s">
        <v>345</v>
      </c>
      <c r="I292" t="str">
        <f>VLOOKUP(M292,'BATERIA DE PROYECTOS'!$A$2:$I$115,9,0)</f>
        <v>Emprendimiento equitativo e incluyente</v>
      </c>
      <c r="J292" t="s">
        <v>347</v>
      </c>
      <c r="K292">
        <v>38</v>
      </c>
      <c r="L292" t="str">
        <f>VLOOKUP(M292,'BATERIA DE PROYECTOS'!$A$2:$L$115,12,0)</f>
        <v>Fortalecimiento del tejido empresarial local</v>
      </c>
      <c r="M292">
        <v>58</v>
      </c>
      <c r="N292" t="s">
        <v>704</v>
      </c>
      <c r="O292" t="s">
        <v>1298</v>
      </c>
      <c r="P292" t="s">
        <v>1299</v>
      </c>
      <c r="Q292" s="104">
        <v>1181</v>
      </c>
      <c r="R292" s="104">
        <v>1215</v>
      </c>
      <c r="S292" s="104">
        <v>1251</v>
      </c>
      <c r="T292" s="104">
        <v>1287</v>
      </c>
      <c r="U292" s="104">
        <v>4934</v>
      </c>
      <c r="V292" s="105">
        <v>0.01</v>
      </c>
      <c r="W292">
        <v>0</v>
      </c>
      <c r="X292" s="103">
        <v>800</v>
      </c>
      <c r="Y292" s="107" t="s">
        <v>1044</v>
      </c>
      <c r="Z292" s="106">
        <v>11</v>
      </c>
      <c r="AA292" s="112">
        <v>20</v>
      </c>
      <c r="AB292" s="113" t="s">
        <v>706</v>
      </c>
      <c r="AC292" s="121"/>
      <c r="AD292" s="289" t="s">
        <v>347</v>
      </c>
      <c r="AE292" s="289" t="s">
        <v>707</v>
      </c>
      <c r="AF292" s="113" t="s">
        <v>708</v>
      </c>
    </row>
    <row r="293" spans="1:32" x14ac:dyDescent="0.25">
      <c r="A293">
        <v>4</v>
      </c>
      <c r="B293" t="s">
        <v>10</v>
      </c>
      <c r="C293" t="s">
        <v>536</v>
      </c>
      <c r="D293">
        <v>4</v>
      </c>
      <c r="E293" t="s">
        <v>710</v>
      </c>
      <c r="F293">
        <v>24</v>
      </c>
      <c r="G293" t="str">
        <f>VLOOKUP(M293,'BATERIA DE PROYECTOS'!$A$2:$G$115,7,0)</f>
        <v>Programa 24. Revitalización y renovación urbana y rural con inclusión.</v>
      </c>
      <c r="H293" t="s">
        <v>345</v>
      </c>
      <c r="I293" t="str">
        <f>VLOOKUP(M293,'BATERIA DE PROYECTOS'!$A$2:$I$115,9,0)</f>
        <v>Desarrollo urbano y rural integral</v>
      </c>
      <c r="J293" t="s">
        <v>347</v>
      </c>
      <c r="K293">
        <v>26</v>
      </c>
      <c r="L293" t="str">
        <f>VLOOKUP(M293,'BATERIA DE PROYECTOS'!$A$2:$L$115,12,0)</f>
        <v>Construcción, mantenimiento y dotación de parques de la red de proximidad</v>
      </c>
      <c r="M293">
        <v>60</v>
      </c>
      <c r="N293" t="s">
        <v>723</v>
      </c>
      <c r="O293" t="s">
        <v>1300</v>
      </c>
      <c r="P293" t="s">
        <v>1301</v>
      </c>
      <c r="Q293" s="104">
        <v>1361</v>
      </c>
      <c r="R293" s="104">
        <v>1401</v>
      </c>
      <c r="S293" s="104">
        <v>1442</v>
      </c>
      <c r="T293" s="104">
        <v>1484</v>
      </c>
      <c r="U293" s="104">
        <v>5688</v>
      </c>
      <c r="V293" s="105">
        <v>1.1599999999999999E-2</v>
      </c>
      <c r="W293">
        <v>0</v>
      </c>
      <c r="X293" s="103">
        <v>880</v>
      </c>
      <c r="Y293" s="107" t="s">
        <v>1027</v>
      </c>
      <c r="Z293" s="106">
        <v>26</v>
      </c>
      <c r="AA293" s="112">
        <v>22</v>
      </c>
      <c r="AB293" s="113" t="s">
        <v>725</v>
      </c>
      <c r="AC293" s="121"/>
      <c r="AD293" s="289" t="s">
        <v>347</v>
      </c>
      <c r="AE293" s="289" t="s">
        <v>347</v>
      </c>
      <c r="AF293" s="113" t="s">
        <v>726</v>
      </c>
    </row>
    <row r="294" spans="1:32" x14ac:dyDescent="0.25">
      <c r="A294">
        <v>4</v>
      </c>
      <c r="B294" t="s">
        <v>10</v>
      </c>
      <c r="C294" t="s">
        <v>536</v>
      </c>
      <c r="D294">
        <v>4</v>
      </c>
      <c r="E294" t="s">
        <v>710</v>
      </c>
      <c r="F294">
        <v>24</v>
      </c>
      <c r="G294" t="str">
        <f>VLOOKUP(M294,'BATERIA DE PROYECTOS'!$A$2:$G$115,7,0)</f>
        <v>Programa 24. Revitalización y renovación urbana y rural con inclusión.</v>
      </c>
      <c r="H294" t="s">
        <v>345</v>
      </c>
      <c r="I294" t="str">
        <f>VLOOKUP(M294,'BATERIA DE PROYECTOS'!$A$2:$I$115,9,0)</f>
        <v>Desarrollo urbano y rural integral</v>
      </c>
      <c r="J294" t="s">
        <v>347</v>
      </c>
      <c r="K294">
        <v>26</v>
      </c>
      <c r="L294" t="str">
        <f>VLOOKUP(M294,'BATERIA DE PROYECTOS'!$A$2:$L$115,12,0)</f>
        <v>Construcción, mantenimiento y dotación de parques de la red de proximidad</v>
      </c>
      <c r="M294">
        <v>61</v>
      </c>
      <c r="N294" t="s">
        <v>727</v>
      </c>
      <c r="O294" t="s">
        <v>728</v>
      </c>
      <c r="P294" t="s">
        <v>1302</v>
      </c>
      <c r="Q294" s="104">
        <v>647</v>
      </c>
      <c r="R294" s="104">
        <v>665</v>
      </c>
      <c r="S294" s="104">
        <v>685</v>
      </c>
      <c r="T294" s="104">
        <v>705</v>
      </c>
      <c r="U294" s="104">
        <v>2702</v>
      </c>
      <c r="V294" s="105">
        <v>5.4999999999999997E-3</v>
      </c>
      <c r="W294">
        <v>0</v>
      </c>
      <c r="X294" s="103">
        <v>32</v>
      </c>
      <c r="Y294" s="107" t="s">
        <v>1027</v>
      </c>
      <c r="Z294" s="106">
        <v>26</v>
      </c>
      <c r="AA294" s="112">
        <v>22</v>
      </c>
      <c r="AB294" s="113" t="s">
        <v>383</v>
      </c>
      <c r="AC294" s="121"/>
      <c r="AD294" s="289" t="s">
        <v>347</v>
      </c>
      <c r="AE294" s="289" t="s">
        <v>729</v>
      </c>
      <c r="AF294" s="113" t="s">
        <v>730</v>
      </c>
    </row>
    <row r="295" spans="1:32" x14ac:dyDescent="0.25">
      <c r="A295">
        <v>4</v>
      </c>
      <c r="B295" t="s">
        <v>10</v>
      </c>
      <c r="C295" t="s">
        <v>536</v>
      </c>
      <c r="D295">
        <v>4</v>
      </c>
      <c r="E295" t="s">
        <v>710</v>
      </c>
      <c r="F295">
        <v>24</v>
      </c>
      <c r="G295" t="str">
        <f>VLOOKUP(M295,'BATERIA DE PROYECTOS'!$A$2:$G$115,7,0)</f>
        <v>Programa 24. Revitalización y renovación urbana y rural con inclusión.</v>
      </c>
      <c r="H295" t="s">
        <v>345</v>
      </c>
      <c r="I295" t="str">
        <f>VLOOKUP(M295,'BATERIA DE PROYECTOS'!$A$2:$I$115,9,0)</f>
        <v>Desarrollo urbano y rural integral</v>
      </c>
      <c r="J295" t="s">
        <v>347</v>
      </c>
      <c r="K295">
        <v>31</v>
      </c>
      <c r="L295" t="str">
        <f>VLOOKUP(M295,'BATERIA DE PROYECTOS'!$A$2:$L$115,12,0)</f>
        <v>Dotación de equipamientos culturales de escala local</v>
      </c>
      <c r="M295">
        <v>62</v>
      </c>
      <c r="N295" t="s">
        <v>733</v>
      </c>
      <c r="O295" t="s">
        <v>734</v>
      </c>
      <c r="P295" t="s">
        <v>1303</v>
      </c>
      <c r="Q295" s="104">
        <v>1181</v>
      </c>
      <c r="R295" s="104">
        <v>1215</v>
      </c>
      <c r="S295" s="104">
        <v>1251</v>
      </c>
      <c r="T295" s="104">
        <v>1287</v>
      </c>
      <c r="U295" s="104">
        <v>4934</v>
      </c>
      <c r="V295" s="105">
        <v>0.01</v>
      </c>
      <c r="W295">
        <v>0</v>
      </c>
      <c r="X295" s="103">
        <v>4</v>
      </c>
      <c r="Y295" s="107" t="s">
        <v>1027</v>
      </c>
      <c r="Z295" s="106">
        <v>26</v>
      </c>
      <c r="AA295" s="112">
        <v>33</v>
      </c>
      <c r="AB295" s="113" t="s">
        <v>383</v>
      </c>
      <c r="AC295" s="121"/>
      <c r="AD295" s="289" t="s">
        <v>347</v>
      </c>
      <c r="AE295" s="289" t="s">
        <v>735</v>
      </c>
      <c r="AF295" s="113" t="s">
        <v>736</v>
      </c>
    </row>
    <row r="296" spans="1:32" x14ac:dyDescent="0.25">
      <c r="A296">
        <v>4</v>
      </c>
      <c r="B296" t="s">
        <v>10</v>
      </c>
      <c r="C296" t="s">
        <v>595</v>
      </c>
      <c r="D296">
        <v>4</v>
      </c>
      <c r="E296" t="s">
        <v>710</v>
      </c>
      <c r="F296">
        <v>25</v>
      </c>
      <c r="G296" t="str">
        <f>VLOOKUP(M296,'BATERIA DE PROYECTOS'!$A$2:$G$115,7,0)</f>
        <v>Programa 25. Aumento de la resiliencia al cambio climático y reduccion de la vulnerabilidad</v>
      </c>
      <c r="H296" t="s">
        <v>345</v>
      </c>
      <c r="I296" t="str">
        <f>VLOOKUP(M296,'BATERIA DE PROYECTOS'!$A$2:$I$115,9,0)</f>
        <v>Protección del ambiente y resiliencia al cambio climático</v>
      </c>
      <c r="J296" t="s">
        <v>347</v>
      </c>
      <c r="K296">
        <v>32</v>
      </c>
      <c r="L296" t="str">
        <f>VLOOKUP(M296,'BATERIA DE PROYECTOS'!$A$2:$L$115,12,0)</f>
        <v xml:space="preserve">Reverdecimeinto Urbano </v>
      </c>
      <c r="M296">
        <v>63</v>
      </c>
      <c r="N296" t="s">
        <v>741</v>
      </c>
      <c r="O296" t="s">
        <v>1304</v>
      </c>
      <c r="P296" t="s">
        <v>1305</v>
      </c>
      <c r="Q296" s="104">
        <v>143</v>
      </c>
      <c r="R296" s="104">
        <v>148</v>
      </c>
      <c r="S296" s="104">
        <v>152</v>
      </c>
      <c r="T296" s="104">
        <v>156</v>
      </c>
      <c r="U296" s="104">
        <v>599</v>
      </c>
      <c r="V296" s="105">
        <v>1.1999999999999999E-3</v>
      </c>
      <c r="W296">
        <v>0</v>
      </c>
      <c r="X296" s="103">
        <v>4000</v>
      </c>
      <c r="Y296" s="107" t="s">
        <v>1036</v>
      </c>
      <c r="Z296" s="106">
        <v>33</v>
      </c>
      <c r="AA296" s="112">
        <v>24</v>
      </c>
      <c r="AB296" s="113" t="s">
        <v>743</v>
      </c>
      <c r="AC296" s="121"/>
      <c r="AD296" s="289" t="s">
        <v>744</v>
      </c>
      <c r="AE296" s="289" t="s">
        <v>347</v>
      </c>
      <c r="AF296" s="113" t="s">
        <v>745</v>
      </c>
    </row>
    <row r="297" spans="1:32" x14ac:dyDescent="0.25">
      <c r="A297">
        <v>4</v>
      </c>
      <c r="B297" t="s">
        <v>10</v>
      </c>
      <c r="C297" t="s">
        <v>595</v>
      </c>
      <c r="D297">
        <v>4</v>
      </c>
      <c r="E297" t="s">
        <v>710</v>
      </c>
      <c r="F297">
        <v>25</v>
      </c>
      <c r="G297" t="str">
        <f>VLOOKUP(M297,'BATERIA DE PROYECTOS'!$A$2:$G$115,7,0)</f>
        <v>Programa 25. Aumento de la resiliencia al cambio climático y reduccion de la vulnerabilidad</v>
      </c>
      <c r="H297" t="s">
        <v>345</v>
      </c>
      <c r="I297" t="str">
        <f>VLOOKUP(M297,'BATERIA DE PROYECTOS'!$A$2:$I$115,9,0)</f>
        <v>Protección del ambiente y resiliencia al cambio climático</v>
      </c>
      <c r="J297" t="s">
        <v>347</v>
      </c>
      <c r="K297">
        <v>32</v>
      </c>
      <c r="L297" t="str">
        <f>VLOOKUP(M297,'BATERIA DE PROYECTOS'!$A$2:$L$115,12,0)</f>
        <v xml:space="preserve">Reverdecimeinto Urbano </v>
      </c>
      <c r="M297">
        <v>64</v>
      </c>
      <c r="N297" t="s">
        <v>746</v>
      </c>
      <c r="O297" t="s">
        <v>747</v>
      </c>
      <c r="P297" t="s">
        <v>1306</v>
      </c>
      <c r="Q297" s="104">
        <v>266</v>
      </c>
      <c r="R297" s="104">
        <v>274</v>
      </c>
      <c r="S297" s="104">
        <v>281</v>
      </c>
      <c r="T297" s="104">
        <v>290</v>
      </c>
      <c r="U297" s="104">
        <v>1111</v>
      </c>
      <c r="V297" s="105">
        <v>2.3E-3</v>
      </c>
      <c r="W297">
        <v>0</v>
      </c>
      <c r="X297" s="103">
        <v>10</v>
      </c>
      <c r="Y297" s="107" t="s">
        <v>1036</v>
      </c>
      <c r="Z297" s="106">
        <v>33</v>
      </c>
      <c r="AA297" s="112">
        <v>24</v>
      </c>
      <c r="AB297" s="113" t="s">
        <v>748</v>
      </c>
      <c r="AC297" s="121"/>
      <c r="AD297" s="289" t="s">
        <v>744</v>
      </c>
      <c r="AE297" s="289" t="s">
        <v>749</v>
      </c>
      <c r="AF297" s="113" t="s">
        <v>745</v>
      </c>
    </row>
    <row r="298" spans="1:32" x14ac:dyDescent="0.25">
      <c r="A298">
        <v>4</v>
      </c>
      <c r="B298" t="s">
        <v>10</v>
      </c>
      <c r="C298" t="s">
        <v>595</v>
      </c>
      <c r="D298">
        <v>4</v>
      </c>
      <c r="E298" t="s">
        <v>710</v>
      </c>
      <c r="F298">
        <v>25</v>
      </c>
      <c r="G298" t="str">
        <f>VLOOKUP(M298,'BATERIA DE PROYECTOS'!$A$2:$G$115,7,0)</f>
        <v>Programa 25. Aumento de la resiliencia al cambio climático y reduccion de la vulnerabilidad</v>
      </c>
      <c r="H298" t="s">
        <v>345</v>
      </c>
      <c r="I298" t="str">
        <f>VLOOKUP(M298,'BATERIA DE PROYECTOS'!$A$2:$I$115,9,0)</f>
        <v>Protección del ambiente y resiliencia al cambio climático</v>
      </c>
      <c r="J298" t="s">
        <v>347</v>
      </c>
      <c r="K298">
        <v>32</v>
      </c>
      <c r="L298" t="str">
        <f>VLOOKUP(M298,'BATERIA DE PROYECTOS'!$A$2:$L$115,12,0)</f>
        <v xml:space="preserve">Reverdecimeinto Urbano </v>
      </c>
      <c r="M298">
        <v>65</v>
      </c>
      <c r="N298" t="s">
        <v>750</v>
      </c>
      <c r="O298" t="s">
        <v>751</v>
      </c>
      <c r="P298" t="s">
        <v>1307</v>
      </c>
      <c r="Q298" s="104">
        <v>53</v>
      </c>
      <c r="R298" s="104">
        <v>55</v>
      </c>
      <c r="S298" s="104">
        <v>56</v>
      </c>
      <c r="T298" s="104">
        <v>58</v>
      </c>
      <c r="U298" s="104">
        <v>222</v>
      </c>
      <c r="V298" s="105">
        <v>5.0000000000000001E-4</v>
      </c>
      <c r="W298">
        <v>0</v>
      </c>
      <c r="X298" s="103">
        <v>5</v>
      </c>
      <c r="Y298" s="107" t="s">
        <v>1036</v>
      </c>
      <c r="Z298" s="106">
        <v>33</v>
      </c>
      <c r="AA298" s="112">
        <v>24</v>
      </c>
      <c r="AB298" s="113" t="s">
        <v>752</v>
      </c>
      <c r="AC298" s="121"/>
      <c r="AD298" s="289" t="s">
        <v>744</v>
      </c>
      <c r="AE298" s="289" t="s">
        <v>753</v>
      </c>
      <c r="AF298" s="113" t="s">
        <v>745</v>
      </c>
    </row>
    <row r="299" spans="1:32" x14ac:dyDescent="0.25">
      <c r="A299">
        <v>4</v>
      </c>
      <c r="B299" t="s">
        <v>10</v>
      </c>
      <c r="C299" t="s">
        <v>595</v>
      </c>
      <c r="D299">
        <v>4</v>
      </c>
      <c r="E299" t="s">
        <v>710</v>
      </c>
      <c r="F299">
        <v>25</v>
      </c>
      <c r="G299" t="str">
        <f>VLOOKUP(M299,'BATERIA DE PROYECTOS'!$A$2:$G$115,7,0)</f>
        <v>Programa 25. Aumento de la resiliencia al cambio climático y reduccion de la vulnerabilidad</v>
      </c>
      <c r="H299" t="s">
        <v>345</v>
      </c>
      <c r="I299" t="str">
        <f>VLOOKUP(M299,'BATERIA DE PROYECTOS'!$A$2:$I$115,9,0)</f>
        <v>Protección del ambiente y resiliencia al cambio climático</v>
      </c>
      <c r="J299" t="s">
        <v>347</v>
      </c>
      <c r="K299">
        <v>32</v>
      </c>
      <c r="L299" t="str">
        <f>VLOOKUP(M299,'BATERIA DE PROYECTOS'!$A$2:$L$115,12,0)</f>
        <v xml:space="preserve">Reverdecimeinto Urbano </v>
      </c>
      <c r="M299">
        <v>66</v>
      </c>
      <c r="N299" t="s">
        <v>754</v>
      </c>
      <c r="O299" t="s">
        <v>755</v>
      </c>
      <c r="P299" t="s">
        <v>1308</v>
      </c>
      <c r="Q299" s="104">
        <v>53</v>
      </c>
      <c r="R299" s="104">
        <v>55</v>
      </c>
      <c r="S299" s="104">
        <v>56</v>
      </c>
      <c r="T299" s="104">
        <v>58</v>
      </c>
      <c r="U299" s="104">
        <v>222</v>
      </c>
      <c r="V299" s="105">
        <v>5.0000000000000001E-4</v>
      </c>
      <c r="W299">
        <v>0</v>
      </c>
      <c r="X299" s="103">
        <v>4</v>
      </c>
      <c r="Y299" s="107" t="s">
        <v>1036</v>
      </c>
      <c r="Z299" s="106">
        <v>33</v>
      </c>
      <c r="AA299" s="112">
        <v>24</v>
      </c>
      <c r="AB299" s="113" t="s">
        <v>756</v>
      </c>
      <c r="AC299" s="121"/>
      <c r="AD299" s="289" t="s">
        <v>744</v>
      </c>
      <c r="AE299" s="289" t="s">
        <v>757</v>
      </c>
      <c r="AF299" s="113" t="s">
        <v>745</v>
      </c>
    </row>
    <row r="300" spans="1:32" x14ac:dyDescent="0.25">
      <c r="A300">
        <v>4</v>
      </c>
      <c r="B300" t="s">
        <v>10</v>
      </c>
      <c r="C300" t="s">
        <v>758</v>
      </c>
      <c r="D300">
        <v>4</v>
      </c>
      <c r="E300" t="s">
        <v>710</v>
      </c>
      <c r="F300">
        <v>25</v>
      </c>
      <c r="G300" t="str">
        <f>VLOOKUP(M300,'BATERIA DE PROYECTOS'!$A$2:$G$115,7,0)</f>
        <v>Programa 25. Aumento de la resiliencia al cambio climático y reduccion de la vulnerabilidad</v>
      </c>
      <c r="H300" t="s">
        <v>345</v>
      </c>
      <c r="I300" t="str">
        <f>VLOOKUP(M300,'BATERIA DE PROYECTOS'!$A$2:$I$115,9,0)</f>
        <v>Protección del ambiente y resiliencia al cambio climático</v>
      </c>
      <c r="J300" t="s">
        <v>347</v>
      </c>
      <c r="K300">
        <v>32</v>
      </c>
      <c r="L300" t="str">
        <f>VLOOKUP(M300,'BATERIA DE PROYECTOS'!$A$2:$L$115,12,0)</f>
        <v xml:space="preserve">Reverdecimeinto Urbano </v>
      </c>
      <c r="M300">
        <v>67</v>
      </c>
      <c r="N300" t="s">
        <v>759</v>
      </c>
      <c r="O300" t="s">
        <v>760</v>
      </c>
      <c r="P300" t="s">
        <v>1142</v>
      </c>
      <c r="Q300" s="104">
        <v>186</v>
      </c>
      <c r="R300" s="104">
        <v>191</v>
      </c>
      <c r="S300" s="104">
        <v>197</v>
      </c>
      <c r="T300" s="104">
        <v>203</v>
      </c>
      <c r="U300" s="104">
        <v>777</v>
      </c>
      <c r="V300" s="105">
        <v>1.6000000000000001E-3</v>
      </c>
      <c r="W300">
        <v>0</v>
      </c>
      <c r="X300" s="103">
        <v>4</v>
      </c>
      <c r="Y300" s="107" t="s">
        <v>1036</v>
      </c>
      <c r="Z300" s="106">
        <v>33</v>
      </c>
      <c r="AA300" s="112">
        <v>23</v>
      </c>
      <c r="AB300" s="113" t="s">
        <v>761</v>
      </c>
      <c r="AC300" s="121"/>
      <c r="AD300" s="289" t="s">
        <v>762</v>
      </c>
      <c r="AE300" s="289" t="s">
        <v>347</v>
      </c>
      <c r="AF300" s="113" t="s">
        <v>602</v>
      </c>
    </row>
    <row r="301" spans="1:32" x14ac:dyDescent="0.25">
      <c r="A301">
        <v>4</v>
      </c>
      <c r="B301" t="s">
        <v>10</v>
      </c>
      <c r="C301" t="s">
        <v>758</v>
      </c>
      <c r="D301">
        <v>4</v>
      </c>
      <c r="E301" t="s">
        <v>710</v>
      </c>
      <c r="F301">
        <v>25</v>
      </c>
      <c r="G301" t="str">
        <f>VLOOKUP(M301,'BATERIA DE PROYECTOS'!$A$2:$G$115,7,0)</f>
        <v>Programa 25. Aumento de la resiliencia al cambio climático y reduccion de la vulnerabilidad</v>
      </c>
      <c r="H301" t="s">
        <v>345</v>
      </c>
      <c r="I301" t="str">
        <f>VLOOKUP(M301,'BATERIA DE PROYECTOS'!$A$2:$I$115,9,0)</f>
        <v>Protección del ambiente y resiliencia al cambio climático</v>
      </c>
      <c r="J301" t="s">
        <v>347</v>
      </c>
      <c r="K301">
        <v>32</v>
      </c>
      <c r="L301" t="str">
        <f>VLOOKUP(M301,'BATERIA DE PROYECTOS'!$A$2:$L$115,12,0)</f>
        <v xml:space="preserve">Reverdecimeinto Urbano </v>
      </c>
      <c r="M301">
        <v>68</v>
      </c>
      <c r="N301" t="s">
        <v>763</v>
      </c>
      <c r="O301" t="s">
        <v>764</v>
      </c>
      <c r="P301" t="s">
        <v>1309</v>
      </c>
      <c r="Q301" s="104">
        <v>399</v>
      </c>
      <c r="R301" s="104">
        <v>410</v>
      </c>
      <c r="S301" s="104">
        <v>422</v>
      </c>
      <c r="T301" s="104">
        <v>435</v>
      </c>
      <c r="U301" s="104">
        <v>1666</v>
      </c>
      <c r="V301" s="105">
        <v>3.3999999999999998E-3</v>
      </c>
      <c r="W301">
        <v>0</v>
      </c>
      <c r="X301" s="103">
        <v>160</v>
      </c>
      <c r="Y301" s="107" t="s">
        <v>1036</v>
      </c>
      <c r="Z301" s="106">
        <v>33</v>
      </c>
      <c r="AA301" s="112">
        <v>23</v>
      </c>
      <c r="AB301" s="113" t="s">
        <v>765</v>
      </c>
      <c r="AC301" s="121"/>
      <c r="AD301" s="289" t="s">
        <v>347</v>
      </c>
      <c r="AE301" s="289" t="s">
        <v>766</v>
      </c>
      <c r="AF301" s="113" t="s">
        <v>767</v>
      </c>
    </row>
    <row r="302" spans="1:32" x14ac:dyDescent="0.25">
      <c r="A302">
        <v>4</v>
      </c>
      <c r="B302" t="s">
        <v>10</v>
      </c>
      <c r="C302" t="s">
        <v>758</v>
      </c>
      <c r="D302">
        <v>4</v>
      </c>
      <c r="E302" t="s">
        <v>710</v>
      </c>
      <c r="F302">
        <v>25</v>
      </c>
      <c r="G302" t="str">
        <f>VLOOKUP(M302,'BATERIA DE PROYECTOS'!$A$2:$G$115,7,0)</f>
        <v>Programa 25. Aumento de la resiliencia al cambio climático y reduccion de la vulnerabilidad</v>
      </c>
      <c r="H302" t="s">
        <v>345</v>
      </c>
      <c r="I302" t="str">
        <f>VLOOKUP(M302,'BATERIA DE PROYECTOS'!$A$2:$I$115,9,0)</f>
        <v>Protección del ambiente y resiliencia al cambio climático</v>
      </c>
      <c r="J302" t="s">
        <v>347</v>
      </c>
      <c r="K302">
        <v>32</v>
      </c>
      <c r="L302" t="str">
        <f>VLOOKUP(M302,'BATERIA DE PROYECTOS'!$A$2:$L$115,12,0)</f>
        <v xml:space="preserve">Reverdecimeinto Urbano </v>
      </c>
      <c r="M302">
        <v>70</v>
      </c>
      <c r="N302" t="s">
        <v>771</v>
      </c>
      <c r="O302" t="s">
        <v>772</v>
      </c>
      <c r="P302" t="s">
        <v>1310</v>
      </c>
      <c r="Q302" s="104">
        <v>186</v>
      </c>
      <c r="R302" s="104">
        <v>191</v>
      </c>
      <c r="S302" s="104">
        <v>197</v>
      </c>
      <c r="T302" s="104">
        <v>203</v>
      </c>
      <c r="U302" s="104">
        <v>777</v>
      </c>
      <c r="V302" s="105">
        <v>1.6000000000000001E-3</v>
      </c>
      <c r="W302">
        <v>0</v>
      </c>
      <c r="X302" s="103">
        <v>2000</v>
      </c>
      <c r="Y302" s="107" t="s">
        <v>1036</v>
      </c>
      <c r="Z302" s="106">
        <v>33</v>
      </c>
      <c r="AA302" s="112">
        <v>23</v>
      </c>
      <c r="AB302" s="113" t="s">
        <v>773</v>
      </c>
      <c r="AC302" s="121"/>
      <c r="AD302" s="289" t="s">
        <v>347</v>
      </c>
      <c r="AE302" s="289" t="s">
        <v>774</v>
      </c>
      <c r="AF302" s="113" t="s">
        <v>745</v>
      </c>
    </row>
    <row r="303" spans="1:32" x14ac:dyDescent="0.25">
      <c r="A303">
        <v>4</v>
      </c>
      <c r="B303" t="s">
        <v>10</v>
      </c>
      <c r="C303" t="s">
        <v>758</v>
      </c>
      <c r="D303">
        <v>4</v>
      </c>
      <c r="E303" t="s">
        <v>710</v>
      </c>
      <c r="F303">
        <v>25</v>
      </c>
      <c r="G303" t="str">
        <f>VLOOKUP(M303,'BATERIA DE PROYECTOS'!$A$2:$G$115,7,0)</f>
        <v>Programa 25. Aumento de la resiliencia al cambio climático y reduccion de la vulnerabilidad</v>
      </c>
      <c r="H303" t="s">
        <v>345</v>
      </c>
      <c r="I303" t="str">
        <f>VLOOKUP(M303,'BATERIA DE PROYECTOS'!$A$2:$I$115,9,0)</f>
        <v>Protección del ambiente y resiliencia al cambio climático</v>
      </c>
      <c r="J303" t="s">
        <v>347</v>
      </c>
      <c r="K303">
        <v>32</v>
      </c>
      <c r="L303" t="str">
        <f>VLOOKUP(M303,'BATERIA DE PROYECTOS'!$A$2:$L$115,12,0)</f>
        <v xml:space="preserve">Reverdecimeinto Urbano </v>
      </c>
      <c r="M303">
        <v>71</v>
      </c>
      <c r="N303" t="s">
        <v>775</v>
      </c>
      <c r="O303" t="s">
        <v>776</v>
      </c>
      <c r="P303" t="s">
        <v>1311</v>
      </c>
      <c r="Q303" s="104">
        <v>120</v>
      </c>
      <c r="R303" s="104">
        <v>123</v>
      </c>
      <c r="S303" s="104">
        <v>127</v>
      </c>
      <c r="T303" s="104">
        <v>130</v>
      </c>
      <c r="U303" s="104">
        <v>500</v>
      </c>
      <c r="V303" s="105">
        <v>1E-3</v>
      </c>
      <c r="W303">
        <v>0</v>
      </c>
      <c r="X303" s="103">
        <v>1000</v>
      </c>
      <c r="Y303" s="107" t="s">
        <v>1036</v>
      </c>
      <c r="Z303" s="106">
        <v>33</v>
      </c>
      <c r="AA303" s="112">
        <v>23</v>
      </c>
      <c r="AB303" s="113" t="s">
        <v>777</v>
      </c>
      <c r="AC303" s="121"/>
      <c r="AD303" s="289" t="s">
        <v>347</v>
      </c>
      <c r="AE303" s="289" t="s">
        <v>778</v>
      </c>
      <c r="AF303" s="113" t="s">
        <v>779</v>
      </c>
    </row>
    <row r="304" spans="1:32" x14ac:dyDescent="0.25">
      <c r="A304">
        <v>4</v>
      </c>
      <c r="B304" t="s">
        <v>10</v>
      </c>
      <c r="C304" t="s">
        <v>595</v>
      </c>
      <c r="D304">
        <v>4</v>
      </c>
      <c r="E304" t="s">
        <v>710</v>
      </c>
      <c r="F304">
        <v>25</v>
      </c>
      <c r="G304" t="str">
        <f>VLOOKUP(M304,'BATERIA DE PROYECTOS'!$A$2:$G$115,7,0)</f>
        <v>Programa 25. Aumento de la resiliencia al cambio climático y reduccion de la vulnerabilidad</v>
      </c>
      <c r="H304" t="s">
        <v>373</v>
      </c>
      <c r="I304" t="str">
        <f>VLOOKUP(M304,'BATERIA DE PROYECTOS'!$A$2:$I$115,9,0)</f>
        <v>Desarrollo urbano y rural integral</v>
      </c>
      <c r="J304" t="s">
        <v>539</v>
      </c>
      <c r="K304">
        <v>39</v>
      </c>
      <c r="L304" t="str">
        <f>VLOOKUP(M304,'BATERIA DE PROYECTOS'!$A$2:$L$115,12,0)</f>
        <v>Asistencia técnica agropecuaria y ambiental</v>
      </c>
      <c r="M304">
        <v>72</v>
      </c>
      <c r="N304" t="s">
        <v>746</v>
      </c>
      <c r="O304" t="s">
        <v>747</v>
      </c>
      <c r="P304" t="s">
        <v>1306</v>
      </c>
      <c r="Q304" s="104">
        <v>266</v>
      </c>
      <c r="R304" s="104">
        <v>274</v>
      </c>
      <c r="S304" s="104">
        <v>281</v>
      </c>
      <c r="T304" s="104">
        <v>290</v>
      </c>
      <c r="U304" s="104">
        <v>1111</v>
      </c>
      <c r="V304" s="105">
        <v>2.3E-3</v>
      </c>
      <c r="W304">
        <v>0</v>
      </c>
      <c r="X304" s="103">
        <v>10</v>
      </c>
      <c r="Y304" s="107" t="s">
        <v>1036</v>
      </c>
      <c r="Z304" s="106">
        <v>33</v>
      </c>
      <c r="AA304" s="112">
        <v>24</v>
      </c>
      <c r="AB304" s="113" t="s">
        <v>748</v>
      </c>
      <c r="AC304" s="121"/>
      <c r="AD304" s="289" t="s">
        <v>744</v>
      </c>
      <c r="AE304" s="289" t="s">
        <v>749</v>
      </c>
      <c r="AF304" s="113" t="s">
        <v>745</v>
      </c>
    </row>
    <row r="305" spans="1:32" x14ac:dyDescent="0.25">
      <c r="A305">
        <v>4</v>
      </c>
      <c r="B305" t="s">
        <v>10</v>
      </c>
      <c r="C305" t="s">
        <v>758</v>
      </c>
      <c r="D305">
        <v>4</v>
      </c>
      <c r="E305" t="s">
        <v>710</v>
      </c>
      <c r="F305">
        <v>25</v>
      </c>
      <c r="G305" t="str">
        <f>VLOOKUP(M305,'BATERIA DE PROYECTOS'!$A$2:$G$115,7,0)</f>
        <v>Programa 25. Aumento de la resiliencia al cambio climático y reduccion de la vulnerabilidad</v>
      </c>
      <c r="H305" t="s">
        <v>345</v>
      </c>
      <c r="I305" t="str">
        <f>VLOOKUP(M305,'BATERIA DE PROYECTOS'!$A$2:$I$115,9,0)</f>
        <v>Protección del ambiente y resiliencia al cambio climático</v>
      </c>
      <c r="J305" t="s">
        <v>347</v>
      </c>
      <c r="K305">
        <v>34</v>
      </c>
      <c r="L305" t="str">
        <f>VLOOKUP(M305,'BATERIA DE PROYECTOS'!$A$2:$L$115,12,0)</f>
        <v>Cambios de hábitos de consumo, separación en la fuente y reciclaje.</v>
      </c>
      <c r="M305">
        <v>76</v>
      </c>
      <c r="N305" t="s">
        <v>793</v>
      </c>
      <c r="O305" t="s">
        <v>1312</v>
      </c>
      <c r="P305" t="s">
        <v>1313</v>
      </c>
      <c r="Q305" s="104">
        <v>1358</v>
      </c>
      <c r="R305" s="104">
        <v>1398</v>
      </c>
      <c r="S305" s="104">
        <v>1439</v>
      </c>
      <c r="T305" s="104">
        <v>1481</v>
      </c>
      <c r="U305" s="104">
        <v>5676</v>
      </c>
      <c r="V305" s="105">
        <v>1.15E-2</v>
      </c>
      <c r="W305">
        <v>0</v>
      </c>
      <c r="X305" s="103">
        <v>6000</v>
      </c>
      <c r="Y305" s="107" t="s">
        <v>1062</v>
      </c>
      <c r="Z305" s="106">
        <v>43</v>
      </c>
      <c r="AA305" s="112">
        <v>23</v>
      </c>
      <c r="AB305" s="113" t="s">
        <v>795</v>
      </c>
      <c r="AC305" s="121"/>
      <c r="AD305" s="289" t="s">
        <v>347</v>
      </c>
      <c r="AE305" s="289" t="s">
        <v>796</v>
      </c>
      <c r="AF305" s="113" t="s">
        <v>797</v>
      </c>
    </row>
    <row r="306" spans="1:32" x14ac:dyDescent="0.25">
      <c r="A306">
        <v>4</v>
      </c>
      <c r="B306" t="s">
        <v>10</v>
      </c>
      <c r="C306" t="s">
        <v>421</v>
      </c>
      <c r="D306">
        <v>4</v>
      </c>
      <c r="E306" t="s">
        <v>710</v>
      </c>
      <c r="F306">
        <v>26</v>
      </c>
      <c r="G306" t="str">
        <f>VLOOKUP(M306,'BATERIA DE PROYECTOS'!$A$2:$G$115,7,0)</f>
        <v>Programa 26. Movilidad Sostenible.</v>
      </c>
      <c r="H306" t="s">
        <v>345</v>
      </c>
      <c r="I306" t="str">
        <f>VLOOKUP(M306,'BATERIA DE PROYECTOS'!$A$2:$I$115,9,0)</f>
        <v>Infraestructura segura e incluyente</v>
      </c>
      <c r="J306" t="s">
        <v>799</v>
      </c>
      <c r="K306">
        <v>17</v>
      </c>
      <c r="L306" t="str">
        <f>VLOOKUP(M306,'BATERIA DE PROYECTOS'!$A$2:$L$115,12,0)</f>
        <v>Diseño, construcción y conservación (mantenimiento y rehabilitación) de la malla vial local e intermedia urbana o rural.</v>
      </c>
      <c r="M306">
        <v>77</v>
      </c>
      <c r="N306" t="s">
        <v>802</v>
      </c>
      <c r="O306" t="s">
        <v>803</v>
      </c>
      <c r="P306" t="s">
        <v>1314</v>
      </c>
      <c r="Q306" s="104">
        <v>17056</v>
      </c>
      <c r="R306" s="104">
        <v>17554</v>
      </c>
      <c r="S306" s="104">
        <v>18066</v>
      </c>
      <c r="T306" s="104">
        <v>18594</v>
      </c>
      <c r="U306" s="104">
        <v>71270</v>
      </c>
      <c r="V306" s="105">
        <v>0.14480000000000001</v>
      </c>
      <c r="W306">
        <v>0</v>
      </c>
      <c r="X306" s="103">
        <v>17</v>
      </c>
      <c r="Y306" s="107" t="s">
        <v>1006</v>
      </c>
      <c r="Z306" s="106">
        <v>37</v>
      </c>
      <c r="AA306" s="112">
        <v>25</v>
      </c>
      <c r="AB306" s="113" t="s">
        <v>804</v>
      </c>
      <c r="AC306" s="121"/>
      <c r="AD306" s="289" t="s">
        <v>347</v>
      </c>
      <c r="AE306" s="289" t="s">
        <v>805</v>
      </c>
      <c r="AF306" s="113" t="s">
        <v>806</v>
      </c>
    </row>
    <row r="307" spans="1:32" x14ac:dyDescent="0.25">
      <c r="A307">
        <v>4</v>
      </c>
      <c r="B307" t="s">
        <v>10</v>
      </c>
      <c r="C307" t="s">
        <v>595</v>
      </c>
      <c r="D307">
        <v>4</v>
      </c>
      <c r="E307" t="s">
        <v>710</v>
      </c>
      <c r="F307">
        <v>27</v>
      </c>
      <c r="G307" t="str">
        <f>VLOOKUP(M307,'BATERIA DE PROYECTOS'!$A$2:$G$115,7,0)</f>
        <v>Programa 27. Gestión del riesgo de desastres para un territorio seguro</v>
      </c>
      <c r="H307" t="s">
        <v>373</v>
      </c>
      <c r="I307" t="str">
        <f>VLOOKUP(M307,'BATERIA DE PROYECTOS'!$A$2:$I$115,9,0)</f>
        <v>Protección del ambiente y resiliencia al cambio climático</v>
      </c>
      <c r="J307" t="s">
        <v>539</v>
      </c>
      <c r="K307">
        <v>40</v>
      </c>
      <c r="L307" t="str">
        <f>VLOOKUP(M307,'BATERIA DE PROYECTOS'!$A$2:$L$115,12,0)</f>
        <v>Manejo de emergencias y mitigación del riesgo de desastres</v>
      </c>
      <c r="M307">
        <v>79</v>
      </c>
      <c r="N307" t="s">
        <v>813</v>
      </c>
      <c r="O307" t="s">
        <v>814</v>
      </c>
      <c r="P307" t="s">
        <v>1066</v>
      </c>
      <c r="Q307" s="104">
        <v>500</v>
      </c>
      <c r="R307" s="104">
        <v>515</v>
      </c>
      <c r="S307" s="104">
        <v>530</v>
      </c>
      <c r="T307" s="104">
        <v>545</v>
      </c>
      <c r="U307" s="104">
        <v>2090</v>
      </c>
      <c r="V307" s="105">
        <v>4.1999999999999997E-3</v>
      </c>
      <c r="W307">
        <v>0</v>
      </c>
      <c r="X307" s="103">
        <v>4</v>
      </c>
      <c r="Y307" s="107" t="s">
        <v>1036</v>
      </c>
      <c r="Z307" s="106">
        <v>33</v>
      </c>
      <c r="AA307" s="112">
        <v>26</v>
      </c>
      <c r="AB307" s="113" t="s">
        <v>815</v>
      </c>
      <c r="AC307" s="121"/>
      <c r="AD307" s="289" t="s">
        <v>347</v>
      </c>
      <c r="AE307" s="289" t="s">
        <v>347</v>
      </c>
      <c r="AF307" s="113" t="s">
        <v>816</v>
      </c>
    </row>
    <row r="308" spans="1:32" x14ac:dyDescent="0.25">
      <c r="A308">
        <v>4</v>
      </c>
      <c r="B308" t="s">
        <v>10</v>
      </c>
      <c r="C308" t="s">
        <v>595</v>
      </c>
      <c r="D308">
        <v>4</v>
      </c>
      <c r="E308" t="s">
        <v>710</v>
      </c>
      <c r="F308">
        <v>27</v>
      </c>
      <c r="G308" t="str">
        <f>VLOOKUP(M308,'BATERIA DE PROYECTOS'!$A$2:$G$115,7,0)</f>
        <v>Programa 27. Gestión del riesgo de desastres para un territorio seguro</v>
      </c>
      <c r="H308" t="s">
        <v>373</v>
      </c>
      <c r="I308" t="str">
        <f>VLOOKUP(M308,'BATERIA DE PROYECTOS'!$A$2:$I$115,9,0)</f>
        <v>Protección del ambiente y resiliencia al cambio climático</v>
      </c>
      <c r="J308" t="s">
        <v>539</v>
      </c>
      <c r="K308">
        <v>40</v>
      </c>
      <c r="L308" t="str">
        <f>VLOOKUP(M308,'BATERIA DE PROYECTOS'!$A$2:$L$115,12,0)</f>
        <v>Manejo de emergencias y mitigación del riesgo de desastres</v>
      </c>
      <c r="M308">
        <v>113</v>
      </c>
      <c r="N308" t="s">
        <v>970</v>
      </c>
      <c r="O308" t="s">
        <v>971</v>
      </c>
      <c r="P308" t="s">
        <v>1315</v>
      </c>
      <c r="Q308" s="104">
        <v>2000</v>
      </c>
      <c r="R308" s="104">
        <v>1858</v>
      </c>
      <c r="S308" s="104">
        <v>1918</v>
      </c>
      <c r="T308" s="104">
        <v>2180</v>
      </c>
      <c r="U308" s="104">
        <v>7956</v>
      </c>
      <c r="V308" s="105">
        <v>1.6199999999999999E-2</v>
      </c>
      <c r="W308">
        <v>0</v>
      </c>
      <c r="X308" s="103">
        <v>4</v>
      </c>
      <c r="Y308" s="107" t="s">
        <v>1036</v>
      </c>
      <c r="Z308" s="106">
        <v>33</v>
      </c>
      <c r="AA308" s="112">
        <v>26</v>
      </c>
      <c r="AB308" s="113" t="s">
        <v>972</v>
      </c>
      <c r="AC308" s="121"/>
      <c r="AD308" s="289" t="s">
        <v>347</v>
      </c>
      <c r="AE308" s="289" t="s">
        <v>347</v>
      </c>
      <c r="AF308" s="113" t="s">
        <v>973</v>
      </c>
    </row>
    <row r="309" spans="1:32" x14ac:dyDescent="0.25">
      <c r="A309">
        <v>4</v>
      </c>
      <c r="B309" t="s">
        <v>10</v>
      </c>
      <c r="C309" t="s">
        <v>612</v>
      </c>
      <c r="D309">
        <v>4</v>
      </c>
      <c r="E309" t="s">
        <v>710</v>
      </c>
      <c r="F309">
        <v>30</v>
      </c>
      <c r="G309" t="str">
        <f>VLOOKUP(M309,'BATERIA DE PROYECTOS'!$A$2:$G$115,7,0)</f>
        <v>Programa 30. Atención del déficit social para un hábitat digno.</v>
      </c>
      <c r="H309" t="s">
        <v>345</v>
      </c>
      <c r="I309" t="str">
        <f>VLOOKUP(M309,'BATERIA DE PROYECTOS'!$A$2:$I$115,9,0)</f>
        <v>Desarrollo urbano y rural integral</v>
      </c>
      <c r="J309" t="s">
        <v>347</v>
      </c>
      <c r="K309">
        <v>11</v>
      </c>
      <c r="L309" t="str">
        <f>VLOOKUP(M309,'BATERIA DE PROYECTOS'!$A$2:$L$115,12,0)</f>
        <v>Dotación, adecuación y mejoramiento a unidades operativas de servicios sociales de la SDIS</v>
      </c>
      <c r="M309">
        <v>82</v>
      </c>
      <c r="N309" t="s">
        <v>183</v>
      </c>
      <c r="O309" t="s">
        <v>834</v>
      </c>
      <c r="P309" t="s">
        <v>1316</v>
      </c>
      <c r="Q309" s="104">
        <v>585</v>
      </c>
      <c r="R309" s="104">
        <v>403</v>
      </c>
      <c r="S309" s="104">
        <v>688</v>
      </c>
      <c r="T309" s="104">
        <v>874</v>
      </c>
      <c r="U309" s="104">
        <v>2550</v>
      </c>
      <c r="V309" s="105">
        <v>5.1999999999999998E-3</v>
      </c>
      <c r="W309">
        <v>0</v>
      </c>
      <c r="X309" s="103">
        <v>16</v>
      </c>
      <c r="Y309" s="107" t="s">
        <v>1009</v>
      </c>
      <c r="Z309" s="106">
        <v>24</v>
      </c>
      <c r="AA309" s="112">
        <v>28</v>
      </c>
      <c r="AB309" s="113" t="s">
        <v>222</v>
      </c>
      <c r="AC309" s="121"/>
      <c r="AD309" s="289" t="s">
        <v>347</v>
      </c>
      <c r="AE309" s="289" t="s">
        <v>835</v>
      </c>
      <c r="AF309" s="113" t="s">
        <v>836</v>
      </c>
    </row>
    <row r="310" spans="1:32" x14ac:dyDescent="0.25">
      <c r="A310">
        <v>4</v>
      </c>
      <c r="B310" t="s">
        <v>10</v>
      </c>
      <c r="C310" t="s">
        <v>612</v>
      </c>
      <c r="D310">
        <v>4</v>
      </c>
      <c r="E310" t="s">
        <v>710</v>
      </c>
      <c r="F310">
        <v>30</v>
      </c>
      <c r="G310" t="str">
        <f>VLOOKUP(M310,'BATERIA DE PROYECTOS'!$A$2:$G$115,7,0)</f>
        <v>Programa 30. Atención del déficit social para un hábitat digno.</v>
      </c>
      <c r="H310" t="s">
        <v>345</v>
      </c>
      <c r="I310" t="str">
        <f>VLOOKUP(M310,'BATERIA DE PROYECTOS'!$A$2:$I$115,9,0)</f>
        <v>Desarrollo urbano y rural integral</v>
      </c>
      <c r="J310" t="s">
        <v>347</v>
      </c>
      <c r="K310">
        <v>11</v>
      </c>
      <c r="L310" t="str">
        <f>VLOOKUP(M310,'BATERIA DE PROYECTOS'!$A$2:$L$115,12,0)</f>
        <v>Dotación, adecuación y mejoramiento a unidades operativas de servicios sociales de la SDIS</v>
      </c>
      <c r="M310">
        <v>83</v>
      </c>
      <c r="N310" t="s">
        <v>182</v>
      </c>
      <c r="O310" t="s">
        <v>837</v>
      </c>
      <c r="P310" t="s">
        <v>1317</v>
      </c>
      <c r="Q310" s="104">
        <v>0</v>
      </c>
      <c r="R310" s="104">
        <v>200</v>
      </c>
      <c r="S310" s="104">
        <v>200</v>
      </c>
      <c r="T310" s="104">
        <v>0</v>
      </c>
      <c r="U310" s="104">
        <v>400</v>
      </c>
      <c r="V310" s="105">
        <v>8.0000000000000004E-4</v>
      </c>
      <c r="W310">
        <v>0</v>
      </c>
      <c r="X310" s="103">
        <v>2</v>
      </c>
      <c r="Y310" s="107" t="s">
        <v>1009</v>
      </c>
      <c r="Z310" s="106">
        <v>24</v>
      </c>
      <c r="AA310" s="112">
        <v>28</v>
      </c>
      <c r="AB310" s="113" t="s">
        <v>222</v>
      </c>
      <c r="AC310" s="121"/>
      <c r="AD310" s="289" t="s">
        <v>347</v>
      </c>
      <c r="AE310" s="289" t="s">
        <v>835</v>
      </c>
      <c r="AF310" s="113" t="s">
        <v>838</v>
      </c>
    </row>
    <row r="311" spans="1:32" x14ac:dyDescent="0.25">
      <c r="A311">
        <v>4</v>
      </c>
      <c r="B311" t="s">
        <v>10</v>
      </c>
      <c r="C311" t="s">
        <v>612</v>
      </c>
      <c r="D311">
        <v>4</v>
      </c>
      <c r="E311" t="s">
        <v>710</v>
      </c>
      <c r="F311">
        <v>30</v>
      </c>
      <c r="G311" t="str">
        <f>VLOOKUP(M311,'BATERIA DE PROYECTOS'!$A$2:$G$115,7,0)</f>
        <v>Programa 30. Atención del déficit social para un hábitat digno.</v>
      </c>
      <c r="H311" t="s">
        <v>345</v>
      </c>
      <c r="I311" t="str">
        <f>VLOOKUP(M311,'BATERIA DE PROYECTOS'!$A$2:$I$115,9,0)</f>
        <v>Desarrollo urbano y rural integral</v>
      </c>
      <c r="J311" t="s">
        <v>347</v>
      </c>
      <c r="K311">
        <v>11</v>
      </c>
      <c r="L311" t="str">
        <f>VLOOKUP(M311,'BATERIA DE PROYECTOS'!$A$2:$L$115,12,0)</f>
        <v>Dotación, adecuación y mejoramiento a unidades operativas de servicios sociales de la SDIS</v>
      </c>
      <c r="M311">
        <v>84</v>
      </c>
      <c r="N311" t="s">
        <v>839</v>
      </c>
      <c r="O311" t="s">
        <v>840</v>
      </c>
      <c r="P311" t="s">
        <v>1318</v>
      </c>
      <c r="Q311" s="104">
        <v>0</v>
      </c>
      <c r="R311" s="104">
        <v>0</v>
      </c>
      <c r="S311" s="104">
        <v>150</v>
      </c>
      <c r="T311" s="104">
        <v>0</v>
      </c>
      <c r="U311" s="104">
        <v>150</v>
      </c>
      <c r="V311" s="105">
        <v>2.9999999999999997E-4</v>
      </c>
      <c r="W311">
        <v>0</v>
      </c>
      <c r="X311" s="103">
        <v>1</v>
      </c>
      <c r="Y311" s="107" t="s">
        <v>1009</v>
      </c>
      <c r="Z311" s="106">
        <v>24</v>
      </c>
      <c r="AA311" s="112">
        <v>28</v>
      </c>
      <c r="AB311" s="113" t="s">
        <v>222</v>
      </c>
      <c r="AC311" s="121"/>
      <c r="AD311" s="289" t="s">
        <v>347</v>
      </c>
      <c r="AE311" s="289" t="s">
        <v>835</v>
      </c>
      <c r="AF311" s="113" t="s">
        <v>841</v>
      </c>
    </row>
    <row r="312" spans="1:32" x14ac:dyDescent="0.25">
      <c r="A312">
        <v>4</v>
      </c>
      <c r="B312" t="s">
        <v>10</v>
      </c>
      <c r="C312" t="s">
        <v>612</v>
      </c>
      <c r="D312">
        <v>4</v>
      </c>
      <c r="E312" t="s">
        <v>710</v>
      </c>
      <c r="F312">
        <v>30</v>
      </c>
      <c r="G312" t="str">
        <f>VLOOKUP(M312,'BATERIA DE PROYECTOS'!$A$2:$G$115,7,0)</f>
        <v>Programa 30. Atención del déficit social para un hábitat digno.</v>
      </c>
      <c r="H312" t="s">
        <v>345</v>
      </c>
      <c r="I312" t="str">
        <f>VLOOKUP(M312,'BATERIA DE PROYECTOS'!$A$2:$I$115,9,0)</f>
        <v>Desarrollo urbano y rural integral</v>
      </c>
      <c r="J312" t="s">
        <v>347</v>
      </c>
      <c r="K312">
        <v>11</v>
      </c>
      <c r="L312" t="str">
        <f>VLOOKUP(M312,'BATERIA DE PROYECTOS'!$A$2:$L$115,12,0)</f>
        <v>Dotación, adecuación y mejoramiento a unidades operativas de servicios sociales de la SDIS</v>
      </c>
      <c r="M312">
        <v>85</v>
      </c>
      <c r="N312" t="s">
        <v>181</v>
      </c>
      <c r="O312" t="s">
        <v>842</v>
      </c>
      <c r="P312" t="s">
        <v>290</v>
      </c>
      <c r="Q312" s="104">
        <v>0</v>
      </c>
      <c r="R312" s="104">
        <v>400</v>
      </c>
      <c r="S312" s="104">
        <v>200</v>
      </c>
      <c r="T312" s="104">
        <v>0</v>
      </c>
      <c r="U312" s="104">
        <v>600</v>
      </c>
      <c r="V312" s="105">
        <v>1.1999999999999999E-3</v>
      </c>
      <c r="W312">
        <v>0</v>
      </c>
      <c r="X312" s="103">
        <v>2</v>
      </c>
      <c r="Y312" s="107" t="s">
        <v>1009</v>
      </c>
      <c r="Z312" s="106">
        <v>24</v>
      </c>
      <c r="AA312" s="112">
        <v>28</v>
      </c>
      <c r="AB312" s="113" t="s">
        <v>222</v>
      </c>
      <c r="AC312" s="121"/>
      <c r="AD312" s="289" t="s">
        <v>347</v>
      </c>
      <c r="AE312" s="289" t="s">
        <v>835</v>
      </c>
      <c r="AF312" s="113" t="s">
        <v>843</v>
      </c>
    </row>
    <row r="313" spans="1:32" x14ac:dyDescent="0.25">
      <c r="A313">
        <v>4</v>
      </c>
      <c r="B313" t="s">
        <v>10</v>
      </c>
      <c r="C313" t="s">
        <v>612</v>
      </c>
      <c r="D313">
        <v>4</v>
      </c>
      <c r="E313" t="s">
        <v>710</v>
      </c>
      <c r="F313">
        <v>30</v>
      </c>
      <c r="G313" t="str">
        <f>VLOOKUP(M313,'BATERIA DE PROYECTOS'!$A$2:$G$115,7,0)</f>
        <v>Programa 30. Atención del déficit social para un hábitat digno.</v>
      </c>
      <c r="H313" t="s">
        <v>345</v>
      </c>
      <c r="I313" t="str">
        <f>VLOOKUP(M313,'BATERIA DE PROYECTOS'!$A$2:$I$115,9,0)</f>
        <v>Desarrollo urbano y rural integral</v>
      </c>
      <c r="J313" t="s">
        <v>347</v>
      </c>
      <c r="K313">
        <v>11</v>
      </c>
      <c r="L313" t="str">
        <f>VLOOKUP(M313,'BATERIA DE PROYECTOS'!$A$2:$L$115,12,0)</f>
        <v>Dotación, adecuación y mejoramiento a unidades operativas de servicios sociales de la SDIS</v>
      </c>
      <c r="M313">
        <v>87</v>
      </c>
      <c r="N313" t="s">
        <v>847</v>
      </c>
      <c r="O313" t="s">
        <v>848</v>
      </c>
      <c r="P313" t="s">
        <v>1319</v>
      </c>
      <c r="Q313" s="104">
        <v>584</v>
      </c>
      <c r="R313" s="104">
        <v>0</v>
      </c>
      <c r="S313" s="104">
        <v>0</v>
      </c>
      <c r="T313" s="104">
        <v>0</v>
      </c>
      <c r="U313" s="104">
        <v>584</v>
      </c>
      <c r="V313" s="105">
        <v>1.1999999999999999E-3</v>
      </c>
      <c r="W313">
        <v>0</v>
      </c>
      <c r="X313" s="103">
        <v>1</v>
      </c>
      <c r="Y313" s="107" t="s">
        <v>1009</v>
      </c>
      <c r="Z313" s="106">
        <v>24</v>
      </c>
      <c r="AA313" s="112">
        <v>28</v>
      </c>
      <c r="AB313" s="113" t="s">
        <v>222</v>
      </c>
      <c r="AC313" s="121"/>
      <c r="AD313" s="289" t="s">
        <v>347</v>
      </c>
      <c r="AE313" s="289" t="s">
        <v>835</v>
      </c>
      <c r="AF313" s="113" t="s">
        <v>849</v>
      </c>
    </row>
    <row r="314" spans="1:32" x14ac:dyDescent="0.25">
      <c r="A314">
        <v>4</v>
      </c>
      <c r="B314" t="s">
        <v>10</v>
      </c>
      <c r="C314" t="s">
        <v>612</v>
      </c>
      <c r="D314">
        <v>4</v>
      </c>
      <c r="E314" t="s">
        <v>710</v>
      </c>
      <c r="F314">
        <v>30</v>
      </c>
      <c r="G314" t="str">
        <f>VLOOKUP(M314,'BATERIA DE PROYECTOS'!$A$2:$G$115,7,0)</f>
        <v>Programa 30. Atención del déficit social para un hábitat digno.</v>
      </c>
      <c r="H314" t="s">
        <v>345</v>
      </c>
      <c r="I314" t="str">
        <f>VLOOKUP(M314,'BATERIA DE PROYECTOS'!$A$2:$I$115,9,0)</f>
        <v>Desarrollo urbano y rural integral</v>
      </c>
      <c r="J314" t="s">
        <v>347</v>
      </c>
      <c r="K314">
        <v>11</v>
      </c>
      <c r="L314" t="str">
        <f>VLOOKUP(M314,'BATERIA DE PROYECTOS'!$A$2:$L$115,12,0)</f>
        <v>Dotación, adecuación y mejoramiento a unidades operativas de servicios sociales de la SDIS</v>
      </c>
      <c r="M314">
        <v>88</v>
      </c>
      <c r="N314" t="s">
        <v>850</v>
      </c>
      <c r="O314" t="s">
        <v>1320</v>
      </c>
      <c r="P314" t="s">
        <v>1321</v>
      </c>
      <c r="Q314" s="104">
        <v>0</v>
      </c>
      <c r="R314" s="104">
        <v>200</v>
      </c>
      <c r="S314" s="104">
        <v>0</v>
      </c>
      <c r="T314" s="104">
        <v>400</v>
      </c>
      <c r="U314" s="104">
        <v>600</v>
      </c>
      <c r="V314" s="105">
        <v>1.1999999999999999E-3</v>
      </c>
      <c r="W314">
        <v>0</v>
      </c>
      <c r="X314" s="103">
        <v>2</v>
      </c>
      <c r="Y314" s="107" t="s">
        <v>1009</v>
      </c>
      <c r="Z314" s="106">
        <v>24</v>
      </c>
      <c r="AA314" s="112">
        <v>28</v>
      </c>
      <c r="AB314" s="113" t="s">
        <v>222</v>
      </c>
      <c r="AC314" s="121"/>
      <c r="AD314" s="289" t="s">
        <v>347</v>
      </c>
      <c r="AE314" s="289" t="s">
        <v>835</v>
      </c>
      <c r="AF314" s="113" t="s">
        <v>852</v>
      </c>
    </row>
    <row r="315" spans="1:32" x14ac:dyDescent="0.25">
      <c r="A315">
        <v>4</v>
      </c>
      <c r="B315" t="s">
        <v>10</v>
      </c>
      <c r="C315" t="s">
        <v>412</v>
      </c>
      <c r="D315">
        <v>5</v>
      </c>
      <c r="E315" t="s">
        <v>861</v>
      </c>
      <c r="F315">
        <v>33</v>
      </c>
      <c r="G315" t="str">
        <f>VLOOKUP(M315,'BATERIA DE PROYECTOS'!$A$2:$G$115,7,0)</f>
        <v>Programa 33. Fortalecimiento institucional para un Gobierno confiable</v>
      </c>
      <c r="H315" t="s">
        <v>373</v>
      </c>
      <c r="I315" t="str">
        <f>VLOOKUP(M315,'BATERIA DE PROYECTOS'!$A$2:$I$115,9,0)</f>
        <v>Gobierno confiable</v>
      </c>
      <c r="J315" t="s">
        <v>1074</v>
      </c>
      <c r="K315">
        <v>43</v>
      </c>
      <c r="L315" t="str">
        <f>VLOOKUP(M315,'BATERIA DE PROYECTOS'!$A$2:$L$115,12,0)</f>
        <v>Fortalecimiento institucional</v>
      </c>
      <c r="M315">
        <v>93</v>
      </c>
      <c r="N315" t="s">
        <v>880</v>
      </c>
      <c r="O315" t="s">
        <v>881</v>
      </c>
      <c r="P315" t="s">
        <v>881</v>
      </c>
      <c r="Q315" s="104">
        <v>14073</v>
      </c>
      <c r="R315" s="104">
        <v>14434</v>
      </c>
      <c r="S315" s="104">
        <v>14857</v>
      </c>
      <c r="T315" s="104">
        <v>15342</v>
      </c>
      <c r="U315" s="104">
        <v>58706</v>
      </c>
      <c r="V315" s="105">
        <v>0.1192</v>
      </c>
      <c r="W315">
        <v>0</v>
      </c>
      <c r="X315" s="103">
        <v>4</v>
      </c>
      <c r="Y315" s="107" t="s">
        <v>1076</v>
      </c>
      <c r="Z315" s="106">
        <v>3</v>
      </c>
      <c r="AA315" s="112">
        <v>30</v>
      </c>
      <c r="AB315" s="113" t="s">
        <v>882</v>
      </c>
      <c r="AC315" s="121"/>
      <c r="AD315" s="289" t="s">
        <v>870</v>
      </c>
      <c r="AE315" s="289" t="s">
        <v>347</v>
      </c>
      <c r="AF315" s="113" t="s">
        <v>883</v>
      </c>
    </row>
    <row r="316" spans="1:32" x14ac:dyDescent="0.25">
      <c r="A316">
        <v>4</v>
      </c>
      <c r="B316" t="s">
        <v>10</v>
      </c>
      <c r="C316" t="s">
        <v>412</v>
      </c>
      <c r="D316">
        <v>5</v>
      </c>
      <c r="E316" t="s">
        <v>861</v>
      </c>
      <c r="F316">
        <v>33</v>
      </c>
      <c r="G316" t="str">
        <f>VLOOKUP(M316,'BATERIA DE PROYECTOS'!$A$2:$G$115,7,0)</f>
        <v>Programa 33. Fortalecimiento institucional para un Gobierno confiable</v>
      </c>
      <c r="H316" t="s">
        <v>373</v>
      </c>
      <c r="I316" t="str">
        <f>VLOOKUP(M316,'BATERIA DE PROYECTOS'!$A$2:$I$115,9,0)</f>
        <v>Gobierno confiable</v>
      </c>
      <c r="J316" t="s">
        <v>1074</v>
      </c>
      <c r="K316">
        <v>45</v>
      </c>
      <c r="L316" t="str">
        <f>VLOOKUP(M316,'BATERIA DE PROYECTOS'!$A$2:$L$115,12,0)</f>
        <v>Inspección, vigilancia y control.</v>
      </c>
      <c r="M316">
        <v>94</v>
      </c>
      <c r="N316" t="s">
        <v>886</v>
      </c>
      <c r="O316" t="s">
        <v>887</v>
      </c>
      <c r="P316" t="s">
        <v>1322</v>
      </c>
      <c r="Q316" s="104">
        <v>3000</v>
      </c>
      <c r="R316" s="104">
        <v>3088</v>
      </c>
      <c r="S316" s="104">
        <v>3178</v>
      </c>
      <c r="T316" s="104">
        <v>3271</v>
      </c>
      <c r="U316" s="104">
        <v>12537</v>
      </c>
      <c r="V316" s="105">
        <v>2.5499999999999998E-2</v>
      </c>
      <c r="W316">
        <v>0</v>
      </c>
      <c r="X316" s="103">
        <v>1</v>
      </c>
      <c r="Y316" s="107" t="s">
        <v>1076</v>
      </c>
      <c r="Z316" s="106">
        <v>3</v>
      </c>
      <c r="AA316" s="112">
        <v>30</v>
      </c>
      <c r="AB316" s="113" t="s">
        <v>888</v>
      </c>
      <c r="AC316" s="121"/>
      <c r="AD316" s="289" t="s">
        <v>870</v>
      </c>
      <c r="AE316" s="289" t="s">
        <v>347</v>
      </c>
      <c r="AF316" s="113" t="s">
        <v>889</v>
      </c>
    </row>
    <row r="317" spans="1:32" x14ac:dyDescent="0.25">
      <c r="A317">
        <v>4</v>
      </c>
      <c r="B317" t="s">
        <v>10</v>
      </c>
      <c r="C317" t="s">
        <v>412</v>
      </c>
      <c r="D317">
        <v>5</v>
      </c>
      <c r="E317" t="s">
        <v>861</v>
      </c>
      <c r="F317">
        <v>33</v>
      </c>
      <c r="G317" t="str">
        <f>VLOOKUP(M317,'BATERIA DE PROYECTOS'!$A$2:$G$115,7,0)</f>
        <v>Programa 33. Fortalecimiento institucional para un Gobierno confiable</v>
      </c>
      <c r="H317" t="s">
        <v>373</v>
      </c>
      <c r="I317" t="str">
        <f>VLOOKUP(M317,'BATERIA DE PROYECTOS'!$A$2:$I$115,9,0)</f>
        <v>Gobierno confiable</v>
      </c>
      <c r="J317" t="s">
        <v>539</v>
      </c>
      <c r="K317">
        <v>77</v>
      </c>
      <c r="L317" t="str">
        <f>VLOOKUP(M317,'BATERIA DE PROYECTOS'!$A$2:$L$115,12,0)</f>
        <v>Creación de Laboratorios de Innovación Social y Transparencia</v>
      </c>
      <c r="M317">
        <v>114</v>
      </c>
      <c r="N317" t="s">
        <v>892</v>
      </c>
      <c r="O317" t="s">
        <v>1323</v>
      </c>
      <c r="P317" t="s">
        <v>1324</v>
      </c>
      <c r="Q317" s="104">
        <v>200</v>
      </c>
      <c r="R317" s="104">
        <v>206</v>
      </c>
      <c r="S317" s="104">
        <v>212</v>
      </c>
      <c r="T317" s="104">
        <v>218</v>
      </c>
      <c r="U317" s="104">
        <v>836</v>
      </c>
      <c r="V317" s="105">
        <v>1.6999999999999999E-3</v>
      </c>
      <c r="W317">
        <v>0</v>
      </c>
      <c r="X317" s="103">
        <v>1</v>
      </c>
      <c r="Y317" s="107" t="s">
        <v>1076</v>
      </c>
      <c r="Z317" s="106">
        <v>3</v>
      </c>
      <c r="AA317" s="112">
        <v>30</v>
      </c>
      <c r="AB317" s="113" t="s">
        <v>894</v>
      </c>
      <c r="AC317" s="121"/>
      <c r="AD317" s="289" t="s">
        <v>895</v>
      </c>
      <c r="AE317" s="289" t="s">
        <v>347</v>
      </c>
      <c r="AF317" s="113" t="s">
        <v>896</v>
      </c>
    </row>
    <row r="318" spans="1:32" x14ac:dyDescent="0.25">
      <c r="A318">
        <v>4</v>
      </c>
      <c r="B318" t="s">
        <v>10</v>
      </c>
      <c r="C318" t="s">
        <v>521</v>
      </c>
      <c r="D318">
        <v>5</v>
      </c>
      <c r="E318" t="s">
        <v>861</v>
      </c>
      <c r="F318">
        <v>35</v>
      </c>
      <c r="G318" t="str">
        <f>VLOOKUP(M318,'BATERIA DE PROYECTOS'!$A$2:$G$115,7,0)</f>
        <v>Programa 35. Bogotá Ciudad Inteligente.</v>
      </c>
      <c r="H318" t="s">
        <v>345</v>
      </c>
      <c r="I318" t="str">
        <f>VLOOKUP(M318,'BATERIA DE PROYECTOS'!$A$2:$I$115,9,0)</f>
        <v>Ciudad inteligente​</v>
      </c>
      <c r="J318" t="s">
        <v>347</v>
      </c>
      <c r="K318">
        <v>12</v>
      </c>
      <c r="L318" t="str">
        <f>VLOOKUP(M318,'BATERIA DE PROYECTOS'!$A$2:$L$115,12,0)</f>
        <v>Conectividad y redes de comunicación.</v>
      </c>
      <c r="M318">
        <v>95</v>
      </c>
      <c r="N318" t="s">
        <v>901</v>
      </c>
      <c r="O318" t="s">
        <v>1325</v>
      </c>
      <c r="P318" t="s">
        <v>1326</v>
      </c>
      <c r="Q318" s="104">
        <v>1000</v>
      </c>
      <c r="R318" s="104">
        <v>1029</v>
      </c>
      <c r="S318" s="104">
        <v>1059</v>
      </c>
      <c r="T318" s="104">
        <v>1090</v>
      </c>
      <c r="U318" s="104">
        <v>4178</v>
      </c>
      <c r="V318" s="105">
        <v>8.5000000000000006E-3</v>
      </c>
      <c r="W318">
        <v>0</v>
      </c>
      <c r="X318" s="103">
        <v>20</v>
      </c>
      <c r="Y318" s="107" t="s">
        <v>1023</v>
      </c>
      <c r="Z318" s="106">
        <v>1</v>
      </c>
      <c r="AA318" s="112">
        <v>31</v>
      </c>
      <c r="AB318" s="113" t="s">
        <v>903</v>
      </c>
      <c r="AC318" s="121"/>
      <c r="AD318" s="289" t="s">
        <v>347</v>
      </c>
      <c r="AE318" s="289" t="s">
        <v>347</v>
      </c>
      <c r="AF318" s="113" t="s">
        <v>904</v>
      </c>
    </row>
    <row r="319" spans="1:32" x14ac:dyDescent="0.25">
      <c r="A319">
        <v>4</v>
      </c>
      <c r="B319" t="s">
        <v>10</v>
      </c>
      <c r="C319" t="s">
        <v>521</v>
      </c>
      <c r="D319">
        <v>5</v>
      </c>
      <c r="E319" t="s">
        <v>861</v>
      </c>
      <c r="F319">
        <v>35</v>
      </c>
      <c r="G319" t="str">
        <f>VLOOKUP(M319,'BATERIA DE PROYECTOS'!$A$2:$G$115,7,0)</f>
        <v>Programa 35. Bogotá Ciudad Inteligente.</v>
      </c>
      <c r="H319" t="s">
        <v>345</v>
      </c>
      <c r="I319" t="str">
        <f>VLOOKUP(M319,'BATERIA DE PROYECTOS'!$A$2:$I$115,9,0)</f>
        <v>Ciudad inteligente​</v>
      </c>
      <c r="J319" t="s">
        <v>347</v>
      </c>
      <c r="K319">
        <v>12</v>
      </c>
      <c r="L319" t="str">
        <f>VLOOKUP(M319,'BATERIA DE PROYECTOS'!$A$2:$L$115,12,0)</f>
        <v>Conectividad y redes de comunicación.</v>
      </c>
      <c r="M319">
        <v>96</v>
      </c>
      <c r="N319" t="s">
        <v>905</v>
      </c>
      <c r="O319" t="s">
        <v>1327</v>
      </c>
      <c r="P319" t="s">
        <v>1328</v>
      </c>
      <c r="Q319" s="104">
        <v>1000</v>
      </c>
      <c r="R319" s="104">
        <v>1029</v>
      </c>
      <c r="S319" s="104">
        <v>1059</v>
      </c>
      <c r="T319" s="104">
        <v>1090</v>
      </c>
      <c r="U319" s="104">
        <v>4178</v>
      </c>
      <c r="V319" s="105">
        <v>8.5000000000000006E-3</v>
      </c>
      <c r="W319">
        <v>0</v>
      </c>
      <c r="X319" s="103">
        <v>20</v>
      </c>
      <c r="Y319" s="107" t="s">
        <v>1023</v>
      </c>
      <c r="Z319" s="106">
        <v>1</v>
      </c>
      <c r="AA319" s="112">
        <v>31</v>
      </c>
      <c r="AB319" s="113" t="s">
        <v>352</v>
      </c>
      <c r="AC319" s="121"/>
      <c r="AD319" s="289" t="s">
        <v>347</v>
      </c>
      <c r="AE319" s="289" t="s">
        <v>347</v>
      </c>
      <c r="AF319" s="113" t="s">
        <v>907</v>
      </c>
    </row>
    <row r="320" spans="1:32" x14ac:dyDescent="0.25">
      <c r="A320">
        <v>4</v>
      </c>
      <c r="B320" t="s">
        <v>10</v>
      </c>
      <c r="C320" t="s">
        <v>412</v>
      </c>
      <c r="D320">
        <v>5</v>
      </c>
      <c r="E320" t="s">
        <v>861</v>
      </c>
      <c r="F320">
        <v>39</v>
      </c>
      <c r="G320" t="str">
        <f>VLOOKUP(M320,'BATERIA DE PROYECTOS'!$A$2:$G$115,7,0)</f>
        <v>Programa 39. Camino hacia una democracia deliberativa con un gobierno cercano a la gente y con participación ciudadana</v>
      </c>
      <c r="H320" t="s">
        <v>345</v>
      </c>
      <c r="I320" t="str">
        <f>VLOOKUP(M320,'BATERIA DE PROYECTOS'!$A$2:$I$115,9,0)</f>
        <v>Democracia deliberativa y participación</v>
      </c>
      <c r="J320" t="s">
        <v>347</v>
      </c>
      <c r="K320">
        <v>18</v>
      </c>
      <c r="L320" t="str">
        <f>VLOOKUP(M320,'BATERIA DE PROYECTOS'!$A$2:$L$115,12,0)</f>
        <v>Fortalecimiento a organizaciones sociales y comunitarias y a instancias de participación.</v>
      </c>
      <c r="M320">
        <v>97</v>
      </c>
      <c r="N320" t="s">
        <v>912</v>
      </c>
      <c r="O320" t="s">
        <v>1329</v>
      </c>
      <c r="P320" t="s">
        <v>1330</v>
      </c>
      <c r="Q320" s="104">
        <v>1476</v>
      </c>
      <c r="R320" s="104">
        <v>1519</v>
      </c>
      <c r="S320" s="104">
        <v>1564</v>
      </c>
      <c r="T320" s="104">
        <v>1609</v>
      </c>
      <c r="U320" s="104">
        <v>6168</v>
      </c>
      <c r="V320" s="105">
        <v>1.2500000000000001E-2</v>
      </c>
      <c r="W320">
        <v>0</v>
      </c>
      <c r="X320" s="103">
        <v>200</v>
      </c>
      <c r="Y320" s="107" t="s">
        <v>1076</v>
      </c>
      <c r="Z320" s="106">
        <v>3</v>
      </c>
      <c r="AA320" s="112">
        <v>32</v>
      </c>
      <c r="AB320" s="113" t="s">
        <v>914</v>
      </c>
      <c r="AC320" s="121"/>
      <c r="AD320" s="289" t="s">
        <v>347</v>
      </c>
      <c r="AE320" s="289" t="s">
        <v>347</v>
      </c>
      <c r="AF320" s="113" t="s">
        <v>915</v>
      </c>
    </row>
    <row r="321" spans="1:32" x14ac:dyDescent="0.25">
      <c r="A321">
        <v>4</v>
      </c>
      <c r="B321" t="s">
        <v>10</v>
      </c>
      <c r="C321" t="s">
        <v>412</v>
      </c>
      <c r="D321">
        <v>5</v>
      </c>
      <c r="E321" t="s">
        <v>861</v>
      </c>
      <c r="F321">
        <v>39</v>
      </c>
      <c r="G321" t="str">
        <f>VLOOKUP(M321,'BATERIA DE PROYECTOS'!$A$2:$G$115,7,0)</f>
        <v>Programa 39. Camino hacia una democracia deliberativa con un gobierno cercano a la gente y con participación ciudadana</v>
      </c>
      <c r="H321" t="s">
        <v>345</v>
      </c>
      <c r="I321" t="str">
        <f>VLOOKUP(M321,'BATERIA DE PROYECTOS'!$A$2:$I$115,9,0)</f>
        <v>Democracia deliberativa y participación</v>
      </c>
      <c r="J321" t="s">
        <v>347</v>
      </c>
      <c r="K321">
        <v>20</v>
      </c>
      <c r="L321" t="str">
        <f>VLOOKUP(M321,'BATERIA DE PROYECTOS'!$A$2:$L$115,12,0)</f>
        <v>Procesos de formación en capacidades democráticas para la participación ciudadana incidente</v>
      </c>
      <c r="M321">
        <v>98</v>
      </c>
      <c r="N321" t="s">
        <v>918</v>
      </c>
      <c r="O321" t="s">
        <v>1331</v>
      </c>
      <c r="P321" t="s">
        <v>1332</v>
      </c>
      <c r="Q321" s="104">
        <v>1476</v>
      </c>
      <c r="R321" s="104">
        <v>1519</v>
      </c>
      <c r="S321" s="104">
        <v>1564</v>
      </c>
      <c r="T321" s="104">
        <v>1609</v>
      </c>
      <c r="U321" s="104">
        <v>6168</v>
      </c>
      <c r="V321" s="105">
        <v>1.2500000000000001E-2</v>
      </c>
      <c r="W321">
        <v>0</v>
      </c>
      <c r="X321" s="103">
        <v>2600</v>
      </c>
      <c r="Y321" s="107" t="s">
        <v>1076</v>
      </c>
      <c r="Z321" s="106">
        <v>3</v>
      </c>
      <c r="AA321" s="112">
        <v>32</v>
      </c>
      <c r="AB321" s="113" t="s">
        <v>561</v>
      </c>
      <c r="AC321" s="121"/>
      <c r="AD321" s="289" t="s">
        <v>347</v>
      </c>
      <c r="AE321" s="289" t="s">
        <v>920</v>
      </c>
      <c r="AF321" s="113" t="s">
        <v>915</v>
      </c>
    </row>
    <row r="322" spans="1:32" x14ac:dyDescent="0.25">
      <c r="A322">
        <v>4</v>
      </c>
      <c r="B322" t="s">
        <v>10</v>
      </c>
      <c r="C322" t="s">
        <v>412</v>
      </c>
      <c r="D322">
        <v>5</v>
      </c>
      <c r="E322" t="s">
        <v>861</v>
      </c>
      <c r="F322">
        <v>39</v>
      </c>
      <c r="G322" t="str">
        <f>VLOOKUP(M322,'BATERIA DE PROYECTOS'!$A$2:$G$115,7,0)</f>
        <v>Programa 39. Camino hacia una democracia deliberativa con un gobierno cercano a la gente y con participación ciudadana</v>
      </c>
      <c r="H322" t="s">
        <v>373</v>
      </c>
      <c r="I322" t="str">
        <f>VLOOKUP(M322,'BATERIA DE PROYECTOS'!$A$2:$I$115,9,0)</f>
        <v>Democracia deliberativa y participación</v>
      </c>
      <c r="J322" t="s">
        <v>539</v>
      </c>
      <c r="K322">
        <v>41</v>
      </c>
      <c r="L322" t="str">
        <f>VLOOKUP(M322,'BATERIA DE PROYECTOS'!$A$2:$L$115,12,0)</f>
        <v>Fortalecimiento a organizaciones comunales</v>
      </c>
      <c r="M322">
        <v>99</v>
      </c>
      <c r="N322" t="s">
        <v>923</v>
      </c>
      <c r="O322" t="s">
        <v>1333</v>
      </c>
      <c r="P322" t="s">
        <v>1334</v>
      </c>
      <c r="Q322" s="104">
        <v>800</v>
      </c>
      <c r="R322" s="104">
        <v>823</v>
      </c>
      <c r="S322" s="104">
        <v>847</v>
      </c>
      <c r="T322" s="104">
        <v>872</v>
      </c>
      <c r="U322" s="104">
        <v>3342</v>
      </c>
      <c r="V322" s="105">
        <v>6.7999999999999996E-3</v>
      </c>
      <c r="W322">
        <v>0</v>
      </c>
      <c r="X322" s="103">
        <v>100</v>
      </c>
      <c r="Y322" s="107" t="s">
        <v>1076</v>
      </c>
      <c r="Z322" s="106">
        <v>3</v>
      </c>
      <c r="AA322" s="112">
        <v>32</v>
      </c>
      <c r="AB322" s="113" t="s">
        <v>925</v>
      </c>
      <c r="AC322" s="121"/>
      <c r="AD322" s="289" t="s">
        <v>347</v>
      </c>
      <c r="AE322" s="289" t="s">
        <v>347</v>
      </c>
      <c r="AF322" s="113" t="s">
        <v>915</v>
      </c>
    </row>
    <row r="323" spans="1:32" x14ac:dyDescent="0.25">
      <c r="A323">
        <v>4</v>
      </c>
      <c r="B323" t="s">
        <v>10</v>
      </c>
      <c r="C323" t="s">
        <v>412</v>
      </c>
      <c r="D323">
        <v>5</v>
      </c>
      <c r="E323" t="s">
        <v>861</v>
      </c>
      <c r="F323">
        <v>39</v>
      </c>
      <c r="G323" t="str">
        <f>VLOOKUP(M323,'BATERIA DE PROYECTOS'!$A$2:$G$115,7,0)</f>
        <v>Programa 39. Camino hacia una democracia deliberativa con un gobierno cercano a la gente y con participación ciudadana</v>
      </c>
      <c r="H323" t="s">
        <v>373</v>
      </c>
      <c r="I323" t="str">
        <f>VLOOKUP(M323,'BATERIA DE PROYECTOS'!$A$2:$I$115,9,0)</f>
        <v>Gobierno confiable</v>
      </c>
      <c r="J323" t="s">
        <v>539</v>
      </c>
      <c r="K323">
        <v>44</v>
      </c>
      <c r="L323" t="str">
        <f>VLOOKUP(M323,'BATERIA DE PROYECTOS'!$A$2:$L$115,12,0)</f>
        <v>Bogotaneidad</v>
      </c>
      <c r="M323">
        <v>100</v>
      </c>
      <c r="N323" t="s">
        <v>927</v>
      </c>
      <c r="O323" t="s">
        <v>928</v>
      </c>
      <c r="P323" t="s">
        <v>1082</v>
      </c>
      <c r="Q323" s="104">
        <v>400</v>
      </c>
      <c r="R323" s="104">
        <v>412</v>
      </c>
      <c r="S323" s="104">
        <v>424</v>
      </c>
      <c r="T323" s="104">
        <v>436</v>
      </c>
      <c r="U323" s="104">
        <v>1672</v>
      </c>
      <c r="V323" s="105">
        <v>3.3999999999999998E-3</v>
      </c>
      <c r="W323">
        <v>0</v>
      </c>
      <c r="X323" s="103">
        <v>4</v>
      </c>
      <c r="Y323" s="107" t="s">
        <v>1076</v>
      </c>
      <c r="Z323" s="106">
        <v>3</v>
      </c>
      <c r="AA323" s="112">
        <v>11</v>
      </c>
      <c r="AB323" s="113" t="s">
        <v>929</v>
      </c>
      <c r="AC323" s="121"/>
      <c r="AD323" s="289" t="s">
        <v>930</v>
      </c>
      <c r="AE323" s="289" t="s">
        <v>347</v>
      </c>
      <c r="AF323" s="113" t="s">
        <v>896</v>
      </c>
    </row>
    <row r="324" spans="1:32" x14ac:dyDescent="0.25">
      <c r="A324">
        <v>4</v>
      </c>
      <c r="B324" t="s">
        <v>10</v>
      </c>
      <c r="C324" t="s">
        <v>412</v>
      </c>
      <c r="D324">
        <v>5</v>
      </c>
      <c r="E324" t="s">
        <v>861</v>
      </c>
      <c r="F324">
        <v>39</v>
      </c>
      <c r="G324" t="str">
        <f>VLOOKUP(M324,'BATERIA DE PROYECTOS'!$A$2:$G$115,7,0)</f>
        <v>Programa 39. Camino hacia una democracia deliberativa con un gobierno cercano a la gente y con participación ciudadana</v>
      </c>
      <c r="H324" t="s">
        <v>373</v>
      </c>
      <c r="I324" t="str">
        <f>VLOOKUP(M324,'BATERIA DE PROYECTOS'!$A$2:$I$115,9,0)</f>
        <v>Gobierno confiable</v>
      </c>
      <c r="J324" t="s">
        <v>539</v>
      </c>
      <c r="K324">
        <v>44</v>
      </c>
      <c r="L324" t="str">
        <f>VLOOKUP(M324,'BATERIA DE PROYECTOS'!$A$2:$L$115,12,0)</f>
        <v>Bogotaneidad</v>
      </c>
      <c r="M324">
        <v>101</v>
      </c>
      <c r="N324" t="s">
        <v>892</v>
      </c>
      <c r="O324" t="s">
        <v>1323</v>
      </c>
      <c r="P324" t="s">
        <v>1324</v>
      </c>
      <c r="Q324" s="104">
        <v>200</v>
      </c>
      <c r="R324" s="104">
        <v>206</v>
      </c>
      <c r="S324" s="104">
        <v>212</v>
      </c>
      <c r="T324" s="104">
        <v>218</v>
      </c>
      <c r="U324" s="104">
        <v>836</v>
      </c>
      <c r="V324" s="105">
        <v>1.6999999999999999E-3</v>
      </c>
      <c r="W324">
        <v>0</v>
      </c>
      <c r="X324" s="103">
        <v>1</v>
      </c>
      <c r="Y324" s="107" t="s">
        <v>1076</v>
      </c>
      <c r="Z324" s="106">
        <v>3</v>
      </c>
      <c r="AA324" s="112">
        <v>11</v>
      </c>
      <c r="AB324" s="113" t="s">
        <v>894</v>
      </c>
      <c r="AC324" s="121"/>
      <c r="AD324" s="289" t="s">
        <v>895</v>
      </c>
      <c r="AE324" s="289" t="s">
        <v>347</v>
      </c>
      <c r="AF324" s="113" t="s">
        <v>896</v>
      </c>
    </row>
    <row r="325" spans="1:32" x14ac:dyDescent="0.25">
      <c r="A325">
        <v>4</v>
      </c>
      <c r="B325" t="s">
        <v>10</v>
      </c>
      <c r="C325" t="s">
        <v>412</v>
      </c>
      <c r="D325">
        <v>5</v>
      </c>
      <c r="E325" t="s">
        <v>861</v>
      </c>
      <c r="F325">
        <v>39</v>
      </c>
      <c r="G325" t="str">
        <f>VLOOKUP(M325,'BATERIA DE PROYECTOS'!$A$2:$G$115,7,0)</f>
        <v>Programa 39. Camino hacia una democracia deliberativa con un gobierno cercano a la gente y con participación ciudadana</v>
      </c>
      <c r="H325" t="s">
        <v>373</v>
      </c>
      <c r="I325" t="str">
        <f>VLOOKUP(M325,'BATERIA DE PROYECTOS'!$A$2:$I$115,9,0)</f>
        <v>Línea diferencial étnica</v>
      </c>
      <c r="J325" t="s">
        <v>539</v>
      </c>
      <c r="K325">
        <v>46</v>
      </c>
      <c r="L325" t="str">
        <f>VLOOKUP(M325,'BATERIA DE PROYECTOS'!$A$2:$L$115,12,0)</f>
        <v>Iniciativas diferenciales étnicas para comunidades Negras, Afrocolombianas, Raizales, Palenqueras, y los Pueblos Indígenas, Rrom o Gitano</v>
      </c>
      <c r="M325">
        <v>103</v>
      </c>
      <c r="N325" t="s">
        <v>938</v>
      </c>
      <c r="O325" t="s">
        <v>939</v>
      </c>
      <c r="P325" t="s">
        <v>1158</v>
      </c>
      <c r="Q325" s="104">
        <v>800</v>
      </c>
      <c r="R325" s="104">
        <v>823</v>
      </c>
      <c r="S325" s="104">
        <v>847</v>
      </c>
      <c r="T325" s="104">
        <v>872</v>
      </c>
      <c r="U325" s="104">
        <v>3342</v>
      </c>
      <c r="V325" s="105">
        <v>6.7999999999999996E-3</v>
      </c>
      <c r="W325">
        <v>0</v>
      </c>
      <c r="X325" s="103">
        <v>4</v>
      </c>
      <c r="Y325" t="s">
        <v>1076</v>
      </c>
      <c r="Z325" s="103">
        <v>3</v>
      </c>
      <c r="AA325" s="112">
        <v>34</v>
      </c>
      <c r="AB325" s="113" t="s">
        <v>940</v>
      </c>
      <c r="AC325" s="121"/>
      <c r="AD325" s="289" t="s">
        <v>347</v>
      </c>
      <c r="AE325" s="289" t="s">
        <v>347</v>
      </c>
      <c r="AF325" s="113" t="s">
        <v>937</v>
      </c>
    </row>
    <row r="326" spans="1:32" x14ac:dyDescent="0.25">
      <c r="A326">
        <v>4</v>
      </c>
      <c r="B326" t="s">
        <v>10</v>
      </c>
      <c r="C326" t="s">
        <v>412</v>
      </c>
      <c r="D326">
        <v>5</v>
      </c>
      <c r="E326" t="s">
        <v>861</v>
      </c>
      <c r="F326">
        <v>39</v>
      </c>
      <c r="G326" t="str">
        <f>VLOOKUP(M326,'BATERIA DE PROYECTOS'!$A$2:$G$115,7,0)</f>
        <v>Programa 39. Camino hacia una democracia deliberativa con un gobierno cercano a la gente y con participación ciudadana</v>
      </c>
      <c r="H326" t="s">
        <v>373</v>
      </c>
      <c r="I326" t="str">
        <f>VLOOKUP(M326,'BATERIA DE PROYECTOS'!$A$2:$I$115,9,0)</f>
        <v>Línea diferencial étnica</v>
      </c>
      <c r="J326" t="s">
        <v>539</v>
      </c>
      <c r="K326">
        <v>46</v>
      </c>
      <c r="L326" t="str">
        <f>VLOOKUP(M326,'BATERIA DE PROYECTOS'!$A$2:$L$115,12,0)</f>
        <v>Iniciativas diferenciales étnicas para comunidades Negras, Afrocolombianas, Raizales, Palenqueras, y los Pueblos Indígenas, Rrom o Gitano</v>
      </c>
      <c r="M326">
        <v>104</v>
      </c>
      <c r="N326" t="s">
        <v>941</v>
      </c>
      <c r="O326" t="s">
        <v>1335</v>
      </c>
      <c r="P326" t="s">
        <v>1159</v>
      </c>
      <c r="Q326" s="104">
        <v>800</v>
      </c>
      <c r="R326" s="104">
        <v>823</v>
      </c>
      <c r="S326" s="104">
        <v>847</v>
      </c>
      <c r="T326" s="104">
        <v>872</v>
      </c>
      <c r="U326" s="104">
        <v>3342</v>
      </c>
      <c r="V326" s="105">
        <v>6.7999999999999996E-3</v>
      </c>
      <c r="W326">
        <v>0</v>
      </c>
      <c r="X326" s="103">
        <v>4</v>
      </c>
      <c r="Y326" t="s">
        <v>1076</v>
      </c>
      <c r="Z326" s="103">
        <v>3</v>
      </c>
      <c r="AA326" s="112">
        <v>34</v>
      </c>
      <c r="AB326" s="113" t="s">
        <v>943</v>
      </c>
      <c r="AC326" s="121"/>
      <c r="AD326" s="289" t="s">
        <v>347</v>
      </c>
      <c r="AE326" s="289" t="s">
        <v>347</v>
      </c>
      <c r="AF326" s="113" t="s">
        <v>937</v>
      </c>
    </row>
    <row r="327" spans="1:32" x14ac:dyDescent="0.25">
      <c r="A327">
        <v>5</v>
      </c>
      <c r="B327" t="s">
        <v>12</v>
      </c>
      <c r="C327" t="s">
        <v>342</v>
      </c>
      <c r="D327">
        <v>1</v>
      </c>
      <c r="E327" t="s">
        <v>343</v>
      </c>
      <c r="F327">
        <v>1</v>
      </c>
      <c r="G327" t="str">
        <f>VLOOKUP(M327,'BATERIA DE PROYECTOS'!$A$2:$G$115,7,0)</f>
        <v>Programa 1. Diálogo social y cultura ciudadana para la convivencia pacífica y la recuperación de la confianza.</v>
      </c>
      <c r="H327" t="s">
        <v>345</v>
      </c>
      <c r="I327" t="str">
        <f>VLOOKUP(M327,'BATERIA DE PROYECTOS'!$A$2:$I$115,9,0)</f>
        <v>Cultura ciudadana para la convivencia pacífica</v>
      </c>
      <c r="J327" t="s">
        <v>347</v>
      </c>
      <c r="K327">
        <v>15</v>
      </c>
      <c r="L327" t="str">
        <f>VLOOKUP(M327,'BATERIA DE PROYECTOS'!$A$2:$L$115,12,0)</f>
        <v>Promoción de la convivencia ciudadana</v>
      </c>
      <c r="M327">
        <v>1</v>
      </c>
      <c r="N327" t="s">
        <v>350</v>
      </c>
      <c r="O327" t="s">
        <v>351</v>
      </c>
      <c r="P327" t="s">
        <v>1336</v>
      </c>
      <c r="Q327" s="104">
        <v>305</v>
      </c>
      <c r="R327" s="104">
        <v>314</v>
      </c>
      <c r="S327" s="104">
        <v>323</v>
      </c>
      <c r="T327" s="104">
        <v>333</v>
      </c>
      <c r="U327" s="104">
        <v>1275</v>
      </c>
      <c r="V327" s="105">
        <v>2.5999999999999999E-3</v>
      </c>
      <c r="W327">
        <v>0</v>
      </c>
      <c r="X327" s="103">
        <v>200</v>
      </c>
      <c r="Y327" t="s">
        <v>991</v>
      </c>
      <c r="Z327" s="103">
        <v>51</v>
      </c>
      <c r="AA327" s="112">
        <v>1</v>
      </c>
      <c r="AB327" s="113" t="s">
        <v>352</v>
      </c>
      <c r="AC327" s="121"/>
      <c r="AD327" s="289" t="s">
        <v>353</v>
      </c>
      <c r="AE327" s="289" t="s">
        <v>347</v>
      </c>
      <c r="AF327" s="113" t="s">
        <v>354</v>
      </c>
    </row>
    <row r="328" spans="1:32" x14ac:dyDescent="0.25">
      <c r="A328">
        <v>5</v>
      </c>
      <c r="B328" t="s">
        <v>12</v>
      </c>
      <c r="C328" t="s">
        <v>342</v>
      </c>
      <c r="D328">
        <v>1</v>
      </c>
      <c r="E328" t="s">
        <v>343</v>
      </c>
      <c r="F328">
        <v>1</v>
      </c>
      <c r="G328" t="str">
        <f>VLOOKUP(M328,'BATERIA DE PROYECTOS'!$A$2:$G$115,7,0)</f>
        <v>Programa 1. Diálogo social y cultura ciudadana para la convivencia pacífica y la recuperación de la confianza.</v>
      </c>
      <c r="H328" t="s">
        <v>345</v>
      </c>
      <c r="I328" t="str">
        <f>VLOOKUP(M328,'BATERIA DE PROYECTOS'!$A$2:$I$115,9,0)</f>
        <v>Cultura ciudadana para la convivencia pacífica</v>
      </c>
      <c r="J328" t="s">
        <v>347</v>
      </c>
      <c r="K328">
        <v>15</v>
      </c>
      <c r="L328" t="str">
        <f>VLOOKUP(M328,'BATERIA DE PROYECTOS'!$A$2:$L$115,12,0)</f>
        <v>Promoción de la convivencia ciudadana</v>
      </c>
      <c r="M328">
        <v>2</v>
      </c>
      <c r="N328" t="s">
        <v>355</v>
      </c>
      <c r="O328" t="s">
        <v>356</v>
      </c>
      <c r="P328" t="s">
        <v>1337</v>
      </c>
      <c r="Q328" s="104">
        <v>305</v>
      </c>
      <c r="R328" s="104">
        <v>314</v>
      </c>
      <c r="S328" s="104">
        <v>323</v>
      </c>
      <c r="T328" s="104">
        <v>333</v>
      </c>
      <c r="U328" s="104">
        <v>1275</v>
      </c>
      <c r="V328" s="105">
        <v>2.5999999999999999E-3</v>
      </c>
      <c r="W328">
        <v>0</v>
      </c>
      <c r="X328" s="103">
        <v>4</v>
      </c>
      <c r="Y328" t="s">
        <v>991</v>
      </c>
      <c r="Z328" s="103">
        <v>51</v>
      </c>
      <c r="AA328" s="112">
        <v>1</v>
      </c>
      <c r="AB328" s="113" t="s">
        <v>357</v>
      </c>
      <c r="AC328" s="121"/>
      <c r="AD328" s="289" t="s">
        <v>358</v>
      </c>
      <c r="AE328" s="289" t="s">
        <v>347</v>
      </c>
      <c r="AF328" s="113" t="s">
        <v>359</v>
      </c>
    </row>
    <row r="329" spans="1:32" x14ac:dyDescent="0.25">
      <c r="A329">
        <v>5</v>
      </c>
      <c r="B329" t="s">
        <v>12</v>
      </c>
      <c r="C329" t="s">
        <v>342</v>
      </c>
      <c r="D329">
        <v>1</v>
      </c>
      <c r="E329" t="s">
        <v>343</v>
      </c>
      <c r="F329">
        <v>1</v>
      </c>
      <c r="G329" t="str">
        <f>VLOOKUP(M329,'BATERIA DE PROYECTOS'!$A$2:$G$115,7,0)</f>
        <v>Programa 1. Diálogo social y cultura ciudadana para la convivencia pacífica y la recuperación de la confianza.</v>
      </c>
      <c r="H329" t="s">
        <v>345</v>
      </c>
      <c r="I329" t="str">
        <f>VLOOKUP(M329,'BATERIA DE PROYECTOS'!$A$2:$I$115,9,0)</f>
        <v>Cultura ciudadana para la convivencia pacífica</v>
      </c>
      <c r="J329" t="s">
        <v>347</v>
      </c>
      <c r="K329">
        <v>15</v>
      </c>
      <c r="L329" t="str">
        <f>VLOOKUP(M329,'BATERIA DE PROYECTOS'!$A$2:$L$115,12,0)</f>
        <v>Promoción de la convivencia ciudadana</v>
      </c>
      <c r="M329">
        <v>3</v>
      </c>
      <c r="N329" t="s">
        <v>360</v>
      </c>
      <c r="O329" t="s">
        <v>361</v>
      </c>
      <c r="P329" t="s">
        <v>1338</v>
      </c>
      <c r="Q329" s="104">
        <v>305</v>
      </c>
      <c r="R329" s="104">
        <v>314</v>
      </c>
      <c r="S329" s="104">
        <v>323</v>
      </c>
      <c r="T329" s="104">
        <v>333</v>
      </c>
      <c r="U329" s="104">
        <v>1275</v>
      </c>
      <c r="V329" s="105">
        <v>2.5999999999999999E-3</v>
      </c>
      <c r="W329">
        <v>0</v>
      </c>
      <c r="X329" s="103">
        <v>4</v>
      </c>
      <c r="Y329" t="s">
        <v>991</v>
      </c>
      <c r="Z329" s="103">
        <v>51</v>
      </c>
      <c r="AA329" s="112">
        <v>1</v>
      </c>
      <c r="AB329" s="113" t="s">
        <v>362</v>
      </c>
      <c r="AC329" s="121"/>
      <c r="AD329" s="289" t="s">
        <v>358</v>
      </c>
      <c r="AE329" s="289" t="s">
        <v>347</v>
      </c>
      <c r="AF329" s="113" t="s">
        <v>354</v>
      </c>
    </row>
    <row r="330" spans="1:32" x14ac:dyDescent="0.25">
      <c r="A330">
        <v>5</v>
      </c>
      <c r="B330" t="s">
        <v>12</v>
      </c>
      <c r="C330" t="s">
        <v>363</v>
      </c>
      <c r="D330">
        <v>1</v>
      </c>
      <c r="E330" t="s">
        <v>343</v>
      </c>
      <c r="F330">
        <v>2</v>
      </c>
      <c r="G330" t="str">
        <f>VLOOKUP(M330,'BATERIA DE PROYECTOS'!$A$2:$G$115,7,0)</f>
        <v>Programa 2. Cero tolerancia a las violencias contra las mujeres y basadas en género</v>
      </c>
      <c r="H330" t="s">
        <v>345</v>
      </c>
      <c r="I330" t="str">
        <f>VLOOKUP(M330,'BATERIA DE PROYECTOS'!$A$2:$I$115,9,0)</f>
        <v>Cero tolerancia a las violencias</v>
      </c>
      <c r="J330" t="s">
        <v>347</v>
      </c>
      <c r="K330">
        <v>22</v>
      </c>
      <c r="L330" t="str">
        <f>VLOOKUP(M330,'BATERIA DE PROYECTOS'!$A$2:$L$115,12,0)</f>
        <v>Prevención del feminicidio y las violencias contra las mujeres</v>
      </c>
      <c r="M330">
        <v>4</v>
      </c>
      <c r="N330" t="s">
        <v>368</v>
      </c>
      <c r="O330" t="s">
        <v>369</v>
      </c>
      <c r="P330" t="s">
        <v>1339</v>
      </c>
      <c r="Q330" s="104">
        <v>1750</v>
      </c>
      <c r="R330" s="104">
        <v>1801</v>
      </c>
      <c r="S330" s="104">
        <v>1853</v>
      </c>
      <c r="T330" s="104">
        <v>1907</v>
      </c>
      <c r="U330" s="104">
        <v>7311</v>
      </c>
      <c r="V330" s="105">
        <v>1.49E-2</v>
      </c>
      <c r="W330">
        <v>0</v>
      </c>
      <c r="X330" s="103">
        <v>2000</v>
      </c>
      <c r="Y330" t="s">
        <v>995</v>
      </c>
      <c r="Z330" s="103">
        <v>50</v>
      </c>
      <c r="AA330" s="112">
        <v>2</v>
      </c>
      <c r="AB330" s="113" t="s">
        <v>222</v>
      </c>
      <c r="AC330" s="121"/>
      <c r="AD330" s="289" t="s">
        <v>370</v>
      </c>
      <c r="AE330" s="289" t="s">
        <v>347</v>
      </c>
      <c r="AF330" s="113" t="s">
        <v>371</v>
      </c>
    </row>
    <row r="331" spans="1:32" x14ac:dyDescent="0.25">
      <c r="A331">
        <v>5</v>
      </c>
      <c r="B331" t="s">
        <v>12</v>
      </c>
      <c r="C331" t="s">
        <v>342</v>
      </c>
      <c r="D331">
        <v>1</v>
      </c>
      <c r="E331" t="s">
        <v>343</v>
      </c>
      <c r="F331">
        <v>3</v>
      </c>
      <c r="G331" t="str">
        <f>VLOOKUP(M331,'BATERIA DE PROYECTOS'!$A$2:$G$115,7,0)</f>
        <v>Programa 3. Desmantelamiento de estructuras criminales y delincuenciales con mejores capacidades y activos tecnológicos.</v>
      </c>
      <c r="H331" t="s">
        <v>373</v>
      </c>
      <c r="I331" t="str">
        <f>VLOOKUP(M331,'BATERIA DE PROYECTOS'!$A$2:$I$115,9,0)</f>
        <v>Mejores capacidades al servicio de la seguridad</v>
      </c>
      <c r="J331" t="s">
        <v>375</v>
      </c>
      <c r="K331">
        <v>2</v>
      </c>
      <c r="L331" t="str">
        <f>VLOOKUP(M331,'BATERIA DE PROYECTOS'!$A$2:$L$115,12,0)</f>
        <v>Dotación, mantenimiento de equipamientos que permitan el fortalecimiento de la seguridad y justicia.</v>
      </c>
      <c r="M331">
        <v>5</v>
      </c>
      <c r="N331" t="s">
        <v>378</v>
      </c>
      <c r="O331" t="s">
        <v>379</v>
      </c>
      <c r="P331" t="s">
        <v>1340</v>
      </c>
      <c r="Q331" s="104">
        <v>785</v>
      </c>
      <c r="R331" s="104">
        <v>808</v>
      </c>
      <c r="S331" s="104">
        <v>832</v>
      </c>
      <c r="T331" s="104">
        <v>856</v>
      </c>
      <c r="U331" s="104">
        <v>3282</v>
      </c>
      <c r="V331" s="105">
        <v>6.7000000000000002E-3</v>
      </c>
      <c r="W331">
        <v>0</v>
      </c>
      <c r="X331" s="103">
        <v>4</v>
      </c>
      <c r="Y331" t="s">
        <v>991</v>
      </c>
      <c r="Z331" s="103">
        <v>51</v>
      </c>
      <c r="AA331" s="112">
        <v>3</v>
      </c>
      <c r="AB331" s="113" t="s">
        <v>222</v>
      </c>
      <c r="AC331" s="121"/>
      <c r="AD331" s="289" t="s">
        <v>347</v>
      </c>
      <c r="AE331" s="289" t="s">
        <v>347</v>
      </c>
      <c r="AF331" s="113" t="s">
        <v>380</v>
      </c>
    </row>
    <row r="332" spans="1:32" x14ac:dyDescent="0.25">
      <c r="A332">
        <v>5</v>
      </c>
      <c r="B332" t="s">
        <v>12</v>
      </c>
      <c r="C332" t="s">
        <v>342</v>
      </c>
      <c r="D332">
        <v>1</v>
      </c>
      <c r="E332" t="s">
        <v>343</v>
      </c>
      <c r="F332">
        <v>3</v>
      </c>
      <c r="G332" t="str">
        <f>VLOOKUP(M332,'BATERIA DE PROYECTOS'!$A$2:$G$115,7,0)</f>
        <v>Programa 3. Desmantelamiento de estructuras criminales y delincuenciales con mejores capacidades y activos tecnológicos.</v>
      </c>
      <c r="H332" t="s">
        <v>373</v>
      </c>
      <c r="I332" t="str">
        <f>VLOOKUP(M332,'BATERIA DE PROYECTOS'!$A$2:$I$115,9,0)</f>
        <v>Mejores capacidades al servicio de la seguridad</v>
      </c>
      <c r="J332" t="s">
        <v>375</v>
      </c>
      <c r="K332">
        <v>2</v>
      </c>
      <c r="L332" t="str">
        <f>VLOOKUP(M332,'BATERIA DE PROYECTOS'!$A$2:$L$115,12,0)</f>
        <v>Dotación, mantenimiento de equipamientos que permitan el fortalecimiento de la seguridad y justicia.</v>
      </c>
      <c r="M332">
        <v>6</v>
      </c>
      <c r="N332" t="s">
        <v>381</v>
      </c>
      <c r="O332" t="s">
        <v>382</v>
      </c>
      <c r="P332" t="s">
        <v>1341</v>
      </c>
      <c r="Q332" s="104">
        <v>785</v>
      </c>
      <c r="R332" s="104">
        <v>808</v>
      </c>
      <c r="S332" s="104">
        <v>832</v>
      </c>
      <c r="T332" s="104">
        <v>856</v>
      </c>
      <c r="U332" s="104">
        <v>3282</v>
      </c>
      <c r="V332" s="105">
        <v>6.7000000000000002E-3</v>
      </c>
      <c r="W332">
        <v>0</v>
      </c>
      <c r="X332" s="103">
        <v>4</v>
      </c>
      <c r="Y332" t="s">
        <v>991</v>
      </c>
      <c r="Z332" s="103">
        <v>51</v>
      </c>
      <c r="AA332" s="112">
        <v>3</v>
      </c>
      <c r="AB332" s="113" t="s">
        <v>383</v>
      </c>
      <c r="AC332" s="121"/>
      <c r="AD332" s="289" t="s">
        <v>347</v>
      </c>
      <c r="AE332" s="289" t="s">
        <v>347</v>
      </c>
      <c r="AF332" s="113" t="s">
        <v>384</v>
      </c>
    </row>
    <row r="333" spans="1:32" x14ac:dyDescent="0.25">
      <c r="A333">
        <v>5</v>
      </c>
      <c r="B333" t="s">
        <v>12</v>
      </c>
      <c r="C333" t="s">
        <v>342</v>
      </c>
      <c r="D333">
        <v>1</v>
      </c>
      <c r="E333" t="s">
        <v>343</v>
      </c>
      <c r="F333">
        <v>4</v>
      </c>
      <c r="G333" t="str">
        <f>VLOOKUP(M333,'BATERIA DE PROYECTOS'!$A$2:$G$115,7,0)</f>
        <v>Programa 4. Servicios centrados en la justicia.</v>
      </c>
      <c r="H333" t="s">
        <v>345</v>
      </c>
      <c r="I333" t="str">
        <f>VLOOKUP(M333,'BATERIA DE PROYECTOS'!$A$2:$I$115,9,0)</f>
        <v>Cultura ciudadana para la convivencia pacífica</v>
      </c>
      <c r="J333" t="s">
        <v>347</v>
      </c>
      <c r="K333">
        <v>14</v>
      </c>
      <c r="L333" t="str">
        <f>VLOOKUP(M333,'BATERIA DE PROYECTOS'!$A$2:$L$115,12,0)</f>
        <v>Acceso a la Justicia</v>
      </c>
      <c r="M333">
        <v>7</v>
      </c>
      <c r="N333" t="s">
        <v>388</v>
      </c>
      <c r="O333" t="s">
        <v>389</v>
      </c>
      <c r="P333" t="s">
        <v>1342</v>
      </c>
      <c r="Q333" s="104">
        <v>146</v>
      </c>
      <c r="R333" s="104">
        <v>150</v>
      </c>
      <c r="S333" s="104">
        <v>155</v>
      </c>
      <c r="T333" s="104">
        <v>159</v>
      </c>
      <c r="U333" s="104">
        <v>610</v>
      </c>
      <c r="V333" s="105">
        <v>1.1999999999999999E-3</v>
      </c>
      <c r="W333">
        <v>0</v>
      </c>
      <c r="X333" s="103">
        <v>20</v>
      </c>
      <c r="Y333" t="s">
        <v>991</v>
      </c>
      <c r="Z333" s="103">
        <v>51</v>
      </c>
      <c r="AA333" s="112">
        <v>4</v>
      </c>
      <c r="AB333" s="113" t="s">
        <v>390</v>
      </c>
      <c r="AC333" s="121"/>
      <c r="AD333" s="289" t="s">
        <v>347</v>
      </c>
      <c r="AE333" s="289" t="s">
        <v>347</v>
      </c>
      <c r="AF333" s="113" t="s">
        <v>391</v>
      </c>
    </row>
    <row r="334" spans="1:32" x14ac:dyDescent="0.25">
      <c r="A334">
        <v>5</v>
      </c>
      <c r="B334" t="s">
        <v>12</v>
      </c>
      <c r="C334" t="s">
        <v>342</v>
      </c>
      <c r="D334">
        <v>1</v>
      </c>
      <c r="E334" t="s">
        <v>343</v>
      </c>
      <c r="F334">
        <v>4</v>
      </c>
      <c r="G334" t="str">
        <f>VLOOKUP(M334,'BATERIA DE PROYECTOS'!$A$2:$G$115,7,0)</f>
        <v>Programa 4. Servicios centrados en la justicia.</v>
      </c>
      <c r="H334" t="s">
        <v>345</v>
      </c>
      <c r="I334" t="str">
        <f>VLOOKUP(M334,'BATERIA DE PROYECTOS'!$A$2:$I$115,9,0)</f>
        <v>Cultura ciudadana para la convivencia pacífica</v>
      </c>
      <c r="J334" t="s">
        <v>347</v>
      </c>
      <c r="K334">
        <v>14</v>
      </c>
      <c r="L334" t="str">
        <f>VLOOKUP(M334,'BATERIA DE PROYECTOS'!$A$2:$L$115,12,0)</f>
        <v>Acceso a la Justicia</v>
      </c>
      <c r="M334">
        <v>8</v>
      </c>
      <c r="N334" t="s">
        <v>392</v>
      </c>
      <c r="O334" t="s">
        <v>393</v>
      </c>
      <c r="P334" t="s">
        <v>1343</v>
      </c>
      <c r="Q334" s="104">
        <v>146</v>
      </c>
      <c r="R334" s="104">
        <v>150</v>
      </c>
      <c r="S334" s="104">
        <v>155</v>
      </c>
      <c r="T334" s="104">
        <v>159</v>
      </c>
      <c r="U334" s="104">
        <v>610</v>
      </c>
      <c r="V334" s="105">
        <v>1.1999999999999999E-3</v>
      </c>
      <c r="W334">
        <v>0</v>
      </c>
      <c r="X334" s="103">
        <v>400</v>
      </c>
      <c r="Y334" t="s">
        <v>991</v>
      </c>
      <c r="Z334" s="103">
        <v>51</v>
      </c>
      <c r="AA334" s="112">
        <v>4</v>
      </c>
      <c r="AB334" s="113" t="s">
        <v>352</v>
      </c>
      <c r="AC334" s="121"/>
      <c r="AD334" s="289" t="s">
        <v>347</v>
      </c>
      <c r="AE334" s="289" t="s">
        <v>347</v>
      </c>
      <c r="AF334" s="113" t="s">
        <v>391</v>
      </c>
    </row>
    <row r="335" spans="1:32" x14ac:dyDescent="0.25">
      <c r="A335">
        <v>5</v>
      </c>
      <c r="B335" t="s">
        <v>12</v>
      </c>
      <c r="C335" t="s">
        <v>342</v>
      </c>
      <c r="D335">
        <v>1</v>
      </c>
      <c r="E335" t="s">
        <v>343</v>
      </c>
      <c r="F335">
        <v>4</v>
      </c>
      <c r="G335" t="str">
        <f>VLOOKUP(M335,'BATERIA DE PROYECTOS'!$A$2:$G$115,7,0)</f>
        <v>Programa 4. Servicios centrados en la justicia.</v>
      </c>
      <c r="H335" t="s">
        <v>345</v>
      </c>
      <c r="I335" t="str">
        <f>VLOOKUP(M335,'BATERIA DE PROYECTOS'!$A$2:$I$115,9,0)</f>
        <v>Cultura ciudadana para la convivencia pacífica</v>
      </c>
      <c r="J335" t="s">
        <v>347</v>
      </c>
      <c r="K335">
        <v>14</v>
      </c>
      <c r="L335" t="str">
        <f>VLOOKUP(M335,'BATERIA DE PROYECTOS'!$A$2:$L$115,12,0)</f>
        <v>Acceso a la Justicia</v>
      </c>
      <c r="M335">
        <v>9</v>
      </c>
      <c r="N335" t="s">
        <v>394</v>
      </c>
      <c r="O335" t="s">
        <v>395</v>
      </c>
      <c r="P335" t="s">
        <v>1344</v>
      </c>
      <c r="Q335" s="104">
        <v>146</v>
      </c>
      <c r="R335" s="104">
        <v>150</v>
      </c>
      <c r="S335" s="104">
        <v>155</v>
      </c>
      <c r="T335" s="104">
        <v>159</v>
      </c>
      <c r="U335" s="104">
        <v>610</v>
      </c>
      <c r="V335" s="105">
        <v>1.1999999999999999E-3</v>
      </c>
      <c r="W335">
        <v>0</v>
      </c>
      <c r="X335" s="103">
        <v>4</v>
      </c>
      <c r="Y335" t="s">
        <v>991</v>
      </c>
      <c r="Z335" s="103">
        <v>51</v>
      </c>
      <c r="AA335" s="112">
        <v>4</v>
      </c>
      <c r="AB335" s="113" t="s">
        <v>396</v>
      </c>
      <c r="AC335" s="121"/>
      <c r="AD335" s="289" t="s">
        <v>347</v>
      </c>
      <c r="AE335" s="289" t="s">
        <v>347</v>
      </c>
      <c r="AF335" s="113" t="s">
        <v>397</v>
      </c>
    </row>
    <row r="336" spans="1:32" x14ac:dyDescent="0.25">
      <c r="A336">
        <v>5</v>
      </c>
      <c r="B336" t="s">
        <v>12</v>
      </c>
      <c r="C336" t="s">
        <v>342</v>
      </c>
      <c r="D336">
        <v>1</v>
      </c>
      <c r="E336" t="s">
        <v>343</v>
      </c>
      <c r="F336">
        <v>4</v>
      </c>
      <c r="G336" t="str">
        <f>VLOOKUP(M336,'BATERIA DE PROYECTOS'!$A$2:$G$115,7,0)</f>
        <v>Programa 4. Servicios centrados en la justicia.</v>
      </c>
      <c r="H336" t="s">
        <v>345</v>
      </c>
      <c r="I336" t="str">
        <f>VLOOKUP(M336,'BATERIA DE PROYECTOS'!$A$2:$I$115,9,0)</f>
        <v>Cultura ciudadana para la convivencia pacífica</v>
      </c>
      <c r="J336" t="s">
        <v>347</v>
      </c>
      <c r="K336">
        <v>14</v>
      </c>
      <c r="L336" t="str">
        <f>VLOOKUP(M336,'BATERIA DE PROYECTOS'!$A$2:$L$115,12,0)</f>
        <v>Acceso a la Justicia</v>
      </c>
      <c r="M336">
        <v>10</v>
      </c>
      <c r="N336" t="s">
        <v>398</v>
      </c>
      <c r="O336" t="s">
        <v>399</v>
      </c>
      <c r="P336" t="s">
        <v>1345</v>
      </c>
      <c r="Q336" s="104">
        <v>146</v>
      </c>
      <c r="R336" s="104">
        <v>150</v>
      </c>
      <c r="S336" s="104">
        <v>155</v>
      </c>
      <c r="T336" s="104">
        <v>159</v>
      </c>
      <c r="U336" s="104">
        <v>610</v>
      </c>
      <c r="V336" s="105">
        <v>1.1999999999999999E-3</v>
      </c>
      <c r="W336">
        <v>0</v>
      </c>
      <c r="X336" s="103">
        <v>400</v>
      </c>
      <c r="Y336" t="s">
        <v>991</v>
      </c>
      <c r="Z336" s="103">
        <v>51</v>
      </c>
      <c r="AA336" s="112">
        <v>4</v>
      </c>
      <c r="AB336" s="113" t="s">
        <v>400</v>
      </c>
      <c r="AC336" s="121"/>
      <c r="AD336" s="289" t="s">
        <v>347</v>
      </c>
      <c r="AE336" s="289" t="s">
        <v>347</v>
      </c>
      <c r="AF336" s="113" t="s">
        <v>354</v>
      </c>
    </row>
    <row r="337" spans="1:32" x14ac:dyDescent="0.25">
      <c r="A337">
        <v>5</v>
      </c>
      <c r="B337" t="s">
        <v>12</v>
      </c>
      <c r="C337" t="s">
        <v>342</v>
      </c>
      <c r="D337">
        <v>1</v>
      </c>
      <c r="E337" t="s">
        <v>343</v>
      </c>
      <c r="F337">
        <v>4</v>
      </c>
      <c r="G337" t="str">
        <f>VLOOKUP(M337,'BATERIA DE PROYECTOS'!$A$2:$G$115,7,0)</f>
        <v>Programa 4. Servicios centrados en la justicia.</v>
      </c>
      <c r="H337" t="s">
        <v>345</v>
      </c>
      <c r="I337" t="str">
        <f>VLOOKUP(M337,'BATERIA DE PROYECTOS'!$A$2:$I$115,9,0)</f>
        <v>Cultura ciudadana para la convivencia pacífica</v>
      </c>
      <c r="J337" t="s">
        <v>347</v>
      </c>
      <c r="K337">
        <v>14</v>
      </c>
      <c r="L337" t="str">
        <f>VLOOKUP(M337,'BATERIA DE PROYECTOS'!$A$2:$L$115,12,0)</f>
        <v>Acceso a la Justicia</v>
      </c>
      <c r="M337">
        <v>11</v>
      </c>
      <c r="N337" t="s">
        <v>401</v>
      </c>
      <c r="O337" t="s">
        <v>402</v>
      </c>
      <c r="P337" t="s">
        <v>1346</v>
      </c>
      <c r="Q337" s="104">
        <v>146</v>
      </c>
      <c r="R337" s="104">
        <v>150</v>
      </c>
      <c r="S337" s="104">
        <v>155</v>
      </c>
      <c r="T337" s="104">
        <v>159</v>
      </c>
      <c r="U337" s="104">
        <v>610</v>
      </c>
      <c r="V337" s="105">
        <v>1.1999999999999999E-3</v>
      </c>
      <c r="W337">
        <v>0</v>
      </c>
      <c r="X337" s="103">
        <v>4</v>
      </c>
      <c r="Y337" t="s">
        <v>991</v>
      </c>
      <c r="Z337" s="103">
        <v>51</v>
      </c>
      <c r="AA337" s="112">
        <v>4</v>
      </c>
      <c r="AB337" s="113" t="s">
        <v>403</v>
      </c>
      <c r="AC337" s="121"/>
      <c r="AD337" s="289" t="s">
        <v>358</v>
      </c>
      <c r="AE337" s="289" t="s">
        <v>347</v>
      </c>
      <c r="AF337" s="113" t="s">
        <v>354</v>
      </c>
    </row>
    <row r="338" spans="1:32" x14ac:dyDescent="0.25">
      <c r="A338">
        <v>5</v>
      </c>
      <c r="B338" t="s">
        <v>12</v>
      </c>
      <c r="C338" t="s">
        <v>342</v>
      </c>
      <c r="D338">
        <v>1</v>
      </c>
      <c r="E338" t="s">
        <v>343</v>
      </c>
      <c r="F338">
        <v>4</v>
      </c>
      <c r="G338" t="str">
        <f>VLOOKUP(M338,'BATERIA DE PROYECTOS'!$A$2:$G$115,7,0)</f>
        <v>Programa 4. Servicios centrados en la justicia.</v>
      </c>
      <c r="H338" t="s">
        <v>345</v>
      </c>
      <c r="I338" t="str">
        <f>VLOOKUP(M338,'BATERIA DE PROYECTOS'!$A$2:$I$115,9,0)</f>
        <v>Cultura ciudadana para la convivencia pacífica</v>
      </c>
      <c r="J338" t="s">
        <v>347</v>
      </c>
      <c r="K338">
        <v>14</v>
      </c>
      <c r="L338" t="str">
        <f>VLOOKUP(M338,'BATERIA DE PROYECTOS'!$A$2:$L$115,12,0)</f>
        <v>Acceso a la Justicia</v>
      </c>
      <c r="M338">
        <v>12</v>
      </c>
      <c r="N338" t="s">
        <v>404</v>
      </c>
      <c r="O338" t="s">
        <v>405</v>
      </c>
      <c r="P338" t="s">
        <v>1347</v>
      </c>
      <c r="Q338" s="104">
        <v>146</v>
      </c>
      <c r="R338" s="104">
        <v>150</v>
      </c>
      <c r="S338" s="104">
        <v>155</v>
      </c>
      <c r="T338" s="104">
        <v>159</v>
      </c>
      <c r="U338" s="104">
        <v>610</v>
      </c>
      <c r="V338" s="105">
        <v>1.1999999999999999E-3</v>
      </c>
      <c r="W338">
        <v>0</v>
      </c>
      <c r="X338" s="103">
        <v>4</v>
      </c>
      <c r="Y338" t="s">
        <v>991</v>
      </c>
      <c r="Z338" s="103">
        <v>51</v>
      </c>
      <c r="AA338" s="112">
        <v>4</v>
      </c>
      <c r="AB338" s="113" t="s">
        <v>406</v>
      </c>
      <c r="AC338" s="121"/>
      <c r="AD338" s="289" t="s">
        <v>407</v>
      </c>
      <c r="AE338" s="289" t="s">
        <v>347</v>
      </c>
      <c r="AF338" s="113" t="s">
        <v>408</v>
      </c>
    </row>
    <row r="339" spans="1:32" x14ac:dyDescent="0.25">
      <c r="A339">
        <v>5</v>
      </c>
      <c r="B339" t="s">
        <v>12</v>
      </c>
      <c r="C339" t="s">
        <v>342</v>
      </c>
      <c r="D339">
        <v>1</v>
      </c>
      <c r="E339" t="s">
        <v>343</v>
      </c>
      <c r="F339">
        <v>4</v>
      </c>
      <c r="G339" t="str">
        <f>VLOOKUP(M339,'BATERIA DE PROYECTOS'!$A$2:$G$115,7,0)</f>
        <v>Programa 4. Servicios centrados en la justicia.</v>
      </c>
      <c r="H339" t="s">
        <v>345</v>
      </c>
      <c r="I339" t="str">
        <f>VLOOKUP(M339,'BATERIA DE PROYECTOS'!$A$2:$I$115,9,0)</f>
        <v>Cultura ciudadana para la convivencia pacífica</v>
      </c>
      <c r="J339" t="s">
        <v>347</v>
      </c>
      <c r="K339">
        <v>14</v>
      </c>
      <c r="L339" t="str">
        <f>VLOOKUP(M339,'BATERIA DE PROYECTOS'!$A$2:$L$115,12,0)</f>
        <v>Acceso a la Justicia</v>
      </c>
      <c r="M339">
        <v>13</v>
      </c>
      <c r="N339" t="s">
        <v>409</v>
      </c>
      <c r="O339" t="s">
        <v>410</v>
      </c>
      <c r="P339" t="s">
        <v>1348</v>
      </c>
      <c r="Q339" s="104">
        <v>146</v>
      </c>
      <c r="R339" s="104">
        <v>150</v>
      </c>
      <c r="S339" s="104">
        <v>155</v>
      </c>
      <c r="T339" s="104">
        <v>159</v>
      </c>
      <c r="U339" s="104">
        <v>610</v>
      </c>
      <c r="V339" s="105">
        <v>1.1999999999999999E-3</v>
      </c>
      <c r="W339">
        <v>0</v>
      </c>
      <c r="X339" s="103">
        <v>4</v>
      </c>
      <c r="Y339" t="s">
        <v>991</v>
      </c>
      <c r="Z339" s="103">
        <v>51</v>
      </c>
      <c r="AA339" s="112">
        <v>4</v>
      </c>
      <c r="AB339" s="113" t="s">
        <v>411</v>
      </c>
      <c r="AC339" s="121"/>
      <c r="AD339" s="289" t="s">
        <v>353</v>
      </c>
      <c r="AE339" s="289" t="s">
        <v>347</v>
      </c>
      <c r="AF339" s="113" t="s">
        <v>354</v>
      </c>
    </row>
    <row r="340" spans="1:32" x14ac:dyDescent="0.25">
      <c r="A340">
        <v>5</v>
      </c>
      <c r="B340" t="s">
        <v>12</v>
      </c>
      <c r="C340" t="s">
        <v>412</v>
      </c>
      <c r="D340">
        <v>1</v>
      </c>
      <c r="E340" t="s">
        <v>343</v>
      </c>
      <c r="F340">
        <v>5</v>
      </c>
      <c r="G340" t="str">
        <f>VLOOKUP(M340,'BATERIA DE PROYECTOS'!$A$2:$G$115,7,0)</f>
        <v>Programa 5. Espacio público seguro e inclusivo.</v>
      </c>
      <c r="H340" t="s">
        <v>345</v>
      </c>
      <c r="I340" t="str">
        <f>VLOOKUP(M340,'BATERIA DE PROYECTOS'!$A$2:$I$115,9,0)</f>
        <v>Cultura ciudadana para la convivencia pacífica</v>
      </c>
      <c r="J340" t="s">
        <v>347</v>
      </c>
      <c r="K340">
        <v>60</v>
      </c>
      <c r="L340" t="str">
        <f>VLOOKUP(M340,'BATERIA DE PROYECTOS'!$A$2:$L$115,12,0)</f>
        <v>Acuerdos para el uso y aprovechamiento del espacio público</v>
      </c>
      <c r="M340">
        <v>14</v>
      </c>
      <c r="N340" t="s">
        <v>416</v>
      </c>
      <c r="O340" t="s">
        <v>417</v>
      </c>
      <c r="P340" t="s">
        <v>1349</v>
      </c>
      <c r="Q340" s="104">
        <v>1632</v>
      </c>
      <c r="R340" s="104">
        <v>1679</v>
      </c>
      <c r="S340" s="104">
        <v>1729</v>
      </c>
      <c r="T340" s="104">
        <v>1779</v>
      </c>
      <c r="U340" s="104">
        <v>6819</v>
      </c>
      <c r="V340" s="105">
        <v>1.3899999999999999E-2</v>
      </c>
      <c r="W340">
        <v>0</v>
      </c>
      <c r="X340" s="103">
        <v>8</v>
      </c>
      <c r="Y340" t="s">
        <v>1076</v>
      </c>
      <c r="Z340" s="103">
        <v>3</v>
      </c>
      <c r="AA340" s="112">
        <v>5</v>
      </c>
      <c r="AB340" s="113" t="s">
        <v>418</v>
      </c>
      <c r="AC340" s="121"/>
      <c r="AD340" s="289" t="s">
        <v>419</v>
      </c>
      <c r="AE340" s="289" t="s">
        <v>347</v>
      </c>
      <c r="AF340" s="113" t="s">
        <v>420</v>
      </c>
    </row>
    <row r="341" spans="1:32" x14ac:dyDescent="0.25">
      <c r="A341">
        <v>5</v>
      </c>
      <c r="B341" t="s">
        <v>12</v>
      </c>
      <c r="C341" t="s">
        <v>421</v>
      </c>
      <c r="D341">
        <v>1</v>
      </c>
      <c r="E341" t="s">
        <v>343</v>
      </c>
      <c r="F341">
        <v>5</v>
      </c>
      <c r="G341" t="str">
        <f>VLOOKUP(M341,'BATERIA DE PROYECTOS'!$A$2:$G$115,7,0)</f>
        <v>Programa 5. Espacio público seguro e inclusivo.</v>
      </c>
      <c r="H341" t="s">
        <v>345</v>
      </c>
      <c r="I341" t="str">
        <f>VLOOKUP(M341,'BATERIA DE PROYECTOS'!$A$2:$I$115,9,0)</f>
        <v>Infraestructura segura e incluyente</v>
      </c>
      <c r="J341" t="s">
        <v>347</v>
      </c>
      <c r="K341">
        <v>16</v>
      </c>
      <c r="L341" t="str">
        <f>VLOOKUP(M341,'BATERIA DE PROYECTOS'!$A$2:$L$115,12,0)</f>
        <v>Construcción y/o conservación de elementos del sistema de espacio público</v>
      </c>
      <c r="M341">
        <v>15</v>
      </c>
      <c r="N341" t="s">
        <v>425</v>
      </c>
      <c r="O341" t="s">
        <v>426</v>
      </c>
      <c r="P341" t="s">
        <v>1350</v>
      </c>
      <c r="Q341" s="104">
        <v>1826</v>
      </c>
      <c r="R341" s="104">
        <v>1880</v>
      </c>
      <c r="S341" s="104">
        <v>1934</v>
      </c>
      <c r="T341" s="104">
        <v>1991</v>
      </c>
      <c r="U341" s="104">
        <v>7631</v>
      </c>
      <c r="V341" s="105">
        <v>1.55E-2</v>
      </c>
      <c r="W341">
        <v>0</v>
      </c>
      <c r="X341" s="103">
        <v>4000</v>
      </c>
      <c r="Y341" t="s">
        <v>1006</v>
      </c>
      <c r="Z341" s="103">
        <v>37</v>
      </c>
      <c r="AA341" s="112">
        <v>6</v>
      </c>
      <c r="AB341" s="113" t="s">
        <v>383</v>
      </c>
      <c r="AC341" s="121"/>
      <c r="AD341" s="289" t="s">
        <v>419</v>
      </c>
      <c r="AE341" s="289" t="s">
        <v>427</v>
      </c>
      <c r="AF341" s="113" t="s">
        <v>429</v>
      </c>
    </row>
    <row r="342" spans="1:32" x14ac:dyDescent="0.25">
      <c r="A342">
        <v>5</v>
      </c>
      <c r="B342" t="s">
        <v>12</v>
      </c>
      <c r="C342" t="s">
        <v>342</v>
      </c>
      <c r="D342">
        <v>1</v>
      </c>
      <c r="E342" t="s">
        <v>343</v>
      </c>
      <c r="F342">
        <v>5</v>
      </c>
      <c r="G342" t="str">
        <f>VLOOKUP(M342,'BATERIA DE PROYECTOS'!$A$2:$G$115,7,0)</f>
        <v>Programa 5. Espacio público seguro e inclusivo.</v>
      </c>
      <c r="H342" t="s">
        <v>373</v>
      </c>
      <c r="I342" t="str">
        <f>VLOOKUP(M342,'BATERIA DE PROYECTOS'!$A$2:$I$115,9,0)</f>
        <v>Cultura ciudadana para la convivencia pacífica</v>
      </c>
      <c r="J342" t="s">
        <v>430</v>
      </c>
      <c r="K342">
        <v>1</v>
      </c>
      <c r="L342" t="str">
        <f>VLOOKUP(M342,'BATERIA DE PROYECTOS'!$A$2:$L$115,12,0)</f>
        <v>Cultura ciudadana en torno a la seguridad</v>
      </c>
      <c r="M342">
        <v>16</v>
      </c>
      <c r="N342" t="s">
        <v>433</v>
      </c>
      <c r="O342" t="s">
        <v>434</v>
      </c>
      <c r="P342" t="s">
        <v>1167</v>
      </c>
      <c r="Q342" s="104">
        <v>785</v>
      </c>
      <c r="R342" s="104">
        <v>808</v>
      </c>
      <c r="S342" s="104">
        <v>832</v>
      </c>
      <c r="T342" s="104">
        <v>856</v>
      </c>
      <c r="U342" s="104">
        <v>3282</v>
      </c>
      <c r="V342" s="105">
        <v>6.7000000000000002E-3</v>
      </c>
      <c r="W342">
        <v>0</v>
      </c>
      <c r="X342" s="103">
        <v>4</v>
      </c>
      <c r="Y342" t="s">
        <v>991</v>
      </c>
      <c r="Z342" s="103">
        <v>51</v>
      </c>
      <c r="AA342" s="112">
        <v>7</v>
      </c>
      <c r="AB342" s="113" t="s">
        <v>435</v>
      </c>
      <c r="AC342" s="121"/>
      <c r="AD342" s="289" t="s">
        <v>436</v>
      </c>
      <c r="AE342" s="289" t="s">
        <v>347</v>
      </c>
      <c r="AF342" s="113" t="s">
        <v>437</v>
      </c>
    </row>
    <row r="343" spans="1:32" x14ac:dyDescent="0.25">
      <c r="A343">
        <v>5</v>
      </c>
      <c r="B343" t="s">
        <v>12</v>
      </c>
      <c r="C343" t="s">
        <v>612</v>
      </c>
      <c r="D343">
        <v>2</v>
      </c>
      <c r="E343" t="s">
        <v>439</v>
      </c>
      <c r="F343">
        <v>7</v>
      </c>
      <c r="G343" t="str">
        <f>VLOOKUP(M343,'BATERIA DE PROYECTOS'!$A$2:$G$115,7,0)</f>
        <v>Programa 7. Bogotá, una ciudad con menos pobreza.</v>
      </c>
      <c r="H343" t="s">
        <v>373</v>
      </c>
      <c r="I343" t="str">
        <f>VLOOKUP(M343,'BATERIA DE PROYECTOS'!$A$2:$I$115,9,0)</f>
        <v xml:space="preserve">Menos pobreza </v>
      </c>
      <c r="J343">
        <v>0.12</v>
      </c>
      <c r="K343">
        <v>4</v>
      </c>
      <c r="L343" t="str">
        <f>VLOOKUP(M343,'BATERIA DE PROYECTOS'!$A$2:$L$115,12,0)</f>
        <v xml:space="preserve">Transferencias monetarias condicionadas para jóvenes </v>
      </c>
      <c r="M343">
        <v>46</v>
      </c>
      <c r="N343" t="s">
        <v>617</v>
      </c>
      <c r="O343" t="s">
        <v>618</v>
      </c>
      <c r="P343" t="s">
        <v>1351</v>
      </c>
      <c r="Q343" s="104">
        <v>1767</v>
      </c>
      <c r="R343" s="104">
        <v>1819</v>
      </c>
      <c r="S343" s="104">
        <v>1872</v>
      </c>
      <c r="T343" s="104">
        <v>1927</v>
      </c>
      <c r="U343" s="104">
        <v>7385</v>
      </c>
      <c r="V343" s="105">
        <v>1.4999999999999999E-2</v>
      </c>
      <c r="W343">
        <v>0</v>
      </c>
      <c r="X343" s="103">
        <v>1000</v>
      </c>
      <c r="Y343" t="s">
        <v>1009</v>
      </c>
      <c r="Z343" s="103">
        <v>24</v>
      </c>
      <c r="AA343" s="112">
        <v>8</v>
      </c>
      <c r="AB343" s="113" t="s">
        <v>619</v>
      </c>
      <c r="AC343" s="121"/>
      <c r="AD343" s="289" t="s">
        <v>620</v>
      </c>
      <c r="AE343" s="289" t="s">
        <v>621</v>
      </c>
      <c r="AF343" s="113" t="s">
        <v>622</v>
      </c>
    </row>
    <row r="344" spans="1:32" x14ac:dyDescent="0.25">
      <c r="A344">
        <v>5</v>
      </c>
      <c r="B344" t="s">
        <v>12</v>
      </c>
      <c r="C344" t="s">
        <v>612</v>
      </c>
      <c r="D344">
        <v>2</v>
      </c>
      <c r="E344" t="s">
        <v>439</v>
      </c>
      <c r="F344">
        <v>7</v>
      </c>
      <c r="G344" t="str">
        <f>VLOOKUP(M344,'BATERIA DE PROYECTOS'!$A$2:$G$115,7,0)</f>
        <v>Programa 7. Bogotá, una ciudad con menos pobreza.</v>
      </c>
      <c r="H344" t="s">
        <v>373</v>
      </c>
      <c r="I344" t="str">
        <f>VLOOKUP(M344,'BATERIA DE PROYECTOS'!$A$2:$I$115,9,0)</f>
        <v xml:space="preserve">Menos pobreza </v>
      </c>
      <c r="J344">
        <v>0.12</v>
      </c>
      <c r="K344">
        <v>5</v>
      </c>
      <c r="L344" t="str">
        <f>VLOOKUP(M344,'BATERIA DE PROYECTOS'!$A$2:$L$115,12,0)</f>
        <v>Otras Transferencias Monetarias</v>
      </c>
      <c r="M344">
        <v>47</v>
      </c>
      <c r="N344" t="s">
        <v>625</v>
      </c>
      <c r="O344" t="s">
        <v>626</v>
      </c>
      <c r="P344" t="s">
        <v>1352</v>
      </c>
      <c r="Q344" s="104">
        <v>2239</v>
      </c>
      <c r="R344" s="104">
        <v>2304</v>
      </c>
      <c r="S344" s="104">
        <v>2371</v>
      </c>
      <c r="T344" s="104">
        <v>2440</v>
      </c>
      <c r="U344" s="104">
        <v>9354</v>
      </c>
      <c r="V344" s="105">
        <v>1.9E-2</v>
      </c>
      <c r="W344">
        <v>0</v>
      </c>
      <c r="X344" s="103">
        <v>4000</v>
      </c>
      <c r="Y344" t="s">
        <v>1009</v>
      </c>
      <c r="Z344" s="103">
        <v>24</v>
      </c>
      <c r="AA344" s="112">
        <v>8</v>
      </c>
      <c r="AB344" s="113" t="s">
        <v>627</v>
      </c>
      <c r="AC344" s="121"/>
      <c r="AD344" s="289" t="s">
        <v>620</v>
      </c>
      <c r="AE344" s="289" t="s">
        <v>628</v>
      </c>
      <c r="AF344" s="113" t="s">
        <v>629</v>
      </c>
    </row>
    <row r="345" spans="1:32" x14ac:dyDescent="0.25">
      <c r="A345">
        <v>5</v>
      </c>
      <c r="B345" t="s">
        <v>12</v>
      </c>
      <c r="C345" t="s">
        <v>612</v>
      </c>
      <c r="D345">
        <v>2</v>
      </c>
      <c r="E345" t="s">
        <v>439</v>
      </c>
      <c r="F345">
        <v>7</v>
      </c>
      <c r="G345" t="str">
        <f>VLOOKUP(M345,'BATERIA DE PROYECTOS'!$A$2:$G$115,7,0)</f>
        <v>Programa 7. Bogotá, una ciudad con menos pobreza.</v>
      </c>
      <c r="H345" t="s">
        <v>373</v>
      </c>
      <c r="I345" t="str">
        <f>VLOOKUP(M345,'BATERIA DE PROYECTOS'!$A$2:$I$115,9,0)</f>
        <v xml:space="preserve">Menos pobreza </v>
      </c>
      <c r="J345">
        <v>0.12</v>
      </c>
      <c r="K345">
        <v>6</v>
      </c>
      <c r="L345" t="str">
        <f>VLOOKUP(M345,'BATERIA DE PROYECTOS'!$A$2:$L$115,12,0)</f>
        <v>Apoyo económico para persona mayor - tipo C</v>
      </c>
      <c r="M345">
        <v>48</v>
      </c>
      <c r="N345" t="s">
        <v>632</v>
      </c>
      <c r="O345" t="s">
        <v>633</v>
      </c>
      <c r="P345" t="s">
        <v>1353</v>
      </c>
      <c r="Q345" s="104">
        <v>9426</v>
      </c>
      <c r="R345" s="104">
        <v>9701</v>
      </c>
      <c r="S345" s="104">
        <v>9984</v>
      </c>
      <c r="T345" s="104">
        <v>10276</v>
      </c>
      <c r="U345" s="104">
        <v>39386</v>
      </c>
      <c r="V345" s="105">
        <v>0.08</v>
      </c>
      <c r="W345">
        <v>0</v>
      </c>
      <c r="X345" s="103">
        <v>4661</v>
      </c>
      <c r="Y345" t="s">
        <v>1009</v>
      </c>
      <c r="Z345" s="103">
        <v>24</v>
      </c>
      <c r="AA345" s="112">
        <v>8</v>
      </c>
      <c r="AB345" s="113" t="s">
        <v>634</v>
      </c>
      <c r="AC345" s="121"/>
      <c r="AD345" s="289" t="s">
        <v>620</v>
      </c>
      <c r="AE345" s="289" t="s">
        <v>628</v>
      </c>
      <c r="AF345" s="113" t="s">
        <v>635</v>
      </c>
    </row>
    <row r="346" spans="1:32" x14ac:dyDescent="0.25">
      <c r="A346">
        <v>5</v>
      </c>
      <c r="B346" t="s">
        <v>12</v>
      </c>
      <c r="C346" t="s">
        <v>612</v>
      </c>
      <c r="D346">
        <v>2</v>
      </c>
      <c r="E346" t="s">
        <v>439</v>
      </c>
      <c r="F346">
        <v>8</v>
      </c>
      <c r="G346" t="str">
        <f>VLOOKUP(M346,'BATERIA DE PROYECTOS'!$A$2:$G$115,7,0)</f>
        <v>Programa 8. Erradicación del hambre en Bogotá</v>
      </c>
      <c r="H346" t="s">
        <v>373</v>
      </c>
      <c r="I346" t="str">
        <f>VLOOKUP(M346,'BATERIA DE PROYECTOS'!$A$2:$I$115,9,0)</f>
        <v xml:space="preserve">Menos pobreza </v>
      </c>
      <c r="J346">
        <v>0.12</v>
      </c>
      <c r="K346">
        <v>7</v>
      </c>
      <c r="L346" t="str">
        <f>VLOOKUP(M346,'BATERIA DE PROYECTOS'!$A$2:$L$115,12,0)</f>
        <v>Comedores Comunitarios</v>
      </c>
      <c r="M346">
        <v>49</v>
      </c>
      <c r="N346" t="s">
        <v>639</v>
      </c>
      <c r="O346" t="s">
        <v>640</v>
      </c>
      <c r="P346" t="s">
        <v>1354</v>
      </c>
      <c r="Q346" s="104">
        <v>707</v>
      </c>
      <c r="R346" s="104">
        <v>728</v>
      </c>
      <c r="S346" s="104">
        <v>749</v>
      </c>
      <c r="T346" s="104">
        <v>771</v>
      </c>
      <c r="U346" s="104">
        <v>2954</v>
      </c>
      <c r="V346" s="105">
        <v>6.0000000000000001E-3</v>
      </c>
      <c r="W346">
        <v>0</v>
      </c>
      <c r="X346" s="103">
        <v>600</v>
      </c>
      <c r="Y346" t="s">
        <v>1009</v>
      </c>
      <c r="Z346" s="103">
        <v>24</v>
      </c>
      <c r="AA346" s="112">
        <v>9</v>
      </c>
      <c r="AB346" s="113" t="s">
        <v>641</v>
      </c>
      <c r="AC346" s="121"/>
      <c r="AD346" s="289" t="s">
        <v>642</v>
      </c>
      <c r="AE346" s="289" t="s">
        <v>347</v>
      </c>
      <c r="AF346" s="113" t="s">
        <v>643</v>
      </c>
    </row>
    <row r="347" spans="1:32" x14ac:dyDescent="0.25">
      <c r="A347">
        <v>5</v>
      </c>
      <c r="B347" t="s">
        <v>12</v>
      </c>
      <c r="C347" t="s">
        <v>438</v>
      </c>
      <c r="D347">
        <v>2</v>
      </c>
      <c r="E347" t="s">
        <v>439</v>
      </c>
      <c r="F347">
        <v>10</v>
      </c>
      <c r="G347" t="str">
        <f>VLOOKUP(M347,'BATERIA DE PROYECTOS'!$A$2:$G$115,7,0)</f>
        <v xml:space="preserve">Programa 10. Salud Pública Integrada e Integral </v>
      </c>
      <c r="H347" t="s">
        <v>373</v>
      </c>
      <c r="I347" t="str">
        <f>VLOOKUP(M347,'BATERIA DE PROYECTOS'!$A$2:$I$115,9,0)</f>
        <v>Ciudad saludable y con bien-estar</v>
      </c>
      <c r="J347">
        <v>0.03</v>
      </c>
      <c r="K347">
        <v>8</v>
      </c>
      <c r="L347" t="str">
        <f>VLOOKUP(M347,'BATERIA DE PROYECTOS'!$A$2:$L$115,12,0)</f>
        <v>Acciones complementarias para personas con discapacidad y sus cuidadores</v>
      </c>
      <c r="M347">
        <v>17</v>
      </c>
      <c r="N347" t="s">
        <v>444</v>
      </c>
      <c r="O347" t="s">
        <v>445</v>
      </c>
      <c r="P347" t="s">
        <v>1355</v>
      </c>
      <c r="Q347" s="104">
        <v>943</v>
      </c>
      <c r="R347" s="104">
        <v>970</v>
      </c>
      <c r="S347" s="104">
        <v>998</v>
      </c>
      <c r="T347" s="104">
        <v>1028</v>
      </c>
      <c r="U347" s="104">
        <v>3939</v>
      </c>
      <c r="V347" s="105">
        <v>8.0000000000000002E-3</v>
      </c>
      <c r="W347">
        <v>0</v>
      </c>
      <c r="X347" s="103">
        <v>1000</v>
      </c>
      <c r="Y347" t="s">
        <v>1013</v>
      </c>
      <c r="Z347" s="103">
        <v>18</v>
      </c>
      <c r="AA347" s="112">
        <v>10</v>
      </c>
      <c r="AB347" s="113" t="s">
        <v>446</v>
      </c>
      <c r="AC347" s="121"/>
      <c r="AD347" s="289" t="s">
        <v>347</v>
      </c>
      <c r="AE347" s="289" t="s">
        <v>447</v>
      </c>
      <c r="AF347" s="113" t="s">
        <v>449</v>
      </c>
    </row>
    <row r="348" spans="1:32" x14ac:dyDescent="0.25">
      <c r="A348">
        <v>5</v>
      </c>
      <c r="B348" t="s">
        <v>12</v>
      </c>
      <c r="C348" t="s">
        <v>438</v>
      </c>
      <c r="D348">
        <v>2</v>
      </c>
      <c r="E348" t="s">
        <v>439</v>
      </c>
      <c r="F348">
        <v>10</v>
      </c>
      <c r="G348" t="str">
        <f>VLOOKUP(M348,'BATERIA DE PROYECTOS'!$A$2:$G$115,7,0)</f>
        <v xml:space="preserve">Programa 10. Salud Pública Integrada e Integral </v>
      </c>
      <c r="H348" t="s">
        <v>373</v>
      </c>
      <c r="I348" t="str">
        <f>VLOOKUP(M348,'BATERIA DE PROYECTOS'!$A$2:$I$115,9,0)</f>
        <v>Ciudad saludable y con bien-estar</v>
      </c>
      <c r="J348">
        <v>0.03</v>
      </c>
      <c r="K348">
        <v>9</v>
      </c>
      <c r="L348" t="str">
        <f>VLOOKUP(M348,'BATERIA DE PROYECTOS'!$A$2:$L$115,12,0)</f>
        <v>Acciones para la disminución de los factores de riesgo frente al consumo de sustancias psicoactivas.</v>
      </c>
      <c r="M348">
        <v>18</v>
      </c>
      <c r="N348" t="s">
        <v>452</v>
      </c>
      <c r="O348" t="s">
        <v>453</v>
      </c>
      <c r="P348" t="s">
        <v>1356</v>
      </c>
      <c r="Q348" s="104">
        <v>353</v>
      </c>
      <c r="R348" s="104">
        <v>364</v>
      </c>
      <c r="S348" s="104">
        <v>374</v>
      </c>
      <c r="T348" s="104">
        <v>385</v>
      </c>
      <c r="U348" s="104">
        <v>1477</v>
      </c>
      <c r="V348" s="105">
        <v>3.0000000000000001E-3</v>
      </c>
      <c r="W348">
        <v>0</v>
      </c>
      <c r="X348" s="103">
        <v>2000</v>
      </c>
      <c r="Y348" t="s">
        <v>1013</v>
      </c>
      <c r="Z348" s="103">
        <v>18</v>
      </c>
      <c r="AA348" s="112">
        <v>10</v>
      </c>
      <c r="AB348" s="113" t="s">
        <v>454</v>
      </c>
      <c r="AC348" s="121"/>
      <c r="AD348" s="289" t="s">
        <v>347</v>
      </c>
      <c r="AE348" s="289" t="s">
        <v>347</v>
      </c>
      <c r="AF348" s="113" t="s">
        <v>455</v>
      </c>
    </row>
    <row r="349" spans="1:32" x14ac:dyDescent="0.25">
      <c r="A349">
        <v>5</v>
      </c>
      <c r="B349" t="s">
        <v>12</v>
      </c>
      <c r="C349" t="s">
        <v>438</v>
      </c>
      <c r="D349">
        <v>2</v>
      </c>
      <c r="E349" t="s">
        <v>439</v>
      </c>
      <c r="F349">
        <v>10</v>
      </c>
      <c r="G349" t="str">
        <f>VLOOKUP(M349,'BATERIA DE PROYECTOS'!$A$2:$G$115,7,0)</f>
        <v xml:space="preserve">Programa 10. Salud Pública Integrada e Integral </v>
      </c>
      <c r="H349" t="s">
        <v>373</v>
      </c>
      <c r="I349" t="str">
        <f>VLOOKUP(M349,'BATERIA DE PROYECTOS'!$A$2:$I$115,9,0)</f>
        <v>Ciudad saludable y con bien-estar</v>
      </c>
      <c r="J349">
        <v>0.03</v>
      </c>
      <c r="K349">
        <v>10</v>
      </c>
      <c r="L349" t="str">
        <f>VLOOKUP(M349,'BATERIA DE PROYECTOS'!$A$2:$L$115,12,0)</f>
        <v xml:space="preserve">Otorgamiento de Dispositivos de asistencia Personal - DAP - a personas con discapacidad </v>
      </c>
      <c r="M349">
        <v>19</v>
      </c>
      <c r="N349" t="s">
        <v>458</v>
      </c>
      <c r="O349" t="s">
        <v>459</v>
      </c>
      <c r="P349" t="s">
        <v>1357</v>
      </c>
      <c r="Q349" s="104">
        <v>1885</v>
      </c>
      <c r="R349" s="104">
        <v>1940</v>
      </c>
      <c r="S349" s="104">
        <v>1997</v>
      </c>
      <c r="T349" s="104">
        <v>2055</v>
      </c>
      <c r="U349" s="104">
        <v>7877</v>
      </c>
      <c r="V349" s="105">
        <v>1.6E-2</v>
      </c>
      <c r="W349">
        <v>0</v>
      </c>
      <c r="X349" s="103">
        <v>1500</v>
      </c>
      <c r="Y349" t="s">
        <v>1013</v>
      </c>
      <c r="Z349" s="103">
        <v>18</v>
      </c>
      <c r="AA349" s="112">
        <v>10</v>
      </c>
      <c r="AB349" s="113" t="s">
        <v>460</v>
      </c>
      <c r="AC349" s="121"/>
      <c r="AD349" s="289" t="s">
        <v>347</v>
      </c>
      <c r="AE349" s="289" t="s">
        <v>447</v>
      </c>
      <c r="AF349" s="113" t="s">
        <v>449</v>
      </c>
    </row>
    <row r="350" spans="1:32" x14ac:dyDescent="0.25">
      <c r="A350">
        <v>5</v>
      </c>
      <c r="B350" t="s">
        <v>12</v>
      </c>
      <c r="C350" t="s">
        <v>438</v>
      </c>
      <c r="D350">
        <v>2</v>
      </c>
      <c r="E350" t="s">
        <v>439</v>
      </c>
      <c r="F350">
        <v>10</v>
      </c>
      <c r="G350" t="str">
        <f>VLOOKUP(M350,'BATERIA DE PROYECTOS'!$A$2:$G$115,7,0)</f>
        <v xml:space="preserve">Programa 10. Salud Pública Integrada e Integral </v>
      </c>
      <c r="H350" t="s">
        <v>373</v>
      </c>
      <c r="I350" t="str">
        <f>VLOOKUP(M350,'BATERIA DE PROYECTOS'!$A$2:$I$115,9,0)</f>
        <v>Ciudad saludable y con bien-estar</v>
      </c>
      <c r="J350">
        <v>0.03</v>
      </c>
      <c r="K350">
        <v>19</v>
      </c>
      <c r="L350" t="str">
        <f>VLOOKUP(M350,'BATERIA DE PROYECTOS'!$A$2:$L$115,12,0)</f>
        <v>Salud sexual y reproductiva consciente en adolescentes y jóvenes</v>
      </c>
      <c r="M350">
        <v>20</v>
      </c>
      <c r="N350" t="s">
        <v>463</v>
      </c>
      <c r="O350" t="s">
        <v>464</v>
      </c>
      <c r="P350" t="s">
        <v>1358</v>
      </c>
      <c r="Q350" s="104">
        <v>353</v>
      </c>
      <c r="R350" s="104">
        <v>364</v>
      </c>
      <c r="S350" s="104">
        <v>374</v>
      </c>
      <c r="T350" s="104">
        <v>385</v>
      </c>
      <c r="U350" s="104">
        <v>1477</v>
      </c>
      <c r="V350" s="105">
        <v>3.0000000000000001E-3</v>
      </c>
      <c r="W350">
        <v>0</v>
      </c>
      <c r="X350" s="103">
        <v>1600</v>
      </c>
      <c r="Y350" t="s">
        <v>1013</v>
      </c>
      <c r="Z350" s="103">
        <v>18</v>
      </c>
      <c r="AA350" s="112">
        <v>10</v>
      </c>
      <c r="AB350" s="113" t="s">
        <v>465</v>
      </c>
      <c r="AC350" s="121"/>
      <c r="AD350" s="289" t="s">
        <v>347</v>
      </c>
      <c r="AE350" s="289" t="s">
        <v>347</v>
      </c>
      <c r="AF350" s="113" t="s">
        <v>466</v>
      </c>
    </row>
    <row r="351" spans="1:32" x14ac:dyDescent="0.25">
      <c r="A351">
        <v>5</v>
      </c>
      <c r="B351" t="s">
        <v>12</v>
      </c>
      <c r="C351" t="s">
        <v>438</v>
      </c>
      <c r="D351">
        <v>2</v>
      </c>
      <c r="E351" t="s">
        <v>439</v>
      </c>
      <c r="F351">
        <v>10</v>
      </c>
      <c r="G351" t="str">
        <f>VLOOKUP(M351,'BATERIA DE PROYECTOS'!$A$2:$G$115,7,0)</f>
        <v xml:space="preserve">Programa 10. Salud Pública Integrada e Integral </v>
      </c>
      <c r="H351" t="s">
        <v>345</v>
      </c>
      <c r="I351" t="str">
        <f>VLOOKUP(M351,'BATERIA DE PROYECTOS'!$A$2:$I$115,9,0)</f>
        <v>Ciudad saludable y con bien-estar</v>
      </c>
      <c r="J351" t="s">
        <v>347</v>
      </c>
      <c r="K351">
        <v>70</v>
      </c>
      <c r="L351" t="str">
        <f>VLOOKUP(M351,'BATERIA DE PROYECTOS'!$A$2:$L$115,12,0)</f>
        <v>Acciones para la promoción y atención de la salud mental</v>
      </c>
      <c r="M351">
        <v>23</v>
      </c>
      <c r="N351" t="s">
        <v>480</v>
      </c>
      <c r="O351" t="s">
        <v>481</v>
      </c>
      <c r="P351" t="s">
        <v>1359</v>
      </c>
      <c r="Q351" s="104">
        <v>1691</v>
      </c>
      <c r="R351" s="104">
        <v>1740</v>
      </c>
      <c r="S351" s="104">
        <v>1791</v>
      </c>
      <c r="T351" s="104">
        <v>1843</v>
      </c>
      <c r="U351" s="104">
        <v>7065</v>
      </c>
      <c r="V351" s="105">
        <v>1.44E-2</v>
      </c>
      <c r="W351">
        <v>0</v>
      </c>
      <c r="X351" s="103">
        <v>1200</v>
      </c>
      <c r="Y351" t="s">
        <v>1013</v>
      </c>
      <c r="Z351" s="103">
        <v>18</v>
      </c>
      <c r="AA351" s="112">
        <v>10</v>
      </c>
      <c r="AB351" s="113" t="s">
        <v>482</v>
      </c>
      <c r="AC351" s="121"/>
      <c r="AD351" s="289" t="s">
        <v>483</v>
      </c>
      <c r="AE351" s="289" t="s">
        <v>347</v>
      </c>
      <c r="AF351" s="113" t="s">
        <v>472</v>
      </c>
    </row>
    <row r="352" spans="1:32" x14ac:dyDescent="0.25">
      <c r="A352">
        <v>5</v>
      </c>
      <c r="B352" t="s">
        <v>12</v>
      </c>
      <c r="C352" t="s">
        <v>491</v>
      </c>
      <c r="D352">
        <v>2</v>
      </c>
      <c r="E352" t="s">
        <v>439</v>
      </c>
      <c r="F352">
        <v>12</v>
      </c>
      <c r="G352" t="str">
        <f>VLOOKUP(M352,'BATERIA DE PROYECTOS'!$A$2:$G$115,7,0)</f>
        <v>Programa 12. Bogotá cuida a su gente</v>
      </c>
      <c r="H352" t="s">
        <v>345</v>
      </c>
      <c r="I352" t="str">
        <f>VLOOKUP(M352,'BATERIA DE PROYECTOS'!$A$2:$I$115,9,0)</f>
        <v>Cuidado de la vida</v>
      </c>
      <c r="J352" t="s">
        <v>347</v>
      </c>
      <c r="K352">
        <v>66</v>
      </c>
      <c r="L352" t="str">
        <f>VLOOKUP(M352,'BATERIA DE PROYECTOS'!$A$2:$L$115,12,0)</f>
        <v>Prevención y atención de violencia intrafamiliar y sexual para poblaciones en situaciones de riesgo y vulnerabilidad de derechos</v>
      </c>
      <c r="M352">
        <v>25</v>
      </c>
      <c r="N352" t="s">
        <v>496</v>
      </c>
      <c r="O352" t="s">
        <v>497</v>
      </c>
      <c r="P352" t="s">
        <v>1360</v>
      </c>
      <c r="Q352" s="104">
        <v>1128</v>
      </c>
      <c r="R352" s="104">
        <v>1160</v>
      </c>
      <c r="S352" s="104">
        <v>1194</v>
      </c>
      <c r="T352" s="104">
        <v>1229</v>
      </c>
      <c r="U352" s="104">
        <v>4712</v>
      </c>
      <c r="V352" s="105">
        <v>9.5999999999999992E-3</v>
      </c>
      <c r="W352">
        <v>0</v>
      </c>
      <c r="X352" s="103">
        <v>1800</v>
      </c>
      <c r="Y352" t="s">
        <v>1009</v>
      </c>
      <c r="Z352" s="103">
        <v>24</v>
      </c>
      <c r="AA352" s="112">
        <v>12</v>
      </c>
      <c r="AB352" s="113" t="s">
        <v>498</v>
      </c>
      <c r="AC352" s="121"/>
      <c r="AD352" s="289" t="s">
        <v>347</v>
      </c>
      <c r="AE352" s="289" t="s">
        <v>347</v>
      </c>
      <c r="AF352" s="113" t="s">
        <v>371</v>
      </c>
    </row>
    <row r="353" spans="1:32" x14ac:dyDescent="0.25">
      <c r="A353">
        <v>5</v>
      </c>
      <c r="B353" t="s">
        <v>12</v>
      </c>
      <c r="C353" t="s">
        <v>491</v>
      </c>
      <c r="D353">
        <v>2</v>
      </c>
      <c r="E353" t="s">
        <v>439</v>
      </c>
      <c r="F353">
        <v>12</v>
      </c>
      <c r="G353" t="str">
        <f>VLOOKUP(M353,'BATERIA DE PROYECTOS'!$A$2:$G$115,7,0)</f>
        <v>Programa 12. Bogotá cuida a su gente</v>
      </c>
      <c r="H353" t="s">
        <v>345</v>
      </c>
      <c r="I353" t="str">
        <f>VLOOKUP(M353,'BATERIA DE PROYECTOS'!$A$2:$I$115,9,0)</f>
        <v>Cuidado de la vida</v>
      </c>
      <c r="J353" t="s">
        <v>347</v>
      </c>
      <c r="K353">
        <v>23</v>
      </c>
      <c r="L353" t="str">
        <f>VLOOKUP(M353,'BATERIA DE PROYECTOS'!$A$2:$L$115,12,0)</f>
        <v>Estrategias de cuidado a personas cuidadoras</v>
      </c>
      <c r="M353">
        <v>26</v>
      </c>
      <c r="N353" t="s">
        <v>501</v>
      </c>
      <c r="O353" t="s">
        <v>502</v>
      </c>
      <c r="P353" t="s">
        <v>1361</v>
      </c>
      <c r="Q353" s="104">
        <v>1526</v>
      </c>
      <c r="R353" s="104">
        <v>1570</v>
      </c>
      <c r="S353" s="104">
        <v>1616</v>
      </c>
      <c r="T353" s="104">
        <v>1663</v>
      </c>
      <c r="U353" s="104">
        <v>6376</v>
      </c>
      <c r="V353" s="105">
        <v>1.2999999999999999E-2</v>
      </c>
      <c r="W353">
        <v>0</v>
      </c>
      <c r="X353" s="103">
        <v>2000</v>
      </c>
      <c r="Y353" t="s">
        <v>995</v>
      </c>
      <c r="Z353" s="103">
        <v>50</v>
      </c>
      <c r="AA353" s="112">
        <v>12</v>
      </c>
      <c r="AB353" s="113" t="s">
        <v>503</v>
      </c>
      <c r="AC353" s="121"/>
      <c r="AD353" s="289" t="s">
        <v>347</v>
      </c>
      <c r="AE353" s="289" t="s">
        <v>347</v>
      </c>
      <c r="AF353" s="113" t="s">
        <v>371</v>
      </c>
    </row>
    <row r="354" spans="1:32" x14ac:dyDescent="0.25">
      <c r="A354">
        <v>5</v>
      </c>
      <c r="B354" t="s">
        <v>12</v>
      </c>
      <c r="C354" t="s">
        <v>491</v>
      </c>
      <c r="D354">
        <v>2</v>
      </c>
      <c r="E354" t="s">
        <v>439</v>
      </c>
      <c r="F354">
        <v>12</v>
      </c>
      <c r="G354" t="str">
        <f>VLOOKUP(M354,'BATERIA DE PROYECTOS'!$A$2:$G$115,7,0)</f>
        <v>Programa 12. Bogotá cuida a su gente</v>
      </c>
      <c r="H354" t="s">
        <v>345</v>
      </c>
      <c r="I354" t="str">
        <f>VLOOKUP(M354,'BATERIA DE PROYECTOS'!$A$2:$I$115,9,0)</f>
        <v>Cuidado de la vida</v>
      </c>
      <c r="J354" t="s">
        <v>347</v>
      </c>
      <c r="K354">
        <v>50</v>
      </c>
      <c r="L354" t="str">
        <f>VLOOKUP(M354,'BATERIA DE PROYECTOS'!$A$2:$L$115,12,0)</f>
        <v>Fortalecimiento de capacidades para el ejercicio de derechos y para la autonomía económica de las mujeres.</v>
      </c>
      <c r="M354">
        <v>27</v>
      </c>
      <c r="N354" t="s">
        <v>506</v>
      </c>
      <c r="O354" t="s">
        <v>507</v>
      </c>
      <c r="P354" t="s">
        <v>1362</v>
      </c>
      <c r="Q354" s="104">
        <v>1514</v>
      </c>
      <c r="R354" s="104">
        <v>1558</v>
      </c>
      <c r="S354" s="104">
        <v>1604</v>
      </c>
      <c r="T354" s="104">
        <v>1651</v>
      </c>
      <c r="U354" s="104">
        <v>6326</v>
      </c>
      <c r="V354" s="105">
        <v>1.29E-2</v>
      </c>
      <c r="W354">
        <v>0</v>
      </c>
      <c r="X354" s="103">
        <v>2000</v>
      </c>
      <c r="Y354" t="s">
        <v>995</v>
      </c>
      <c r="Z354" s="103">
        <v>50</v>
      </c>
      <c r="AA354" s="112">
        <v>12</v>
      </c>
      <c r="AB354" s="113" t="s">
        <v>352</v>
      </c>
      <c r="AC354" s="121"/>
      <c r="AD354" s="289" t="s">
        <v>347</v>
      </c>
      <c r="AE354" s="289" t="s">
        <v>508</v>
      </c>
      <c r="AF354" s="113" t="s">
        <v>509</v>
      </c>
    </row>
    <row r="355" spans="1:32" x14ac:dyDescent="0.25">
      <c r="A355">
        <v>5</v>
      </c>
      <c r="B355" t="s">
        <v>12</v>
      </c>
      <c r="C355" t="s">
        <v>521</v>
      </c>
      <c r="D355">
        <v>2</v>
      </c>
      <c r="E355" t="s">
        <v>439</v>
      </c>
      <c r="F355">
        <v>13</v>
      </c>
      <c r="G355" t="str">
        <f>VLOOKUP(M355,'BATERIA DE PROYECTOS'!$A$2:$G$115,7,0)</f>
        <v>Programa 13. Bogotá, un territorio de paz y reconciliación en donde todos puedan volver a empezar.</v>
      </c>
      <c r="H355" t="s">
        <v>345</v>
      </c>
      <c r="I355" t="str">
        <f>VLOOKUP(M355,'BATERIA DE PROYECTOS'!$A$2:$I$115,9,0)</f>
        <v>Cuidado de la vida</v>
      </c>
      <c r="J355" t="s">
        <v>347</v>
      </c>
      <c r="K355">
        <v>21</v>
      </c>
      <c r="L355" t="str">
        <f>VLOOKUP(M355,'BATERIA DE PROYECTOS'!$A$2:$L$115,12,0)</f>
        <v>Construcción de memoria, verdad, reparación, víctimas, paz y reconciliación</v>
      </c>
      <c r="M355">
        <v>30</v>
      </c>
      <c r="N355" t="s">
        <v>525</v>
      </c>
      <c r="O355" t="s">
        <v>526</v>
      </c>
      <c r="P355" t="s">
        <v>1363</v>
      </c>
      <c r="Q355" s="104">
        <v>251</v>
      </c>
      <c r="R355" s="104">
        <v>258</v>
      </c>
      <c r="S355" s="104">
        <v>265</v>
      </c>
      <c r="T355" s="104">
        <v>273</v>
      </c>
      <c r="U355" s="104">
        <v>1047</v>
      </c>
      <c r="V355" s="105">
        <v>2.0999999999999999E-3</v>
      </c>
      <c r="W355">
        <v>0</v>
      </c>
      <c r="X355" s="103">
        <v>8</v>
      </c>
      <c r="Y355" t="s">
        <v>1023</v>
      </c>
      <c r="Z355" s="103">
        <v>1</v>
      </c>
      <c r="AA355" s="112">
        <v>13</v>
      </c>
      <c r="AB355" s="113" t="s">
        <v>362</v>
      </c>
      <c r="AC355" s="121"/>
      <c r="AD355" s="289" t="s">
        <v>347</v>
      </c>
      <c r="AE355" s="289" t="s">
        <v>527</v>
      </c>
      <c r="AF355" s="113" t="s">
        <v>528</v>
      </c>
    </row>
    <row r="356" spans="1:32" x14ac:dyDescent="0.25">
      <c r="A356">
        <v>5</v>
      </c>
      <c r="B356" t="s">
        <v>12</v>
      </c>
      <c r="C356" t="s">
        <v>521</v>
      </c>
      <c r="D356">
        <v>2</v>
      </c>
      <c r="E356" t="s">
        <v>439</v>
      </c>
      <c r="F356">
        <v>13</v>
      </c>
      <c r="G356" t="str">
        <f>VLOOKUP(M356,'BATERIA DE PROYECTOS'!$A$2:$G$115,7,0)</f>
        <v>Programa 13. Bogotá, un territorio de paz y reconciliación en donde todos puedan volver a empezar.</v>
      </c>
      <c r="H356" t="s">
        <v>345</v>
      </c>
      <c r="I356" t="str">
        <f>VLOOKUP(M356,'BATERIA DE PROYECTOS'!$A$2:$I$115,9,0)</f>
        <v>Cuidado de la vida</v>
      </c>
      <c r="J356" t="s">
        <v>347</v>
      </c>
      <c r="K356">
        <v>21</v>
      </c>
      <c r="L356" t="str">
        <f>VLOOKUP(M356,'BATERIA DE PROYECTOS'!$A$2:$L$115,12,0)</f>
        <v>Construcción de memoria, verdad, reparación, víctimas, paz y reconciliación</v>
      </c>
      <c r="M356">
        <v>31</v>
      </c>
      <c r="N356" t="s">
        <v>529</v>
      </c>
      <c r="O356" t="s">
        <v>530</v>
      </c>
      <c r="P356" t="s">
        <v>1364</v>
      </c>
      <c r="Q356" s="104">
        <v>251</v>
      </c>
      <c r="R356" s="104">
        <v>258</v>
      </c>
      <c r="S356" s="104">
        <v>265</v>
      </c>
      <c r="T356" s="104">
        <v>273</v>
      </c>
      <c r="U356" s="104">
        <v>1047</v>
      </c>
      <c r="V356" s="105">
        <v>2.0999999999999999E-3</v>
      </c>
      <c r="W356">
        <v>0</v>
      </c>
      <c r="X356" s="103">
        <v>8</v>
      </c>
      <c r="Y356" t="s">
        <v>1023</v>
      </c>
      <c r="Z356" s="103">
        <v>1</v>
      </c>
      <c r="AA356" s="112">
        <v>13</v>
      </c>
      <c r="AB356" s="113" t="s">
        <v>531</v>
      </c>
      <c r="AC356" s="121"/>
      <c r="AD356" s="289" t="s">
        <v>347</v>
      </c>
      <c r="AE356" s="289" t="s">
        <v>347</v>
      </c>
      <c r="AF356" s="113" t="s">
        <v>532</v>
      </c>
    </row>
    <row r="357" spans="1:32" x14ac:dyDescent="0.25">
      <c r="A357">
        <v>5</v>
      </c>
      <c r="B357" t="s">
        <v>12</v>
      </c>
      <c r="C357" t="s">
        <v>521</v>
      </c>
      <c r="D357">
        <v>2</v>
      </c>
      <c r="E357" t="s">
        <v>439</v>
      </c>
      <c r="F357">
        <v>13</v>
      </c>
      <c r="G357" t="str">
        <f>VLOOKUP(M357,'BATERIA DE PROYECTOS'!$A$2:$G$115,7,0)</f>
        <v>Programa 13. Bogotá, un territorio de paz y reconciliación en donde todos puedan volver a empezar.</v>
      </c>
      <c r="H357" t="s">
        <v>345</v>
      </c>
      <c r="I357" t="str">
        <f>VLOOKUP(M357,'BATERIA DE PROYECTOS'!$A$2:$I$115,9,0)</f>
        <v>Cuidado de la vida</v>
      </c>
      <c r="J357" t="s">
        <v>347</v>
      </c>
      <c r="K357">
        <v>21</v>
      </c>
      <c r="L357" t="str">
        <f>VLOOKUP(M357,'BATERIA DE PROYECTOS'!$A$2:$L$115,12,0)</f>
        <v>Construcción de memoria, verdad, reparación, víctimas, paz y reconciliación</v>
      </c>
      <c r="M357">
        <v>32</v>
      </c>
      <c r="N357" t="s">
        <v>533</v>
      </c>
      <c r="O357" t="s">
        <v>534</v>
      </c>
      <c r="P357" t="s">
        <v>1365</v>
      </c>
      <c r="Q357" s="104">
        <v>251</v>
      </c>
      <c r="R357" s="104">
        <v>258</v>
      </c>
      <c r="S357" s="104">
        <v>265</v>
      </c>
      <c r="T357" s="104">
        <v>273</v>
      </c>
      <c r="U357" s="104">
        <v>1047</v>
      </c>
      <c r="V357" s="105">
        <v>2.0999999999999999E-3</v>
      </c>
      <c r="W357">
        <v>0</v>
      </c>
      <c r="X357" s="103">
        <v>8</v>
      </c>
      <c r="Y357" t="s">
        <v>1023</v>
      </c>
      <c r="Z357" s="103">
        <v>1</v>
      </c>
      <c r="AA357" s="112">
        <v>13</v>
      </c>
      <c r="AB357" s="113" t="s">
        <v>352</v>
      </c>
      <c r="AC357" s="121"/>
      <c r="AD357" s="289" t="s">
        <v>347</v>
      </c>
      <c r="AE357" s="289" t="s">
        <v>347</v>
      </c>
      <c r="AF357" s="113" t="s">
        <v>535</v>
      </c>
    </row>
    <row r="358" spans="1:32" x14ac:dyDescent="0.25">
      <c r="A358">
        <v>5</v>
      </c>
      <c r="B358" t="s">
        <v>12</v>
      </c>
      <c r="C358" t="s">
        <v>536</v>
      </c>
      <c r="D358">
        <v>2</v>
      </c>
      <c r="E358" t="s">
        <v>439</v>
      </c>
      <c r="F358">
        <v>14</v>
      </c>
      <c r="G358" t="str">
        <f>VLOOKUP(M358,'BATERIA DE PROYECTOS'!$A$2:$G$115,7,0)</f>
        <v>Programa 14. Bogotá deportiva, recreativa, artística, patrimonial e intercultural.</v>
      </c>
      <c r="H358" t="s">
        <v>373</v>
      </c>
      <c r="I358" t="str">
        <f>VLOOKUP(M358,'BATERIA DE PROYECTOS'!$A$2:$I$115,9,0)</f>
        <v>Bogotá cultural y deportiva</v>
      </c>
      <c r="J358" t="s">
        <v>539</v>
      </c>
      <c r="K358">
        <v>3</v>
      </c>
      <c r="L358" t="str">
        <f>VLOOKUP(M358,'BATERIA DE PROYECTOS'!$A$2:$L$115,12,0)</f>
        <v>Iniciativas de interés cultural, artístico, patrimonial y de cultura ciudadana.</v>
      </c>
      <c r="M358">
        <v>33</v>
      </c>
      <c r="N358" t="s">
        <v>542</v>
      </c>
      <c r="O358" t="s">
        <v>543</v>
      </c>
      <c r="P358" t="s">
        <v>1366</v>
      </c>
      <c r="Q358" s="104">
        <v>393</v>
      </c>
      <c r="R358" s="104">
        <v>404</v>
      </c>
      <c r="S358" s="104">
        <v>416</v>
      </c>
      <c r="T358" s="104">
        <v>428</v>
      </c>
      <c r="U358" s="104">
        <v>1641</v>
      </c>
      <c r="V358" s="105">
        <v>3.3E-3</v>
      </c>
      <c r="W358">
        <v>0</v>
      </c>
      <c r="X358" s="103">
        <v>50</v>
      </c>
      <c r="Y358" t="s">
        <v>1027</v>
      </c>
      <c r="Z358" s="103">
        <v>26</v>
      </c>
      <c r="AA358" s="112">
        <v>14</v>
      </c>
      <c r="AB358" s="113" t="s">
        <v>544</v>
      </c>
      <c r="AC358" s="121"/>
      <c r="AD358" s="289" t="s">
        <v>545</v>
      </c>
      <c r="AE358" s="289" t="s">
        <v>546</v>
      </c>
      <c r="AF358" s="113" t="s">
        <v>548</v>
      </c>
    </row>
    <row r="359" spans="1:32" x14ac:dyDescent="0.25">
      <c r="A359">
        <v>5</v>
      </c>
      <c r="B359" t="s">
        <v>12</v>
      </c>
      <c r="C359" t="s">
        <v>536</v>
      </c>
      <c r="D359">
        <v>2</v>
      </c>
      <c r="E359" t="s">
        <v>439</v>
      </c>
      <c r="F359">
        <v>14</v>
      </c>
      <c r="G359" t="str">
        <f>VLOOKUP(M359,'BATERIA DE PROYECTOS'!$A$2:$G$115,7,0)</f>
        <v>Programa 14. Bogotá deportiva, recreativa, artística, patrimonial e intercultural.</v>
      </c>
      <c r="H359" t="s">
        <v>345</v>
      </c>
      <c r="I359" t="str">
        <f>VLOOKUP(M359,'BATERIA DE PROYECTOS'!$A$2:$I$115,9,0)</f>
        <v>Bogotá cultural y deportiva</v>
      </c>
      <c r="J359" t="s">
        <v>347</v>
      </c>
      <c r="K359">
        <v>24</v>
      </c>
      <c r="L359" t="str">
        <f>VLOOKUP(M359,'BATERIA DE PROYECTOS'!$A$2:$L$115,12,0)</f>
        <v xml:space="preserve">Recreación y deporte </v>
      </c>
      <c r="M359">
        <v>34</v>
      </c>
      <c r="N359" t="s">
        <v>551</v>
      </c>
      <c r="O359" t="s">
        <v>552</v>
      </c>
      <c r="P359" t="s">
        <v>1367</v>
      </c>
      <c r="Q359" s="104">
        <v>647</v>
      </c>
      <c r="R359" s="104">
        <v>666</v>
      </c>
      <c r="S359" s="104">
        <v>685</v>
      </c>
      <c r="T359" s="104">
        <v>705</v>
      </c>
      <c r="U359" s="104">
        <v>2703</v>
      </c>
      <c r="V359" s="105">
        <v>5.4999999999999997E-3</v>
      </c>
      <c r="W359">
        <v>0</v>
      </c>
      <c r="X359" s="103">
        <v>80</v>
      </c>
      <c r="Y359" t="s">
        <v>1027</v>
      </c>
      <c r="Z359" s="103">
        <v>26</v>
      </c>
      <c r="AA359" s="112">
        <v>15</v>
      </c>
      <c r="AB359" s="113" t="s">
        <v>553</v>
      </c>
      <c r="AC359" s="121"/>
      <c r="AD359" s="289" t="s">
        <v>545</v>
      </c>
      <c r="AE359" s="289" t="s">
        <v>347</v>
      </c>
      <c r="AF359" s="113" t="s">
        <v>554</v>
      </c>
    </row>
    <row r="360" spans="1:32" x14ac:dyDescent="0.25">
      <c r="A360">
        <v>5</v>
      </c>
      <c r="B360" t="s">
        <v>12</v>
      </c>
      <c r="C360" t="s">
        <v>536</v>
      </c>
      <c r="D360">
        <v>2</v>
      </c>
      <c r="E360" t="s">
        <v>439</v>
      </c>
      <c r="F360">
        <v>14</v>
      </c>
      <c r="G360" t="str">
        <f>VLOOKUP(M360,'BATERIA DE PROYECTOS'!$A$2:$G$115,7,0)</f>
        <v>Programa 14. Bogotá deportiva, recreativa, artística, patrimonial e intercultural.</v>
      </c>
      <c r="H360" t="s">
        <v>345</v>
      </c>
      <c r="I360" t="str">
        <f>VLOOKUP(M360,'BATERIA DE PROYECTOS'!$A$2:$I$115,9,0)</f>
        <v>Bogotá cultural y deportiva</v>
      </c>
      <c r="J360" t="s">
        <v>347</v>
      </c>
      <c r="K360">
        <v>24</v>
      </c>
      <c r="L360" t="str">
        <f>VLOOKUP(M360,'BATERIA DE PROYECTOS'!$A$2:$L$115,12,0)</f>
        <v xml:space="preserve">Recreación y deporte </v>
      </c>
      <c r="M360">
        <v>35</v>
      </c>
      <c r="N360" t="s">
        <v>555</v>
      </c>
      <c r="O360" t="s">
        <v>556</v>
      </c>
      <c r="P360" t="s">
        <v>1368</v>
      </c>
      <c r="Q360" s="104">
        <v>1295</v>
      </c>
      <c r="R360" s="104">
        <v>1333</v>
      </c>
      <c r="S360" s="104">
        <v>1372</v>
      </c>
      <c r="T360" s="104">
        <v>1412</v>
      </c>
      <c r="U360" s="104">
        <v>5411</v>
      </c>
      <c r="V360" s="105">
        <v>1.0999999999999999E-2</v>
      </c>
      <c r="W360">
        <v>0</v>
      </c>
      <c r="X360" s="103">
        <v>3500</v>
      </c>
      <c r="Y360" t="s">
        <v>1027</v>
      </c>
      <c r="Z360" s="103">
        <v>26</v>
      </c>
      <c r="AA360" s="112">
        <v>15</v>
      </c>
      <c r="AB360" s="113" t="s">
        <v>557</v>
      </c>
      <c r="AC360" s="121"/>
      <c r="AD360" s="289" t="s">
        <v>545</v>
      </c>
      <c r="AE360" s="289" t="s">
        <v>347</v>
      </c>
      <c r="AF360" s="113" t="s">
        <v>558</v>
      </c>
    </row>
    <row r="361" spans="1:32" x14ac:dyDescent="0.25">
      <c r="A361">
        <v>5</v>
      </c>
      <c r="B361" t="s">
        <v>12</v>
      </c>
      <c r="C361" t="s">
        <v>536</v>
      </c>
      <c r="D361">
        <v>2</v>
      </c>
      <c r="E361" t="s">
        <v>439</v>
      </c>
      <c r="F361">
        <v>14</v>
      </c>
      <c r="G361" t="str">
        <f>VLOOKUP(M361,'BATERIA DE PROYECTOS'!$A$2:$G$115,7,0)</f>
        <v>Programa 14. Bogotá deportiva, recreativa, artística, patrimonial e intercultural.</v>
      </c>
      <c r="H361" t="s">
        <v>345</v>
      </c>
      <c r="I361" t="str">
        <f>VLOOKUP(M361,'BATERIA DE PROYECTOS'!$A$2:$I$115,9,0)</f>
        <v>Bogotá cultural y deportiva</v>
      </c>
      <c r="J361" t="s">
        <v>347</v>
      </c>
      <c r="K361">
        <v>24</v>
      </c>
      <c r="L361" t="str">
        <f>VLOOKUP(M361,'BATERIA DE PROYECTOS'!$A$2:$L$115,12,0)</f>
        <v xml:space="preserve">Recreación y deporte </v>
      </c>
      <c r="M361">
        <v>36</v>
      </c>
      <c r="N361" t="s">
        <v>559</v>
      </c>
      <c r="O361" t="s">
        <v>560</v>
      </c>
      <c r="P361" t="s">
        <v>1369</v>
      </c>
      <c r="Q361" s="104">
        <v>1295</v>
      </c>
      <c r="R361" s="104">
        <v>1333</v>
      </c>
      <c r="S361" s="104">
        <v>1372</v>
      </c>
      <c r="T361" s="104">
        <v>1412</v>
      </c>
      <c r="U361" s="104">
        <v>5411</v>
      </c>
      <c r="V361" s="105">
        <v>1.0999999999999999E-2</v>
      </c>
      <c r="W361">
        <v>0</v>
      </c>
      <c r="X361" s="103">
        <v>3500</v>
      </c>
      <c r="Y361" t="s">
        <v>1027</v>
      </c>
      <c r="Z361" s="103">
        <v>26</v>
      </c>
      <c r="AA361" s="112">
        <v>15</v>
      </c>
      <c r="AB361" s="113" t="s">
        <v>561</v>
      </c>
      <c r="AC361" s="121"/>
      <c r="AD361" s="289" t="s">
        <v>545</v>
      </c>
      <c r="AE361" s="289" t="s">
        <v>562</v>
      </c>
      <c r="AF361" s="113" t="s">
        <v>563</v>
      </c>
    </row>
    <row r="362" spans="1:32" x14ac:dyDescent="0.25">
      <c r="A362">
        <v>5</v>
      </c>
      <c r="B362" t="s">
        <v>12</v>
      </c>
      <c r="C362" t="s">
        <v>536</v>
      </c>
      <c r="D362">
        <v>2</v>
      </c>
      <c r="E362" t="s">
        <v>439</v>
      </c>
      <c r="F362">
        <v>14</v>
      </c>
      <c r="G362" t="str">
        <f>VLOOKUP(M362,'BATERIA DE PROYECTOS'!$A$2:$G$115,7,0)</f>
        <v>Programa 14. Bogotá deportiva, recreativa, artística, patrimonial e intercultural.</v>
      </c>
      <c r="H362" t="s">
        <v>345</v>
      </c>
      <c r="I362" t="str">
        <f>VLOOKUP(M362,'BATERIA DE PROYECTOS'!$A$2:$I$115,9,0)</f>
        <v>Bogotá cultural y deportiva</v>
      </c>
      <c r="J362" t="s">
        <v>347</v>
      </c>
      <c r="K362">
        <v>24</v>
      </c>
      <c r="L362" t="str">
        <f>VLOOKUP(M362,'BATERIA DE PROYECTOS'!$A$2:$L$115,12,0)</f>
        <v xml:space="preserve">Recreación y deporte </v>
      </c>
      <c r="M362">
        <v>37</v>
      </c>
      <c r="N362" t="s">
        <v>564</v>
      </c>
      <c r="O362" t="s">
        <v>565</v>
      </c>
      <c r="P362" t="s">
        <v>1370</v>
      </c>
      <c r="Q362" s="104">
        <v>1295</v>
      </c>
      <c r="R362" s="104">
        <v>1333</v>
      </c>
      <c r="S362" s="104">
        <v>1372</v>
      </c>
      <c r="T362" s="104">
        <v>1412</v>
      </c>
      <c r="U362" s="104">
        <v>5411</v>
      </c>
      <c r="V362" s="105">
        <v>1.0999999999999999E-2</v>
      </c>
      <c r="W362">
        <v>0</v>
      </c>
      <c r="X362" s="103">
        <v>3500</v>
      </c>
      <c r="Y362" t="s">
        <v>1027</v>
      </c>
      <c r="Z362" s="103">
        <v>26</v>
      </c>
      <c r="AA362" s="112">
        <v>15</v>
      </c>
      <c r="AB362" s="113" t="s">
        <v>222</v>
      </c>
      <c r="AC362" s="121"/>
      <c r="AD362" s="289" t="s">
        <v>347</v>
      </c>
      <c r="AE362" s="289" t="s">
        <v>347</v>
      </c>
      <c r="AF362" s="113" t="s">
        <v>566</v>
      </c>
    </row>
    <row r="363" spans="1:32" x14ac:dyDescent="0.25">
      <c r="A363">
        <v>5</v>
      </c>
      <c r="B363" t="s">
        <v>12</v>
      </c>
      <c r="C363" t="s">
        <v>536</v>
      </c>
      <c r="D363">
        <v>2</v>
      </c>
      <c r="E363" t="s">
        <v>439</v>
      </c>
      <c r="F363">
        <v>14</v>
      </c>
      <c r="G363" t="str">
        <f>VLOOKUP(M363,'BATERIA DE PROYECTOS'!$A$2:$G$115,7,0)</f>
        <v>Programa 14. Bogotá deportiva, recreativa, artística, patrimonial e intercultural.</v>
      </c>
      <c r="H363" t="s">
        <v>345</v>
      </c>
      <c r="I363" t="str">
        <f>VLOOKUP(M363,'BATERIA DE PROYECTOS'!$A$2:$I$115,9,0)</f>
        <v>Bogotá cultural y deportiva</v>
      </c>
      <c r="J363" t="s">
        <v>347</v>
      </c>
      <c r="K363">
        <v>25</v>
      </c>
      <c r="L363" t="str">
        <f>VLOOKUP(M363,'BATERIA DE PROYECTOS'!$A$2:$L$115,12,0)</f>
        <v>Arte, cultura y patrimonio</v>
      </c>
      <c r="M363">
        <v>38</v>
      </c>
      <c r="N363" t="s">
        <v>569</v>
      </c>
      <c r="O363" t="s">
        <v>570</v>
      </c>
      <c r="P363" t="s">
        <v>1371</v>
      </c>
      <c r="Q363" s="104">
        <v>1178</v>
      </c>
      <c r="R363" s="104">
        <v>1213</v>
      </c>
      <c r="S363" s="104">
        <v>1248</v>
      </c>
      <c r="T363" s="104">
        <v>1284</v>
      </c>
      <c r="U363" s="104">
        <v>4923</v>
      </c>
      <c r="V363" s="105">
        <v>0.01</v>
      </c>
      <c r="W363">
        <v>0</v>
      </c>
      <c r="X363" s="103">
        <v>80</v>
      </c>
      <c r="Y363" t="s">
        <v>1027</v>
      </c>
      <c r="Z363" s="103">
        <v>26</v>
      </c>
      <c r="AA363" s="112">
        <v>14</v>
      </c>
      <c r="AB363" s="113" t="s">
        <v>571</v>
      </c>
      <c r="AC363" s="121"/>
      <c r="AD363" s="289" t="s">
        <v>545</v>
      </c>
      <c r="AE363" s="289" t="s">
        <v>572</v>
      </c>
      <c r="AF363" s="113" t="s">
        <v>573</v>
      </c>
    </row>
    <row r="364" spans="1:32" x14ac:dyDescent="0.25">
      <c r="A364">
        <v>5</v>
      </c>
      <c r="B364" t="s">
        <v>12</v>
      </c>
      <c r="C364" t="s">
        <v>536</v>
      </c>
      <c r="D364">
        <v>2</v>
      </c>
      <c r="E364" t="s">
        <v>439</v>
      </c>
      <c r="F364">
        <v>14</v>
      </c>
      <c r="G364" t="str">
        <f>VLOOKUP(M364,'BATERIA DE PROYECTOS'!$A$2:$G$115,7,0)</f>
        <v>Programa 14. Bogotá deportiva, recreativa, artística, patrimonial e intercultural.</v>
      </c>
      <c r="H364" t="s">
        <v>345</v>
      </c>
      <c r="I364" t="str">
        <f>VLOOKUP(M364,'BATERIA DE PROYECTOS'!$A$2:$I$115,9,0)</f>
        <v>Bogotá cultural y deportiva</v>
      </c>
      <c r="J364" t="s">
        <v>347</v>
      </c>
      <c r="K364">
        <v>25</v>
      </c>
      <c r="L364" t="str">
        <f>VLOOKUP(M364,'BATERIA DE PROYECTOS'!$A$2:$L$115,12,0)</f>
        <v>Arte, cultura y patrimonio</v>
      </c>
      <c r="M364">
        <v>39</v>
      </c>
      <c r="N364" t="s">
        <v>574</v>
      </c>
      <c r="O364" t="s">
        <v>575</v>
      </c>
      <c r="P364" t="s">
        <v>1372</v>
      </c>
      <c r="Q364" s="104">
        <v>1296</v>
      </c>
      <c r="R364" s="104">
        <v>1334</v>
      </c>
      <c r="S364" s="104">
        <v>1373</v>
      </c>
      <c r="T364" s="104">
        <v>1413</v>
      </c>
      <c r="U364" s="104">
        <v>5416</v>
      </c>
      <c r="V364" s="105">
        <v>1.0999999999999999E-2</v>
      </c>
      <c r="W364">
        <v>0</v>
      </c>
      <c r="X364" s="103">
        <v>4000</v>
      </c>
      <c r="Y364" t="s">
        <v>1027</v>
      </c>
      <c r="Z364" s="103">
        <v>26</v>
      </c>
      <c r="AA364" s="112">
        <v>14</v>
      </c>
      <c r="AB364" s="113" t="s">
        <v>561</v>
      </c>
      <c r="AC364" s="121"/>
      <c r="AD364" s="289" t="s">
        <v>545</v>
      </c>
      <c r="AE364" s="289" t="s">
        <v>576</v>
      </c>
      <c r="AF364" s="113" t="s">
        <v>577</v>
      </c>
    </row>
    <row r="365" spans="1:32" x14ac:dyDescent="0.25">
      <c r="A365">
        <v>5</v>
      </c>
      <c r="B365" t="s">
        <v>12</v>
      </c>
      <c r="C365" t="s">
        <v>536</v>
      </c>
      <c r="D365">
        <v>2</v>
      </c>
      <c r="E365" t="s">
        <v>439</v>
      </c>
      <c r="F365">
        <v>14</v>
      </c>
      <c r="G365" t="str">
        <f>VLOOKUP(M365,'BATERIA DE PROYECTOS'!$A$2:$G$115,7,0)</f>
        <v>Programa 14. Bogotá deportiva, recreativa, artística, patrimonial e intercultural.</v>
      </c>
      <c r="H365" t="s">
        <v>345</v>
      </c>
      <c r="I365" t="str">
        <f>VLOOKUP(M365,'BATERIA DE PROYECTOS'!$A$2:$I$115,9,0)</f>
        <v>Bogotá cultural y deportiva</v>
      </c>
      <c r="J365" t="s">
        <v>347</v>
      </c>
      <c r="K365">
        <v>25</v>
      </c>
      <c r="L365" t="str">
        <f>VLOOKUP(M365,'BATERIA DE PROYECTOS'!$A$2:$L$115,12,0)</f>
        <v>Arte, cultura y patrimonio</v>
      </c>
      <c r="M365">
        <v>40</v>
      </c>
      <c r="N365" t="s">
        <v>578</v>
      </c>
      <c r="O365" t="s">
        <v>579</v>
      </c>
      <c r="P365" t="s">
        <v>1283</v>
      </c>
      <c r="Q365" s="104">
        <v>414</v>
      </c>
      <c r="R365" s="104">
        <v>426</v>
      </c>
      <c r="S365" s="104">
        <v>438</v>
      </c>
      <c r="T365" s="104">
        <v>451</v>
      </c>
      <c r="U365" s="104">
        <v>1728</v>
      </c>
      <c r="V365" s="105">
        <v>3.5000000000000001E-3</v>
      </c>
      <c r="W365">
        <v>0</v>
      </c>
      <c r="X365" s="103">
        <v>60</v>
      </c>
      <c r="Y365" t="s">
        <v>1027</v>
      </c>
      <c r="Z365" s="103">
        <v>26</v>
      </c>
      <c r="AA365" s="112">
        <v>14</v>
      </c>
      <c r="AB365" s="113" t="s">
        <v>580</v>
      </c>
      <c r="AC365" s="121"/>
      <c r="AD365" s="289" t="s">
        <v>347</v>
      </c>
      <c r="AE365" s="289" t="s">
        <v>347</v>
      </c>
      <c r="AF365" s="113" t="s">
        <v>581</v>
      </c>
    </row>
    <row r="366" spans="1:32" x14ac:dyDescent="0.25">
      <c r="A366">
        <v>5</v>
      </c>
      <c r="B366" t="s">
        <v>12</v>
      </c>
      <c r="C366" t="s">
        <v>536</v>
      </c>
      <c r="D366">
        <v>2</v>
      </c>
      <c r="E366" t="s">
        <v>439</v>
      </c>
      <c r="F366">
        <v>14</v>
      </c>
      <c r="G366" t="str">
        <f>VLOOKUP(M366,'BATERIA DE PROYECTOS'!$A$2:$G$115,7,0)</f>
        <v>Programa 14. Bogotá deportiva, recreativa, artística, patrimonial e intercultural.</v>
      </c>
      <c r="H366" t="s">
        <v>373</v>
      </c>
      <c r="I366" t="str">
        <f>VLOOKUP(M366,'BATERIA DE PROYECTOS'!$A$2:$I$115,9,0)</f>
        <v>Bogotá cultural y deportiva</v>
      </c>
      <c r="J366" t="s">
        <v>347</v>
      </c>
      <c r="K366">
        <v>47</v>
      </c>
      <c r="L366" t="str">
        <f>VLOOKUP(M366,'BATERIA DE PROYECTOS'!$A$2:$L$115,12,0)</f>
        <v>Apoyos a deportistas de alto rendimiento</v>
      </c>
      <c r="M366">
        <v>41</v>
      </c>
      <c r="N366" t="s">
        <v>584</v>
      </c>
      <c r="O366" t="s">
        <v>585</v>
      </c>
      <c r="P366" t="s">
        <v>1373</v>
      </c>
      <c r="Q366" s="104">
        <v>393</v>
      </c>
      <c r="R366" s="104">
        <v>404</v>
      </c>
      <c r="S366" s="104">
        <v>416</v>
      </c>
      <c r="T366" s="104">
        <v>428</v>
      </c>
      <c r="U366" s="104">
        <v>1641</v>
      </c>
      <c r="V366" s="105">
        <v>3.3E-3</v>
      </c>
      <c r="W366">
        <v>0</v>
      </c>
      <c r="X366" s="103">
        <v>200</v>
      </c>
      <c r="Y366" t="s">
        <v>1027</v>
      </c>
      <c r="Z366" s="103">
        <v>26</v>
      </c>
      <c r="AA366" s="112">
        <v>15</v>
      </c>
      <c r="AB366" s="113" t="s">
        <v>586</v>
      </c>
      <c r="AC366" s="121"/>
      <c r="AD366" s="289" t="s">
        <v>347</v>
      </c>
      <c r="AE366" s="289" t="s">
        <v>347</v>
      </c>
      <c r="AF366" s="113" t="s">
        <v>587</v>
      </c>
    </row>
    <row r="367" spans="1:32" x14ac:dyDescent="0.25">
      <c r="A367">
        <v>5</v>
      </c>
      <c r="B367" t="s">
        <v>12</v>
      </c>
      <c r="C367" t="s">
        <v>536</v>
      </c>
      <c r="D367">
        <v>2</v>
      </c>
      <c r="E367" t="s">
        <v>439</v>
      </c>
      <c r="F367">
        <v>14</v>
      </c>
      <c r="G367" t="str">
        <f>VLOOKUP(M367,'BATERIA DE PROYECTOS'!$A$2:$G$115,7,0)</f>
        <v>Programa 14. Bogotá deportiva, recreativa, artística, patrimonial e intercultural.</v>
      </c>
      <c r="H367" t="s">
        <v>373</v>
      </c>
      <c r="I367" t="str">
        <f>VLOOKUP(M367,'BATERIA DE PROYECTOS'!$A$2:$I$115,9,0)</f>
        <v>Bogotá cultural y deportiva</v>
      </c>
      <c r="J367" t="s">
        <v>347</v>
      </c>
      <c r="K367">
        <v>48</v>
      </c>
      <c r="L367" t="str">
        <f>VLOOKUP(M367,'BATERIA DE PROYECTOS'!$A$2:$L$115,12,0)</f>
        <v>Patrimonio tangible e Intagible Local</v>
      </c>
      <c r="M367">
        <v>42</v>
      </c>
      <c r="N367" t="s">
        <v>590</v>
      </c>
      <c r="O367" t="s">
        <v>591</v>
      </c>
      <c r="P367" t="s">
        <v>1374</v>
      </c>
      <c r="Q367" s="104">
        <v>393</v>
      </c>
      <c r="R367" s="104">
        <v>404</v>
      </c>
      <c r="S367" s="104">
        <v>416</v>
      </c>
      <c r="T367" s="104">
        <v>428</v>
      </c>
      <c r="U367" s="104">
        <v>1641</v>
      </c>
      <c r="V367" s="105">
        <v>3.3E-3</v>
      </c>
      <c r="W367">
        <v>0</v>
      </c>
      <c r="X367" s="103">
        <v>200</v>
      </c>
      <c r="Y367" t="s">
        <v>1027</v>
      </c>
      <c r="Z367" s="103">
        <v>26</v>
      </c>
      <c r="AA367" s="112">
        <v>14</v>
      </c>
      <c r="AB367" s="113" t="s">
        <v>592</v>
      </c>
      <c r="AC367" s="121"/>
      <c r="AD367" s="289" t="s">
        <v>593</v>
      </c>
      <c r="AE367" s="289" t="s">
        <v>347</v>
      </c>
      <c r="AF367" s="113" t="s">
        <v>594</v>
      </c>
    </row>
    <row r="368" spans="1:32" x14ac:dyDescent="0.25">
      <c r="A368">
        <v>5</v>
      </c>
      <c r="B368" t="s">
        <v>12</v>
      </c>
      <c r="C368" t="s">
        <v>595</v>
      </c>
      <c r="D368">
        <v>2</v>
      </c>
      <c r="E368" t="s">
        <v>439</v>
      </c>
      <c r="F368">
        <v>15</v>
      </c>
      <c r="G368" t="str">
        <f>VLOOKUP(M368,'BATERIA DE PROYECTOS'!$A$2:$G$115,7,0)</f>
        <v>Programa 15. Bogotá protege todas las formas de vida</v>
      </c>
      <c r="H368" t="s">
        <v>345</v>
      </c>
      <c r="I368" t="str">
        <f>VLOOKUP(M368,'BATERIA DE PROYECTOS'!$A$2:$I$115,9,0)</f>
        <v>Cuidado de la vida</v>
      </c>
      <c r="J368" t="s">
        <v>347</v>
      </c>
      <c r="K368">
        <v>33</v>
      </c>
      <c r="L368" t="str">
        <f>VLOOKUP(M368,'BATERIA DE PROYECTOS'!$A$2:$L$115,12,0)</f>
        <v>Protección y bienestar animal</v>
      </c>
      <c r="M368">
        <v>43</v>
      </c>
      <c r="N368" t="s">
        <v>599</v>
      </c>
      <c r="O368" t="s">
        <v>600</v>
      </c>
      <c r="P368" t="s">
        <v>1375</v>
      </c>
      <c r="Q368" s="104">
        <v>59</v>
      </c>
      <c r="R368" s="104">
        <v>61</v>
      </c>
      <c r="S368" s="104">
        <v>62</v>
      </c>
      <c r="T368" s="104">
        <v>64</v>
      </c>
      <c r="U368" s="104">
        <v>246</v>
      </c>
      <c r="V368" s="105">
        <v>5.0000000000000001E-4</v>
      </c>
      <c r="W368">
        <v>0</v>
      </c>
      <c r="X368" s="103">
        <v>2000</v>
      </c>
      <c r="Y368" t="s">
        <v>1036</v>
      </c>
      <c r="Z368" s="103">
        <v>33</v>
      </c>
      <c r="AA368" s="112">
        <v>16</v>
      </c>
      <c r="AB368" s="113" t="s">
        <v>406</v>
      </c>
      <c r="AC368" s="121"/>
      <c r="AD368" s="289" t="s">
        <v>347</v>
      </c>
      <c r="AE368" s="289" t="s">
        <v>601</v>
      </c>
      <c r="AF368" s="113" t="s">
        <v>602</v>
      </c>
    </row>
    <row r="369" spans="1:32" x14ac:dyDescent="0.25">
      <c r="A369">
        <v>5</v>
      </c>
      <c r="B369" t="s">
        <v>12</v>
      </c>
      <c r="C369" t="s">
        <v>595</v>
      </c>
      <c r="D369">
        <v>2</v>
      </c>
      <c r="E369" t="s">
        <v>439</v>
      </c>
      <c r="F369">
        <v>15</v>
      </c>
      <c r="G369" t="str">
        <f>VLOOKUP(M369,'BATERIA DE PROYECTOS'!$A$2:$G$115,7,0)</f>
        <v>Programa 15. Bogotá protege todas las formas de vida</v>
      </c>
      <c r="H369" t="s">
        <v>345</v>
      </c>
      <c r="I369" t="str">
        <f>VLOOKUP(M369,'BATERIA DE PROYECTOS'!$A$2:$I$115,9,0)</f>
        <v>Cuidado de la vida</v>
      </c>
      <c r="J369" t="s">
        <v>347</v>
      </c>
      <c r="K369">
        <v>33</v>
      </c>
      <c r="L369" t="str">
        <f>VLOOKUP(M369,'BATERIA DE PROYECTOS'!$A$2:$L$115,12,0)</f>
        <v>Protección y bienestar animal</v>
      </c>
      <c r="M369">
        <v>44</v>
      </c>
      <c r="N369" t="s">
        <v>603</v>
      </c>
      <c r="O369" t="s">
        <v>604</v>
      </c>
      <c r="P369" t="s">
        <v>1376</v>
      </c>
      <c r="Q369" s="104">
        <v>513</v>
      </c>
      <c r="R369" s="104">
        <v>527</v>
      </c>
      <c r="S369" s="104">
        <v>543</v>
      </c>
      <c r="T369" s="104">
        <v>559</v>
      </c>
      <c r="U369" s="104">
        <v>2142</v>
      </c>
      <c r="V369" s="105">
        <v>4.4000000000000003E-3</v>
      </c>
      <c r="W369">
        <v>0</v>
      </c>
      <c r="X369" s="103">
        <v>20000</v>
      </c>
      <c r="Y369" t="s">
        <v>1036</v>
      </c>
      <c r="Z369" s="103">
        <v>33</v>
      </c>
      <c r="AA369" s="112">
        <v>16</v>
      </c>
      <c r="AB369" s="113" t="s">
        <v>605</v>
      </c>
      <c r="AC369" s="121"/>
      <c r="AD369" s="289" t="s">
        <v>347</v>
      </c>
      <c r="AE369" s="289" t="s">
        <v>606</v>
      </c>
      <c r="AF369" s="113" t="s">
        <v>607</v>
      </c>
    </row>
    <row r="370" spans="1:32" x14ac:dyDescent="0.25">
      <c r="A370">
        <v>5</v>
      </c>
      <c r="B370" t="s">
        <v>12</v>
      </c>
      <c r="C370" t="s">
        <v>595</v>
      </c>
      <c r="D370">
        <v>2</v>
      </c>
      <c r="E370" t="s">
        <v>439</v>
      </c>
      <c r="F370">
        <v>15</v>
      </c>
      <c r="G370" t="str">
        <f>VLOOKUP(M370,'BATERIA DE PROYECTOS'!$A$2:$G$115,7,0)</f>
        <v>Programa 15. Bogotá protege todas las formas de vida</v>
      </c>
      <c r="H370" t="s">
        <v>345</v>
      </c>
      <c r="I370" t="str">
        <f>VLOOKUP(M370,'BATERIA DE PROYECTOS'!$A$2:$I$115,9,0)</f>
        <v>Cuidado de la vida</v>
      </c>
      <c r="J370" t="s">
        <v>347</v>
      </c>
      <c r="K370">
        <v>33</v>
      </c>
      <c r="L370" t="str">
        <f>VLOOKUP(M370,'BATERIA DE PROYECTOS'!$A$2:$L$115,12,0)</f>
        <v>Protección y bienestar animal</v>
      </c>
      <c r="M370">
        <v>45</v>
      </c>
      <c r="N370" t="s">
        <v>608</v>
      </c>
      <c r="O370" t="s">
        <v>609</v>
      </c>
      <c r="P370" t="s">
        <v>1377</v>
      </c>
      <c r="Q370" s="104">
        <v>1119</v>
      </c>
      <c r="R370" s="104">
        <v>1152</v>
      </c>
      <c r="S370" s="104">
        <v>1186</v>
      </c>
      <c r="T370" s="104">
        <v>1220</v>
      </c>
      <c r="U370" s="104">
        <v>4677</v>
      </c>
      <c r="V370" s="105">
        <v>9.4999999999999998E-3</v>
      </c>
      <c r="W370">
        <v>0</v>
      </c>
      <c r="X370" s="103">
        <v>20000</v>
      </c>
      <c r="Y370" t="s">
        <v>1036</v>
      </c>
      <c r="Z370" s="103">
        <v>33</v>
      </c>
      <c r="AA370" s="112">
        <v>16</v>
      </c>
      <c r="AB370" s="113" t="s">
        <v>610</v>
      </c>
      <c r="AC370" s="121"/>
      <c r="AD370" s="289" t="s">
        <v>347</v>
      </c>
      <c r="AE370" s="289" t="s">
        <v>611</v>
      </c>
      <c r="AF370" s="113" t="s">
        <v>607</v>
      </c>
    </row>
    <row r="371" spans="1:32" x14ac:dyDescent="0.25">
      <c r="A371">
        <v>5</v>
      </c>
      <c r="B371" t="s">
        <v>12</v>
      </c>
      <c r="C371" t="s">
        <v>644</v>
      </c>
      <c r="D371">
        <v>3</v>
      </c>
      <c r="E371" t="s">
        <v>645</v>
      </c>
      <c r="F371">
        <v>16</v>
      </c>
      <c r="G371" t="str">
        <f>VLOOKUP(M371,'BATERIA DE PROYECTOS'!$A$2:$G$115,7,0)</f>
        <v>Programa 16. Atención integral a la primera infancia y educación como eje del potencial humano.</v>
      </c>
      <c r="H371" t="s">
        <v>373</v>
      </c>
      <c r="I371" t="str">
        <f>VLOOKUP(M371,'BATERIA DE PROYECTOS'!$A$2:$I$115,9,0)</f>
        <v>Educación como eje del potencial humano</v>
      </c>
      <c r="J371">
        <v>0.09</v>
      </c>
      <c r="K371">
        <v>28</v>
      </c>
      <c r="L371" t="str">
        <f>VLOOKUP(M371,'BATERIA DE PROYECTOS'!$A$2:$L$115,12,0)</f>
        <v>Dotación de equipamientos para instituciones educativas públicas del distrito.</v>
      </c>
      <c r="M371">
        <v>50</v>
      </c>
      <c r="N371" t="s">
        <v>650</v>
      </c>
      <c r="O371" t="s">
        <v>651</v>
      </c>
      <c r="P371" t="s">
        <v>1378</v>
      </c>
      <c r="Q371" s="104">
        <v>3535</v>
      </c>
      <c r="R371" s="104">
        <v>3638</v>
      </c>
      <c r="S371" s="104">
        <v>3744</v>
      </c>
      <c r="T371" s="104">
        <v>3853</v>
      </c>
      <c r="U371" s="104">
        <v>14770</v>
      </c>
      <c r="V371" s="105">
        <v>0.03</v>
      </c>
      <c r="W371">
        <v>0</v>
      </c>
      <c r="X371" s="103">
        <v>40</v>
      </c>
      <c r="Y371" t="s">
        <v>1040</v>
      </c>
      <c r="Z371" s="103">
        <v>15</v>
      </c>
      <c r="AA371" s="112">
        <v>17</v>
      </c>
      <c r="AB371" s="113" t="s">
        <v>222</v>
      </c>
      <c r="AC371" s="121"/>
      <c r="AD371" s="289" t="s">
        <v>347</v>
      </c>
      <c r="AE371" s="289" t="s">
        <v>652</v>
      </c>
      <c r="AF371" s="113" t="s">
        <v>653</v>
      </c>
    </row>
    <row r="372" spans="1:32" x14ac:dyDescent="0.25">
      <c r="A372">
        <v>5</v>
      </c>
      <c r="B372" t="s">
        <v>12</v>
      </c>
      <c r="C372" t="s">
        <v>644</v>
      </c>
      <c r="D372">
        <v>3</v>
      </c>
      <c r="E372" t="s">
        <v>645</v>
      </c>
      <c r="F372">
        <v>16</v>
      </c>
      <c r="G372" t="str">
        <f>VLOOKUP(M372,'BATERIA DE PROYECTOS'!$A$2:$G$115,7,0)</f>
        <v>Programa 16. Atención integral a la primera infancia y educación como eje del potencial humano.</v>
      </c>
      <c r="H372" t="s">
        <v>373</v>
      </c>
      <c r="I372" t="str">
        <f>VLOOKUP(M372,'BATERIA DE PROYECTOS'!$A$2:$I$115,9,0)</f>
        <v>Educación como eje del potencial humano</v>
      </c>
      <c r="J372">
        <v>0.09</v>
      </c>
      <c r="K372">
        <v>29</v>
      </c>
      <c r="L372" t="str">
        <f>VLOOKUP(M372,'BATERIA DE PROYECTOS'!$A$2:$L$115,12,0)</f>
        <v>Apoyo para educación superior</v>
      </c>
      <c r="M372">
        <v>51</v>
      </c>
      <c r="N372" t="s">
        <v>656</v>
      </c>
      <c r="O372" t="s">
        <v>657</v>
      </c>
      <c r="P372" t="s">
        <v>1379</v>
      </c>
      <c r="Q372" s="104">
        <v>3535</v>
      </c>
      <c r="R372" s="104">
        <v>3638</v>
      </c>
      <c r="S372" s="104">
        <v>3744</v>
      </c>
      <c r="T372" s="104">
        <v>3853</v>
      </c>
      <c r="U372" s="104">
        <v>14770</v>
      </c>
      <c r="V372" s="105">
        <v>0.03</v>
      </c>
      <c r="W372">
        <v>0</v>
      </c>
      <c r="X372" s="103">
        <v>500</v>
      </c>
      <c r="Y372" t="s">
        <v>1040</v>
      </c>
      <c r="Z372" s="103">
        <v>15</v>
      </c>
      <c r="AA372" s="112">
        <v>17</v>
      </c>
      <c r="AB372" s="113" t="s">
        <v>658</v>
      </c>
      <c r="AC372" s="121"/>
      <c r="AD372" s="289" t="s">
        <v>659</v>
      </c>
      <c r="AE372" s="289" t="s">
        <v>660</v>
      </c>
      <c r="AF372" s="113" t="s">
        <v>661</v>
      </c>
    </row>
    <row r="373" spans="1:32" x14ac:dyDescent="0.25">
      <c r="A373">
        <v>5</v>
      </c>
      <c r="B373" t="s">
        <v>12</v>
      </c>
      <c r="C373" t="s">
        <v>644</v>
      </c>
      <c r="D373">
        <v>3</v>
      </c>
      <c r="E373" t="s">
        <v>645</v>
      </c>
      <c r="F373">
        <v>16</v>
      </c>
      <c r="G373" t="str">
        <f>VLOOKUP(M373,'BATERIA DE PROYECTOS'!$A$2:$G$115,7,0)</f>
        <v>Programa 16. Atención integral a la primera infancia y educación como eje del potencial humano.</v>
      </c>
      <c r="H373" t="s">
        <v>373</v>
      </c>
      <c r="I373" t="str">
        <f>VLOOKUP(M373,'BATERIA DE PROYECTOS'!$A$2:$I$115,9,0)</f>
        <v>Educación como eje del potencial humano</v>
      </c>
      <c r="J373">
        <v>0.09</v>
      </c>
      <c r="K373">
        <v>29</v>
      </c>
      <c r="L373" t="str">
        <f>VLOOKUP(M373,'BATERIA DE PROYECTOS'!$A$2:$L$115,12,0)</f>
        <v>Apoyo para educación superior</v>
      </c>
      <c r="M373">
        <v>52</v>
      </c>
      <c r="N373" t="s">
        <v>662</v>
      </c>
      <c r="O373" t="s">
        <v>663</v>
      </c>
      <c r="P373" t="s">
        <v>1380</v>
      </c>
      <c r="Q373" s="104">
        <v>3535</v>
      </c>
      <c r="R373" s="104">
        <v>3638</v>
      </c>
      <c r="S373" s="104">
        <v>3744</v>
      </c>
      <c r="T373" s="104">
        <v>3853</v>
      </c>
      <c r="U373" s="104">
        <v>14770</v>
      </c>
      <c r="V373" s="105">
        <v>0.03</v>
      </c>
      <c r="W373">
        <v>0</v>
      </c>
      <c r="X373" s="103">
        <v>120</v>
      </c>
      <c r="Y373" t="s">
        <v>1040</v>
      </c>
      <c r="Z373" s="103">
        <v>15</v>
      </c>
      <c r="AA373" s="112">
        <v>17</v>
      </c>
      <c r="AB373" s="113" t="s">
        <v>664</v>
      </c>
      <c r="AC373" s="121"/>
      <c r="AD373" s="289" t="s">
        <v>659</v>
      </c>
      <c r="AE373" s="289" t="s">
        <v>660</v>
      </c>
      <c r="AF373" s="113" t="s">
        <v>665</v>
      </c>
    </row>
    <row r="374" spans="1:32" x14ac:dyDescent="0.25">
      <c r="A374">
        <v>5</v>
      </c>
      <c r="B374" t="s">
        <v>12</v>
      </c>
      <c r="C374" t="s">
        <v>672</v>
      </c>
      <c r="D374">
        <v>3</v>
      </c>
      <c r="E374" t="s">
        <v>645</v>
      </c>
      <c r="F374">
        <v>19</v>
      </c>
      <c r="G374" t="str">
        <f>VLOOKUP(M374,'BATERIA DE PROYECTOS'!$A$2:$G$115,7,0)</f>
        <v>Programa 19. Desarrollo empresarial, productividad y empleo.</v>
      </c>
      <c r="H374" t="s">
        <v>345</v>
      </c>
      <c r="I374" t="str">
        <f>VLOOKUP(M374,'BATERIA DE PROYECTOS'!$A$2:$I$115,9,0)</f>
        <v>Desarrollo empresarial, productividad y empleo</v>
      </c>
      <c r="J374" t="s">
        <v>347</v>
      </c>
      <c r="K374">
        <v>35</v>
      </c>
      <c r="L374" t="str">
        <f>VLOOKUP(M374,'BATERIA DE PROYECTOS'!$A$2:$L$115,12,0)</f>
        <v>Fortalecimiento de habilidades para la empleabilidad - impulso al empleo local.</v>
      </c>
      <c r="M374">
        <v>54</v>
      </c>
      <c r="N374" t="s">
        <v>677</v>
      </c>
      <c r="O374" t="s">
        <v>678</v>
      </c>
      <c r="P374" t="s">
        <v>1043</v>
      </c>
      <c r="Q374" s="104">
        <v>1691</v>
      </c>
      <c r="R374" s="104">
        <v>1740</v>
      </c>
      <c r="S374" s="104">
        <v>1791</v>
      </c>
      <c r="T374" s="104">
        <v>1843</v>
      </c>
      <c r="U374" s="104">
        <v>7065</v>
      </c>
      <c r="V374" s="105">
        <v>1.44E-2</v>
      </c>
      <c r="W374">
        <v>0</v>
      </c>
      <c r="X374" s="103">
        <v>8</v>
      </c>
      <c r="Y374" t="s">
        <v>1044</v>
      </c>
      <c r="Z374" s="103">
        <v>11</v>
      </c>
      <c r="AA374" s="112">
        <v>18</v>
      </c>
      <c r="AB374" s="113" t="s">
        <v>352</v>
      </c>
      <c r="AC374" s="121"/>
      <c r="AD374" s="289" t="s">
        <v>679</v>
      </c>
      <c r="AE374" s="289" t="s">
        <v>347</v>
      </c>
      <c r="AF374" s="113" t="s">
        <v>680</v>
      </c>
    </row>
    <row r="375" spans="1:32" x14ac:dyDescent="0.25">
      <c r="A375">
        <v>5</v>
      </c>
      <c r="B375" t="s">
        <v>12</v>
      </c>
      <c r="C375" t="s">
        <v>672</v>
      </c>
      <c r="D375">
        <v>3</v>
      </c>
      <c r="E375" t="s">
        <v>645</v>
      </c>
      <c r="F375">
        <v>19</v>
      </c>
      <c r="G375" t="str">
        <f>VLOOKUP(M375,'BATERIA DE PROYECTOS'!$A$2:$G$115,7,0)</f>
        <v>Programa 19. Desarrollo empresarial, productividad y empleo.</v>
      </c>
      <c r="H375" t="s">
        <v>345</v>
      </c>
      <c r="I375" t="str">
        <f>VLOOKUP(M375,'BATERIA DE PROYECTOS'!$A$2:$I$115,9,0)</f>
        <v>Emprendimiento equitativo e incluyente</v>
      </c>
      <c r="J375" t="s">
        <v>347</v>
      </c>
      <c r="K375">
        <v>36</v>
      </c>
      <c r="L375" t="str">
        <f>VLOOKUP(M375,'BATERIA DE PROYECTOS'!$A$2:$L$115,12,0)</f>
        <v>Desarrollo turístico local</v>
      </c>
      <c r="M375">
        <v>55</v>
      </c>
      <c r="N375" t="s">
        <v>684</v>
      </c>
      <c r="O375" t="s">
        <v>685</v>
      </c>
      <c r="P375" t="s">
        <v>1381</v>
      </c>
      <c r="Q375" s="104">
        <v>1069</v>
      </c>
      <c r="R375" s="104">
        <v>1100</v>
      </c>
      <c r="S375" s="104">
        <v>1132</v>
      </c>
      <c r="T375" s="104">
        <v>1165</v>
      </c>
      <c r="U375" s="104">
        <v>4465</v>
      </c>
      <c r="V375" s="105">
        <v>9.1000000000000004E-3</v>
      </c>
      <c r="W375">
        <v>0</v>
      </c>
      <c r="X375" s="103">
        <v>40</v>
      </c>
      <c r="Y375" t="s">
        <v>1044</v>
      </c>
      <c r="Z375" s="103">
        <v>11</v>
      </c>
      <c r="AA375" s="112">
        <v>18</v>
      </c>
      <c r="AB375" s="113" t="s">
        <v>686</v>
      </c>
      <c r="AC375" s="121"/>
      <c r="AD375" s="289" t="s">
        <v>347</v>
      </c>
      <c r="AE375" s="289" t="s">
        <v>347</v>
      </c>
      <c r="AF375" s="113" t="s">
        <v>687</v>
      </c>
    </row>
    <row r="376" spans="1:32" x14ac:dyDescent="0.25">
      <c r="A376">
        <v>5</v>
      </c>
      <c r="B376" t="s">
        <v>12</v>
      </c>
      <c r="C376" t="s">
        <v>536</v>
      </c>
      <c r="D376">
        <v>3</v>
      </c>
      <c r="E376" t="s">
        <v>645</v>
      </c>
      <c r="F376">
        <v>20</v>
      </c>
      <c r="G376" t="str">
        <f>VLOOKUP(M376,'BATERIA DE PROYECTOS'!$A$2:$G$115,7,0)</f>
        <v>Programa 20. Promoción del emprendimiento formal, equitativo e incluyente</v>
      </c>
      <c r="H376" t="s">
        <v>345</v>
      </c>
      <c r="I376" t="str">
        <f>VLOOKUP(M376,'BATERIA DE PROYECTOS'!$A$2:$I$115,9,0)</f>
        <v>Bogotá cultural y deportiva</v>
      </c>
      <c r="J376" t="s">
        <v>347</v>
      </c>
      <c r="K376">
        <v>30</v>
      </c>
      <c r="L376" t="str">
        <f>VLOOKUP(M376,'BATERIA DE PROYECTOS'!$A$2:$L$115,12,0)</f>
        <v>Sostenibilidad del ecosistema cultural y creativo</v>
      </c>
      <c r="M376">
        <v>56</v>
      </c>
      <c r="N376" t="s">
        <v>691</v>
      </c>
      <c r="O376" t="s">
        <v>692</v>
      </c>
      <c r="P376" t="s">
        <v>1382</v>
      </c>
      <c r="Q376" s="104">
        <v>1128</v>
      </c>
      <c r="R376" s="104">
        <v>1160</v>
      </c>
      <c r="S376" s="104">
        <v>1194</v>
      </c>
      <c r="T376" s="104">
        <v>1229</v>
      </c>
      <c r="U376" s="104">
        <v>4712</v>
      </c>
      <c r="V376" s="105">
        <v>0.01</v>
      </c>
      <c r="W376">
        <v>0</v>
      </c>
      <c r="X376" s="103">
        <v>200</v>
      </c>
      <c r="Y376" t="s">
        <v>1027</v>
      </c>
      <c r="Z376" s="103">
        <v>26</v>
      </c>
      <c r="AA376" s="112">
        <v>19</v>
      </c>
      <c r="AB376" s="113" t="s">
        <v>693</v>
      </c>
      <c r="AC376" s="121"/>
      <c r="AD376" s="289" t="s">
        <v>545</v>
      </c>
      <c r="AE376" s="289" t="s">
        <v>347</v>
      </c>
      <c r="AF376" s="113" t="s">
        <v>694</v>
      </c>
    </row>
    <row r="377" spans="1:32" x14ac:dyDescent="0.25">
      <c r="A377">
        <v>5</v>
      </c>
      <c r="B377" t="s">
        <v>12</v>
      </c>
      <c r="C377" t="s">
        <v>672</v>
      </c>
      <c r="D377">
        <v>3</v>
      </c>
      <c r="E377" t="s">
        <v>645</v>
      </c>
      <c r="F377">
        <v>20</v>
      </c>
      <c r="G377" t="str">
        <f>VLOOKUP(M377,'BATERIA DE PROYECTOS'!$A$2:$G$115,7,0)</f>
        <v>Programa 20. Promoción del emprendimiento formal, equitativo e incluyente</v>
      </c>
      <c r="H377" t="s">
        <v>345</v>
      </c>
      <c r="I377" t="str">
        <f>VLOOKUP(M377,'BATERIA DE PROYECTOS'!$A$2:$I$115,9,0)</f>
        <v>Emprendimiento equitativo e incluyente</v>
      </c>
      <c r="J377" t="s">
        <v>347</v>
      </c>
      <c r="K377">
        <v>37</v>
      </c>
      <c r="L377" t="str">
        <f>VLOOKUP(M377,'BATERIA DE PROYECTOS'!$A$2:$L$115,12,0)</f>
        <v>Extensión agropecuaria y productividad rural</v>
      </c>
      <c r="M377">
        <v>57</v>
      </c>
      <c r="N377" t="s">
        <v>697</v>
      </c>
      <c r="O377" t="s">
        <v>698</v>
      </c>
      <c r="P377" t="s">
        <v>1383</v>
      </c>
      <c r="Q377" s="104">
        <v>1433</v>
      </c>
      <c r="R377" s="104">
        <v>1475</v>
      </c>
      <c r="S377" s="104">
        <v>1518</v>
      </c>
      <c r="T377" s="104">
        <v>1562</v>
      </c>
      <c r="U377" s="104">
        <v>5987</v>
      </c>
      <c r="V377" s="105">
        <v>1.2E-2</v>
      </c>
      <c r="W377">
        <v>0</v>
      </c>
      <c r="X377" s="103">
        <v>100</v>
      </c>
      <c r="Y377" t="s">
        <v>1044</v>
      </c>
      <c r="Z377" s="103">
        <v>11</v>
      </c>
      <c r="AA377" s="112">
        <v>20</v>
      </c>
      <c r="AB377" s="113" t="s">
        <v>699</v>
      </c>
      <c r="AC377" s="121"/>
      <c r="AD377" s="289" t="s">
        <v>347</v>
      </c>
      <c r="AE377" s="289" t="s">
        <v>700</v>
      </c>
      <c r="AF377" s="113" t="s">
        <v>701</v>
      </c>
    </row>
    <row r="378" spans="1:32" x14ac:dyDescent="0.25">
      <c r="A378">
        <v>5</v>
      </c>
      <c r="B378" t="s">
        <v>12</v>
      </c>
      <c r="C378" t="s">
        <v>672</v>
      </c>
      <c r="D378">
        <v>3</v>
      </c>
      <c r="E378" t="s">
        <v>645</v>
      </c>
      <c r="F378">
        <v>20</v>
      </c>
      <c r="G378" t="str">
        <f>VLOOKUP(M378,'BATERIA DE PROYECTOS'!$A$2:$G$115,7,0)</f>
        <v>Programa 20. Promoción del emprendimiento formal, equitativo e incluyente</v>
      </c>
      <c r="H378" t="s">
        <v>345</v>
      </c>
      <c r="I378" t="str">
        <f>VLOOKUP(M378,'BATERIA DE PROYECTOS'!$A$2:$I$115,9,0)</f>
        <v>Emprendimiento equitativo e incluyente</v>
      </c>
      <c r="J378" t="s">
        <v>347</v>
      </c>
      <c r="K378">
        <v>38</v>
      </c>
      <c r="L378" t="str">
        <f>VLOOKUP(M378,'BATERIA DE PROYECTOS'!$A$2:$L$115,12,0)</f>
        <v>Fortalecimiento del tejido empresarial local</v>
      </c>
      <c r="M378">
        <v>58</v>
      </c>
      <c r="N378" t="s">
        <v>704</v>
      </c>
      <c r="O378" t="s">
        <v>705</v>
      </c>
      <c r="P378" t="s">
        <v>1384</v>
      </c>
      <c r="Q378" s="104">
        <v>1128</v>
      </c>
      <c r="R378" s="104">
        <v>1160</v>
      </c>
      <c r="S378" s="104">
        <v>1194</v>
      </c>
      <c r="T378" s="104">
        <v>1229</v>
      </c>
      <c r="U378" s="104">
        <v>4712</v>
      </c>
      <c r="V378" s="105">
        <v>0.01</v>
      </c>
      <c r="W378">
        <v>0</v>
      </c>
      <c r="X378" s="103">
        <v>1000</v>
      </c>
      <c r="Y378" t="s">
        <v>1044</v>
      </c>
      <c r="Z378" s="103">
        <v>11</v>
      </c>
      <c r="AA378" s="112">
        <v>20</v>
      </c>
      <c r="AB378" s="113" t="s">
        <v>706</v>
      </c>
      <c r="AC378" s="121"/>
      <c r="AD378" s="289" t="s">
        <v>347</v>
      </c>
      <c r="AE378" s="289" t="s">
        <v>707</v>
      </c>
      <c r="AF378" s="113" t="s">
        <v>708</v>
      </c>
    </row>
    <row r="379" spans="1:32" x14ac:dyDescent="0.25">
      <c r="A379">
        <v>5</v>
      </c>
      <c r="B379" t="s">
        <v>12</v>
      </c>
      <c r="C379" t="s">
        <v>536</v>
      </c>
      <c r="D379">
        <v>4</v>
      </c>
      <c r="E379" t="s">
        <v>710</v>
      </c>
      <c r="F379">
        <v>24</v>
      </c>
      <c r="G379" t="str">
        <f>VLOOKUP(M379,'BATERIA DE PROYECTOS'!$A$2:$G$115,7,0)</f>
        <v>Programa 24. Revitalización y renovación urbana y rural con inclusión.</v>
      </c>
      <c r="H379" t="s">
        <v>345</v>
      </c>
      <c r="I379" t="str">
        <f>VLOOKUP(M379,'BATERIA DE PROYECTOS'!$A$2:$I$115,9,0)</f>
        <v>Desarrollo urbano y rural integral</v>
      </c>
      <c r="J379" t="s">
        <v>347</v>
      </c>
      <c r="K379">
        <v>26</v>
      </c>
      <c r="L379" t="str">
        <f>VLOOKUP(M379,'BATERIA DE PROYECTOS'!$A$2:$L$115,12,0)</f>
        <v>Construcción, mantenimiento y dotación de parques de la red de proximidad</v>
      </c>
      <c r="M379">
        <v>60</v>
      </c>
      <c r="N379" t="s">
        <v>723</v>
      </c>
      <c r="O379" t="s">
        <v>724</v>
      </c>
      <c r="P379" t="s">
        <v>1385</v>
      </c>
      <c r="Q379" s="104">
        <v>766</v>
      </c>
      <c r="R379" s="104">
        <v>788</v>
      </c>
      <c r="S379" s="104">
        <v>811</v>
      </c>
      <c r="T379" s="104">
        <v>835</v>
      </c>
      <c r="U379" s="104">
        <v>3200</v>
      </c>
      <c r="V379" s="105">
        <v>6.4999999999999997E-3</v>
      </c>
      <c r="W379">
        <v>0</v>
      </c>
      <c r="X379" s="103">
        <v>200</v>
      </c>
      <c r="Y379" t="s">
        <v>1027</v>
      </c>
      <c r="Z379" s="103">
        <v>26</v>
      </c>
      <c r="AA379" s="112">
        <v>22</v>
      </c>
      <c r="AB379" s="113" t="s">
        <v>725</v>
      </c>
      <c r="AC379" s="121"/>
      <c r="AD379" s="289" t="s">
        <v>347</v>
      </c>
      <c r="AE379" s="289" t="s">
        <v>347</v>
      </c>
      <c r="AF379" s="113" t="s">
        <v>726</v>
      </c>
    </row>
    <row r="380" spans="1:32" x14ac:dyDescent="0.25">
      <c r="A380">
        <v>5</v>
      </c>
      <c r="B380" t="s">
        <v>12</v>
      </c>
      <c r="C380" t="s">
        <v>536</v>
      </c>
      <c r="D380">
        <v>4</v>
      </c>
      <c r="E380" t="s">
        <v>710</v>
      </c>
      <c r="F380">
        <v>24</v>
      </c>
      <c r="G380" t="str">
        <f>VLOOKUP(M380,'BATERIA DE PROYECTOS'!$A$2:$G$115,7,0)</f>
        <v>Programa 24. Revitalización y renovación urbana y rural con inclusión.</v>
      </c>
      <c r="H380" t="s">
        <v>345</v>
      </c>
      <c r="I380" t="str">
        <f>VLOOKUP(M380,'BATERIA DE PROYECTOS'!$A$2:$I$115,9,0)</f>
        <v>Desarrollo urbano y rural integral</v>
      </c>
      <c r="J380" t="s">
        <v>347</v>
      </c>
      <c r="K380">
        <v>26</v>
      </c>
      <c r="L380" t="str">
        <f>VLOOKUP(M380,'BATERIA DE PROYECTOS'!$A$2:$L$115,12,0)</f>
        <v>Construcción, mantenimiento y dotación de parques de la red de proximidad</v>
      </c>
      <c r="M380">
        <v>61</v>
      </c>
      <c r="N380" t="s">
        <v>727</v>
      </c>
      <c r="O380" t="s">
        <v>728</v>
      </c>
      <c r="P380" t="s">
        <v>1386</v>
      </c>
      <c r="Q380" s="104">
        <v>1178</v>
      </c>
      <c r="R380" s="104">
        <v>1213</v>
      </c>
      <c r="S380" s="104">
        <v>1248</v>
      </c>
      <c r="T380" s="104">
        <v>1284</v>
      </c>
      <c r="U380" s="104">
        <v>4923</v>
      </c>
      <c r="V380" s="105">
        <v>0.01</v>
      </c>
      <c r="W380">
        <v>0</v>
      </c>
      <c r="X380" s="103">
        <v>20</v>
      </c>
      <c r="Y380" t="s">
        <v>1027</v>
      </c>
      <c r="Z380" s="103">
        <v>26</v>
      </c>
      <c r="AA380" s="112">
        <v>22</v>
      </c>
      <c r="AB380" s="113" t="s">
        <v>383</v>
      </c>
      <c r="AC380" s="121"/>
      <c r="AD380" s="289" t="s">
        <v>347</v>
      </c>
      <c r="AE380" s="289" t="s">
        <v>729</v>
      </c>
      <c r="AF380" s="113" t="s">
        <v>730</v>
      </c>
    </row>
    <row r="381" spans="1:32" x14ac:dyDescent="0.25">
      <c r="A381">
        <v>5</v>
      </c>
      <c r="B381" t="s">
        <v>12</v>
      </c>
      <c r="C381" t="s">
        <v>536</v>
      </c>
      <c r="D381">
        <v>4</v>
      </c>
      <c r="E381" t="s">
        <v>710</v>
      </c>
      <c r="F381">
        <v>24</v>
      </c>
      <c r="G381" t="str">
        <f>VLOOKUP(M381,'BATERIA DE PROYECTOS'!$A$2:$G$115,7,0)</f>
        <v>Programa 24. Revitalización y renovación urbana y rural con inclusión.</v>
      </c>
      <c r="H381" t="s">
        <v>345</v>
      </c>
      <c r="I381" t="str">
        <f>VLOOKUP(M381,'BATERIA DE PROYECTOS'!$A$2:$I$115,9,0)</f>
        <v>Desarrollo urbano y rural integral</v>
      </c>
      <c r="J381" t="s">
        <v>347</v>
      </c>
      <c r="K381">
        <v>31</v>
      </c>
      <c r="L381" t="str">
        <f>VLOOKUP(M381,'BATERIA DE PROYECTOS'!$A$2:$L$115,12,0)</f>
        <v>Dotación de equipamientos culturales de escala local</v>
      </c>
      <c r="M381">
        <v>62</v>
      </c>
      <c r="N381" t="s">
        <v>733</v>
      </c>
      <c r="O381" t="s">
        <v>734</v>
      </c>
      <c r="P381" t="s">
        <v>1387</v>
      </c>
      <c r="Q381" s="104">
        <v>599</v>
      </c>
      <c r="R381" s="104">
        <v>616</v>
      </c>
      <c r="S381" s="104">
        <v>634</v>
      </c>
      <c r="T381" s="104">
        <v>653</v>
      </c>
      <c r="U381" s="104">
        <v>2501</v>
      </c>
      <c r="V381" s="105">
        <v>5.1000000000000004E-3</v>
      </c>
      <c r="W381">
        <v>0</v>
      </c>
      <c r="X381" s="103">
        <v>4</v>
      </c>
      <c r="Y381" t="s">
        <v>1027</v>
      </c>
      <c r="Z381" s="103">
        <v>26</v>
      </c>
      <c r="AA381" s="112">
        <v>33</v>
      </c>
      <c r="AB381" s="113" t="s">
        <v>383</v>
      </c>
      <c r="AC381" s="121"/>
      <c r="AD381" s="289" t="s">
        <v>347</v>
      </c>
      <c r="AE381" s="289" t="s">
        <v>735</v>
      </c>
      <c r="AF381" s="113" t="s">
        <v>736</v>
      </c>
    </row>
    <row r="382" spans="1:32" x14ac:dyDescent="0.25">
      <c r="A382">
        <v>5</v>
      </c>
      <c r="B382" t="s">
        <v>12</v>
      </c>
      <c r="C382" t="s">
        <v>595</v>
      </c>
      <c r="D382">
        <v>4</v>
      </c>
      <c r="E382" t="s">
        <v>710</v>
      </c>
      <c r="F382">
        <v>25</v>
      </c>
      <c r="G382" t="str">
        <f>VLOOKUP(M382,'BATERIA DE PROYECTOS'!$A$2:$G$115,7,0)</f>
        <v>Programa 25. Aumento de la resiliencia al cambio climático y reduccion de la vulnerabilidad</v>
      </c>
      <c r="H382" t="s">
        <v>345</v>
      </c>
      <c r="I382" t="str">
        <f>VLOOKUP(M382,'BATERIA DE PROYECTOS'!$A$2:$I$115,9,0)</f>
        <v>Protección del ambiente y resiliencia al cambio climático</v>
      </c>
      <c r="J382" t="s">
        <v>347</v>
      </c>
      <c r="K382">
        <v>32</v>
      </c>
      <c r="L382" t="str">
        <f>VLOOKUP(M382,'BATERIA DE PROYECTOS'!$A$2:$L$115,12,0)</f>
        <v xml:space="preserve">Reverdecimeinto Urbano </v>
      </c>
      <c r="M382">
        <v>64</v>
      </c>
      <c r="N382" t="s">
        <v>746</v>
      </c>
      <c r="O382" t="s">
        <v>747</v>
      </c>
      <c r="P382" t="s">
        <v>1388</v>
      </c>
      <c r="Q382" s="104">
        <v>1767</v>
      </c>
      <c r="R382" s="104">
        <v>1819</v>
      </c>
      <c r="S382" s="104">
        <v>1872</v>
      </c>
      <c r="T382" s="104">
        <v>1927</v>
      </c>
      <c r="U382" s="104">
        <v>7385</v>
      </c>
      <c r="V382" s="105">
        <v>1.4999999999999999E-2</v>
      </c>
      <c r="W382">
        <v>0</v>
      </c>
      <c r="X382" s="103">
        <v>8</v>
      </c>
      <c r="Y382" t="s">
        <v>1036</v>
      </c>
      <c r="Z382" s="103">
        <v>33</v>
      </c>
      <c r="AA382" s="112">
        <v>24</v>
      </c>
      <c r="AB382" s="113" t="s">
        <v>748</v>
      </c>
      <c r="AC382" s="121"/>
      <c r="AD382" s="289" t="s">
        <v>744</v>
      </c>
      <c r="AE382" s="289" t="s">
        <v>749</v>
      </c>
      <c r="AF382" s="113" t="s">
        <v>745</v>
      </c>
    </row>
    <row r="383" spans="1:32" x14ac:dyDescent="0.25">
      <c r="A383">
        <v>5</v>
      </c>
      <c r="B383" t="s">
        <v>12</v>
      </c>
      <c r="C383" t="s">
        <v>595</v>
      </c>
      <c r="D383">
        <v>4</v>
      </c>
      <c r="E383" t="s">
        <v>710</v>
      </c>
      <c r="F383">
        <v>25</v>
      </c>
      <c r="G383" t="str">
        <f>VLOOKUP(M383,'BATERIA DE PROYECTOS'!$A$2:$G$115,7,0)</f>
        <v>Programa 25. Aumento de la resiliencia al cambio climático y reduccion de la vulnerabilidad</v>
      </c>
      <c r="H383" t="s">
        <v>345</v>
      </c>
      <c r="I383" t="str">
        <f>VLOOKUP(M383,'BATERIA DE PROYECTOS'!$A$2:$I$115,9,0)</f>
        <v>Protección del ambiente y resiliencia al cambio climático</v>
      </c>
      <c r="J383" t="s">
        <v>347</v>
      </c>
      <c r="K383">
        <v>32</v>
      </c>
      <c r="L383" t="str">
        <f>VLOOKUP(M383,'BATERIA DE PROYECTOS'!$A$2:$L$115,12,0)</f>
        <v xml:space="preserve">Reverdecimeinto Urbano </v>
      </c>
      <c r="M383">
        <v>65</v>
      </c>
      <c r="N383" t="s">
        <v>750</v>
      </c>
      <c r="O383" t="s">
        <v>751</v>
      </c>
      <c r="P383" t="s">
        <v>1389</v>
      </c>
      <c r="Q383" s="104">
        <v>118</v>
      </c>
      <c r="R383" s="104">
        <v>121</v>
      </c>
      <c r="S383" s="104">
        <v>125</v>
      </c>
      <c r="T383" s="104">
        <v>128</v>
      </c>
      <c r="U383" s="104">
        <v>492</v>
      </c>
      <c r="V383" s="105">
        <v>1E-3</v>
      </c>
      <c r="W383">
        <v>0</v>
      </c>
      <c r="X383" s="103">
        <v>1</v>
      </c>
      <c r="Y383" t="s">
        <v>1036</v>
      </c>
      <c r="Z383" s="103">
        <v>33</v>
      </c>
      <c r="AA383" s="112">
        <v>24</v>
      </c>
      <c r="AB383" s="113" t="s">
        <v>752</v>
      </c>
      <c r="AC383" s="121"/>
      <c r="AD383" s="289" t="s">
        <v>744</v>
      </c>
      <c r="AE383" s="289" t="s">
        <v>753</v>
      </c>
      <c r="AF383" s="113" t="s">
        <v>745</v>
      </c>
    </row>
    <row r="384" spans="1:32" x14ac:dyDescent="0.25">
      <c r="A384">
        <v>5</v>
      </c>
      <c r="B384" t="s">
        <v>12</v>
      </c>
      <c r="C384" t="s">
        <v>595</v>
      </c>
      <c r="D384">
        <v>4</v>
      </c>
      <c r="E384" t="s">
        <v>710</v>
      </c>
      <c r="F384">
        <v>25</v>
      </c>
      <c r="G384" t="str">
        <f>VLOOKUP(M384,'BATERIA DE PROYECTOS'!$A$2:$G$115,7,0)</f>
        <v>Programa 25. Aumento de la resiliencia al cambio climático y reduccion de la vulnerabilidad</v>
      </c>
      <c r="H384" t="s">
        <v>345</v>
      </c>
      <c r="I384" t="str">
        <f>VLOOKUP(M384,'BATERIA DE PROYECTOS'!$A$2:$I$115,9,0)</f>
        <v>Protección del ambiente y resiliencia al cambio climático</v>
      </c>
      <c r="J384" t="s">
        <v>347</v>
      </c>
      <c r="K384">
        <v>32</v>
      </c>
      <c r="L384" t="str">
        <f>VLOOKUP(M384,'BATERIA DE PROYECTOS'!$A$2:$L$115,12,0)</f>
        <v xml:space="preserve">Reverdecimeinto Urbano </v>
      </c>
      <c r="M384">
        <v>66</v>
      </c>
      <c r="N384" t="s">
        <v>754</v>
      </c>
      <c r="O384" t="s">
        <v>755</v>
      </c>
      <c r="P384" t="s">
        <v>1390</v>
      </c>
      <c r="Q384" s="104">
        <v>118</v>
      </c>
      <c r="R384" s="104">
        <v>121</v>
      </c>
      <c r="S384" s="104">
        <v>125</v>
      </c>
      <c r="T384" s="104">
        <v>128</v>
      </c>
      <c r="U384" s="104">
        <v>492</v>
      </c>
      <c r="V384" s="105">
        <v>1E-3</v>
      </c>
      <c r="W384">
        <v>0</v>
      </c>
      <c r="X384" s="103">
        <v>1</v>
      </c>
      <c r="Y384" t="s">
        <v>1036</v>
      </c>
      <c r="Z384" s="103">
        <v>33</v>
      </c>
      <c r="AA384" s="112">
        <v>24</v>
      </c>
      <c r="AB384" s="113" t="s">
        <v>756</v>
      </c>
      <c r="AC384" s="121"/>
      <c r="AD384" s="289" t="s">
        <v>744</v>
      </c>
      <c r="AE384" s="289" t="s">
        <v>757</v>
      </c>
      <c r="AF384" s="113" t="s">
        <v>745</v>
      </c>
    </row>
    <row r="385" spans="1:32" x14ac:dyDescent="0.25">
      <c r="A385">
        <v>5</v>
      </c>
      <c r="B385" t="s">
        <v>12</v>
      </c>
      <c r="C385" t="s">
        <v>758</v>
      </c>
      <c r="D385">
        <v>4</v>
      </c>
      <c r="E385" t="s">
        <v>710</v>
      </c>
      <c r="F385">
        <v>25</v>
      </c>
      <c r="G385" t="str">
        <f>VLOOKUP(M385,'BATERIA DE PROYECTOS'!$A$2:$G$115,7,0)</f>
        <v>Programa 25. Aumento de la resiliencia al cambio climático y reduccion de la vulnerabilidad</v>
      </c>
      <c r="H385" t="s">
        <v>345</v>
      </c>
      <c r="I385" t="str">
        <f>VLOOKUP(M385,'BATERIA DE PROYECTOS'!$A$2:$I$115,9,0)</f>
        <v>Protección del ambiente y resiliencia al cambio climático</v>
      </c>
      <c r="J385" t="s">
        <v>347</v>
      </c>
      <c r="K385">
        <v>32</v>
      </c>
      <c r="L385" t="str">
        <f>VLOOKUP(M385,'BATERIA DE PROYECTOS'!$A$2:$L$115,12,0)</f>
        <v xml:space="preserve">Reverdecimeinto Urbano </v>
      </c>
      <c r="M385">
        <v>67</v>
      </c>
      <c r="N385" t="s">
        <v>759</v>
      </c>
      <c r="O385" t="s">
        <v>760</v>
      </c>
      <c r="P385" t="s">
        <v>1391</v>
      </c>
      <c r="Q385" s="104">
        <v>82</v>
      </c>
      <c r="R385" s="104">
        <v>85</v>
      </c>
      <c r="S385" s="104">
        <v>87</v>
      </c>
      <c r="T385" s="104">
        <v>90</v>
      </c>
      <c r="U385" s="104">
        <v>345</v>
      </c>
      <c r="V385" s="105">
        <v>6.9999999999999999E-4</v>
      </c>
      <c r="W385">
        <v>0</v>
      </c>
      <c r="X385" s="103">
        <v>4</v>
      </c>
      <c r="Y385" t="s">
        <v>1036</v>
      </c>
      <c r="Z385" s="103">
        <v>33</v>
      </c>
      <c r="AA385" s="112">
        <v>23</v>
      </c>
      <c r="AB385" s="113" t="s">
        <v>761</v>
      </c>
      <c r="AC385" s="121"/>
      <c r="AD385" s="289" t="s">
        <v>762</v>
      </c>
      <c r="AE385" s="289" t="s">
        <v>347</v>
      </c>
      <c r="AF385" s="113" t="s">
        <v>602</v>
      </c>
    </row>
    <row r="386" spans="1:32" x14ac:dyDescent="0.25">
      <c r="A386">
        <v>5</v>
      </c>
      <c r="B386" t="s">
        <v>12</v>
      </c>
      <c r="C386" t="s">
        <v>758</v>
      </c>
      <c r="D386">
        <v>4</v>
      </c>
      <c r="E386" t="s">
        <v>710</v>
      </c>
      <c r="F386">
        <v>25</v>
      </c>
      <c r="G386" t="str">
        <f>VLOOKUP(M386,'BATERIA DE PROYECTOS'!$A$2:$G$115,7,0)</f>
        <v>Programa 25. Aumento de la resiliencia al cambio climático y reduccion de la vulnerabilidad</v>
      </c>
      <c r="H386" t="s">
        <v>345</v>
      </c>
      <c r="I386" t="str">
        <f>VLOOKUP(M386,'BATERIA DE PROYECTOS'!$A$2:$I$115,9,0)</f>
        <v>Protección del ambiente y resiliencia al cambio climático</v>
      </c>
      <c r="J386" t="s">
        <v>347</v>
      </c>
      <c r="K386">
        <v>32</v>
      </c>
      <c r="L386" t="str">
        <f>VLOOKUP(M386,'BATERIA DE PROYECTOS'!$A$2:$L$115,12,0)</f>
        <v xml:space="preserve">Reverdecimeinto Urbano </v>
      </c>
      <c r="M386">
        <v>68</v>
      </c>
      <c r="N386" t="s">
        <v>763</v>
      </c>
      <c r="O386" t="s">
        <v>764</v>
      </c>
      <c r="P386" t="s">
        <v>1392</v>
      </c>
      <c r="Q386" s="104">
        <v>82</v>
      </c>
      <c r="R386" s="104">
        <v>85</v>
      </c>
      <c r="S386" s="104">
        <v>87</v>
      </c>
      <c r="T386" s="104">
        <v>90</v>
      </c>
      <c r="U386" s="104">
        <v>345</v>
      </c>
      <c r="V386" s="105">
        <v>6.9999999999999999E-4</v>
      </c>
      <c r="W386">
        <v>0</v>
      </c>
      <c r="X386" s="103">
        <v>400</v>
      </c>
      <c r="Y386" t="s">
        <v>1036</v>
      </c>
      <c r="Z386" s="103">
        <v>33</v>
      </c>
      <c r="AA386" s="112">
        <v>23</v>
      </c>
      <c r="AB386" s="113" t="s">
        <v>765</v>
      </c>
      <c r="AC386" s="121"/>
      <c r="AD386" s="289" t="s">
        <v>347</v>
      </c>
      <c r="AE386" s="289" t="s">
        <v>766</v>
      </c>
      <c r="AF386" s="113" t="s">
        <v>767</v>
      </c>
    </row>
    <row r="387" spans="1:32" x14ac:dyDescent="0.25">
      <c r="A387">
        <v>5</v>
      </c>
      <c r="B387" t="s">
        <v>12</v>
      </c>
      <c r="C387" t="s">
        <v>758</v>
      </c>
      <c r="D387">
        <v>4</v>
      </c>
      <c r="E387" t="s">
        <v>710</v>
      </c>
      <c r="F387">
        <v>25</v>
      </c>
      <c r="G387" t="str">
        <f>VLOOKUP(M387,'BATERIA DE PROYECTOS'!$A$2:$G$115,7,0)</f>
        <v>Programa 25. Aumento de la resiliencia al cambio climático y reduccion de la vulnerabilidad</v>
      </c>
      <c r="H387" t="s">
        <v>345</v>
      </c>
      <c r="I387" t="str">
        <f>VLOOKUP(M387,'BATERIA DE PROYECTOS'!$A$2:$I$115,9,0)</f>
        <v>Protección del ambiente y resiliencia al cambio climático</v>
      </c>
      <c r="J387" t="s">
        <v>347</v>
      </c>
      <c r="K387">
        <v>32</v>
      </c>
      <c r="L387" t="str">
        <f>VLOOKUP(M387,'BATERIA DE PROYECTOS'!$A$2:$L$115,12,0)</f>
        <v xml:space="preserve">Reverdecimeinto Urbano </v>
      </c>
      <c r="M387">
        <v>69</v>
      </c>
      <c r="N387" t="s">
        <v>768</v>
      </c>
      <c r="O387" t="s">
        <v>769</v>
      </c>
      <c r="P387" t="s">
        <v>1393</v>
      </c>
      <c r="Q387" s="104">
        <v>177</v>
      </c>
      <c r="R387" s="104">
        <v>182</v>
      </c>
      <c r="S387" s="104">
        <v>187</v>
      </c>
      <c r="T387" s="104">
        <v>193</v>
      </c>
      <c r="U387" s="104">
        <v>738</v>
      </c>
      <c r="V387" s="105">
        <v>1.5E-3</v>
      </c>
      <c r="W387">
        <v>0</v>
      </c>
      <c r="X387" s="103">
        <v>200</v>
      </c>
      <c r="Y387" t="s">
        <v>1036</v>
      </c>
      <c r="Z387" s="103">
        <v>33</v>
      </c>
      <c r="AA387" s="112">
        <v>23</v>
      </c>
      <c r="AB387" s="113" t="s">
        <v>770</v>
      </c>
      <c r="AC387" s="121"/>
      <c r="AD387" s="289" t="s">
        <v>347</v>
      </c>
      <c r="AE387" s="289" t="s">
        <v>347</v>
      </c>
      <c r="AF387" s="113" t="s">
        <v>745</v>
      </c>
    </row>
    <row r="388" spans="1:32" x14ac:dyDescent="0.25">
      <c r="A388">
        <v>5</v>
      </c>
      <c r="B388" t="s">
        <v>12</v>
      </c>
      <c r="C388" t="s">
        <v>758</v>
      </c>
      <c r="D388">
        <v>4</v>
      </c>
      <c r="E388" t="s">
        <v>710</v>
      </c>
      <c r="F388">
        <v>25</v>
      </c>
      <c r="G388" t="str">
        <f>VLOOKUP(M388,'BATERIA DE PROYECTOS'!$A$2:$G$115,7,0)</f>
        <v>Programa 25. Aumento de la resiliencia al cambio climático y reduccion de la vulnerabilidad</v>
      </c>
      <c r="H388" t="s">
        <v>345</v>
      </c>
      <c r="I388" t="str">
        <f>VLOOKUP(M388,'BATERIA DE PROYECTOS'!$A$2:$I$115,9,0)</f>
        <v>Protección del ambiente y resiliencia al cambio climático</v>
      </c>
      <c r="J388" t="s">
        <v>347</v>
      </c>
      <c r="K388">
        <v>32</v>
      </c>
      <c r="L388" t="str">
        <f>VLOOKUP(M388,'BATERIA DE PROYECTOS'!$A$2:$L$115,12,0)</f>
        <v xml:space="preserve">Reverdecimeinto Urbano </v>
      </c>
      <c r="M388">
        <v>70</v>
      </c>
      <c r="N388" t="s">
        <v>771</v>
      </c>
      <c r="O388" t="s">
        <v>772</v>
      </c>
      <c r="P388" t="s">
        <v>1394</v>
      </c>
      <c r="Q388" s="104">
        <v>106</v>
      </c>
      <c r="R388" s="104">
        <v>109</v>
      </c>
      <c r="S388" s="104">
        <v>112</v>
      </c>
      <c r="T388" s="104">
        <v>116</v>
      </c>
      <c r="U388" s="104">
        <v>443</v>
      </c>
      <c r="V388" s="105">
        <v>8.9999999999999998E-4</v>
      </c>
      <c r="W388">
        <v>0</v>
      </c>
      <c r="X388" s="103">
        <v>1600</v>
      </c>
      <c r="Y388" t="s">
        <v>1036</v>
      </c>
      <c r="Z388" s="103">
        <v>33</v>
      </c>
      <c r="AA388" s="112">
        <v>23</v>
      </c>
      <c r="AB388" s="113" t="s">
        <v>773</v>
      </c>
      <c r="AC388" s="121"/>
      <c r="AD388" s="289" t="s">
        <v>347</v>
      </c>
      <c r="AE388" s="289" t="s">
        <v>774</v>
      </c>
      <c r="AF388" s="113" t="s">
        <v>745</v>
      </c>
    </row>
    <row r="389" spans="1:32" x14ac:dyDescent="0.25">
      <c r="A389">
        <v>5</v>
      </c>
      <c r="B389" t="s">
        <v>12</v>
      </c>
      <c r="C389" t="s">
        <v>758</v>
      </c>
      <c r="D389">
        <v>4</v>
      </c>
      <c r="E389" t="s">
        <v>710</v>
      </c>
      <c r="F389">
        <v>25</v>
      </c>
      <c r="G389" t="str">
        <f>VLOOKUP(M389,'BATERIA DE PROYECTOS'!$A$2:$G$115,7,0)</f>
        <v>Programa 25. Aumento de la resiliencia al cambio climático y reduccion de la vulnerabilidad</v>
      </c>
      <c r="H389" t="s">
        <v>345</v>
      </c>
      <c r="I389" t="str">
        <f>VLOOKUP(M389,'BATERIA DE PROYECTOS'!$A$2:$I$115,9,0)</f>
        <v>Protección del ambiente y resiliencia al cambio climático</v>
      </c>
      <c r="J389" t="s">
        <v>347</v>
      </c>
      <c r="K389">
        <v>32</v>
      </c>
      <c r="L389" t="str">
        <f>VLOOKUP(M389,'BATERIA DE PROYECTOS'!$A$2:$L$115,12,0)</f>
        <v xml:space="preserve">Reverdecimeinto Urbano </v>
      </c>
      <c r="M389">
        <v>71</v>
      </c>
      <c r="N389" t="s">
        <v>775</v>
      </c>
      <c r="O389" t="s">
        <v>776</v>
      </c>
      <c r="P389" t="s">
        <v>1395</v>
      </c>
      <c r="Q389" s="104">
        <v>106</v>
      </c>
      <c r="R389" s="104">
        <v>109</v>
      </c>
      <c r="S389" s="104">
        <v>112</v>
      </c>
      <c r="T389" s="104">
        <v>116</v>
      </c>
      <c r="U389" s="104">
        <v>443</v>
      </c>
      <c r="V389" s="105">
        <v>8.9999999999999998E-4</v>
      </c>
      <c r="W389">
        <v>0</v>
      </c>
      <c r="X389" s="103">
        <v>800</v>
      </c>
      <c r="Y389" t="s">
        <v>1036</v>
      </c>
      <c r="Z389" s="103">
        <v>33</v>
      </c>
      <c r="AA389" s="112">
        <v>23</v>
      </c>
      <c r="AB389" s="113" t="s">
        <v>777</v>
      </c>
      <c r="AC389" s="121"/>
      <c r="AD389" s="289" t="s">
        <v>347</v>
      </c>
      <c r="AE389" s="289" t="s">
        <v>778</v>
      </c>
      <c r="AF389" s="113" t="s">
        <v>779</v>
      </c>
    </row>
    <row r="390" spans="1:32" x14ac:dyDescent="0.25">
      <c r="A390">
        <v>5</v>
      </c>
      <c r="B390" t="s">
        <v>12</v>
      </c>
      <c r="C390" t="s">
        <v>595</v>
      </c>
      <c r="D390">
        <v>4</v>
      </c>
      <c r="E390" t="s">
        <v>710</v>
      </c>
      <c r="F390">
        <v>25</v>
      </c>
      <c r="G390" t="str">
        <f>VLOOKUP(M390,'BATERIA DE PROYECTOS'!$A$2:$G$115,7,0)</f>
        <v>Programa 25. Aumento de la resiliencia al cambio climático y reduccion de la vulnerabilidad</v>
      </c>
      <c r="H390" t="s">
        <v>373</v>
      </c>
      <c r="I390" t="str">
        <f>VLOOKUP(M390,'BATERIA DE PROYECTOS'!$A$2:$I$115,9,0)</f>
        <v>Desarrollo urbano y rural integral</v>
      </c>
      <c r="J390" t="s">
        <v>539</v>
      </c>
      <c r="K390">
        <v>39</v>
      </c>
      <c r="L390" t="str">
        <f>VLOOKUP(M390,'BATERIA DE PROYECTOS'!$A$2:$L$115,12,0)</f>
        <v>Asistencia técnica agropecuaria y ambiental</v>
      </c>
      <c r="M390">
        <v>72</v>
      </c>
      <c r="N390" t="s">
        <v>746</v>
      </c>
      <c r="O390" t="s">
        <v>747</v>
      </c>
      <c r="P390" t="s">
        <v>1396</v>
      </c>
      <c r="Q390" s="104">
        <v>209</v>
      </c>
      <c r="R390" s="104">
        <v>215</v>
      </c>
      <c r="S390" s="104">
        <v>221</v>
      </c>
      <c r="T390" s="104">
        <v>227</v>
      </c>
      <c r="U390" s="104">
        <v>871</v>
      </c>
      <c r="V390" s="105">
        <v>1.8E-3</v>
      </c>
      <c r="W390">
        <v>0</v>
      </c>
      <c r="X390" s="103">
        <v>2</v>
      </c>
      <c r="Y390" t="s">
        <v>1036</v>
      </c>
      <c r="Z390" s="103">
        <v>33</v>
      </c>
      <c r="AA390" s="112">
        <v>24</v>
      </c>
      <c r="AB390" s="113" t="s">
        <v>748</v>
      </c>
      <c r="AC390" s="121"/>
      <c r="AD390" s="289" t="s">
        <v>744</v>
      </c>
      <c r="AE390" s="289" t="s">
        <v>749</v>
      </c>
      <c r="AF390" s="113" t="s">
        <v>745</v>
      </c>
    </row>
    <row r="391" spans="1:32" x14ac:dyDescent="0.25">
      <c r="A391">
        <v>5</v>
      </c>
      <c r="B391" t="s">
        <v>12</v>
      </c>
      <c r="C391" t="s">
        <v>758</v>
      </c>
      <c r="D391">
        <v>4</v>
      </c>
      <c r="E391" t="s">
        <v>710</v>
      </c>
      <c r="F391">
        <v>25</v>
      </c>
      <c r="G391" t="str">
        <f>VLOOKUP(M391,'BATERIA DE PROYECTOS'!$A$2:$G$115,7,0)</f>
        <v>Programa 25. Aumento de la resiliencia al cambio climático y reduccion de la vulnerabilidad</v>
      </c>
      <c r="H391" t="s">
        <v>373</v>
      </c>
      <c r="I391" t="str">
        <f>VLOOKUP(M391,'BATERIA DE PROYECTOS'!$A$2:$I$115,9,0)</f>
        <v>Desarrollo urbano y rural integral</v>
      </c>
      <c r="J391" t="s">
        <v>539</v>
      </c>
      <c r="K391">
        <v>39</v>
      </c>
      <c r="L391" t="str">
        <f>VLOOKUP(M391,'BATERIA DE PROYECTOS'!$A$2:$L$115,12,0)</f>
        <v>Asistencia técnica agropecuaria y ambiental</v>
      </c>
      <c r="M391">
        <v>73</v>
      </c>
      <c r="N391" t="s">
        <v>782</v>
      </c>
      <c r="O391" t="s">
        <v>760</v>
      </c>
      <c r="P391" t="s">
        <v>1391</v>
      </c>
      <c r="Q391" s="104">
        <v>118</v>
      </c>
      <c r="R391" s="104">
        <v>121</v>
      </c>
      <c r="S391" s="104">
        <v>125</v>
      </c>
      <c r="T391" s="104">
        <v>128</v>
      </c>
      <c r="U391" s="104">
        <v>492</v>
      </c>
      <c r="V391" s="105">
        <v>1E-3</v>
      </c>
      <c r="W391">
        <v>0</v>
      </c>
      <c r="X391" s="103">
        <v>4</v>
      </c>
      <c r="Y391" t="s">
        <v>1036</v>
      </c>
      <c r="Z391" s="103">
        <v>33</v>
      </c>
      <c r="AA391" s="112">
        <v>23</v>
      </c>
      <c r="AB391" s="113" t="s">
        <v>761</v>
      </c>
      <c r="AC391" s="121"/>
      <c r="AD391" s="289" t="s">
        <v>347</v>
      </c>
      <c r="AE391" s="289" t="s">
        <v>347</v>
      </c>
      <c r="AF391" s="113" t="s">
        <v>602</v>
      </c>
    </row>
    <row r="392" spans="1:32" x14ac:dyDescent="0.25">
      <c r="A392">
        <v>5</v>
      </c>
      <c r="B392" t="s">
        <v>12</v>
      </c>
      <c r="C392" t="s">
        <v>758</v>
      </c>
      <c r="D392">
        <v>4</v>
      </c>
      <c r="E392" t="s">
        <v>710</v>
      </c>
      <c r="F392">
        <v>25</v>
      </c>
      <c r="G392" t="str">
        <f>VLOOKUP(M392,'BATERIA DE PROYECTOS'!$A$2:$G$115,7,0)</f>
        <v>Programa 25. Aumento de la resiliencia al cambio climático y reduccion de la vulnerabilidad</v>
      </c>
      <c r="H392" t="s">
        <v>373</v>
      </c>
      <c r="I392" t="str">
        <f>VLOOKUP(M392,'BATERIA DE PROYECTOS'!$A$2:$I$115,9,0)</f>
        <v>Desarrollo urbano y rural integral</v>
      </c>
      <c r="J392" t="s">
        <v>539</v>
      </c>
      <c r="K392">
        <v>39</v>
      </c>
      <c r="L392" t="str">
        <f>VLOOKUP(M392,'BATERIA DE PROYECTOS'!$A$2:$L$115,12,0)</f>
        <v>Asistencia técnica agropecuaria y ambiental</v>
      </c>
      <c r="M392">
        <v>74</v>
      </c>
      <c r="N392" t="s">
        <v>783</v>
      </c>
      <c r="O392" t="s">
        <v>784</v>
      </c>
      <c r="P392" t="s">
        <v>1397</v>
      </c>
      <c r="Q392" s="104">
        <v>353</v>
      </c>
      <c r="R392" s="104">
        <v>364</v>
      </c>
      <c r="S392" s="104">
        <v>374</v>
      </c>
      <c r="T392" s="104">
        <v>385</v>
      </c>
      <c r="U392" s="104">
        <v>1477</v>
      </c>
      <c r="V392" s="105">
        <v>3.0000000000000001E-3</v>
      </c>
      <c r="W392">
        <v>0</v>
      </c>
      <c r="X392" s="103">
        <v>4000</v>
      </c>
      <c r="Y392" t="s">
        <v>1036</v>
      </c>
      <c r="Z392" s="103">
        <v>33</v>
      </c>
      <c r="AA392" s="112">
        <v>23</v>
      </c>
      <c r="AB392" s="113" t="s">
        <v>777</v>
      </c>
      <c r="AC392" s="121"/>
      <c r="AD392" s="289" t="s">
        <v>347</v>
      </c>
      <c r="AE392" s="289" t="s">
        <v>778</v>
      </c>
      <c r="AF392" s="113" t="s">
        <v>779</v>
      </c>
    </row>
    <row r="393" spans="1:32" x14ac:dyDescent="0.25">
      <c r="A393">
        <v>5</v>
      </c>
      <c r="B393" t="s">
        <v>12</v>
      </c>
      <c r="C393" t="s">
        <v>758</v>
      </c>
      <c r="D393">
        <v>4</v>
      </c>
      <c r="E393" t="s">
        <v>710</v>
      </c>
      <c r="F393">
        <v>25</v>
      </c>
      <c r="G393" t="str">
        <f>VLOOKUP(M393,'BATERIA DE PROYECTOS'!$A$2:$G$115,7,0)</f>
        <v>Programa 25. Aumento de la resiliencia al cambio climático y reduccion de la vulnerabilidad</v>
      </c>
      <c r="H393" t="s">
        <v>373</v>
      </c>
      <c r="I393" t="str">
        <f>VLOOKUP(M393,'BATERIA DE PROYECTOS'!$A$2:$I$115,9,0)</f>
        <v>Desarrollo urbano y rural integral</v>
      </c>
      <c r="J393" t="s">
        <v>539</v>
      </c>
      <c r="K393">
        <v>39</v>
      </c>
      <c r="L393" t="str">
        <f>VLOOKUP(M393,'BATERIA DE PROYECTOS'!$A$2:$L$115,12,0)</f>
        <v>Asistencia técnica agropecuaria y ambiental</v>
      </c>
      <c r="M393">
        <v>75</v>
      </c>
      <c r="N393" t="s">
        <v>785</v>
      </c>
      <c r="O393" t="s">
        <v>786</v>
      </c>
      <c r="P393" t="s">
        <v>1398</v>
      </c>
      <c r="Q393" s="104">
        <v>118</v>
      </c>
      <c r="R393" s="104">
        <v>121</v>
      </c>
      <c r="S393" s="104">
        <v>125</v>
      </c>
      <c r="T393" s="104">
        <v>128</v>
      </c>
      <c r="U393" s="104">
        <v>492</v>
      </c>
      <c r="V393" s="105">
        <v>1E-3</v>
      </c>
      <c r="W393">
        <v>0</v>
      </c>
      <c r="X393" s="103">
        <v>100</v>
      </c>
      <c r="Y393" t="s">
        <v>1036</v>
      </c>
      <c r="Z393" s="103">
        <v>33</v>
      </c>
      <c r="AA393" s="112">
        <v>23</v>
      </c>
      <c r="AB393" s="113" t="s">
        <v>765</v>
      </c>
      <c r="AC393" s="121"/>
      <c r="AD393" s="289" t="s">
        <v>347</v>
      </c>
      <c r="AE393" s="289" t="s">
        <v>766</v>
      </c>
      <c r="AF393" s="113" t="s">
        <v>767</v>
      </c>
    </row>
    <row r="394" spans="1:32" x14ac:dyDescent="0.25">
      <c r="A394">
        <v>5</v>
      </c>
      <c r="B394" t="s">
        <v>12</v>
      </c>
      <c r="C394" t="s">
        <v>758</v>
      </c>
      <c r="D394">
        <v>4</v>
      </c>
      <c r="E394" t="s">
        <v>710</v>
      </c>
      <c r="F394">
        <v>25</v>
      </c>
      <c r="G394" t="str">
        <f>VLOOKUP(M394,'BATERIA DE PROYECTOS'!$A$2:$G$115,7,0)</f>
        <v>Programa 25. Aumento de la resiliencia al cambio climático y reduccion de la vulnerabilidad</v>
      </c>
      <c r="H394" t="s">
        <v>345</v>
      </c>
      <c r="I394" t="str">
        <f>VLOOKUP(M394,'BATERIA DE PROYECTOS'!$A$2:$I$115,9,0)</f>
        <v>Protección del ambiente y resiliencia al cambio climático</v>
      </c>
      <c r="J394" t="s">
        <v>347</v>
      </c>
      <c r="K394">
        <v>34</v>
      </c>
      <c r="L394" t="str">
        <f>VLOOKUP(M394,'BATERIA DE PROYECTOS'!$A$2:$L$115,12,0)</f>
        <v>Cambios de hábitos de consumo, separación en la fuente y reciclaje.</v>
      </c>
      <c r="M394">
        <v>76</v>
      </c>
      <c r="N394" t="s">
        <v>793</v>
      </c>
      <c r="O394" t="s">
        <v>794</v>
      </c>
      <c r="P394" t="s">
        <v>1399</v>
      </c>
      <c r="Q394" s="104">
        <v>878</v>
      </c>
      <c r="R394" s="104">
        <v>903</v>
      </c>
      <c r="S394" s="104">
        <v>930</v>
      </c>
      <c r="T394" s="104">
        <v>957</v>
      </c>
      <c r="U394" s="104">
        <v>3668</v>
      </c>
      <c r="V394" s="105">
        <v>7.4999999999999997E-3</v>
      </c>
      <c r="W394">
        <v>0</v>
      </c>
      <c r="X394" s="103">
        <v>2000</v>
      </c>
      <c r="Y394" t="s">
        <v>1062</v>
      </c>
      <c r="Z394" s="103">
        <v>43</v>
      </c>
      <c r="AA394" s="112">
        <v>23</v>
      </c>
      <c r="AB394" s="113" t="s">
        <v>795</v>
      </c>
      <c r="AC394" s="121"/>
      <c r="AD394" s="289" t="s">
        <v>347</v>
      </c>
      <c r="AE394" s="289" t="s">
        <v>796</v>
      </c>
      <c r="AF394" s="113" t="s">
        <v>797</v>
      </c>
    </row>
    <row r="395" spans="1:32" x14ac:dyDescent="0.25">
      <c r="A395">
        <v>5</v>
      </c>
      <c r="B395" t="s">
        <v>12</v>
      </c>
      <c r="C395" t="s">
        <v>421</v>
      </c>
      <c r="D395">
        <v>4</v>
      </c>
      <c r="E395" t="s">
        <v>710</v>
      </c>
      <c r="F395">
        <v>26</v>
      </c>
      <c r="G395" t="str">
        <f>VLOOKUP(M395,'BATERIA DE PROYECTOS'!$A$2:$G$115,7,0)</f>
        <v>Programa 26. Movilidad Sostenible.</v>
      </c>
      <c r="H395" t="s">
        <v>345</v>
      </c>
      <c r="I395" t="str">
        <f>VLOOKUP(M395,'BATERIA DE PROYECTOS'!$A$2:$I$115,9,0)</f>
        <v>Infraestructura segura e incluyente</v>
      </c>
      <c r="J395" t="s">
        <v>799</v>
      </c>
      <c r="K395">
        <v>17</v>
      </c>
      <c r="L395" t="str">
        <f>VLOOKUP(M395,'BATERIA DE PROYECTOS'!$A$2:$L$115,12,0)</f>
        <v>Diseño, construcción y conservación (mantenimiento y rehabilitación) de la malla vial local e intermedia urbana o rural.</v>
      </c>
      <c r="M395">
        <v>77</v>
      </c>
      <c r="N395" t="s">
        <v>802</v>
      </c>
      <c r="O395" t="s">
        <v>803</v>
      </c>
      <c r="P395" t="s">
        <v>1400</v>
      </c>
      <c r="Q395" s="104">
        <v>12960</v>
      </c>
      <c r="R395" s="104">
        <v>13339</v>
      </c>
      <c r="S395" s="104">
        <v>13728</v>
      </c>
      <c r="T395" s="104">
        <v>14129</v>
      </c>
      <c r="U395" s="104">
        <v>54156</v>
      </c>
      <c r="V395" s="105">
        <v>0.11</v>
      </c>
      <c r="W395">
        <v>0</v>
      </c>
      <c r="X395" s="103">
        <v>6</v>
      </c>
      <c r="Y395" t="s">
        <v>1006</v>
      </c>
      <c r="Z395" s="103">
        <v>37</v>
      </c>
      <c r="AA395" s="112">
        <v>25</v>
      </c>
      <c r="AB395" s="113" t="s">
        <v>804</v>
      </c>
      <c r="AC395" s="121"/>
      <c r="AD395" s="289" t="s">
        <v>347</v>
      </c>
      <c r="AE395" s="289" t="s">
        <v>805</v>
      </c>
      <c r="AF395" s="113" t="s">
        <v>806</v>
      </c>
    </row>
    <row r="396" spans="1:32" x14ac:dyDescent="0.25">
      <c r="A396">
        <v>5</v>
      </c>
      <c r="B396" t="s">
        <v>12</v>
      </c>
      <c r="C396" t="s">
        <v>421</v>
      </c>
      <c r="D396">
        <v>4</v>
      </c>
      <c r="E396" t="s">
        <v>710</v>
      </c>
      <c r="F396">
        <v>26</v>
      </c>
      <c r="G396" t="str">
        <f>VLOOKUP(M396,'BATERIA DE PROYECTOS'!$A$2:$G$115,7,0)</f>
        <v>Programa 26. Movilidad Sostenible.</v>
      </c>
      <c r="H396" t="s">
        <v>345</v>
      </c>
      <c r="I396" t="str">
        <f>VLOOKUP(M396,'BATERIA DE PROYECTOS'!$A$2:$I$115,9,0)</f>
        <v>Infraestructura segura e incluyente</v>
      </c>
      <c r="J396" t="s">
        <v>799</v>
      </c>
      <c r="K396">
        <v>17</v>
      </c>
      <c r="L396" t="str">
        <f>VLOOKUP(M396,'BATERIA DE PROYECTOS'!$A$2:$L$115,12,0)</f>
        <v>Diseño, construcción y conservación (mantenimiento y rehabilitación) de la malla vial local e intermedia urbana o rural.</v>
      </c>
      <c r="M396">
        <v>78</v>
      </c>
      <c r="N396" t="s">
        <v>807</v>
      </c>
      <c r="O396" t="s">
        <v>808</v>
      </c>
      <c r="P396" t="s">
        <v>1401</v>
      </c>
      <c r="Q396" s="104">
        <v>3535</v>
      </c>
      <c r="R396" s="104">
        <v>3638</v>
      </c>
      <c r="S396" s="104">
        <v>3744</v>
      </c>
      <c r="T396" s="104">
        <v>3853</v>
      </c>
      <c r="U396" s="104">
        <v>14770</v>
      </c>
      <c r="V396" s="105">
        <v>0.03</v>
      </c>
      <c r="W396">
        <v>0</v>
      </c>
      <c r="X396" s="103">
        <v>5</v>
      </c>
      <c r="Y396" t="s">
        <v>1006</v>
      </c>
      <c r="Z396" s="103">
        <v>37</v>
      </c>
      <c r="AA396" s="112">
        <v>25</v>
      </c>
      <c r="AB396" s="113" t="s">
        <v>809</v>
      </c>
      <c r="AC396" s="121"/>
      <c r="AD396" s="289" t="s">
        <v>347</v>
      </c>
      <c r="AE396" s="289" t="s">
        <v>805</v>
      </c>
      <c r="AF396" s="113" t="s">
        <v>806</v>
      </c>
    </row>
    <row r="397" spans="1:32" x14ac:dyDescent="0.25">
      <c r="A397">
        <v>5</v>
      </c>
      <c r="B397" t="s">
        <v>12</v>
      </c>
      <c r="C397" t="s">
        <v>595</v>
      </c>
      <c r="D397">
        <v>4</v>
      </c>
      <c r="E397" t="s">
        <v>710</v>
      </c>
      <c r="F397">
        <v>27</v>
      </c>
      <c r="G397" t="str">
        <f>VLOOKUP(M397,'BATERIA DE PROYECTOS'!$A$2:$G$115,7,0)</f>
        <v>Programa 27. Gestión del riesgo de desastres para un territorio seguro</v>
      </c>
      <c r="H397" t="s">
        <v>373</v>
      </c>
      <c r="I397" t="str">
        <f>VLOOKUP(M397,'BATERIA DE PROYECTOS'!$A$2:$I$115,9,0)</f>
        <v>Protección del ambiente y resiliencia al cambio climático</v>
      </c>
      <c r="J397" t="s">
        <v>539</v>
      </c>
      <c r="K397">
        <v>40</v>
      </c>
      <c r="L397" t="str">
        <f>VLOOKUP(M397,'BATERIA DE PROYECTOS'!$A$2:$L$115,12,0)</f>
        <v>Manejo de emergencias y mitigación del riesgo de desastres</v>
      </c>
      <c r="M397">
        <v>79</v>
      </c>
      <c r="N397" t="s">
        <v>813</v>
      </c>
      <c r="O397" t="s">
        <v>814</v>
      </c>
      <c r="P397" t="s">
        <v>1402</v>
      </c>
      <c r="Q397" s="104">
        <v>586</v>
      </c>
      <c r="R397" s="104">
        <v>603</v>
      </c>
      <c r="S397" s="104">
        <v>620</v>
      </c>
      <c r="T397" s="104">
        <v>638</v>
      </c>
      <c r="U397" s="104">
        <v>2447</v>
      </c>
      <c r="V397" s="105">
        <v>5.0000000000000001E-3</v>
      </c>
      <c r="W397">
        <v>0</v>
      </c>
      <c r="X397" s="103">
        <v>4</v>
      </c>
      <c r="Y397" t="s">
        <v>1036</v>
      </c>
      <c r="Z397" s="103">
        <v>33</v>
      </c>
      <c r="AA397" s="112">
        <v>26</v>
      </c>
      <c r="AB397" s="113" t="s">
        <v>815</v>
      </c>
      <c r="AC397" s="121"/>
      <c r="AD397" s="289" t="s">
        <v>347</v>
      </c>
      <c r="AE397" s="289" t="s">
        <v>347</v>
      </c>
      <c r="AF397" s="113" t="s">
        <v>816</v>
      </c>
    </row>
    <row r="398" spans="1:32" x14ac:dyDescent="0.25">
      <c r="A398">
        <v>5</v>
      </c>
      <c r="B398" t="s">
        <v>12</v>
      </c>
      <c r="C398" t="s">
        <v>595</v>
      </c>
      <c r="D398">
        <v>4</v>
      </c>
      <c r="E398" t="s">
        <v>710</v>
      </c>
      <c r="F398">
        <v>27</v>
      </c>
      <c r="G398" t="str">
        <f>VLOOKUP(M398,'BATERIA DE PROYECTOS'!$A$2:$G$115,7,0)</f>
        <v>Programa 27. Gestión del riesgo de desastres para un territorio seguro</v>
      </c>
      <c r="H398" t="s">
        <v>373</v>
      </c>
      <c r="I398" t="str">
        <f>VLOOKUP(M398,'BATERIA DE PROYECTOS'!$A$2:$I$115,9,0)</f>
        <v>Protección del ambiente y resiliencia al cambio climático</v>
      </c>
      <c r="J398" t="s">
        <v>539</v>
      </c>
      <c r="K398">
        <v>40</v>
      </c>
      <c r="L398" t="str">
        <f>VLOOKUP(M398,'BATERIA DE PROYECTOS'!$A$2:$L$115,12,0)</f>
        <v>Manejo de emergencias y mitigación del riesgo de desastres</v>
      </c>
      <c r="M398">
        <v>113</v>
      </c>
      <c r="N398" t="s">
        <v>970</v>
      </c>
      <c r="O398" t="s">
        <v>971</v>
      </c>
      <c r="P398" t="s">
        <v>1403</v>
      </c>
      <c r="Q398" s="104">
        <v>1178</v>
      </c>
      <c r="R398" s="104">
        <v>1213</v>
      </c>
      <c r="S398" s="104">
        <v>1248</v>
      </c>
      <c r="T398" s="104">
        <v>1284</v>
      </c>
      <c r="U398" s="104">
        <v>4923</v>
      </c>
      <c r="V398" s="105">
        <v>0.01</v>
      </c>
      <c r="W398">
        <v>0</v>
      </c>
      <c r="X398" s="103">
        <v>4</v>
      </c>
      <c r="Y398" t="s">
        <v>1036</v>
      </c>
      <c r="Z398" s="103">
        <v>33</v>
      </c>
      <c r="AA398" s="112">
        <v>26</v>
      </c>
      <c r="AB398" s="113" t="s">
        <v>972</v>
      </c>
      <c r="AC398" s="121"/>
      <c r="AD398" s="289" t="s">
        <v>347</v>
      </c>
      <c r="AE398" s="289" t="s">
        <v>347</v>
      </c>
      <c r="AF398" s="113" t="s">
        <v>973</v>
      </c>
    </row>
    <row r="399" spans="1:32" x14ac:dyDescent="0.25">
      <c r="A399">
        <v>5</v>
      </c>
      <c r="B399" t="s">
        <v>12</v>
      </c>
      <c r="C399" t="s">
        <v>709</v>
      </c>
      <c r="D399">
        <v>4</v>
      </c>
      <c r="E399" t="s">
        <v>710</v>
      </c>
      <c r="F399">
        <v>29</v>
      </c>
      <c r="G399" t="str">
        <f>VLOOKUP(M399,'BATERIA DE PROYECTOS'!$A$2:$G$115,7,0)</f>
        <v>Programa 29. Servicios públicos inclusivos y sostenibles.</v>
      </c>
      <c r="H399" t="s">
        <v>345</v>
      </c>
      <c r="I399" t="str">
        <f>VLOOKUP(M399,'BATERIA DE PROYECTOS'!$A$2:$I$115,9,0)</f>
        <v>Hábitat sostenible e incluyente</v>
      </c>
      <c r="J399" t="s">
        <v>347</v>
      </c>
      <c r="K399">
        <v>13</v>
      </c>
      <c r="L399" t="str">
        <f>VLOOKUP(M399,'BATERIA DE PROYECTOS'!$A$2:$L$115,12,0)</f>
        <v>Acueductos veredales y saneamiento básico.</v>
      </c>
      <c r="M399">
        <v>80</v>
      </c>
      <c r="N399" t="s">
        <v>820</v>
      </c>
      <c r="O399" t="s">
        <v>821</v>
      </c>
      <c r="P399" t="s">
        <v>1404</v>
      </c>
      <c r="Q399" s="104">
        <v>1397</v>
      </c>
      <c r="R399" s="104">
        <v>1438</v>
      </c>
      <c r="S399" s="104">
        <v>1480</v>
      </c>
      <c r="T399" s="104">
        <v>1523</v>
      </c>
      <c r="U399" s="104">
        <v>5839</v>
      </c>
      <c r="V399" s="105">
        <v>1.1900000000000001E-2</v>
      </c>
      <c r="W399">
        <v>0</v>
      </c>
      <c r="X399" s="103">
        <v>10</v>
      </c>
      <c r="Y399" t="s">
        <v>1062</v>
      </c>
      <c r="Z399" s="103">
        <v>43</v>
      </c>
      <c r="AA399" s="112">
        <v>27</v>
      </c>
      <c r="AB399" s="113" t="s">
        <v>822</v>
      </c>
      <c r="AC399" s="121"/>
      <c r="AD399" s="289" t="s">
        <v>823</v>
      </c>
      <c r="AE399" s="289" t="s">
        <v>347</v>
      </c>
      <c r="AF399" s="113" t="s">
        <v>824</v>
      </c>
    </row>
    <row r="400" spans="1:32" x14ac:dyDescent="0.25">
      <c r="A400">
        <v>5</v>
      </c>
      <c r="B400" t="s">
        <v>12</v>
      </c>
      <c r="C400" t="s">
        <v>612</v>
      </c>
      <c r="D400">
        <v>4</v>
      </c>
      <c r="E400" t="s">
        <v>710</v>
      </c>
      <c r="F400">
        <v>30</v>
      </c>
      <c r="G400" t="str">
        <f>VLOOKUP(M400,'BATERIA DE PROYECTOS'!$A$2:$G$115,7,0)</f>
        <v>Programa 30. Atención del déficit social para un hábitat digno.</v>
      </c>
      <c r="H400" t="s">
        <v>345</v>
      </c>
      <c r="I400" t="str">
        <f>VLOOKUP(M400,'BATERIA DE PROYECTOS'!$A$2:$I$115,9,0)</f>
        <v>Desarrollo urbano y rural integral</v>
      </c>
      <c r="J400" t="s">
        <v>347</v>
      </c>
      <c r="K400">
        <v>11</v>
      </c>
      <c r="L400" t="str">
        <f>VLOOKUP(M400,'BATERIA DE PROYECTOS'!$A$2:$L$115,12,0)</f>
        <v>Dotación, adecuación y mejoramiento a unidades operativas de servicios sociales de la SDIS</v>
      </c>
      <c r="M400">
        <v>82</v>
      </c>
      <c r="N400" t="s">
        <v>183</v>
      </c>
      <c r="O400" t="s">
        <v>834</v>
      </c>
      <c r="P400" t="s">
        <v>1405</v>
      </c>
      <c r="Q400" s="104">
        <v>825</v>
      </c>
      <c r="R400" s="104">
        <v>849</v>
      </c>
      <c r="S400" s="104">
        <v>874</v>
      </c>
      <c r="T400" s="104">
        <v>899</v>
      </c>
      <c r="U400" s="104">
        <v>3446</v>
      </c>
      <c r="V400" s="105">
        <v>7.0000000000000001E-3</v>
      </c>
      <c r="W400">
        <v>0</v>
      </c>
      <c r="X400" s="103">
        <v>8</v>
      </c>
      <c r="Y400" t="s">
        <v>1009</v>
      </c>
      <c r="Z400" s="103">
        <v>24</v>
      </c>
      <c r="AA400" s="112">
        <v>28</v>
      </c>
      <c r="AB400" s="113" t="s">
        <v>222</v>
      </c>
      <c r="AC400" s="121"/>
      <c r="AD400" s="289" t="s">
        <v>347</v>
      </c>
      <c r="AE400" s="289" t="s">
        <v>835</v>
      </c>
      <c r="AF400" s="113" t="s">
        <v>836</v>
      </c>
    </row>
    <row r="401" spans="1:32" x14ac:dyDescent="0.25">
      <c r="A401">
        <v>5</v>
      </c>
      <c r="B401" t="s">
        <v>12</v>
      </c>
      <c r="C401" t="s">
        <v>612</v>
      </c>
      <c r="D401">
        <v>4</v>
      </c>
      <c r="E401" t="s">
        <v>710</v>
      </c>
      <c r="F401">
        <v>30</v>
      </c>
      <c r="G401" t="str">
        <f>VLOOKUP(M401,'BATERIA DE PROYECTOS'!$A$2:$G$115,7,0)</f>
        <v>Programa 30. Atención del déficit social para un hábitat digno.</v>
      </c>
      <c r="H401" t="s">
        <v>345</v>
      </c>
      <c r="I401" t="str">
        <f>VLOOKUP(M401,'BATERIA DE PROYECTOS'!$A$2:$I$115,9,0)</f>
        <v>Desarrollo urbano y rural integral</v>
      </c>
      <c r="J401" t="s">
        <v>347</v>
      </c>
      <c r="K401">
        <v>11</v>
      </c>
      <c r="L401" t="str">
        <f>VLOOKUP(M401,'BATERIA DE PROYECTOS'!$A$2:$L$115,12,0)</f>
        <v>Dotación, adecuación y mejoramiento a unidades operativas de servicios sociales de la SDIS</v>
      </c>
      <c r="M401">
        <v>83</v>
      </c>
      <c r="N401" t="s">
        <v>182</v>
      </c>
      <c r="O401" t="s">
        <v>837</v>
      </c>
      <c r="P401" t="s">
        <v>1406</v>
      </c>
      <c r="Q401" s="104">
        <v>128</v>
      </c>
      <c r="R401" s="104">
        <v>132</v>
      </c>
      <c r="S401" s="104">
        <v>136</v>
      </c>
      <c r="T401" s="104">
        <v>140</v>
      </c>
      <c r="U401" s="104">
        <v>537</v>
      </c>
      <c r="V401" s="105">
        <v>1.1000000000000001E-3</v>
      </c>
      <c r="W401">
        <v>0</v>
      </c>
      <c r="X401" s="103">
        <v>1</v>
      </c>
      <c r="Y401" t="s">
        <v>1009</v>
      </c>
      <c r="Z401" s="103">
        <v>24</v>
      </c>
      <c r="AA401" s="112">
        <v>28</v>
      </c>
      <c r="AB401" s="113" t="s">
        <v>222</v>
      </c>
      <c r="AC401" s="121"/>
      <c r="AD401" s="289" t="s">
        <v>347</v>
      </c>
      <c r="AE401" s="289" t="s">
        <v>835</v>
      </c>
      <c r="AF401" s="113" t="s">
        <v>838</v>
      </c>
    </row>
    <row r="402" spans="1:32" x14ac:dyDescent="0.25">
      <c r="A402">
        <v>5</v>
      </c>
      <c r="B402" t="s">
        <v>12</v>
      </c>
      <c r="C402" t="s">
        <v>612</v>
      </c>
      <c r="D402">
        <v>4</v>
      </c>
      <c r="E402" t="s">
        <v>710</v>
      </c>
      <c r="F402">
        <v>30</v>
      </c>
      <c r="G402" t="str">
        <f>VLOOKUP(M402,'BATERIA DE PROYECTOS'!$A$2:$G$115,7,0)</f>
        <v>Programa 30. Atención del déficit social para un hábitat digno.</v>
      </c>
      <c r="H402" t="s">
        <v>345</v>
      </c>
      <c r="I402" t="str">
        <f>VLOOKUP(M402,'BATERIA DE PROYECTOS'!$A$2:$I$115,9,0)</f>
        <v>Desarrollo urbano y rural integral</v>
      </c>
      <c r="J402" t="s">
        <v>347</v>
      </c>
      <c r="K402">
        <v>11</v>
      </c>
      <c r="L402" t="str">
        <f>VLOOKUP(M402,'BATERIA DE PROYECTOS'!$A$2:$L$115,12,0)</f>
        <v>Dotación, adecuación y mejoramiento a unidades operativas de servicios sociales de la SDIS</v>
      </c>
      <c r="M402">
        <v>84</v>
      </c>
      <c r="N402" t="s">
        <v>839</v>
      </c>
      <c r="O402" t="s">
        <v>840</v>
      </c>
      <c r="P402" t="s">
        <v>1407</v>
      </c>
      <c r="Q402" s="104">
        <v>128</v>
      </c>
      <c r="R402" s="104">
        <v>132</v>
      </c>
      <c r="S402" s="104">
        <v>136</v>
      </c>
      <c r="T402" s="104">
        <v>140</v>
      </c>
      <c r="U402" s="104">
        <v>537</v>
      </c>
      <c r="V402" s="105">
        <v>1.1000000000000001E-3</v>
      </c>
      <c r="W402">
        <v>0</v>
      </c>
      <c r="X402" s="103">
        <v>1</v>
      </c>
      <c r="Y402" t="s">
        <v>1009</v>
      </c>
      <c r="Z402" s="103">
        <v>24</v>
      </c>
      <c r="AA402" s="112">
        <v>28</v>
      </c>
      <c r="AB402" s="113" t="s">
        <v>222</v>
      </c>
      <c r="AC402" s="121"/>
      <c r="AD402" s="289" t="s">
        <v>347</v>
      </c>
      <c r="AE402" s="289" t="s">
        <v>835</v>
      </c>
      <c r="AF402" s="113" t="s">
        <v>841</v>
      </c>
    </row>
    <row r="403" spans="1:32" x14ac:dyDescent="0.25">
      <c r="A403">
        <v>5</v>
      </c>
      <c r="B403" t="s">
        <v>12</v>
      </c>
      <c r="C403" t="s">
        <v>612</v>
      </c>
      <c r="D403">
        <v>4</v>
      </c>
      <c r="E403" t="s">
        <v>710</v>
      </c>
      <c r="F403">
        <v>30</v>
      </c>
      <c r="G403" t="str">
        <f>VLOOKUP(M403,'BATERIA DE PROYECTOS'!$A$2:$G$115,7,0)</f>
        <v>Programa 30. Atención del déficit social para un hábitat digno.</v>
      </c>
      <c r="H403" t="s">
        <v>345</v>
      </c>
      <c r="I403" t="str">
        <f>VLOOKUP(M403,'BATERIA DE PROYECTOS'!$A$2:$I$115,9,0)</f>
        <v>Desarrollo urbano y rural integral</v>
      </c>
      <c r="J403" t="s">
        <v>347</v>
      </c>
      <c r="K403">
        <v>11</v>
      </c>
      <c r="L403" t="str">
        <f>VLOOKUP(M403,'BATERIA DE PROYECTOS'!$A$2:$L$115,12,0)</f>
        <v>Dotación, adecuación y mejoramiento a unidades operativas de servicios sociales de la SDIS</v>
      </c>
      <c r="M403">
        <v>85</v>
      </c>
      <c r="N403" t="s">
        <v>181</v>
      </c>
      <c r="O403" t="s">
        <v>842</v>
      </c>
      <c r="P403" t="s">
        <v>1408</v>
      </c>
      <c r="Q403" s="104">
        <v>128</v>
      </c>
      <c r="R403" s="104">
        <v>132</v>
      </c>
      <c r="S403" s="104">
        <v>136</v>
      </c>
      <c r="T403" s="104">
        <v>140</v>
      </c>
      <c r="U403" s="104">
        <v>537</v>
      </c>
      <c r="V403" s="105">
        <v>1.1000000000000001E-3</v>
      </c>
      <c r="W403">
        <v>0</v>
      </c>
      <c r="X403" s="103">
        <v>1</v>
      </c>
      <c r="Y403" t="s">
        <v>1009</v>
      </c>
      <c r="Z403" s="103">
        <v>24</v>
      </c>
      <c r="AA403" s="112">
        <v>28</v>
      </c>
      <c r="AB403" s="113" t="s">
        <v>222</v>
      </c>
      <c r="AC403" s="121"/>
      <c r="AD403" s="289" t="s">
        <v>347</v>
      </c>
      <c r="AE403" s="289" t="s">
        <v>835</v>
      </c>
      <c r="AF403" s="113" t="s">
        <v>843</v>
      </c>
    </row>
    <row r="404" spans="1:32" x14ac:dyDescent="0.25">
      <c r="A404">
        <v>5</v>
      </c>
      <c r="B404" t="s">
        <v>12</v>
      </c>
      <c r="C404" t="s">
        <v>612</v>
      </c>
      <c r="D404">
        <v>4</v>
      </c>
      <c r="E404" t="s">
        <v>710</v>
      </c>
      <c r="F404">
        <v>30</v>
      </c>
      <c r="G404" t="str">
        <f>VLOOKUP(M404,'BATERIA DE PROYECTOS'!$A$2:$G$115,7,0)</f>
        <v>Programa 30. Atención del déficit social para un hábitat digno.</v>
      </c>
      <c r="H404" t="s">
        <v>345</v>
      </c>
      <c r="I404" t="str">
        <f>VLOOKUP(M404,'BATERIA DE PROYECTOS'!$A$2:$I$115,9,0)</f>
        <v>Desarrollo urbano y rural integral</v>
      </c>
      <c r="J404" t="s">
        <v>347</v>
      </c>
      <c r="K404">
        <v>11</v>
      </c>
      <c r="L404" t="str">
        <f>VLOOKUP(M404,'BATERIA DE PROYECTOS'!$A$2:$L$115,12,0)</f>
        <v>Dotación, adecuación y mejoramiento a unidades operativas de servicios sociales de la SDIS</v>
      </c>
      <c r="M404">
        <v>88</v>
      </c>
      <c r="N404" t="s">
        <v>850</v>
      </c>
      <c r="O404" t="s">
        <v>851</v>
      </c>
      <c r="P404" t="s">
        <v>1409</v>
      </c>
      <c r="Q404" s="104">
        <v>128</v>
      </c>
      <c r="R404" s="104">
        <v>132</v>
      </c>
      <c r="S404" s="104">
        <v>136</v>
      </c>
      <c r="T404" s="104">
        <v>140</v>
      </c>
      <c r="U404" s="104">
        <v>537</v>
      </c>
      <c r="V404" s="105">
        <v>1.1000000000000001E-3</v>
      </c>
      <c r="W404">
        <v>0</v>
      </c>
      <c r="X404" s="103">
        <v>1</v>
      </c>
      <c r="Y404" t="s">
        <v>1009</v>
      </c>
      <c r="Z404" s="103">
        <v>24</v>
      </c>
      <c r="AA404" s="112">
        <v>28</v>
      </c>
      <c r="AB404" s="113" t="s">
        <v>222</v>
      </c>
      <c r="AC404" s="121"/>
      <c r="AD404" s="289" t="s">
        <v>347</v>
      </c>
      <c r="AE404" s="289" t="s">
        <v>835</v>
      </c>
      <c r="AF404" s="113" t="s">
        <v>852</v>
      </c>
    </row>
    <row r="405" spans="1:32" x14ac:dyDescent="0.25">
      <c r="A405">
        <v>5</v>
      </c>
      <c r="B405" t="s">
        <v>12</v>
      </c>
      <c r="C405" t="s">
        <v>709</v>
      </c>
      <c r="D405">
        <v>4</v>
      </c>
      <c r="E405" t="s">
        <v>710</v>
      </c>
      <c r="F405">
        <v>31</v>
      </c>
      <c r="G405" t="str">
        <f>VLOOKUP(M405,'BATERIA DE PROYECTOS'!$A$2:$G$115,7,0)</f>
        <v>Programa 31. Acceso equitativo de vivienda urbana y rural</v>
      </c>
      <c r="H405" t="s">
        <v>373</v>
      </c>
      <c r="I405" t="str">
        <f>VLOOKUP(M405,'BATERIA DE PROYECTOS'!$A$2:$I$115,9,0)</f>
        <v>Hábitat sostenible e incluyente</v>
      </c>
      <c r="J405" t="s">
        <v>539</v>
      </c>
      <c r="K405">
        <v>73</v>
      </c>
      <c r="L405" t="str">
        <f>VLOOKUP(M405,'BATERIA DE PROYECTOS'!$A$2:$L$115,12,0)</f>
        <v>Asignación del subsidio de mejoramiento de vivienda</v>
      </c>
      <c r="M405">
        <v>89</v>
      </c>
      <c r="N405" t="s">
        <v>856</v>
      </c>
      <c r="O405" t="s">
        <v>857</v>
      </c>
      <c r="P405" t="s">
        <v>1410</v>
      </c>
      <c r="Q405" s="104">
        <v>1767</v>
      </c>
      <c r="R405" s="104">
        <v>1819</v>
      </c>
      <c r="S405" s="104">
        <v>1872</v>
      </c>
      <c r="T405" s="104">
        <v>1927</v>
      </c>
      <c r="U405" s="104">
        <v>7385</v>
      </c>
      <c r="V405" s="105">
        <v>1.4999999999999999E-2</v>
      </c>
      <c r="W405">
        <v>0</v>
      </c>
      <c r="X405" s="103">
        <v>200</v>
      </c>
      <c r="Y405" t="s">
        <v>1062</v>
      </c>
      <c r="Z405" s="103">
        <v>43</v>
      </c>
      <c r="AA405" s="112">
        <v>29</v>
      </c>
      <c r="AB405" s="113" t="s">
        <v>858</v>
      </c>
      <c r="AC405" s="121"/>
      <c r="AD405" s="289" t="s">
        <v>347</v>
      </c>
      <c r="AE405" s="289" t="s">
        <v>859</v>
      </c>
      <c r="AF405" s="113" t="s">
        <v>860</v>
      </c>
    </row>
    <row r="406" spans="1:32" x14ac:dyDescent="0.25">
      <c r="A406">
        <v>5</v>
      </c>
      <c r="B406" t="s">
        <v>12</v>
      </c>
      <c r="C406" t="s">
        <v>412</v>
      </c>
      <c r="D406">
        <v>5</v>
      </c>
      <c r="E406" t="s">
        <v>861</v>
      </c>
      <c r="F406">
        <v>33</v>
      </c>
      <c r="G406" t="str">
        <f>VLOOKUP(M406,'BATERIA DE PROYECTOS'!$A$2:$G$115,7,0)</f>
        <v>Programa 33. Fortalecimiento institucional para un Gobierno confiable</v>
      </c>
      <c r="H406" t="s">
        <v>373</v>
      </c>
      <c r="I406" t="str">
        <f>VLOOKUP(M406,'BATERIA DE PROYECTOS'!$A$2:$I$115,9,0)</f>
        <v>Gobierno confiable</v>
      </c>
      <c r="J406" t="s">
        <v>1074</v>
      </c>
      <c r="K406">
        <v>42</v>
      </c>
      <c r="L406" t="str">
        <f>VLOOKUP(M406,'BATERIA DE PROYECTOS'!$A$2:$L$115,12,0)</f>
        <v>Infraestructura local</v>
      </c>
      <c r="M406">
        <v>92</v>
      </c>
      <c r="N406" t="s">
        <v>875</v>
      </c>
      <c r="O406" t="s">
        <v>876</v>
      </c>
      <c r="P406" t="s">
        <v>1411</v>
      </c>
      <c r="Q406" s="104">
        <v>589</v>
      </c>
      <c r="R406" s="104">
        <v>606</v>
      </c>
      <c r="S406" s="104">
        <v>624</v>
      </c>
      <c r="T406" s="104">
        <v>642</v>
      </c>
      <c r="U406" s="104">
        <v>2462</v>
      </c>
      <c r="V406" s="105">
        <v>5.0000000000000001E-3</v>
      </c>
      <c r="W406">
        <v>0</v>
      </c>
      <c r="X406" s="103">
        <v>1</v>
      </c>
      <c r="Y406" t="s">
        <v>1076</v>
      </c>
      <c r="Z406" s="103">
        <v>3</v>
      </c>
      <c r="AA406" s="112">
        <v>30</v>
      </c>
      <c r="AB406" s="113" t="s">
        <v>383</v>
      </c>
      <c r="AC406" s="121"/>
      <c r="AD406" s="289" t="s">
        <v>870</v>
      </c>
      <c r="AE406" s="289" t="s">
        <v>347</v>
      </c>
      <c r="AF406" s="113" t="s">
        <v>877</v>
      </c>
    </row>
    <row r="407" spans="1:32" x14ac:dyDescent="0.25">
      <c r="A407">
        <v>5</v>
      </c>
      <c r="B407" t="s">
        <v>12</v>
      </c>
      <c r="C407" t="s">
        <v>412</v>
      </c>
      <c r="D407">
        <v>5</v>
      </c>
      <c r="E407" t="s">
        <v>861</v>
      </c>
      <c r="F407">
        <v>33</v>
      </c>
      <c r="G407" t="str">
        <f>VLOOKUP(M407,'BATERIA DE PROYECTOS'!$A$2:$G$115,7,0)</f>
        <v>Programa 33. Fortalecimiento institucional para un Gobierno confiable</v>
      </c>
      <c r="H407" t="s">
        <v>373</v>
      </c>
      <c r="I407" t="str">
        <f>VLOOKUP(M407,'BATERIA DE PROYECTOS'!$A$2:$I$115,9,0)</f>
        <v>Gobierno confiable</v>
      </c>
      <c r="J407" t="s">
        <v>1074</v>
      </c>
      <c r="K407">
        <v>43</v>
      </c>
      <c r="L407" t="str">
        <f>VLOOKUP(M407,'BATERIA DE PROYECTOS'!$A$2:$L$115,12,0)</f>
        <v>Fortalecimiento institucional</v>
      </c>
      <c r="M407">
        <v>93</v>
      </c>
      <c r="N407" t="s">
        <v>880</v>
      </c>
      <c r="O407" t="s">
        <v>881</v>
      </c>
      <c r="P407" t="s">
        <v>881</v>
      </c>
      <c r="Q407" s="104">
        <v>11782</v>
      </c>
      <c r="R407" s="104">
        <v>12126</v>
      </c>
      <c r="S407" s="104">
        <v>12480</v>
      </c>
      <c r="T407" s="104">
        <v>12845</v>
      </c>
      <c r="U407" s="104">
        <v>49233</v>
      </c>
      <c r="V407" s="105">
        <v>0.1</v>
      </c>
      <c r="W407">
        <v>0</v>
      </c>
      <c r="X407" s="103">
        <v>4</v>
      </c>
      <c r="Y407" t="s">
        <v>1076</v>
      </c>
      <c r="Z407" s="103">
        <v>3</v>
      </c>
      <c r="AA407" s="112">
        <v>30</v>
      </c>
      <c r="AB407" s="113" t="s">
        <v>882</v>
      </c>
      <c r="AC407" s="121"/>
      <c r="AD407" s="289" t="s">
        <v>870</v>
      </c>
      <c r="AE407" s="289" t="s">
        <v>347</v>
      </c>
      <c r="AF407" s="113" t="s">
        <v>883</v>
      </c>
    </row>
    <row r="408" spans="1:32" x14ac:dyDescent="0.25">
      <c r="A408">
        <v>5</v>
      </c>
      <c r="B408" t="s">
        <v>12</v>
      </c>
      <c r="C408" t="s">
        <v>412</v>
      </c>
      <c r="D408">
        <v>5</v>
      </c>
      <c r="E408" t="s">
        <v>861</v>
      </c>
      <c r="F408">
        <v>33</v>
      </c>
      <c r="G408" t="str">
        <f>VLOOKUP(M408,'BATERIA DE PROYECTOS'!$A$2:$G$115,7,0)</f>
        <v>Programa 33. Fortalecimiento institucional para un Gobierno confiable</v>
      </c>
      <c r="H408" t="s">
        <v>373</v>
      </c>
      <c r="I408" t="str">
        <f>VLOOKUP(M408,'BATERIA DE PROYECTOS'!$A$2:$I$115,9,0)</f>
        <v>Gobierno confiable</v>
      </c>
      <c r="J408" t="s">
        <v>1074</v>
      </c>
      <c r="K408">
        <v>45</v>
      </c>
      <c r="L408" t="str">
        <f>VLOOKUP(M408,'BATERIA DE PROYECTOS'!$A$2:$L$115,12,0)</f>
        <v>Inspección, vigilancia y control.</v>
      </c>
      <c r="M408">
        <v>94</v>
      </c>
      <c r="N408" t="s">
        <v>886</v>
      </c>
      <c r="O408" t="s">
        <v>887</v>
      </c>
      <c r="P408" t="s">
        <v>887</v>
      </c>
      <c r="Q408" s="104">
        <v>5302</v>
      </c>
      <c r="R408" s="104">
        <v>5457</v>
      </c>
      <c r="S408" s="104">
        <v>5616</v>
      </c>
      <c r="T408" s="104">
        <v>5780</v>
      </c>
      <c r="U408" s="104">
        <v>22155</v>
      </c>
      <c r="V408" s="105">
        <v>4.4999999999999998E-2</v>
      </c>
      <c r="W408">
        <v>0</v>
      </c>
      <c r="X408" s="103">
        <v>4</v>
      </c>
      <c r="Y408" t="s">
        <v>1076</v>
      </c>
      <c r="Z408" s="103">
        <v>3</v>
      </c>
      <c r="AA408" s="112">
        <v>30</v>
      </c>
      <c r="AB408" s="113" t="s">
        <v>888</v>
      </c>
      <c r="AC408" s="121"/>
      <c r="AD408" s="289" t="s">
        <v>870</v>
      </c>
      <c r="AE408" s="289" t="s">
        <v>347</v>
      </c>
      <c r="AF408" s="113" t="s">
        <v>889</v>
      </c>
    </row>
    <row r="409" spans="1:32" x14ac:dyDescent="0.25">
      <c r="A409">
        <v>5</v>
      </c>
      <c r="B409" t="s">
        <v>12</v>
      </c>
      <c r="C409" t="s">
        <v>521</v>
      </c>
      <c r="D409">
        <v>5</v>
      </c>
      <c r="E409" t="s">
        <v>861</v>
      </c>
      <c r="F409">
        <v>35</v>
      </c>
      <c r="G409" t="str">
        <f>VLOOKUP(M409,'BATERIA DE PROYECTOS'!$A$2:$G$115,7,0)</f>
        <v>Programa 35. Bogotá Ciudad Inteligente.</v>
      </c>
      <c r="H409" t="s">
        <v>345</v>
      </c>
      <c r="I409" t="str">
        <f>VLOOKUP(M409,'BATERIA DE PROYECTOS'!$A$2:$I$115,9,0)</f>
        <v>Ciudad inteligente​</v>
      </c>
      <c r="J409" t="s">
        <v>347</v>
      </c>
      <c r="K409">
        <v>12</v>
      </c>
      <c r="L409" t="str">
        <f>VLOOKUP(M409,'BATERIA DE PROYECTOS'!$A$2:$L$115,12,0)</f>
        <v>Conectividad y redes de comunicación.</v>
      </c>
      <c r="M409">
        <v>95</v>
      </c>
      <c r="N409" t="s">
        <v>901</v>
      </c>
      <c r="O409" t="s">
        <v>902</v>
      </c>
      <c r="P409" t="s">
        <v>1412</v>
      </c>
      <c r="Q409" s="104">
        <v>1414</v>
      </c>
      <c r="R409" s="104">
        <v>1455</v>
      </c>
      <c r="S409" s="104">
        <v>1498</v>
      </c>
      <c r="T409" s="104">
        <v>1541</v>
      </c>
      <c r="U409" s="104">
        <v>5908</v>
      </c>
      <c r="V409" s="105">
        <v>1.2E-2</v>
      </c>
      <c r="W409">
        <v>0</v>
      </c>
      <c r="X409" s="103">
        <v>28</v>
      </c>
      <c r="Y409" t="s">
        <v>1023</v>
      </c>
      <c r="Z409" s="103">
        <v>1</v>
      </c>
      <c r="AA409" s="112">
        <v>31</v>
      </c>
      <c r="AB409" s="113" t="s">
        <v>903</v>
      </c>
      <c r="AC409" s="121"/>
      <c r="AD409" s="289" t="s">
        <v>347</v>
      </c>
      <c r="AE409" s="289" t="s">
        <v>347</v>
      </c>
      <c r="AF409" s="113" t="s">
        <v>904</v>
      </c>
    </row>
    <row r="410" spans="1:32" x14ac:dyDescent="0.25">
      <c r="A410">
        <v>5</v>
      </c>
      <c r="B410" t="s">
        <v>12</v>
      </c>
      <c r="C410" t="s">
        <v>521</v>
      </c>
      <c r="D410">
        <v>5</v>
      </c>
      <c r="E410" t="s">
        <v>861</v>
      </c>
      <c r="F410">
        <v>35</v>
      </c>
      <c r="G410" t="str">
        <f>VLOOKUP(M410,'BATERIA DE PROYECTOS'!$A$2:$G$115,7,0)</f>
        <v>Programa 35. Bogotá Ciudad Inteligente.</v>
      </c>
      <c r="H410" t="s">
        <v>345</v>
      </c>
      <c r="I410" t="str">
        <f>VLOOKUP(M410,'BATERIA DE PROYECTOS'!$A$2:$I$115,9,0)</f>
        <v>Ciudad inteligente​</v>
      </c>
      <c r="J410" t="s">
        <v>347</v>
      </c>
      <c r="K410">
        <v>12</v>
      </c>
      <c r="L410" t="str">
        <f>VLOOKUP(M410,'BATERIA DE PROYECTOS'!$A$2:$L$115,12,0)</f>
        <v>Conectividad y redes de comunicación.</v>
      </c>
      <c r="M410">
        <v>96</v>
      </c>
      <c r="N410" t="s">
        <v>905</v>
      </c>
      <c r="O410" t="s">
        <v>906</v>
      </c>
      <c r="P410" t="s">
        <v>1413</v>
      </c>
      <c r="Q410" s="104">
        <v>277</v>
      </c>
      <c r="R410" s="104">
        <v>285</v>
      </c>
      <c r="S410" s="104">
        <v>293</v>
      </c>
      <c r="T410" s="104">
        <v>302</v>
      </c>
      <c r="U410" s="104">
        <v>1157</v>
      </c>
      <c r="V410" s="105">
        <v>2.3999999999999998E-3</v>
      </c>
      <c r="W410">
        <v>0</v>
      </c>
      <c r="X410" s="103">
        <v>14</v>
      </c>
      <c r="Y410" t="s">
        <v>1023</v>
      </c>
      <c r="Z410" s="103">
        <v>1</v>
      </c>
      <c r="AA410" s="112">
        <v>31</v>
      </c>
      <c r="AB410" s="113" t="s">
        <v>352</v>
      </c>
      <c r="AC410" s="121"/>
      <c r="AD410" s="289" t="s">
        <v>347</v>
      </c>
      <c r="AE410" s="289" t="s">
        <v>347</v>
      </c>
      <c r="AF410" s="113" t="s">
        <v>907</v>
      </c>
    </row>
    <row r="411" spans="1:32" x14ac:dyDescent="0.25">
      <c r="A411">
        <v>5</v>
      </c>
      <c r="B411" t="s">
        <v>12</v>
      </c>
      <c r="C411" t="s">
        <v>412</v>
      </c>
      <c r="D411">
        <v>5</v>
      </c>
      <c r="E411" t="s">
        <v>861</v>
      </c>
      <c r="F411">
        <v>39</v>
      </c>
      <c r="G411" t="str">
        <f>VLOOKUP(M411,'BATERIA DE PROYECTOS'!$A$2:$G$115,7,0)</f>
        <v>Programa 39. Camino hacia una democracia deliberativa con un gobierno cercano a la gente y con participación ciudadana</v>
      </c>
      <c r="H411" t="s">
        <v>345</v>
      </c>
      <c r="I411" t="str">
        <f>VLOOKUP(M411,'BATERIA DE PROYECTOS'!$A$2:$I$115,9,0)</f>
        <v>Democracia deliberativa y participación</v>
      </c>
      <c r="J411" t="s">
        <v>347</v>
      </c>
      <c r="K411">
        <v>18</v>
      </c>
      <c r="L411" t="str">
        <f>VLOOKUP(M411,'BATERIA DE PROYECTOS'!$A$2:$L$115,12,0)</f>
        <v>Fortalecimiento a organizaciones sociales y comunitarias y a instancias de participación.</v>
      </c>
      <c r="M411">
        <v>97</v>
      </c>
      <c r="N411" t="s">
        <v>912</v>
      </c>
      <c r="O411" t="s">
        <v>913</v>
      </c>
      <c r="P411" t="s">
        <v>1414</v>
      </c>
      <c r="Q411" s="104">
        <v>1421</v>
      </c>
      <c r="R411" s="104">
        <v>1462</v>
      </c>
      <c r="S411" s="104">
        <v>1505</v>
      </c>
      <c r="T411" s="104">
        <v>1549</v>
      </c>
      <c r="U411" s="104">
        <v>5938</v>
      </c>
      <c r="V411" s="105">
        <v>1.21E-2</v>
      </c>
      <c r="W411">
        <v>0</v>
      </c>
      <c r="X411" s="103">
        <v>300</v>
      </c>
      <c r="Y411" t="s">
        <v>1076</v>
      </c>
      <c r="Z411" s="103">
        <v>3</v>
      </c>
      <c r="AA411" s="112">
        <v>32</v>
      </c>
      <c r="AB411" s="113" t="s">
        <v>914</v>
      </c>
      <c r="AC411" s="121"/>
      <c r="AD411" s="289" t="s">
        <v>347</v>
      </c>
      <c r="AE411" s="289" t="s">
        <v>347</v>
      </c>
      <c r="AF411" s="113" t="s">
        <v>915</v>
      </c>
    </row>
    <row r="412" spans="1:32" x14ac:dyDescent="0.25">
      <c r="A412">
        <v>5</v>
      </c>
      <c r="B412" t="s">
        <v>12</v>
      </c>
      <c r="C412" t="s">
        <v>412</v>
      </c>
      <c r="D412">
        <v>5</v>
      </c>
      <c r="E412" t="s">
        <v>861</v>
      </c>
      <c r="F412">
        <v>39</v>
      </c>
      <c r="G412" t="str">
        <f>VLOOKUP(M412,'BATERIA DE PROYECTOS'!$A$2:$G$115,7,0)</f>
        <v>Programa 39. Camino hacia una democracia deliberativa con un gobierno cercano a la gente y con participación ciudadana</v>
      </c>
      <c r="H412" t="s">
        <v>345</v>
      </c>
      <c r="I412" t="str">
        <f>VLOOKUP(M412,'BATERIA DE PROYECTOS'!$A$2:$I$115,9,0)</f>
        <v>Democracia deliberativa y participación</v>
      </c>
      <c r="J412" t="s">
        <v>347</v>
      </c>
      <c r="K412">
        <v>20</v>
      </c>
      <c r="L412" t="str">
        <f>VLOOKUP(M412,'BATERIA DE PROYECTOS'!$A$2:$L$115,12,0)</f>
        <v>Procesos de formación en capacidades democráticas para la participación ciudadana incidente</v>
      </c>
      <c r="M412">
        <v>98</v>
      </c>
      <c r="N412" t="s">
        <v>918</v>
      </c>
      <c r="O412" t="s">
        <v>919</v>
      </c>
      <c r="P412" t="s">
        <v>1415</v>
      </c>
      <c r="Q412" s="104">
        <v>634</v>
      </c>
      <c r="R412" s="104">
        <v>652</v>
      </c>
      <c r="S412" s="104">
        <v>671</v>
      </c>
      <c r="T412" s="104">
        <v>691</v>
      </c>
      <c r="U412" s="104">
        <v>2649</v>
      </c>
      <c r="V412" s="105">
        <v>5.4000000000000003E-3</v>
      </c>
      <c r="W412">
        <v>0</v>
      </c>
      <c r="X412" s="103">
        <v>2000</v>
      </c>
      <c r="Y412" t="s">
        <v>1076</v>
      </c>
      <c r="Z412" s="103">
        <v>3</v>
      </c>
      <c r="AA412" s="112">
        <v>32</v>
      </c>
      <c r="AB412" s="113" t="s">
        <v>561</v>
      </c>
      <c r="AC412" s="121"/>
      <c r="AD412" s="289" t="s">
        <v>347</v>
      </c>
      <c r="AE412" s="289" t="s">
        <v>920</v>
      </c>
      <c r="AF412" s="113" t="s">
        <v>915</v>
      </c>
    </row>
    <row r="413" spans="1:32" x14ac:dyDescent="0.25">
      <c r="A413">
        <v>5</v>
      </c>
      <c r="B413" t="s">
        <v>12</v>
      </c>
      <c r="C413" t="s">
        <v>412</v>
      </c>
      <c r="D413">
        <v>5</v>
      </c>
      <c r="E413" t="s">
        <v>861</v>
      </c>
      <c r="F413">
        <v>39</v>
      </c>
      <c r="G413" t="str">
        <f>VLOOKUP(M413,'BATERIA DE PROYECTOS'!$A$2:$G$115,7,0)</f>
        <v>Programa 39. Camino hacia una democracia deliberativa con un gobierno cercano a la gente y con participación ciudadana</v>
      </c>
      <c r="H413" t="s">
        <v>373</v>
      </c>
      <c r="I413" t="str">
        <f>VLOOKUP(M413,'BATERIA DE PROYECTOS'!$A$2:$I$115,9,0)</f>
        <v>Democracia deliberativa y participación</v>
      </c>
      <c r="J413" t="s">
        <v>539</v>
      </c>
      <c r="K413">
        <v>41</v>
      </c>
      <c r="L413" t="str">
        <f>VLOOKUP(M413,'BATERIA DE PROYECTOS'!$A$2:$L$115,12,0)</f>
        <v>Fortalecimiento a organizaciones comunales</v>
      </c>
      <c r="M413">
        <v>99</v>
      </c>
      <c r="N413" t="s">
        <v>923</v>
      </c>
      <c r="O413" t="s">
        <v>924</v>
      </c>
      <c r="P413" t="s">
        <v>1416</v>
      </c>
      <c r="Q413" s="104">
        <v>1178</v>
      </c>
      <c r="R413" s="104">
        <v>1213</v>
      </c>
      <c r="S413" s="104">
        <v>1248</v>
      </c>
      <c r="T413" s="104">
        <v>1284</v>
      </c>
      <c r="U413" s="104">
        <v>4923</v>
      </c>
      <c r="V413" s="105">
        <v>0.01</v>
      </c>
      <c r="W413">
        <v>0</v>
      </c>
      <c r="X413" s="103">
        <v>300</v>
      </c>
      <c r="Y413" t="s">
        <v>1076</v>
      </c>
      <c r="Z413" s="103">
        <v>3</v>
      </c>
      <c r="AA413" s="112">
        <v>32</v>
      </c>
      <c r="AB413" s="113" t="s">
        <v>925</v>
      </c>
      <c r="AC413" s="121"/>
      <c r="AD413" s="289" t="s">
        <v>347</v>
      </c>
      <c r="AE413" s="289" t="s">
        <v>347</v>
      </c>
      <c r="AF413" s="113" t="s">
        <v>915</v>
      </c>
    </row>
    <row r="414" spans="1:32" x14ac:dyDescent="0.25">
      <c r="A414">
        <v>5</v>
      </c>
      <c r="B414" t="s">
        <v>12</v>
      </c>
      <c r="C414" t="s">
        <v>412</v>
      </c>
      <c r="D414">
        <v>5</v>
      </c>
      <c r="E414" t="s">
        <v>861</v>
      </c>
      <c r="F414">
        <v>39</v>
      </c>
      <c r="G414" t="str">
        <f>VLOOKUP(M414,'BATERIA DE PROYECTOS'!$A$2:$G$115,7,0)</f>
        <v>Programa 39. Camino hacia una democracia deliberativa con un gobierno cercano a la gente y con participación ciudadana</v>
      </c>
      <c r="H414" t="s">
        <v>373</v>
      </c>
      <c r="I414" t="str">
        <f>VLOOKUP(M414,'BATERIA DE PROYECTOS'!$A$2:$I$115,9,0)</f>
        <v>Gobierno confiable</v>
      </c>
      <c r="J414" t="s">
        <v>539</v>
      </c>
      <c r="K414">
        <v>44</v>
      </c>
      <c r="L414" t="str">
        <f>VLOOKUP(M414,'BATERIA DE PROYECTOS'!$A$2:$L$115,12,0)</f>
        <v>Bogotaneidad</v>
      </c>
      <c r="M414">
        <v>100</v>
      </c>
      <c r="N414" t="s">
        <v>927</v>
      </c>
      <c r="O414" t="s">
        <v>928</v>
      </c>
      <c r="P414" t="s">
        <v>1417</v>
      </c>
      <c r="Q414" s="104">
        <v>295</v>
      </c>
      <c r="R414" s="104">
        <v>303</v>
      </c>
      <c r="S414" s="104">
        <v>312</v>
      </c>
      <c r="T414" s="104">
        <v>321</v>
      </c>
      <c r="U414" s="104">
        <v>1231</v>
      </c>
      <c r="V414" s="105">
        <v>2.5000000000000001E-3</v>
      </c>
      <c r="W414">
        <v>0</v>
      </c>
      <c r="X414" s="103">
        <v>4</v>
      </c>
      <c r="Y414" t="s">
        <v>1076</v>
      </c>
      <c r="Z414" s="103">
        <v>3</v>
      </c>
      <c r="AA414" s="112">
        <v>11</v>
      </c>
      <c r="AB414" s="113" t="s">
        <v>929</v>
      </c>
      <c r="AC414" s="121"/>
      <c r="AD414" s="289" t="s">
        <v>930</v>
      </c>
      <c r="AE414" s="289" t="s">
        <v>347</v>
      </c>
      <c r="AF414" s="113" t="s">
        <v>896</v>
      </c>
    </row>
    <row r="415" spans="1:32" x14ac:dyDescent="0.25">
      <c r="A415">
        <v>5</v>
      </c>
      <c r="B415" t="s">
        <v>12</v>
      </c>
      <c r="C415" t="s">
        <v>412</v>
      </c>
      <c r="D415">
        <v>5</v>
      </c>
      <c r="E415" t="s">
        <v>861</v>
      </c>
      <c r="F415">
        <v>39</v>
      </c>
      <c r="G415" t="str">
        <f>VLOOKUP(M415,'BATERIA DE PROYECTOS'!$A$2:$G$115,7,0)</f>
        <v>Programa 39. Camino hacia una democracia deliberativa con un gobierno cercano a la gente y con participación ciudadana</v>
      </c>
      <c r="H415" t="s">
        <v>373</v>
      </c>
      <c r="I415" t="str">
        <f>VLOOKUP(M415,'BATERIA DE PROYECTOS'!$A$2:$I$115,9,0)</f>
        <v>Gobierno confiable</v>
      </c>
      <c r="J415" t="s">
        <v>539</v>
      </c>
      <c r="K415">
        <v>44</v>
      </c>
      <c r="L415" t="str">
        <f>VLOOKUP(M415,'BATERIA DE PROYECTOS'!$A$2:$L$115,12,0)</f>
        <v>Bogotaneidad</v>
      </c>
      <c r="M415">
        <v>101</v>
      </c>
      <c r="N415" t="s">
        <v>892</v>
      </c>
      <c r="O415" t="s">
        <v>893</v>
      </c>
      <c r="P415" t="s">
        <v>1418</v>
      </c>
      <c r="Q415" s="104">
        <v>295</v>
      </c>
      <c r="R415" s="104">
        <v>303</v>
      </c>
      <c r="S415" s="104">
        <v>312</v>
      </c>
      <c r="T415" s="104">
        <v>321</v>
      </c>
      <c r="U415" s="104">
        <v>1231</v>
      </c>
      <c r="V415" s="105">
        <v>2.5000000000000001E-3</v>
      </c>
      <c r="W415">
        <v>0</v>
      </c>
      <c r="X415" s="103">
        <v>1</v>
      </c>
      <c r="Y415" t="s">
        <v>1076</v>
      </c>
      <c r="Z415" s="103">
        <v>3</v>
      </c>
      <c r="AA415" s="112">
        <v>11</v>
      </c>
      <c r="AB415" s="113" t="s">
        <v>894</v>
      </c>
      <c r="AC415" s="121"/>
      <c r="AD415" s="289" t="s">
        <v>895</v>
      </c>
      <c r="AE415" s="289" t="s">
        <v>347</v>
      </c>
      <c r="AF415" s="113" t="s">
        <v>896</v>
      </c>
    </row>
    <row r="416" spans="1:32" x14ac:dyDescent="0.25">
      <c r="A416">
        <v>5</v>
      </c>
      <c r="B416" t="s">
        <v>12</v>
      </c>
      <c r="C416" t="s">
        <v>412</v>
      </c>
      <c r="D416">
        <v>5</v>
      </c>
      <c r="E416" t="s">
        <v>861</v>
      </c>
      <c r="F416">
        <v>39</v>
      </c>
      <c r="G416" t="str">
        <f>VLOOKUP(M416,'BATERIA DE PROYECTOS'!$A$2:$G$115,7,0)</f>
        <v>Programa 39. Camino hacia una democracia deliberativa con un gobierno cercano a la gente y con participación ciudadana</v>
      </c>
      <c r="H416" t="s">
        <v>373</v>
      </c>
      <c r="I416" t="str">
        <f>VLOOKUP(M416,'BATERIA DE PROYECTOS'!$A$2:$I$115,9,0)</f>
        <v>Línea diferencial étnica</v>
      </c>
      <c r="J416" t="s">
        <v>539</v>
      </c>
      <c r="K416">
        <v>46</v>
      </c>
      <c r="L416" t="str">
        <f>VLOOKUP(M416,'BATERIA DE PROYECTOS'!$A$2:$L$115,12,0)</f>
        <v>Iniciativas diferenciales étnicas para comunidades Negras, Afrocolombianas, Raizales, Palenqueras, y los Pueblos Indígenas, Rrom o Gitano</v>
      </c>
      <c r="M416">
        <v>103</v>
      </c>
      <c r="N416" t="s">
        <v>938</v>
      </c>
      <c r="O416" t="s">
        <v>939</v>
      </c>
      <c r="P416" t="s">
        <v>1419</v>
      </c>
      <c r="Q416" s="104">
        <v>884</v>
      </c>
      <c r="R416" s="104">
        <v>909</v>
      </c>
      <c r="S416" s="104">
        <v>936</v>
      </c>
      <c r="T416" s="104">
        <v>963</v>
      </c>
      <c r="U416" s="104">
        <v>3692</v>
      </c>
      <c r="V416" s="105">
        <v>7.4999999999999997E-3</v>
      </c>
      <c r="W416">
        <v>0</v>
      </c>
      <c r="X416" s="103">
        <v>1</v>
      </c>
      <c r="Y416" t="s">
        <v>1076</v>
      </c>
      <c r="Z416" s="103">
        <v>3</v>
      </c>
      <c r="AA416" s="112">
        <v>34</v>
      </c>
      <c r="AB416" s="113" t="s">
        <v>940</v>
      </c>
      <c r="AC416" s="121"/>
      <c r="AD416" s="289" t="s">
        <v>347</v>
      </c>
      <c r="AE416" s="289" t="s">
        <v>347</v>
      </c>
      <c r="AF416" s="113" t="s">
        <v>937</v>
      </c>
    </row>
    <row r="417" spans="1:32" x14ac:dyDescent="0.25">
      <c r="A417">
        <v>5</v>
      </c>
      <c r="B417" t="s">
        <v>12</v>
      </c>
      <c r="C417" t="s">
        <v>412</v>
      </c>
      <c r="D417">
        <v>5</v>
      </c>
      <c r="E417" t="s">
        <v>861</v>
      </c>
      <c r="F417">
        <v>39</v>
      </c>
      <c r="G417" t="str">
        <f>VLOOKUP(M417,'BATERIA DE PROYECTOS'!$A$2:$G$115,7,0)</f>
        <v>Programa 39. Camino hacia una democracia deliberativa con un gobierno cercano a la gente y con participación ciudadana</v>
      </c>
      <c r="H417" t="s">
        <v>373</v>
      </c>
      <c r="I417" t="str">
        <f>VLOOKUP(M417,'BATERIA DE PROYECTOS'!$A$2:$I$115,9,0)</f>
        <v>Línea diferencial étnica</v>
      </c>
      <c r="J417" t="s">
        <v>539</v>
      </c>
      <c r="K417">
        <v>46</v>
      </c>
      <c r="L417" t="str">
        <f>VLOOKUP(M417,'BATERIA DE PROYECTOS'!$A$2:$L$115,12,0)</f>
        <v>Iniciativas diferenciales étnicas para comunidades Negras, Afrocolombianas, Raizales, Palenqueras, y los Pueblos Indígenas, Rrom o Gitano</v>
      </c>
      <c r="M417">
        <v>104</v>
      </c>
      <c r="N417" t="s">
        <v>941</v>
      </c>
      <c r="O417" t="s">
        <v>942</v>
      </c>
      <c r="P417" t="s">
        <v>1420</v>
      </c>
      <c r="Q417" s="104">
        <v>884</v>
      </c>
      <c r="R417" s="104">
        <v>909</v>
      </c>
      <c r="S417" s="104">
        <v>936</v>
      </c>
      <c r="T417" s="104">
        <v>963</v>
      </c>
      <c r="U417" s="104">
        <v>3692</v>
      </c>
      <c r="V417" s="105">
        <v>7.4999999999999997E-3</v>
      </c>
      <c r="W417">
        <v>0</v>
      </c>
      <c r="X417" s="103">
        <v>1</v>
      </c>
      <c r="Y417" t="s">
        <v>1076</v>
      </c>
      <c r="Z417" s="103">
        <v>3</v>
      </c>
      <c r="AA417" s="112">
        <v>34</v>
      </c>
      <c r="AB417" s="113" t="s">
        <v>943</v>
      </c>
      <c r="AC417" s="121"/>
      <c r="AD417" s="289" t="s">
        <v>347</v>
      </c>
      <c r="AE417" s="289" t="s">
        <v>347</v>
      </c>
      <c r="AF417" s="113" t="s">
        <v>937</v>
      </c>
    </row>
    <row r="418" spans="1:32" x14ac:dyDescent="0.25">
      <c r="A418">
        <v>5</v>
      </c>
      <c r="B418" t="s">
        <v>12</v>
      </c>
      <c r="C418" t="s">
        <v>412</v>
      </c>
      <c r="D418">
        <v>5</v>
      </c>
      <c r="E418" t="s">
        <v>861</v>
      </c>
      <c r="F418">
        <v>39</v>
      </c>
      <c r="G418" t="str">
        <f>VLOOKUP(M418,'BATERIA DE PROYECTOS'!$A$2:$G$115,7,0)</f>
        <v>Programa 39. Camino hacia una democracia deliberativa con un gobierno cercano a la gente y con participación ciudadana</v>
      </c>
      <c r="H418" t="s">
        <v>345</v>
      </c>
      <c r="I418" t="str">
        <f>VLOOKUP(M418,'BATERIA DE PROYECTOS'!$A$2:$I$115,9,0)</f>
        <v>Democracia deliberativa y participación</v>
      </c>
      <c r="J418" t="s">
        <v>347</v>
      </c>
      <c r="K418">
        <v>58</v>
      </c>
      <c r="L418" t="str">
        <f>VLOOKUP(M418,'BATERIA DE PROYECTOS'!$A$2:$L$115,12,0)</f>
        <v>Infraestructura de espacios para la participación</v>
      </c>
      <c r="M418">
        <v>107</v>
      </c>
      <c r="N418" t="s">
        <v>952</v>
      </c>
      <c r="O418" t="s">
        <v>953</v>
      </c>
      <c r="P418" t="s">
        <v>1421</v>
      </c>
      <c r="Q418" s="104">
        <v>353</v>
      </c>
      <c r="R418" s="104">
        <v>364</v>
      </c>
      <c r="S418" s="104">
        <v>374</v>
      </c>
      <c r="T418" s="104">
        <v>385</v>
      </c>
      <c r="U418" s="104">
        <v>1477</v>
      </c>
      <c r="V418" s="105">
        <v>3.0000000000000001E-3</v>
      </c>
      <c r="W418">
        <v>0</v>
      </c>
      <c r="X418" s="103">
        <v>20</v>
      </c>
      <c r="Y418" t="s">
        <v>1076</v>
      </c>
      <c r="Z418" s="103">
        <v>3</v>
      </c>
      <c r="AA418" s="112">
        <v>32</v>
      </c>
      <c r="AB418" s="113" t="s">
        <v>954</v>
      </c>
      <c r="AC418" s="121"/>
      <c r="AD418" s="289" t="s">
        <v>347</v>
      </c>
      <c r="AE418" s="289" t="s">
        <v>347</v>
      </c>
      <c r="AF418" s="113" t="s">
        <v>955</v>
      </c>
    </row>
    <row r="419" spans="1:32" x14ac:dyDescent="0.25">
      <c r="A419">
        <v>5</v>
      </c>
      <c r="B419" t="s">
        <v>12</v>
      </c>
      <c r="C419" t="s">
        <v>412</v>
      </c>
      <c r="D419">
        <v>5</v>
      </c>
      <c r="E419" t="s">
        <v>861</v>
      </c>
      <c r="F419">
        <v>39</v>
      </c>
      <c r="G419" t="str">
        <f>VLOOKUP(M419,'BATERIA DE PROYECTOS'!$A$2:$G$115,7,0)</f>
        <v>Programa 39. Camino hacia una democracia deliberativa con un gobierno cercano a la gente y con participación ciudadana</v>
      </c>
      <c r="H419" t="s">
        <v>345</v>
      </c>
      <c r="I419" t="str">
        <f>VLOOKUP(M419,'BATERIA DE PROYECTOS'!$A$2:$I$115,9,0)</f>
        <v>Democracia deliberativa y participación</v>
      </c>
      <c r="J419" t="s">
        <v>347</v>
      </c>
      <c r="K419">
        <v>58</v>
      </c>
      <c r="L419" t="str">
        <f>VLOOKUP(M419,'BATERIA DE PROYECTOS'!$A$2:$L$115,12,0)</f>
        <v>Infraestructura de espacios para la participación</v>
      </c>
      <c r="M419">
        <v>108</v>
      </c>
      <c r="N419" t="s">
        <v>956</v>
      </c>
      <c r="O419" t="s">
        <v>957</v>
      </c>
      <c r="P419" t="s">
        <v>1422</v>
      </c>
      <c r="Q419" s="104">
        <v>118</v>
      </c>
      <c r="R419" s="104">
        <v>121</v>
      </c>
      <c r="S419" s="104">
        <v>125</v>
      </c>
      <c r="T419" s="104">
        <v>128</v>
      </c>
      <c r="U419" s="104">
        <v>492</v>
      </c>
      <c r="V419" s="105">
        <v>1E-3</v>
      </c>
      <c r="W419">
        <v>0</v>
      </c>
      <c r="X419" s="103">
        <v>40</v>
      </c>
      <c r="Y419" t="s">
        <v>1076</v>
      </c>
      <c r="Z419" s="103">
        <v>3</v>
      </c>
      <c r="AA419" s="112">
        <v>32</v>
      </c>
      <c r="AB419" s="113" t="s">
        <v>222</v>
      </c>
      <c r="AC419" s="121"/>
      <c r="AD419" s="289" t="s">
        <v>347</v>
      </c>
      <c r="AE419" s="289" t="s">
        <v>347</v>
      </c>
      <c r="AF419" s="113" t="s">
        <v>958</v>
      </c>
    </row>
    <row r="420" spans="1:32" x14ac:dyDescent="0.25">
      <c r="A420">
        <v>5</v>
      </c>
      <c r="B420" t="s">
        <v>12</v>
      </c>
      <c r="C420" t="s">
        <v>412</v>
      </c>
      <c r="D420">
        <v>5</v>
      </c>
      <c r="E420" t="s">
        <v>861</v>
      </c>
      <c r="F420">
        <v>39</v>
      </c>
      <c r="G420" t="str">
        <f>VLOOKUP(M420,'BATERIA DE PROYECTOS'!$A$2:$G$115,7,0)</f>
        <v>Programa 39. Camino hacia una democracia deliberativa con un gobierno cercano a la gente y con participación ciudadana</v>
      </c>
      <c r="H420" t="s">
        <v>345</v>
      </c>
      <c r="I420" t="str">
        <f>VLOOKUP(M420,'BATERIA DE PROYECTOS'!$A$2:$I$115,9,0)</f>
        <v>Gobierno confiable</v>
      </c>
      <c r="J420" t="s">
        <v>347</v>
      </c>
      <c r="K420">
        <v>59</v>
      </c>
      <c r="L420" t="str">
        <f>VLOOKUP(M420,'BATERIA DE PROYECTOS'!$A$2:$L$115,12,0)</f>
        <v>Fortalecimiento a medios comunitarios y alternativos</v>
      </c>
      <c r="M420">
        <v>109</v>
      </c>
      <c r="N420" t="s">
        <v>966</v>
      </c>
      <c r="O420" t="s">
        <v>967</v>
      </c>
      <c r="P420" t="s">
        <v>1423</v>
      </c>
      <c r="Q420" s="104">
        <v>1128</v>
      </c>
      <c r="R420" s="104">
        <v>1160</v>
      </c>
      <c r="S420" s="104">
        <v>1194</v>
      </c>
      <c r="T420" s="104">
        <v>1229</v>
      </c>
      <c r="U420" s="104">
        <v>4712</v>
      </c>
      <c r="V420" s="105">
        <v>9.5999999999999992E-3</v>
      </c>
      <c r="W420">
        <v>0</v>
      </c>
      <c r="X420" s="103">
        <v>120</v>
      </c>
      <c r="Y420" t="s">
        <v>1076</v>
      </c>
      <c r="Z420" s="103">
        <v>3</v>
      </c>
      <c r="AA420" s="112">
        <v>32</v>
      </c>
      <c r="AB420" s="113" t="s">
        <v>968</v>
      </c>
      <c r="AC420" s="121"/>
      <c r="AD420" s="289" t="s">
        <v>347</v>
      </c>
      <c r="AE420" s="289" t="s">
        <v>347</v>
      </c>
      <c r="AF420" s="113" t="s">
        <v>969</v>
      </c>
    </row>
    <row r="421" spans="1:32" x14ac:dyDescent="0.25">
      <c r="A421">
        <v>5</v>
      </c>
      <c r="B421" t="s">
        <v>12</v>
      </c>
      <c r="C421" t="s">
        <v>412</v>
      </c>
      <c r="D421">
        <v>5</v>
      </c>
      <c r="E421" t="s">
        <v>861</v>
      </c>
      <c r="F421">
        <v>39</v>
      </c>
      <c r="G421" t="str">
        <f>VLOOKUP(M421,'BATERIA DE PROYECTOS'!$A$2:$G$115,7,0)</f>
        <v>Programa 39. Camino hacia una democracia deliberativa con un gobierno cercano a la gente y con participación ciudadana</v>
      </c>
      <c r="H421" t="s">
        <v>345</v>
      </c>
      <c r="I421" t="str">
        <f>VLOOKUP(M421,'BATERIA DE PROYECTOS'!$A$2:$I$115,9,0)</f>
        <v>Democracia deliberativa y participación</v>
      </c>
      <c r="J421" t="s">
        <v>347</v>
      </c>
      <c r="K421">
        <v>58</v>
      </c>
      <c r="L421" t="str">
        <f>VLOOKUP(M421,'BATERIA DE PROYECTOS'!$A$2:$L$115,12,0)</f>
        <v>Infraestructura de espacios para la participación</v>
      </c>
      <c r="M421">
        <v>111</v>
      </c>
      <c r="N421" t="s">
        <v>959</v>
      </c>
      <c r="O421" t="s">
        <v>960</v>
      </c>
      <c r="P421" t="s">
        <v>1424</v>
      </c>
      <c r="Q421" s="104">
        <v>609</v>
      </c>
      <c r="R421" s="104">
        <v>627</v>
      </c>
      <c r="S421" s="104">
        <v>645</v>
      </c>
      <c r="T421" s="104">
        <v>664</v>
      </c>
      <c r="U421" s="104">
        <v>2545</v>
      </c>
      <c r="V421" s="105">
        <v>5.1999999999999998E-3</v>
      </c>
      <c r="W421">
        <v>0</v>
      </c>
      <c r="X421" s="103">
        <v>1</v>
      </c>
      <c r="Y421" t="s">
        <v>1076</v>
      </c>
      <c r="Z421" s="103">
        <v>3</v>
      </c>
      <c r="AA421" s="112">
        <v>32</v>
      </c>
      <c r="AB421" s="113" t="s">
        <v>725</v>
      </c>
      <c r="AC421" s="121"/>
      <c r="AD421" s="289" t="s">
        <v>347</v>
      </c>
      <c r="AE421" s="289" t="s">
        <v>347</v>
      </c>
      <c r="AF421" s="113" t="s">
        <v>961</v>
      </c>
    </row>
    <row r="422" spans="1:32" x14ac:dyDescent="0.25">
      <c r="A422">
        <v>6</v>
      </c>
      <c r="B422" t="s">
        <v>14</v>
      </c>
      <c r="C422" t="s">
        <v>342</v>
      </c>
      <c r="D422">
        <v>1</v>
      </c>
      <c r="E422" t="s">
        <v>343</v>
      </c>
      <c r="F422">
        <v>1</v>
      </c>
      <c r="G422" t="str">
        <f>VLOOKUP(M422,'BATERIA DE PROYECTOS'!$A$2:$G$115,7,0)</f>
        <v>Programa 1. Diálogo social y cultura ciudadana para la convivencia pacífica y la recuperación de la confianza.</v>
      </c>
      <c r="H422" t="s">
        <v>345</v>
      </c>
      <c r="I422" t="str">
        <f>VLOOKUP(M422,'BATERIA DE PROYECTOS'!$A$2:$I$115,9,0)</f>
        <v>Cultura ciudadana para la convivencia pacífica</v>
      </c>
      <c r="J422" t="s">
        <v>347</v>
      </c>
      <c r="K422">
        <v>15</v>
      </c>
      <c r="L422" t="str">
        <f>VLOOKUP(M422,'BATERIA DE PROYECTOS'!$A$2:$L$115,12,0)</f>
        <v>Promoción de la convivencia ciudadana</v>
      </c>
      <c r="M422">
        <v>1</v>
      </c>
      <c r="N422" t="s">
        <v>350</v>
      </c>
      <c r="O422" t="s">
        <v>351</v>
      </c>
      <c r="P422" t="s">
        <v>1425</v>
      </c>
      <c r="Q422" s="104">
        <v>381</v>
      </c>
      <c r="R422" s="104">
        <v>381</v>
      </c>
      <c r="S422" s="104">
        <v>381</v>
      </c>
      <c r="T422" s="104">
        <v>381</v>
      </c>
      <c r="U422" s="104">
        <v>1524</v>
      </c>
      <c r="V422" s="105">
        <v>7.6E-3</v>
      </c>
      <c r="W422">
        <v>0</v>
      </c>
      <c r="X422" s="103">
        <v>80</v>
      </c>
      <c r="Y422" t="s">
        <v>991</v>
      </c>
      <c r="Z422" s="103">
        <v>51</v>
      </c>
      <c r="AA422" s="112">
        <v>1</v>
      </c>
      <c r="AB422" s="113" t="s">
        <v>352</v>
      </c>
      <c r="AC422" s="121"/>
      <c r="AD422" s="289" t="s">
        <v>353</v>
      </c>
      <c r="AE422" s="289" t="s">
        <v>347</v>
      </c>
      <c r="AF422" s="113" t="s">
        <v>354</v>
      </c>
    </row>
    <row r="423" spans="1:32" x14ac:dyDescent="0.25">
      <c r="A423">
        <v>6</v>
      </c>
      <c r="B423" t="s">
        <v>14</v>
      </c>
      <c r="C423" t="s">
        <v>342</v>
      </c>
      <c r="D423">
        <v>1</v>
      </c>
      <c r="E423" t="s">
        <v>343</v>
      </c>
      <c r="F423">
        <v>1</v>
      </c>
      <c r="G423" t="str">
        <f>VLOOKUP(M423,'BATERIA DE PROYECTOS'!$A$2:$G$115,7,0)</f>
        <v>Programa 1. Diálogo social y cultura ciudadana para la convivencia pacífica y la recuperación de la confianza.</v>
      </c>
      <c r="H423" t="s">
        <v>345</v>
      </c>
      <c r="I423" t="str">
        <f>VLOOKUP(M423,'BATERIA DE PROYECTOS'!$A$2:$I$115,9,0)</f>
        <v>Cultura ciudadana para la convivencia pacífica</v>
      </c>
      <c r="J423" t="s">
        <v>347</v>
      </c>
      <c r="K423">
        <v>15</v>
      </c>
      <c r="L423" t="str">
        <f>VLOOKUP(M423,'BATERIA DE PROYECTOS'!$A$2:$L$115,12,0)</f>
        <v>Promoción de la convivencia ciudadana</v>
      </c>
      <c r="M423">
        <v>2</v>
      </c>
      <c r="N423" t="s">
        <v>355</v>
      </c>
      <c r="O423" t="s">
        <v>356</v>
      </c>
      <c r="P423" t="s">
        <v>992</v>
      </c>
      <c r="Q423" s="104">
        <v>117.43</v>
      </c>
      <c r="R423" s="104">
        <v>124.61</v>
      </c>
      <c r="S423" s="104">
        <v>142.94</v>
      </c>
      <c r="T423" s="104">
        <v>161.80000000000001</v>
      </c>
      <c r="U423" s="104">
        <v>546.79</v>
      </c>
      <c r="V423" s="105">
        <v>2.7000000000000001E-3</v>
      </c>
      <c r="W423">
        <v>0</v>
      </c>
      <c r="X423" s="103">
        <v>4</v>
      </c>
      <c r="Y423" t="s">
        <v>991</v>
      </c>
      <c r="Z423" s="103">
        <v>51</v>
      </c>
      <c r="AA423" s="112">
        <v>1</v>
      </c>
      <c r="AB423" s="113" t="s">
        <v>357</v>
      </c>
      <c r="AC423" s="121"/>
      <c r="AD423" s="289" t="s">
        <v>358</v>
      </c>
      <c r="AE423" s="289" t="s">
        <v>347</v>
      </c>
      <c r="AF423" s="113" t="s">
        <v>359</v>
      </c>
    </row>
    <row r="424" spans="1:32" x14ac:dyDescent="0.25">
      <c r="A424">
        <v>6</v>
      </c>
      <c r="B424" t="s">
        <v>14</v>
      </c>
      <c r="C424" t="s">
        <v>342</v>
      </c>
      <c r="D424">
        <v>1</v>
      </c>
      <c r="E424" t="s">
        <v>343</v>
      </c>
      <c r="F424">
        <v>1</v>
      </c>
      <c r="G424" t="str">
        <f>VLOOKUP(M424,'BATERIA DE PROYECTOS'!$A$2:$G$115,7,0)</f>
        <v>Programa 1. Diálogo social y cultura ciudadana para la convivencia pacífica y la recuperación de la confianza.</v>
      </c>
      <c r="H424" t="s">
        <v>345</v>
      </c>
      <c r="I424" t="str">
        <f>VLOOKUP(M424,'BATERIA DE PROYECTOS'!$A$2:$I$115,9,0)</f>
        <v>Cultura ciudadana para la convivencia pacífica</v>
      </c>
      <c r="J424" t="s">
        <v>347</v>
      </c>
      <c r="K424">
        <v>15</v>
      </c>
      <c r="L424" t="str">
        <f>VLOOKUP(M424,'BATERIA DE PROYECTOS'!$A$2:$L$115,12,0)</f>
        <v>Promoción de la convivencia ciudadana</v>
      </c>
      <c r="M424">
        <v>3</v>
      </c>
      <c r="N424" t="s">
        <v>360</v>
      </c>
      <c r="O424" t="s">
        <v>361</v>
      </c>
      <c r="P424" t="s">
        <v>1426</v>
      </c>
      <c r="Q424" s="104">
        <v>125</v>
      </c>
      <c r="R424" s="104">
        <v>125</v>
      </c>
      <c r="S424" s="104">
        <v>125</v>
      </c>
      <c r="T424" s="104">
        <v>125</v>
      </c>
      <c r="U424" s="104">
        <v>500</v>
      </c>
      <c r="V424" s="105">
        <v>2.5000000000000001E-3</v>
      </c>
      <c r="W424">
        <v>0</v>
      </c>
      <c r="X424" s="103">
        <v>4</v>
      </c>
      <c r="Y424" t="s">
        <v>991</v>
      </c>
      <c r="Z424" s="103">
        <v>51</v>
      </c>
      <c r="AA424" s="112">
        <v>1</v>
      </c>
      <c r="AB424" s="113" t="s">
        <v>362</v>
      </c>
      <c r="AC424" s="121"/>
      <c r="AD424" s="289" t="s">
        <v>358</v>
      </c>
      <c r="AE424" s="289" t="s">
        <v>347</v>
      </c>
      <c r="AF424" s="113" t="s">
        <v>354</v>
      </c>
    </row>
    <row r="425" spans="1:32" x14ac:dyDescent="0.25">
      <c r="A425">
        <v>6</v>
      </c>
      <c r="B425" t="s">
        <v>14</v>
      </c>
      <c r="C425" t="s">
        <v>363</v>
      </c>
      <c r="D425">
        <v>1</v>
      </c>
      <c r="E425" t="s">
        <v>343</v>
      </c>
      <c r="F425">
        <v>2</v>
      </c>
      <c r="G425" t="str">
        <f>VLOOKUP(M425,'BATERIA DE PROYECTOS'!$A$2:$G$115,7,0)</f>
        <v>Programa 2. Cero tolerancia a las violencias contra las mujeres y basadas en género</v>
      </c>
      <c r="H425" t="s">
        <v>345</v>
      </c>
      <c r="I425" t="str">
        <f>VLOOKUP(M425,'BATERIA DE PROYECTOS'!$A$2:$I$115,9,0)</f>
        <v>Cero tolerancia a las violencias</v>
      </c>
      <c r="J425" t="s">
        <v>347</v>
      </c>
      <c r="K425">
        <v>22</v>
      </c>
      <c r="L425" t="str">
        <f>VLOOKUP(M425,'BATERIA DE PROYECTOS'!$A$2:$L$115,12,0)</f>
        <v>Prevención del feminicidio y las violencias contra las mujeres</v>
      </c>
      <c r="M425">
        <v>4</v>
      </c>
      <c r="N425" t="s">
        <v>368</v>
      </c>
      <c r="O425" t="s">
        <v>369</v>
      </c>
      <c r="P425" t="s">
        <v>1339</v>
      </c>
      <c r="Q425" s="104">
        <v>504.94</v>
      </c>
      <c r="R425" s="104">
        <v>513.64</v>
      </c>
      <c r="S425" s="104">
        <v>535.83000000000004</v>
      </c>
      <c r="T425" s="104">
        <v>568.66999999999996</v>
      </c>
      <c r="U425" s="104">
        <v>2123.06</v>
      </c>
      <c r="V425" s="105">
        <v>1.06E-2</v>
      </c>
      <c r="W425">
        <v>0</v>
      </c>
      <c r="X425" s="103">
        <v>2000</v>
      </c>
      <c r="Y425" t="s">
        <v>995</v>
      </c>
      <c r="Z425" s="103">
        <v>50</v>
      </c>
      <c r="AA425" s="112">
        <v>2</v>
      </c>
      <c r="AB425" s="113" t="s">
        <v>222</v>
      </c>
      <c r="AC425" s="121"/>
      <c r="AD425" s="289" t="s">
        <v>370</v>
      </c>
      <c r="AE425" s="289" t="s">
        <v>347</v>
      </c>
      <c r="AF425" s="113" t="s">
        <v>371</v>
      </c>
    </row>
    <row r="426" spans="1:32" x14ac:dyDescent="0.25">
      <c r="A426">
        <v>6</v>
      </c>
      <c r="B426" t="s">
        <v>14</v>
      </c>
      <c r="C426" t="s">
        <v>342</v>
      </c>
      <c r="D426">
        <v>1</v>
      </c>
      <c r="E426" t="s">
        <v>343</v>
      </c>
      <c r="F426">
        <v>3</v>
      </c>
      <c r="G426" t="str">
        <f>VLOOKUP(M426,'BATERIA DE PROYECTOS'!$A$2:$G$115,7,0)</f>
        <v>Programa 3. Desmantelamiento de estructuras criminales y delincuenciales con mejores capacidades y activos tecnológicos.</v>
      </c>
      <c r="H426" t="s">
        <v>373</v>
      </c>
      <c r="I426" t="str">
        <f>VLOOKUP(M426,'BATERIA DE PROYECTOS'!$A$2:$I$115,9,0)</f>
        <v>Mejores capacidades al servicio de la seguridad</v>
      </c>
      <c r="J426" t="s">
        <v>375</v>
      </c>
      <c r="K426">
        <v>2</v>
      </c>
      <c r="L426" t="str">
        <f>VLOOKUP(M426,'BATERIA DE PROYECTOS'!$A$2:$L$115,12,0)</f>
        <v>Dotación, mantenimiento de equipamientos que permitan el fortalecimiento de la seguridad y justicia.</v>
      </c>
      <c r="M426">
        <v>5</v>
      </c>
      <c r="N426" t="s">
        <v>378</v>
      </c>
      <c r="O426" t="s">
        <v>379</v>
      </c>
      <c r="P426" t="s">
        <v>1427</v>
      </c>
      <c r="Q426" s="104" t="s">
        <v>1428</v>
      </c>
      <c r="R426" s="104">
        <v>500</v>
      </c>
      <c r="S426" s="104" t="s">
        <v>1429</v>
      </c>
      <c r="T426" s="104">
        <v>500</v>
      </c>
      <c r="U426" s="104">
        <v>1000</v>
      </c>
      <c r="V426" s="105">
        <v>5.0000000000000001E-3</v>
      </c>
      <c r="W426">
        <v>0</v>
      </c>
      <c r="X426" s="103">
        <v>2</v>
      </c>
      <c r="Y426" t="s">
        <v>991</v>
      </c>
      <c r="Z426" s="103">
        <v>51</v>
      </c>
      <c r="AA426" s="112">
        <v>3</v>
      </c>
      <c r="AB426" s="113" t="s">
        <v>222</v>
      </c>
      <c r="AC426" s="121"/>
      <c r="AD426" s="289" t="s">
        <v>347</v>
      </c>
      <c r="AE426" s="289" t="s">
        <v>347</v>
      </c>
      <c r="AF426" s="113" t="s">
        <v>380</v>
      </c>
    </row>
    <row r="427" spans="1:32" x14ac:dyDescent="0.25">
      <c r="A427">
        <v>6</v>
      </c>
      <c r="B427" t="s">
        <v>14</v>
      </c>
      <c r="C427" t="s">
        <v>342</v>
      </c>
      <c r="D427">
        <v>1</v>
      </c>
      <c r="E427" t="s">
        <v>343</v>
      </c>
      <c r="F427">
        <v>3</v>
      </c>
      <c r="G427" t="str">
        <f>VLOOKUP(M427,'BATERIA DE PROYECTOS'!$A$2:$G$115,7,0)</f>
        <v>Programa 3. Desmantelamiento de estructuras criminales y delincuenciales con mejores capacidades y activos tecnológicos.</v>
      </c>
      <c r="H427" t="s">
        <v>373</v>
      </c>
      <c r="I427" t="str">
        <f>VLOOKUP(M427,'BATERIA DE PROYECTOS'!$A$2:$I$115,9,0)</f>
        <v>Mejores capacidades al servicio de la seguridad</v>
      </c>
      <c r="J427" t="s">
        <v>375</v>
      </c>
      <c r="K427">
        <v>2</v>
      </c>
      <c r="L427" t="str">
        <f>VLOOKUP(M427,'BATERIA DE PROYECTOS'!$A$2:$L$115,12,0)</f>
        <v>Dotación, mantenimiento de equipamientos que permitan el fortalecimiento de la seguridad y justicia.</v>
      </c>
      <c r="M427">
        <v>6</v>
      </c>
      <c r="N427" t="s">
        <v>381</v>
      </c>
      <c r="O427" t="s">
        <v>382</v>
      </c>
      <c r="P427" t="s">
        <v>1430</v>
      </c>
      <c r="Q427" s="104">
        <v>500</v>
      </c>
      <c r="R427" s="104" t="s">
        <v>1429</v>
      </c>
      <c r="S427" s="104">
        <v>500</v>
      </c>
      <c r="T427" s="104" t="s">
        <v>1429</v>
      </c>
      <c r="U427" s="104">
        <v>1000</v>
      </c>
      <c r="V427" s="105">
        <v>5.0000000000000001E-3</v>
      </c>
      <c r="W427">
        <v>0</v>
      </c>
      <c r="X427" s="103">
        <v>2</v>
      </c>
      <c r="Y427" t="s">
        <v>991</v>
      </c>
      <c r="Z427" s="103">
        <v>51</v>
      </c>
      <c r="AA427" s="112">
        <v>3</v>
      </c>
      <c r="AB427" s="113" t="s">
        <v>383</v>
      </c>
      <c r="AC427" s="121"/>
      <c r="AD427" s="289" t="s">
        <v>347</v>
      </c>
      <c r="AE427" s="289" t="s">
        <v>347</v>
      </c>
      <c r="AF427" s="113" t="s">
        <v>384</v>
      </c>
    </row>
    <row r="428" spans="1:32" x14ac:dyDescent="0.25">
      <c r="A428">
        <v>6</v>
      </c>
      <c r="B428" t="s">
        <v>14</v>
      </c>
      <c r="C428" t="s">
        <v>342</v>
      </c>
      <c r="D428">
        <v>1</v>
      </c>
      <c r="E428" t="s">
        <v>343</v>
      </c>
      <c r="F428">
        <v>4</v>
      </c>
      <c r="G428" t="str">
        <f>VLOOKUP(M428,'BATERIA DE PROYECTOS'!$A$2:$G$115,7,0)</f>
        <v>Programa 4. Servicios centrados en la justicia.</v>
      </c>
      <c r="H428" t="s">
        <v>345</v>
      </c>
      <c r="I428" t="str">
        <f>VLOOKUP(M428,'BATERIA DE PROYECTOS'!$A$2:$I$115,9,0)</f>
        <v>Cultura ciudadana para la convivencia pacífica</v>
      </c>
      <c r="J428" t="s">
        <v>347</v>
      </c>
      <c r="K428">
        <v>14</v>
      </c>
      <c r="L428" t="str">
        <f>VLOOKUP(M428,'BATERIA DE PROYECTOS'!$A$2:$L$115,12,0)</f>
        <v>Acceso a la Justicia</v>
      </c>
      <c r="M428">
        <v>7</v>
      </c>
      <c r="N428" t="s">
        <v>388</v>
      </c>
      <c r="O428" t="s">
        <v>389</v>
      </c>
      <c r="P428" t="s">
        <v>1431</v>
      </c>
      <c r="Q428" s="104">
        <v>238.76</v>
      </c>
      <c r="R428" s="104">
        <v>242.55</v>
      </c>
      <c r="S428" s="104">
        <v>202.21</v>
      </c>
      <c r="T428" s="104">
        <v>212.16</v>
      </c>
      <c r="U428" s="104">
        <v>895.69</v>
      </c>
      <c r="V428" s="105">
        <v>4.4999999999999997E-3</v>
      </c>
      <c r="W428">
        <v>0</v>
      </c>
      <c r="X428" s="103">
        <v>8</v>
      </c>
      <c r="Y428" t="s">
        <v>991</v>
      </c>
      <c r="Z428" s="103">
        <v>51</v>
      </c>
      <c r="AA428" s="112">
        <v>4</v>
      </c>
      <c r="AB428" s="113" t="s">
        <v>390</v>
      </c>
      <c r="AC428" s="121"/>
      <c r="AD428" s="289" t="s">
        <v>347</v>
      </c>
      <c r="AE428" s="289" t="s">
        <v>347</v>
      </c>
      <c r="AF428" s="113" t="s">
        <v>391</v>
      </c>
    </row>
    <row r="429" spans="1:32" x14ac:dyDescent="0.25">
      <c r="A429">
        <v>6</v>
      </c>
      <c r="B429" t="s">
        <v>14</v>
      </c>
      <c r="C429" t="s">
        <v>342</v>
      </c>
      <c r="D429">
        <v>1</v>
      </c>
      <c r="E429" t="s">
        <v>343</v>
      </c>
      <c r="F429">
        <v>4</v>
      </c>
      <c r="G429" t="str">
        <f>VLOOKUP(M429,'BATERIA DE PROYECTOS'!$A$2:$G$115,7,0)</f>
        <v>Programa 4. Servicios centrados en la justicia.</v>
      </c>
      <c r="H429" t="s">
        <v>345</v>
      </c>
      <c r="I429" t="str">
        <f>VLOOKUP(M429,'BATERIA DE PROYECTOS'!$A$2:$I$115,9,0)</f>
        <v>Cultura ciudadana para la convivencia pacífica</v>
      </c>
      <c r="J429" t="s">
        <v>347</v>
      </c>
      <c r="K429">
        <v>14</v>
      </c>
      <c r="L429" t="str">
        <f>VLOOKUP(M429,'BATERIA DE PROYECTOS'!$A$2:$L$115,12,0)</f>
        <v>Acceso a la Justicia</v>
      </c>
      <c r="M429">
        <v>10</v>
      </c>
      <c r="N429" t="s">
        <v>398</v>
      </c>
      <c r="O429" t="s">
        <v>399</v>
      </c>
      <c r="P429" t="s">
        <v>1432</v>
      </c>
      <c r="Q429" s="104" t="s">
        <v>1428</v>
      </c>
      <c r="R429" s="104" t="s">
        <v>1429</v>
      </c>
      <c r="S429" s="104">
        <v>100</v>
      </c>
      <c r="T429" s="104">
        <v>100</v>
      </c>
      <c r="U429" s="104">
        <v>200</v>
      </c>
      <c r="V429" s="105">
        <v>1E-3</v>
      </c>
      <c r="W429">
        <v>0</v>
      </c>
      <c r="X429" s="103">
        <v>160</v>
      </c>
      <c r="Y429" t="s">
        <v>991</v>
      </c>
      <c r="Z429" s="103">
        <v>51</v>
      </c>
      <c r="AA429" s="112">
        <v>4</v>
      </c>
      <c r="AB429" s="113" t="s">
        <v>400</v>
      </c>
      <c r="AC429" s="121"/>
      <c r="AD429" s="289" t="s">
        <v>347</v>
      </c>
      <c r="AE429" s="289" t="s">
        <v>347</v>
      </c>
      <c r="AF429" s="113" t="s">
        <v>354</v>
      </c>
    </row>
    <row r="430" spans="1:32" x14ac:dyDescent="0.25">
      <c r="A430">
        <v>6</v>
      </c>
      <c r="B430" t="s">
        <v>14</v>
      </c>
      <c r="C430" t="s">
        <v>342</v>
      </c>
      <c r="D430">
        <v>1</v>
      </c>
      <c r="E430" t="s">
        <v>343</v>
      </c>
      <c r="F430">
        <v>4</v>
      </c>
      <c r="G430" t="str">
        <f>VLOOKUP(M430,'BATERIA DE PROYECTOS'!$A$2:$G$115,7,0)</f>
        <v>Programa 4. Servicios centrados en la justicia.</v>
      </c>
      <c r="H430" t="s">
        <v>345</v>
      </c>
      <c r="I430" t="str">
        <f>VLOOKUP(M430,'BATERIA DE PROYECTOS'!$A$2:$I$115,9,0)</f>
        <v>Cultura ciudadana para la convivencia pacífica</v>
      </c>
      <c r="J430" t="s">
        <v>347</v>
      </c>
      <c r="K430">
        <v>14</v>
      </c>
      <c r="L430" t="str">
        <f>VLOOKUP(M430,'BATERIA DE PROYECTOS'!$A$2:$L$115,12,0)</f>
        <v>Acceso a la Justicia</v>
      </c>
      <c r="M430">
        <v>12</v>
      </c>
      <c r="N430" t="s">
        <v>404</v>
      </c>
      <c r="O430" t="s">
        <v>405</v>
      </c>
      <c r="P430" t="s">
        <v>1433</v>
      </c>
      <c r="Q430" s="104">
        <v>180</v>
      </c>
      <c r="R430" s="104">
        <v>180</v>
      </c>
      <c r="S430" s="104">
        <v>180</v>
      </c>
      <c r="T430" s="104">
        <v>180</v>
      </c>
      <c r="U430" s="104">
        <v>720</v>
      </c>
      <c r="V430" s="105">
        <v>3.5999999999999999E-3</v>
      </c>
      <c r="W430">
        <v>0</v>
      </c>
      <c r="X430" s="103">
        <v>12</v>
      </c>
      <c r="Y430" t="s">
        <v>991</v>
      </c>
      <c r="Z430" s="103">
        <v>51</v>
      </c>
      <c r="AA430" s="112">
        <v>4</v>
      </c>
      <c r="AB430" s="113" t="s">
        <v>406</v>
      </c>
      <c r="AC430" s="121"/>
      <c r="AD430" s="289" t="s">
        <v>407</v>
      </c>
      <c r="AE430" s="289" t="s">
        <v>347</v>
      </c>
      <c r="AF430" s="113" t="s">
        <v>408</v>
      </c>
    </row>
    <row r="431" spans="1:32" x14ac:dyDescent="0.25">
      <c r="A431">
        <v>6</v>
      </c>
      <c r="B431" t="s">
        <v>14</v>
      </c>
      <c r="C431" t="s">
        <v>342</v>
      </c>
      <c r="D431">
        <v>1</v>
      </c>
      <c r="E431" t="s">
        <v>343</v>
      </c>
      <c r="F431">
        <v>4</v>
      </c>
      <c r="G431" t="str">
        <f>VLOOKUP(M431,'BATERIA DE PROYECTOS'!$A$2:$G$115,7,0)</f>
        <v>Programa 4. Servicios centrados en la justicia.</v>
      </c>
      <c r="H431" t="s">
        <v>345</v>
      </c>
      <c r="I431" t="str">
        <f>VLOOKUP(M431,'BATERIA DE PROYECTOS'!$A$2:$I$115,9,0)</f>
        <v>Cultura ciudadana para la convivencia pacífica</v>
      </c>
      <c r="J431" t="s">
        <v>347</v>
      </c>
      <c r="K431">
        <v>14</v>
      </c>
      <c r="L431" t="str">
        <f>VLOOKUP(M431,'BATERIA DE PROYECTOS'!$A$2:$L$115,12,0)</f>
        <v>Acceso a la Justicia</v>
      </c>
      <c r="M431">
        <v>13</v>
      </c>
      <c r="N431" t="s">
        <v>409</v>
      </c>
      <c r="O431" t="s">
        <v>410</v>
      </c>
      <c r="P431" t="s">
        <v>1434</v>
      </c>
      <c r="Q431" s="104">
        <v>238.76</v>
      </c>
      <c r="R431" s="104">
        <v>242.55</v>
      </c>
      <c r="S431" s="104">
        <v>202.21</v>
      </c>
      <c r="T431" s="104">
        <v>212.16</v>
      </c>
      <c r="U431" s="104">
        <v>895.69</v>
      </c>
      <c r="V431" s="105">
        <v>4.4999999999999997E-3</v>
      </c>
      <c r="W431">
        <v>0</v>
      </c>
      <c r="X431" s="103">
        <v>12</v>
      </c>
      <c r="Y431" t="s">
        <v>991</v>
      </c>
      <c r="Z431" s="103">
        <v>51</v>
      </c>
      <c r="AA431" s="112">
        <v>4</v>
      </c>
      <c r="AB431" s="113" t="s">
        <v>411</v>
      </c>
      <c r="AC431" s="121"/>
      <c r="AD431" s="289" t="s">
        <v>353</v>
      </c>
      <c r="AE431" s="289" t="s">
        <v>347</v>
      </c>
      <c r="AF431" s="113" t="s">
        <v>354</v>
      </c>
    </row>
    <row r="432" spans="1:32" x14ac:dyDescent="0.25">
      <c r="A432">
        <v>6</v>
      </c>
      <c r="B432" t="s">
        <v>14</v>
      </c>
      <c r="C432" t="s">
        <v>421</v>
      </c>
      <c r="D432">
        <v>1</v>
      </c>
      <c r="E432" t="s">
        <v>343</v>
      </c>
      <c r="F432">
        <v>5</v>
      </c>
      <c r="G432" t="str">
        <f>VLOOKUP(M432,'BATERIA DE PROYECTOS'!$A$2:$G$115,7,0)</f>
        <v>Programa 5. Espacio público seguro e inclusivo.</v>
      </c>
      <c r="H432" t="s">
        <v>345</v>
      </c>
      <c r="I432" t="str">
        <f>VLOOKUP(M432,'BATERIA DE PROYECTOS'!$A$2:$I$115,9,0)</f>
        <v>Infraestructura segura e incluyente</v>
      </c>
      <c r="J432" t="s">
        <v>347</v>
      </c>
      <c r="K432">
        <v>16</v>
      </c>
      <c r="L432" t="str">
        <f>VLOOKUP(M432,'BATERIA DE PROYECTOS'!$A$2:$L$115,12,0)</f>
        <v>Construcción y/o conservación de elementos del sistema de espacio público</v>
      </c>
      <c r="M432">
        <v>15</v>
      </c>
      <c r="N432" t="s">
        <v>425</v>
      </c>
      <c r="O432" t="s">
        <v>426</v>
      </c>
      <c r="P432" t="s">
        <v>1435</v>
      </c>
      <c r="Q432" s="104">
        <v>998.46</v>
      </c>
      <c r="R432" s="104">
        <v>1009.97</v>
      </c>
      <c r="S432" s="104">
        <v>1039.32</v>
      </c>
      <c r="T432" s="104">
        <v>1069.53</v>
      </c>
      <c r="U432" s="104">
        <v>4117.28</v>
      </c>
      <c r="V432" s="105">
        <v>2.0500000000000001E-2</v>
      </c>
      <c r="W432">
        <v>0</v>
      </c>
      <c r="X432" s="103">
        <v>7000</v>
      </c>
      <c r="Y432" t="s">
        <v>1006</v>
      </c>
      <c r="Z432" s="103">
        <v>37</v>
      </c>
      <c r="AA432" s="112">
        <v>6</v>
      </c>
      <c r="AB432" s="113" t="s">
        <v>383</v>
      </c>
      <c r="AC432" s="121"/>
      <c r="AD432" s="289" t="s">
        <v>419</v>
      </c>
      <c r="AE432" s="289" t="s">
        <v>427</v>
      </c>
      <c r="AF432" s="113" t="s">
        <v>429</v>
      </c>
    </row>
    <row r="433" spans="1:32" x14ac:dyDescent="0.25">
      <c r="A433">
        <v>6</v>
      </c>
      <c r="B433" t="s">
        <v>14</v>
      </c>
      <c r="C433" t="s">
        <v>342</v>
      </c>
      <c r="D433">
        <v>1</v>
      </c>
      <c r="E433" t="s">
        <v>343</v>
      </c>
      <c r="F433">
        <v>5</v>
      </c>
      <c r="G433" t="str">
        <f>VLOOKUP(M433,'BATERIA DE PROYECTOS'!$A$2:$G$115,7,0)</f>
        <v>Programa 5. Espacio público seguro e inclusivo.</v>
      </c>
      <c r="H433" t="s">
        <v>373</v>
      </c>
      <c r="I433" t="str">
        <f>VLOOKUP(M433,'BATERIA DE PROYECTOS'!$A$2:$I$115,9,0)</f>
        <v>Cultura ciudadana para la convivencia pacífica</v>
      </c>
      <c r="J433" t="s">
        <v>430</v>
      </c>
      <c r="K433">
        <v>1</v>
      </c>
      <c r="L433" t="str">
        <f>VLOOKUP(M433,'BATERIA DE PROYECTOS'!$A$2:$L$115,12,0)</f>
        <v>Cultura ciudadana en torno a la seguridad</v>
      </c>
      <c r="M433">
        <v>16</v>
      </c>
      <c r="N433" t="s">
        <v>433</v>
      </c>
      <c r="O433" t="s">
        <v>434</v>
      </c>
      <c r="P433" t="s">
        <v>1007</v>
      </c>
      <c r="Q433" s="104">
        <v>961.17</v>
      </c>
      <c r="R433" s="104">
        <v>978</v>
      </c>
      <c r="S433" s="104">
        <v>1020.95</v>
      </c>
      <c r="T433" s="104">
        <v>1065.1600000000001</v>
      </c>
      <c r="U433" s="104">
        <v>4025.29</v>
      </c>
      <c r="V433" s="105">
        <v>0.02</v>
      </c>
      <c r="W433">
        <v>0</v>
      </c>
      <c r="X433" s="103">
        <v>4</v>
      </c>
      <c r="Y433" t="s">
        <v>991</v>
      </c>
      <c r="Z433" s="103">
        <v>51</v>
      </c>
      <c r="AA433" s="112">
        <v>7</v>
      </c>
      <c r="AB433" s="113" t="s">
        <v>435</v>
      </c>
      <c r="AC433" s="121"/>
      <c r="AD433" s="289" t="s">
        <v>436</v>
      </c>
      <c r="AE433" s="289" t="s">
        <v>347</v>
      </c>
      <c r="AF433" s="113" t="s">
        <v>437</v>
      </c>
    </row>
    <row r="434" spans="1:32" x14ac:dyDescent="0.25">
      <c r="A434">
        <v>6</v>
      </c>
      <c r="B434" t="s">
        <v>14</v>
      </c>
      <c r="C434" t="s">
        <v>612</v>
      </c>
      <c r="D434">
        <v>2</v>
      </c>
      <c r="E434" t="s">
        <v>439</v>
      </c>
      <c r="F434">
        <v>7</v>
      </c>
      <c r="G434" t="str">
        <f>VLOOKUP(M434,'BATERIA DE PROYECTOS'!$A$2:$G$115,7,0)</f>
        <v>Programa 7. Bogotá, una ciudad con menos pobreza.</v>
      </c>
      <c r="H434" t="s">
        <v>373</v>
      </c>
      <c r="I434" t="str">
        <f>VLOOKUP(M434,'BATERIA DE PROYECTOS'!$A$2:$I$115,9,0)</f>
        <v xml:space="preserve">Menos pobreza </v>
      </c>
      <c r="J434">
        <v>0.12</v>
      </c>
      <c r="K434">
        <v>4</v>
      </c>
      <c r="L434" t="str">
        <f>VLOOKUP(M434,'BATERIA DE PROYECTOS'!$A$2:$L$115,12,0)</f>
        <v xml:space="preserve">Transferencias monetarias condicionadas para jóvenes </v>
      </c>
      <c r="M434">
        <v>46</v>
      </c>
      <c r="N434" t="s">
        <v>617</v>
      </c>
      <c r="O434" t="s">
        <v>618</v>
      </c>
      <c r="P434" t="s">
        <v>1436</v>
      </c>
      <c r="Q434" s="104">
        <v>341.83</v>
      </c>
      <c r="R434" s="104">
        <v>426.02</v>
      </c>
      <c r="S434" s="104">
        <v>640.77</v>
      </c>
      <c r="T434" s="104">
        <v>861.81</v>
      </c>
      <c r="U434" s="104">
        <v>2270.4299999999998</v>
      </c>
      <c r="V434" s="105">
        <v>1.1299999999999999E-2</v>
      </c>
      <c r="W434">
        <v>0</v>
      </c>
      <c r="X434" s="103">
        <v>480</v>
      </c>
      <c r="Y434" t="s">
        <v>1009</v>
      </c>
      <c r="Z434" s="103">
        <v>24</v>
      </c>
      <c r="AA434" s="112">
        <v>8</v>
      </c>
      <c r="AB434" s="113" t="s">
        <v>619</v>
      </c>
      <c r="AC434" s="121"/>
      <c r="AD434" s="289" t="s">
        <v>620</v>
      </c>
      <c r="AE434" s="289" t="s">
        <v>621</v>
      </c>
      <c r="AF434" s="113" t="s">
        <v>622</v>
      </c>
    </row>
    <row r="435" spans="1:32" x14ac:dyDescent="0.25">
      <c r="A435">
        <v>6</v>
      </c>
      <c r="B435" t="s">
        <v>14</v>
      </c>
      <c r="C435" t="s">
        <v>612</v>
      </c>
      <c r="D435">
        <v>2</v>
      </c>
      <c r="E435" t="s">
        <v>439</v>
      </c>
      <c r="F435">
        <v>7</v>
      </c>
      <c r="G435" t="str">
        <f>VLOOKUP(M435,'BATERIA DE PROYECTOS'!$A$2:$G$115,7,0)</f>
        <v>Programa 7. Bogotá, una ciudad con menos pobreza.</v>
      </c>
      <c r="H435" t="s">
        <v>373</v>
      </c>
      <c r="I435" t="str">
        <f>VLOOKUP(M435,'BATERIA DE PROYECTOS'!$A$2:$I$115,9,0)</f>
        <v xml:space="preserve">Menos pobreza </v>
      </c>
      <c r="J435">
        <v>0.12</v>
      </c>
      <c r="K435">
        <v>5</v>
      </c>
      <c r="L435" t="str">
        <f>VLOOKUP(M435,'BATERIA DE PROYECTOS'!$A$2:$L$115,12,0)</f>
        <v>Otras Transferencias Monetarias</v>
      </c>
      <c r="M435">
        <v>47</v>
      </c>
      <c r="N435" t="s">
        <v>625</v>
      </c>
      <c r="O435" t="s">
        <v>626</v>
      </c>
      <c r="P435" t="s">
        <v>1437</v>
      </c>
      <c r="Q435" s="104">
        <v>1800</v>
      </c>
      <c r="R435" s="104">
        <v>1800</v>
      </c>
      <c r="S435" s="104">
        <v>1800</v>
      </c>
      <c r="T435" s="104">
        <v>1800</v>
      </c>
      <c r="U435" s="104">
        <v>7200</v>
      </c>
      <c r="V435" s="105">
        <v>3.5799999999999998E-2</v>
      </c>
      <c r="W435">
        <v>0</v>
      </c>
      <c r="X435" s="103">
        <v>3800</v>
      </c>
      <c r="Y435" t="s">
        <v>1009</v>
      </c>
      <c r="Z435" s="103">
        <v>24</v>
      </c>
      <c r="AA435" s="112">
        <v>8</v>
      </c>
      <c r="AB435" s="113" t="s">
        <v>627</v>
      </c>
      <c r="AC435" s="121"/>
      <c r="AD435" s="289" t="s">
        <v>620</v>
      </c>
      <c r="AE435" s="289" t="s">
        <v>628</v>
      </c>
      <c r="AF435" s="113" t="s">
        <v>629</v>
      </c>
    </row>
    <row r="436" spans="1:32" x14ac:dyDescent="0.25">
      <c r="A436">
        <v>6</v>
      </c>
      <c r="B436" t="s">
        <v>14</v>
      </c>
      <c r="C436" t="s">
        <v>612</v>
      </c>
      <c r="D436">
        <v>2</v>
      </c>
      <c r="E436" t="s">
        <v>439</v>
      </c>
      <c r="F436">
        <v>7</v>
      </c>
      <c r="G436" t="str">
        <f>VLOOKUP(M436,'BATERIA DE PROYECTOS'!$A$2:$G$115,7,0)</f>
        <v>Programa 7. Bogotá, una ciudad con menos pobreza.</v>
      </c>
      <c r="H436" t="s">
        <v>373</v>
      </c>
      <c r="I436" t="str">
        <f>VLOOKUP(M436,'BATERIA DE PROYECTOS'!$A$2:$I$115,9,0)</f>
        <v xml:space="preserve">Menos pobreza </v>
      </c>
      <c r="J436">
        <v>0.12</v>
      </c>
      <c r="K436">
        <v>6</v>
      </c>
      <c r="L436" t="str">
        <f>VLOOKUP(M436,'BATERIA DE PROYECTOS'!$A$2:$L$115,12,0)</f>
        <v>Apoyo económico para persona mayor - tipo C</v>
      </c>
      <c r="M436">
        <v>48</v>
      </c>
      <c r="N436" t="s">
        <v>632</v>
      </c>
      <c r="O436" t="s">
        <v>633</v>
      </c>
      <c r="P436" t="s">
        <v>1438</v>
      </c>
      <c r="Q436" s="104">
        <v>4300</v>
      </c>
      <c r="R436" s="104">
        <v>4300</v>
      </c>
      <c r="S436" s="104">
        <v>4300</v>
      </c>
      <c r="T436" s="104">
        <v>4300</v>
      </c>
      <c r="U436" s="104">
        <v>17200</v>
      </c>
      <c r="V436" s="105">
        <v>8.5599999999999996E-2</v>
      </c>
      <c r="W436">
        <v>0</v>
      </c>
      <c r="X436" s="103">
        <v>2265</v>
      </c>
      <c r="Y436" t="s">
        <v>1009</v>
      </c>
      <c r="Z436" s="103">
        <v>24</v>
      </c>
      <c r="AA436" s="112">
        <v>8</v>
      </c>
      <c r="AB436" s="113" t="s">
        <v>634</v>
      </c>
      <c r="AC436" s="121"/>
      <c r="AD436" s="289" t="s">
        <v>620</v>
      </c>
      <c r="AE436" s="289" t="s">
        <v>628</v>
      </c>
      <c r="AF436" s="113" t="s">
        <v>635</v>
      </c>
    </row>
    <row r="437" spans="1:32" x14ac:dyDescent="0.25">
      <c r="A437">
        <v>6</v>
      </c>
      <c r="B437" t="s">
        <v>14</v>
      </c>
      <c r="C437" t="s">
        <v>612</v>
      </c>
      <c r="D437">
        <v>2</v>
      </c>
      <c r="E437" t="s">
        <v>439</v>
      </c>
      <c r="F437">
        <v>8</v>
      </c>
      <c r="G437" t="str">
        <f>VLOOKUP(M437,'BATERIA DE PROYECTOS'!$A$2:$G$115,7,0)</f>
        <v>Programa 8. Erradicación del hambre en Bogotá</v>
      </c>
      <c r="H437" t="s">
        <v>373</v>
      </c>
      <c r="I437" t="str">
        <f>VLOOKUP(M437,'BATERIA DE PROYECTOS'!$A$2:$I$115,9,0)</f>
        <v xml:space="preserve">Menos pobreza </v>
      </c>
      <c r="J437">
        <v>0.12</v>
      </c>
      <c r="K437">
        <v>7</v>
      </c>
      <c r="L437" t="str">
        <f>VLOOKUP(M437,'BATERIA DE PROYECTOS'!$A$2:$L$115,12,0)</f>
        <v>Comedores Comunitarios</v>
      </c>
      <c r="M437">
        <v>49</v>
      </c>
      <c r="N437" t="s">
        <v>639</v>
      </c>
      <c r="O437" t="s">
        <v>1104</v>
      </c>
      <c r="P437" t="s">
        <v>1354</v>
      </c>
      <c r="Q437" s="104">
        <v>639</v>
      </c>
      <c r="R437" s="104">
        <v>639</v>
      </c>
      <c r="S437" s="104">
        <v>639</v>
      </c>
      <c r="T437" s="104">
        <v>639</v>
      </c>
      <c r="U437" s="104">
        <v>2556</v>
      </c>
      <c r="V437" s="105">
        <v>1.2699999999999999E-2</v>
      </c>
      <c r="W437">
        <v>0</v>
      </c>
      <c r="X437" s="103">
        <v>600</v>
      </c>
      <c r="Y437" t="s">
        <v>1009</v>
      </c>
      <c r="Z437" s="103">
        <v>24</v>
      </c>
      <c r="AA437" s="112">
        <v>9</v>
      </c>
      <c r="AB437" s="113" t="s">
        <v>641</v>
      </c>
      <c r="AC437" s="121"/>
      <c r="AD437" s="289" t="s">
        <v>642</v>
      </c>
      <c r="AE437" s="289" t="s">
        <v>347</v>
      </c>
      <c r="AF437" s="113" t="s">
        <v>643</v>
      </c>
    </row>
    <row r="438" spans="1:32" x14ac:dyDescent="0.25">
      <c r="A438">
        <v>6</v>
      </c>
      <c r="B438" t="s">
        <v>14</v>
      </c>
      <c r="C438" t="s">
        <v>438</v>
      </c>
      <c r="D438">
        <v>2</v>
      </c>
      <c r="E438" t="s">
        <v>439</v>
      </c>
      <c r="F438">
        <v>10</v>
      </c>
      <c r="G438" t="str">
        <f>VLOOKUP(M438,'BATERIA DE PROYECTOS'!$A$2:$G$115,7,0)</f>
        <v xml:space="preserve">Programa 10. Salud Pública Integrada e Integral </v>
      </c>
      <c r="H438" t="s">
        <v>373</v>
      </c>
      <c r="I438" t="str">
        <f>VLOOKUP(M438,'BATERIA DE PROYECTOS'!$A$2:$I$115,9,0)</f>
        <v>Ciudad saludable y con bien-estar</v>
      </c>
      <c r="J438">
        <v>0.03</v>
      </c>
      <c r="K438">
        <v>8</v>
      </c>
      <c r="L438" t="str">
        <f>VLOOKUP(M438,'BATERIA DE PROYECTOS'!$A$2:$L$115,12,0)</f>
        <v>Acciones complementarias para personas con discapacidad y sus cuidadores</v>
      </c>
      <c r="M438">
        <v>17</v>
      </c>
      <c r="N438" t="s">
        <v>444</v>
      </c>
      <c r="O438" t="s">
        <v>445</v>
      </c>
      <c r="P438" t="s">
        <v>1439</v>
      </c>
      <c r="Q438" s="104">
        <v>440</v>
      </c>
      <c r="R438" s="104">
        <v>440</v>
      </c>
      <c r="S438" s="104">
        <v>440</v>
      </c>
      <c r="T438" s="104">
        <v>440</v>
      </c>
      <c r="U438" s="104">
        <v>1760</v>
      </c>
      <c r="V438" s="105">
        <v>8.8000000000000005E-3</v>
      </c>
      <c r="W438">
        <v>0</v>
      </c>
      <c r="X438" s="103">
        <v>400</v>
      </c>
      <c r="Y438" t="s">
        <v>1013</v>
      </c>
      <c r="Z438" s="103">
        <v>18</v>
      </c>
      <c r="AA438" s="112">
        <v>10</v>
      </c>
      <c r="AB438" s="113" t="s">
        <v>446</v>
      </c>
      <c r="AC438" s="121"/>
      <c r="AD438" s="289" t="s">
        <v>347</v>
      </c>
      <c r="AE438" s="289" t="s">
        <v>447</v>
      </c>
      <c r="AF438" s="113" t="s">
        <v>449</v>
      </c>
    </row>
    <row r="439" spans="1:32" x14ac:dyDescent="0.25">
      <c r="A439">
        <v>6</v>
      </c>
      <c r="B439" t="s">
        <v>14</v>
      </c>
      <c r="C439" t="s">
        <v>438</v>
      </c>
      <c r="D439">
        <v>2</v>
      </c>
      <c r="E439" t="s">
        <v>439</v>
      </c>
      <c r="F439">
        <v>10</v>
      </c>
      <c r="G439" t="str">
        <f>VLOOKUP(M439,'BATERIA DE PROYECTOS'!$A$2:$G$115,7,0)</f>
        <v xml:space="preserve">Programa 10. Salud Pública Integrada e Integral </v>
      </c>
      <c r="H439" t="s">
        <v>373</v>
      </c>
      <c r="I439" t="str">
        <f>VLOOKUP(M439,'BATERIA DE PROYECTOS'!$A$2:$I$115,9,0)</f>
        <v>Ciudad saludable y con bien-estar</v>
      </c>
      <c r="J439">
        <v>0.03</v>
      </c>
      <c r="K439">
        <v>9</v>
      </c>
      <c r="L439" t="str">
        <f>VLOOKUP(M439,'BATERIA DE PROYECTOS'!$A$2:$L$115,12,0)</f>
        <v>Acciones para la disminución de los factores de riesgo frente al consumo de sustancias psicoactivas.</v>
      </c>
      <c r="M439">
        <v>18</v>
      </c>
      <c r="N439" t="s">
        <v>452</v>
      </c>
      <c r="O439" t="s">
        <v>453</v>
      </c>
      <c r="P439" t="s">
        <v>1440</v>
      </c>
      <c r="Q439" s="104">
        <v>300</v>
      </c>
      <c r="R439" s="104">
        <v>300</v>
      </c>
      <c r="S439" s="104">
        <v>340</v>
      </c>
      <c r="T439" s="104">
        <v>340</v>
      </c>
      <c r="U439" s="104">
        <v>1280</v>
      </c>
      <c r="V439" s="105">
        <v>6.4000000000000003E-3</v>
      </c>
      <c r="W439">
        <v>0</v>
      </c>
      <c r="X439" s="103">
        <v>600</v>
      </c>
      <c r="Y439" t="s">
        <v>1013</v>
      </c>
      <c r="Z439" s="103">
        <v>18</v>
      </c>
      <c r="AA439" s="112">
        <v>10</v>
      </c>
      <c r="AB439" s="113" t="s">
        <v>454</v>
      </c>
      <c r="AC439" s="121"/>
      <c r="AD439" s="289" t="s">
        <v>347</v>
      </c>
      <c r="AE439" s="289" t="s">
        <v>347</v>
      </c>
      <c r="AF439" s="113" t="s">
        <v>455</v>
      </c>
    </row>
    <row r="440" spans="1:32" x14ac:dyDescent="0.25">
      <c r="A440">
        <v>6</v>
      </c>
      <c r="B440" t="s">
        <v>14</v>
      </c>
      <c r="C440" t="s">
        <v>438</v>
      </c>
      <c r="D440">
        <v>2</v>
      </c>
      <c r="E440" t="s">
        <v>439</v>
      </c>
      <c r="F440">
        <v>10</v>
      </c>
      <c r="G440" t="str">
        <f>VLOOKUP(M440,'BATERIA DE PROYECTOS'!$A$2:$G$115,7,0)</f>
        <v xml:space="preserve">Programa 10. Salud Pública Integrada e Integral </v>
      </c>
      <c r="H440" t="s">
        <v>373</v>
      </c>
      <c r="I440" t="str">
        <f>VLOOKUP(M440,'BATERIA DE PROYECTOS'!$A$2:$I$115,9,0)</f>
        <v>Ciudad saludable y con bien-estar</v>
      </c>
      <c r="J440">
        <v>0.03</v>
      </c>
      <c r="K440">
        <v>10</v>
      </c>
      <c r="L440" t="str">
        <f>VLOOKUP(M440,'BATERIA DE PROYECTOS'!$A$2:$L$115,12,0)</f>
        <v xml:space="preserve">Otorgamiento de Dispositivos de asistencia Personal - DAP - a personas con discapacidad </v>
      </c>
      <c r="M440">
        <v>19</v>
      </c>
      <c r="N440" t="s">
        <v>458</v>
      </c>
      <c r="O440" t="s">
        <v>459</v>
      </c>
      <c r="P440" t="s">
        <v>1441</v>
      </c>
      <c r="Q440" s="104">
        <v>1495</v>
      </c>
      <c r="R440" s="104">
        <v>1515</v>
      </c>
      <c r="S440" s="104">
        <v>1525</v>
      </c>
      <c r="T440" s="104">
        <v>1565</v>
      </c>
      <c r="U440" s="104">
        <v>6100</v>
      </c>
      <c r="V440" s="105">
        <v>3.04E-2</v>
      </c>
      <c r="W440">
        <v>0</v>
      </c>
      <c r="X440" s="103">
        <v>1000</v>
      </c>
      <c r="Y440" t="s">
        <v>1013</v>
      </c>
      <c r="Z440" s="103">
        <v>18</v>
      </c>
      <c r="AA440" s="112">
        <v>10</v>
      </c>
      <c r="AB440" s="113" t="s">
        <v>460</v>
      </c>
      <c r="AC440" s="121"/>
      <c r="AD440" s="289" t="s">
        <v>347</v>
      </c>
      <c r="AE440" s="289" t="s">
        <v>447</v>
      </c>
      <c r="AF440" s="113" t="s">
        <v>449</v>
      </c>
    </row>
    <row r="441" spans="1:32" x14ac:dyDescent="0.25">
      <c r="A441">
        <v>6</v>
      </c>
      <c r="B441" t="s">
        <v>14</v>
      </c>
      <c r="C441" t="s">
        <v>438</v>
      </c>
      <c r="D441">
        <v>2</v>
      </c>
      <c r="E441" t="s">
        <v>439</v>
      </c>
      <c r="F441">
        <v>10</v>
      </c>
      <c r="G441" t="str">
        <f>VLOOKUP(M441,'BATERIA DE PROYECTOS'!$A$2:$G$115,7,0)</f>
        <v xml:space="preserve">Programa 10. Salud Pública Integrada e Integral </v>
      </c>
      <c r="H441" t="s">
        <v>373</v>
      </c>
      <c r="I441" t="str">
        <f>VLOOKUP(M441,'BATERIA DE PROYECTOS'!$A$2:$I$115,9,0)</f>
        <v>Ciudad saludable y con bien-estar</v>
      </c>
      <c r="J441">
        <v>0.03</v>
      </c>
      <c r="K441">
        <v>19</v>
      </c>
      <c r="L441" t="str">
        <f>VLOOKUP(M441,'BATERIA DE PROYECTOS'!$A$2:$L$115,12,0)</f>
        <v>Salud sexual y reproductiva consciente en adolescentes y jóvenes</v>
      </c>
      <c r="M441">
        <v>20</v>
      </c>
      <c r="N441" t="s">
        <v>463</v>
      </c>
      <c r="O441" t="s">
        <v>464</v>
      </c>
      <c r="P441" t="s">
        <v>1442</v>
      </c>
      <c r="Q441" s="104">
        <v>375.28</v>
      </c>
      <c r="R441" s="104">
        <v>383.34</v>
      </c>
      <c r="S441" s="104">
        <v>404.92</v>
      </c>
      <c r="T441" s="104">
        <v>438.6</v>
      </c>
      <c r="U441" s="104">
        <v>1602.14</v>
      </c>
      <c r="V441" s="105">
        <v>8.0000000000000002E-3</v>
      </c>
      <c r="W441">
        <v>0</v>
      </c>
      <c r="X441" s="103">
        <v>1000</v>
      </c>
      <c r="Y441" t="s">
        <v>1013</v>
      </c>
      <c r="Z441" s="103">
        <v>18</v>
      </c>
      <c r="AA441" s="112">
        <v>10</v>
      </c>
      <c r="AB441" s="113" t="s">
        <v>465</v>
      </c>
      <c r="AC441" s="121"/>
      <c r="AD441" s="289" t="s">
        <v>347</v>
      </c>
      <c r="AE441" s="289" t="s">
        <v>347</v>
      </c>
      <c r="AF441" s="113" t="s">
        <v>466</v>
      </c>
    </row>
    <row r="442" spans="1:32" x14ac:dyDescent="0.25">
      <c r="A442">
        <v>6</v>
      </c>
      <c r="B442" t="s">
        <v>14</v>
      </c>
      <c r="C442" t="s">
        <v>438</v>
      </c>
      <c r="D442">
        <v>2</v>
      </c>
      <c r="E442" t="s">
        <v>439</v>
      </c>
      <c r="F442">
        <v>10</v>
      </c>
      <c r="G442" t="str">
        <f>VLOOKUP(M442,'BATERIA DE PROYECTOS'!$A$2:$G$115,7,0)</f>
        <v xml:space="preserve">Programa 10. Salud Pública Integrada e Integral </v>
      </c>
      <c r="H442" t="s">
        <v>345</v>
      </c>
      <c r="I442" t="str">
        <f>VLOOKUP(M442,'BATERIA DE PROYECTOS'!$A$2:$I$115,9,0)</f>
        <v>Ciudad saludable y con bien-estar</v>
      </c>
      <c r="J442" t="s">
        <v>347</v>
      </c>
      <c r="K442">
        <v>70</v>
      </c>
      <c r="L442" t="str">
        <f>VLOOKUP(M442,'BATERIA DE PROYECTOS'!$A$2:$L$115,12,0)</f>
        <v>Acciones para la promoción y atención de la salud mental</v>
      </c>
      <c r="M442">
        <v>23</v>
      </c>
      <c r="N442" t="s">
        <v>480</v>
      </c>
      <c r="O442" t="s">
        <v>481</v>
      </c>
      <c r="P442" t="s">
        <v>1443</v>
      </c>
      <c r="Q442" s="104">
        <v>730.58</v>
      </c>
      <c r="R442" s="104">
        <v>739</v>
      </c>
      <c r="S442" s="104">
        <v>760.48</v>
      </c>
      <c r="T442" s="104">
        <v>782.58</v>
      </c>
      <c r="U442" s="104">
        <v>3012.64</v>
      </c>
      <c r="V442" s="105">
        <v>1.4999999999999999E-2</v>
      </c>
      <c r="W442">
        <v>0</v>
      </c>
      <c r="X442" s="103">
        <v>680</v>
      </c>
      <c r="Y442" t="s">
        <v>1013</v>
      </c>
      <c r="Z442" s="103">
        <v>18</v>
      </c>
      <c r="AA442" s="112">
        <v>10</v>
      </c>
      <c r="AB442" s="113" t="s">
        <v>482</v>
      </c>
      <c r="AC442" s="121"/>
      <c r="AD442" s="289" t="s">
        <v>483</v>
      </c>
      <c r="AE442" s="289" t="s">
        <v>347</v>
      </c>
      <c r="AF442" s="113" t="s">
        <v>472</v>
      </c>
    </row>
    <row r="443" spans="1:32" x14ac:dyDescent="0.25">
      <c r="A443">
        <v>6</v>
      </c>
      <c r="B443" t="s">
        <v>14</v>
      </c>
      <c r="C443" t="s">
        <v>491</v>
      </c>
      <c r="D443">
        <v>2</v>
      </c>
      <c r="E443" t="s">
        <v>439</v>
      </c>
      <c r="F443">
        <v>12</v>
      </c>
      <c r="G443" t="str">
        <f>VLOOKUP(M443,'BATERIA DE PROYECTOS'!$A$2:$G$115,7,0)</f>
        <v>Programa 12. Bogotá cuida a su gente</v>
      </c>
      <c r="H443" t="s">
        <v>345</v>
      </c>
      <c r="I443" t="str">
        <f>VLOOKUP(M443,'BATERIA DE PROYECTOS'!$A$2:$I$115,9,0)</f>
        <v>Cuidado de la vida</v>
      </c>
      <c r="J443" t="s">
        <v>347</v>
      </c>
      <c r="K443">
        <v>66</v>
      </c>
      <c r="L443" t="str">
        <f>VLOOKUP(M443,'BATERIA DE PROYECTOS'!$A$2:$L$115,12,0)</f>
        <v>Prevención y atención de violencia intrafamiliar y sexual para poblaciones en situaciones de riesgo y vulnerabilidad de derechos</v>
      </c>
      <c r="M443">
        <v>25</v>
      </c>
      <c r="N443" t="s">
        <v>496</v>
      </c>
      <c r="O443" t="s">
        <v>497</v>
      </c>
      <c r="P443" t="s">
        <v>1444</v>
      </c>
      <c r="Q443" s="104">
        <v>487.06</v>
      </c>
      <c r="R443" s="104">
        <v>492.67</v>
      </c>
      <c r="S443" s="104">
        <v>506.98</v>
      </c>
      <c r="T443" s="104">
        <v>521.72</v>
      </c>
      <c r="U443" s="104">
        <v>2008.43</v>
      </c>
      <c r="V443" s="105">
        <v>0.01</v>
      </c>
      <c r="W443">
        <v>0</v>
      </c>
      <c r="X443" s="103">
        <v>2400</v>
      </c>
      <c r="Y443" t="s">
        <v>1009</v>
      </c>
      <c r="Z443" s="103">
        <v>24</v>
      </c>
      <c r="AA443" s="112">
        <v>12</v>
      </c>
      <c r="AB443" s="113" t="s">
        <v>498</v>
      </c>
      <c r="AC443" s="121"/>
      <c r="AD443" s="289" t="s">
        <v>347</v>
      </c>
      <c r="AE443" s="289" t="s">
        <v>347</v>
      </c>
      <c r="AF443" s="113" t="s">
        <v>371</v>
      </c>
    </row>
    <row r="444" spans="1:32" x14ac:dyDescent="0.25">
      <c r="A444">
        <v>6</v>
      </c>
      <c r="B444" t="s">
        <v>14</v>
      </c>
      <c r="C444" t="s">
        <v>491</v>
      </c>
      <c r="D444">
        <v>2</v>
      </c>
      <c r="E444" t="s">
        <v>439</v>
      </c>
      <c r="F444">
        <v>12</v>
      </c>
      <c r="G444" t="str">
        <f>VLOOKUP(M444,'BATERIA DE PROYECTOS'!$A$2:$G$115,7,0)</f>
        <v>Programa 12. Bogotá cuida a su gente</v>
      </c>
      <c r="H444" t="s">
        <v>345</v>
      </c>
      <c r="I444" t="str">
        <f>VLOOKUP(M444,'BATERIA DE PROYECTOS'!$A$2:$I$115,9,0)</f>
        <v>Cuidado de la vida</v>
      </c>
      <c r="J444" t="s">
        <v>347</v>
      </c>
      <c r="K444">
        <v>23</v>
      </c>
      <c r="L444" t="str">
        <f>VLOOKUP(M444,'BATERIA DE PROYECTOS'!$A$2:$L$115,12,0)</f>
        <v>Estrategias de cuidado a personas cuidadoras</v>
      </c>
      <c r="M444">
        <v>26</v>
      </c>
      <c r="N444" t="s">
        <v>501</v>
      </c>
      <c r="O444" t="s">
        <v>502</v>
      </c>
      <c r="P444" t="s">
        <v>1445</v>
      </c>
      <c r="Q444" s="104">
        <v>657.52</v>
      </c>
      <c r="R444" s="104">
        <v>665.1</v>
      </c>
      <c r="S444" s="104">
        <v>684.43</v>
      </c>
      <c r="T444" s="104">
        <v>704.32</v>
      </c>
      <c r="U444" s="104">
        <v>2711.38</v>
      </c>
      <c r="V444" s="105">
        <v>1.35E-2</v>
      </c>
      <c r="W444">
        <v>0</v>
      </c>
      <c r="X444" s="103">
        <v>2000</v>
      </c>
      <c r="Y444" t="s">
        <v>995</v>
      </c>
      <c r="Z444" s="103">
        <v>50</v>
      </c>
      <c r="AA444" s="112">
        <v>12</v>
      </c>
      <c r="AB444" s="113" t="s">
        <v>503</v>
      </c>
      <c r="AC444" s="121"/>
      <c r="AD444" s="289" t="s">
        <v>347</v>
      </c>
      <c r="AE444" s="289" t="s">
        <v>347</v>
      </c>
      <c r="AF444" s="113" t="s">
        <v>371</v>
      </c>
    </row>
    <row r="445" spans="1:32" x14ac:dyDescent="0.25">
      <c r="A445">
        <v>6</v>
      </c>
      <c r="B445" t="s">
        <v>14</v>
      </c>
      <c r="C445" t="s">
        <v>491</v>
      </c>
      <c r="D445">
        <v>2</v>
      </c>
      <c r="E445" t="s">
        <v>439</v>
      </c>
      <c r="F445">
        <v>12</v>
      </c>
      <c r="G445" t="str">
        <f>VLOOKUP(M445,'BATERIA DE PROYECTOS'!$A$2:$G$115,7,0)</f>
        <v>Programa 12. Bogotá cuida a su gente</v>
      </c>
      <c r="H445" t="s">
        <v>345</v>
      </c>
      <c r="I445" t="str">
        <f>VLOOKUP(M445,'BATERIA DE PROYECTOS'!$A$2:$I$115,9,0)</f>
        <v>Cuidado de la vida</v>
      </c>
      <c r="J445" t="s">
        <v>347</v>
      </c>
      <c r="K445">
        <v>50</v>
      </c>
      <c r="L445" t="str">
        <f>VLOOKUP(M445,'BATERIA DE PROYECTOS'!$A$2:$L$115,12,0)</f>
        <v>Fortalecimiento de capacidades para el ejercicio de derechos y para la autonomía económica de las mujeres.</v>
      </c>
      <c r="M445">
        <v>27</v>
      </c>
      <c r="N445" t="s">
        <v>506</v>
      </c>
      <c r="O445" t="s">
        <v>507</v>
      </c>
      <c r="P445" t="s">
        <v>1446</v>
      </c>
      <c r="Q445" s="104">
        <v>696.49</v>
      </c>
      <c r="R445" s="104">
        <v>704.52</v>
      </c>
      <c r="S445" s="104">
        <v>724.99</v>
      </c>
      <c r="T445" s="104">
        <v>746.06</v>
      </c>
      <c r="U445" s="104">
        <v>2872.05</v>
      </c>
      <c r="V445" s="105">
        <v>1.43E-2</v>
      </c>
      <c r="W445">
        <v>0</v>
      </c>
      <c r="X445" s="103">
        <v>2000</v>
      </c>
      <c r="Y445" t="s">
        <v>995</v>
      </c>
      <c r="Z445" s="103">
        <v>50</v>
      </c>
      <c r="AA445" s="112">
        <v>12</v>
      </c>
      <c r="AB445" s="113" t="s">
        <v>352</v>
      </c>
      <c r="AC445" s="121"/>
      <c r="AD445" s="289" t="s">
        <v>347</v>
      </c>
      <c r="AE445" s="289" t="s">
        <v>508</v>
      </c>
      <c r="AF445" s="113" t="s">
        <v>509</v>
      </c>
    </row>
    <row r="446" spans="1:32" x14ac:dyDescent="0.25">
      <c r="A446">
        <v>6</v>
      </c>
      <c r="B446" t="s">
        <v>14</v>
      </c>
      <c r="C446" t="s">
        <v>521</v>
      </c>
      <c r="D446">
        <v>2</v>
      </c>
      <c r="E446" t="s">
        <v>439</v>
      </c>
      <c r="F446">
        <v>13</v>
      </c>
      <c r="G446" t="str">
        <f>VLOOKUP(M446,'BATERIA DE PROYECTOS'!$A$2:$G$115,7,0)</f>
        <v>Programa 13. Bogotá, un territorio de paz y reconciliación en donde todos puedan volver a empezar.</v>
      </c>
      <c r="H446" t="s">
        <v>345</v>
      </c>
      <c r="I446" t="str">
        <f>VLOOKUP(M446,'BATERIA DE PROYECTOS'!$A$2:$I$115,9,0)</f>
        <v>Cuidado de la vida</v>
      </c>
      <c r="J446" t="s">
        <v>347</v>
      </c>
      <c r="K446">
        <v>21</v>
      </c>
      <c r="L446" t="str">
        <f>VLOOKUP(M446,'BATERIA DE PROYECTOS'!$A$2:$L$115,12,0)</f>
        <v>Construcción de memoria, verdad, reparación, víctimas, paz y reconciliación</v>
      </c>
      <c r="M446">
        <v>30</v>
      </c>
      <c r="N446" t="s">
        <v>525</v>
      </c>
      <c r="O446" t="s">
        <v>526</v>
      </c>
      <c r="P446" t="s">
        <v>1022</v>
      </c>
      <c r="Q446" s="104">
        <v>159.13</v>
      </c>
      <c r="R446" s="104">
        <v>163.84</v>
      </c>
      <c r="S446" s="104">
        <v>175.87</v>
      </c>
      <c r="T446" s="104">
        <v>188.25</v>
      </c>
      <c r="U446" s="104">
        <v>687.08</v>
      </c>
      <c r="V446" s="105">
        <v>3.3999999999999998E-3</v>
      </c>
      <c r="W446">
        <v>0</v>
      </c>
      <c r="X446" s="103">
        <v>4</v>
      </c>
      <c r="Y446" t="s">
        <v>1023</v>
      </c>
      <c r="Z446" s="103">
        <v>1</v>
      </c>
      <c r="AA446" s="112">
        <v>13</v>
      </c>
      <c r="AB446" s="113" t="s">
        <v>362</v>
      </c>
      <c r="AC446" s="121"/>
      <c r="AD446" s="289" t="s">
        <v>347</v>
      </c>
      <c r="AE446" s="289" t="s">
        <v>527</v>
      </c>
      <c r="AF446" s="113" t="s">
        <v>528</v>
      </c>
    </row>
    <row r="447" spans="1:32" x14ac:dyDescent="0.25">
      <c r="A447">
        <v>6</v>
      </c>
      <c r="B447" t="s">
        <v>14</v>
      </c>
      <c r="C447" t="s">
        <v>521</v>
      </c>
      <c r="D447">
        <v>2</v>
      </c>
      <c r="E447" t="s">
        <v>439</v>
      </c>
      <c r="F447">
        <v>13</v>
      </c>
      <c r="G447" t="str">
        <f>VLOOKUP(M447,'BATERIA DE PROYECTOS'!$A$2:$G$115,7,0)</f>
        <v>Programa 13. Bogotá, un territorio de paz y reconciliación en donde todos puedan volver a empezar.</v>
      </c>
      <c r="H447" t="s">
        <v>345</v>
      </c>
      <c r="I447" t="str">
        <f>VLOOKUP(M447,'BATERIA DE PROYECTOS'!$A$2:$I$115,9,0)</f>
        <v>Cuidado de la vida</v>
      </c>
      <c r="J447" t="s">
        <v>347</v>
      </c>
      <c r="K447">
        <v>21</v>
      </c>
      <c r="L447" t="str">
        <f>VLOOKUP(M447,'BATERIA DE PROYECTOS'!$A$2:$L$115,12,0)</f>
        <v>Construcción de memoria, verdad, reparación, víctimas, paz y reconciliación</v>
      </c>
      <c r="M447">
        <v>31</v>
      </c>
      <c r="N447" t="s">
        <v>529</v>
      </c>
      <c r="O447" t="s">
        <v>530</v>
      </c>
      <c r="P447" t="s">
        <v>1024</v>
      </c>
      <c r="Q447" s="104">
        <v>250</v>
      </c>
      <c r="R447" s="104">
        <v>250</v>
      </c>
      <c r="S447" s="104">
        <v>250</v>
      </c>
      <c r="T447" s="104">
        <v>250</v>
      </c>
      <c r="U447" s="104">
        <v>1000</v>
      </c>
      <c r="V447" s="105">
        <v>5.0000000000000001E-3</v>
      </c>
      <c r="W447">
        <v>0</v>
      </c>
      <c r="X447" s="103">
        <v>4</v>
      </c>
      <c r="Y447" t="s">
        <v>1023</v>
      </c>
      <c r="Z447" s="103">
        <v>1</v>
      </c>
      <c r="AA447" s="112">
        <v>13</v>
      </c>
      <c r="AB447" s="113" t="s">
        <v>531</v>
      </c>
      <c r="AC447" s="121"/>
      <c r="AD447" s="289" t="s">
        <v>347</v>
      </c>
      <c r="AE447" s="289" t="s">
        <v>347</v>
      </c>
      <c r="AF447" s="113" t="s">
        <v>532</v>
      </c>
    </row>
    <row r="448" spans="1:32" x14ac:dyDescent="0.25">
      <c r="A448">
        <v>6</v>
      </c>
      <c r="B448" t="s">
        <v>14</v>
      </c>
      <c r="C448" t="s">
        <v>536</v>
      </c>
      <c r="D448">
        <v>2</v>
      </c>
      <c r="E448" t="s">
        <v>439</v>
      </c>
      <c r="F448">
        <v>14</v>
      </c>
      <c r="G448" t="str">
        <f>VLOOKUP(M448,'BATERIA DE PROYECTOS'!$A$2:$G$115,7,0)</f>
        <v>Programa 14. Bogotá deportiva, recreativa, artística, patrimonial e intercultural.</v>
      </c>
      <c r="H448" t="s">
        <v>373</v>
      </c>
      <c r="I448" t="str">
        <f>VLOOKUP(M448,'BATERIA DE PROYECTOS'!$A$2:$I$115,9,0)</f>
        <v>Bogotá cultural y deportiva</v>
      </c>
      <c r="J448" t="s">
        <v>539</v>
      </c>
      <c r="K448">
        <v>3</v>
      </c>
      <c r="L448" t="str">
        <f>VLOOKUP(M448,'BATERIA DE PROYECTOS'!$A$2:$L$115,12,0)</f>
        <v>Iniciativas de interés cultural, artístico, patrimonial y de cultura ciudadana.</v>
      </c>
      <c r="M448">
        <v>33</v>
      </c>
      <c r="N448" t="s">
        <v>542</v>
      </c>
      <c r="O448" t="s">
        <v>543</v>
      </c>
      <c r="P448" t="s">
        <v>1447</v>
      </c>
      <c r="Q448" s="104">
        <v>210</v>
      </c>
      <c r="R448" s="104">
        <v>210</v>
      </c>
      <c r="S448" s="104">
        <v>210</v>
      </c>
      <c r="T448" s="104">
        <v>210</v>
      </c>
      <c r="U448" s="104">
        <v>840</v>
      </c>
      <c r="V448" s="105">
        <v>4.1999999999999997E-3</v>
      </c>
      <c r="W448">
        <v>0</v>
      </c>
      <c r="X448" s="103">
        <v>44</v>
      </c>
      <c r="Y448" t="s">
        <v>1027</v>
      </c>
      <c r="Z448" s="103">
        <v>26</v>
      </c>
      <c r="AA448" s="112">
        <v>14</v>
      </c>
      <c r="AB448" s="113" t="s">
        <v>544</v>
      </c>
      <c r="AC448" s="121"/>
      <c r="AD448" s="289" t="s">
        <v>545</v>
      </c>
      <c r="AE448" s="289" t="s">
        <v>546</v>
      </c>
      <c r="AF448" s="113" t="s">
        <v>548</v>
      </c>
    </row>
    <row r="449" spans="1:32" x14ac:dyDescent="0.25">
      <c r="A449">
        <v>6</v>
      </c>
      <c r="B449" t="s">
        <v>14</v>
      </c>
      <c r="C449" t="s">
        <v>536</v>
      </c>
      <c r="D449">
        <v>2</v>
      </c>
      <c r="E449" t="s">
        <v>439</v>
      </c>
      <c r="F449">
        <v>14</v>
      </c>
      <c r="G449" t="str">
        <f>VLOOKUP(M449,'BATERIA DE PROYECTOS'!$A$2:$G$115,7,0)</f>
        <v>Programa 14. Bogotá deportiva, recreativa, artística, patrimonial e intercultural.</v>
      </c>
      <c r="H449" t="s">
        <v>345</v>
      </c>
      <c r="I449" t="str">
        <f>VLOOKUP(M449,'BATERIA DE PROYECTOS'!$A$2:$I$115,9,0)</f>
        <v>Bogotá cultural y deportiva</v>
      </c>
      <c r="J449" t="s">
        <v>347</v>
      </c>
      <c r="K449">
        <v>24</v>
      </c>
      <c r="L449" t="str">
        <f>VLOOKUP(M449,'BATERIA DE PROYECTOS'!$A$2:$L$115,12,0)</f>
        <v xml:space="preserve">Recreación y deporte </v>
      </c>
      <c r="M449">
        <v>34</v>
      </c>
      <c r="N449" t="s">
        <v>551</v>
      </c>
      <c r="O449" t="s">
        <v>552</v>
      </c>
      <c r="P449" t="s">
        <v>1448</v>
      </c>
      <c r="Q449" s="104">
        <v>240</v>
      </c>
      <c r="R449" s="104">
        <v>240</v>
      </c>
      <c r="S449" s="104">
        <v>240</v>
      </c>
      <c r="T449" s="104">
        <v>240</v>
      </c>
      <c r="U449" s="104">
        <v>960</v>
      </c>
      <c r="V449" s="105">
        <v>4.7999999999999996E-3</v>
      </c>
      <c r="W449">
        <v>0</v>
      </c>
      <c r="X449" s="103">
        <v>40</v>
      </c>
      <c r="Y449" t="s">
        <v>1027</v>
      </c>
      <c r="Z449" s="103">
        <v>26</v>
      </c>
      <c r="AA449" s="112">
        <v>15</v>
      </c>
      <c r="AB449" s="113" t="s">
        <v>553</v>
      </c>
      <c r="AC449" s="121"/>
      <c r="AD449" s="289" t="s">
        <v>545</v>
      </c>
      <c r="AE449" s="289" t="s">
        <v>347</v>
      </c>
      <c r="AF449" s="113" t="s">
        <v>554</v>
      </c>
    </row>
    <row r="450" spans="1:32" x14ac:dyDescent="0.25">
      <c r="A450">
        <v>6</v>
      </c>
      <c r="B450" t="s">
        <v>14</v>
      </c>
      <c r="C450" t="s">
        <v>536</v>
      </c>
      <c r="D450">
        <v>2</v>
      </c>
      <c r="E450" t="s">
        <v>439</v>
      </c>
      <c r="F450">
        <v>14</v>
      </c>
      <c r="G450" t="str">
        <f>VLOOKUP(M450,'BATERIA DE PROYECTOS'!$A$2:$G$115,7,0)</f>
        <v>Programa 14. Bogotá deportiva, recreativa, artística, patrimonial e intercultural.</v>
      </c>
      <c r="H450" t="s">
        <v>345</v>
      </c>
      <c r="I450" t="str">
        <f>VLOOKUP(M450,'BATERIA DE PROYECTOS'!$A$2:$I$115,9,0)</f>
        <v>Bogotá cultural y deportiva</v>
      </c>
      <c r="J450" t="s">
        <v>347</v>
      </c>
      <c r="K450">
        <v>24</v>
      </c>
      <c r="L450" t="str">
        <f>VLOOKUP(M450,'BATERIA DE PROYECTOS'!$A$2:$L$115,12,0)</f>
        <v xml:space="preserve">Recreación y deporte </v>
      </c>
      <c r="M450">
        <v>35</v>
      </c>
      <c r="N450" t="s">
        <v>555</v>
      </c>
      <c r="O450" t="s">
        <v>556</v>
      </c>
      <c r="P450" t="s">
        <v>1449</v>
      </c>
      <c r="Q450" s="104">
        <v>650</v>
      </c>
      <c r="R450" s="104">
        <v>660</v>
      </c>
      <c r="S450" s="104">
        <v>670</v>
      </c>
      <c r="T450" s="104">
        <v>680</v>
      </c>
      <c r="U450" s="104">
        <v>2660</v>
      </c>
      <c r="V450" s="105">
        <v>1.32E-2</v>
      </c>
      <c r="W450">
        <v>0</v>
      </c>
      <c r="X450" s="103">
        <v>2000</v>
      </c>
      <c r="Y450" t="s">
        <v>1027</v>
      </c>
      <c r="Z450" s="103">
        <v>26</v>
      </c>
      <c r="AA450" s="112">
        <v>15</v>
      </c>
      <c r="AB450" s="113" t="s">
        <v>557</v>
      </c>
      <c r="AC450" s="121"/>
      <c r="AD450" s="289" t="s">
        <v>545</v>
      </c>
      <c r="AE450" s="289" t="s">
        <v>347</v>
      </c>
      <c r="AF450" s="113" t="s">
        <v>558</v>
      </c>
    </row>
    <row r="451" spans="1:32" x14ac:dyDescent="0.25">
      <c r="A451">
        <v>6</v>
      </c>
      <c r="B451" t="s">
        <v>14</v>
      </c>
      <c r="C451" t="s">
        <v>536</v>
      </c>
      <c r="D451">
        <v>2</v>
      </c>
      <c r="E451" t="s">
        <v>439</v>
      </c>
      <c r="F451">
        <v>14</v>
      </c>
      <c r="G451" t="str">
        <f>VLOOKUP(M451,'BATERIA DE PROYECTOS'!$A$2:$G$115,7,0)</f>
        <v>Programa 14. Bogotá deportiva, recreativa, artística, patrimonial e intercultural.</v>
      </c>
      <c r="H451" t="s">
        <v>345</v>
      </c>
      <c r="I451" t="str">
        <f>VLOOKUP(M451,'BATERIA DE PROYECTOS'!$A$2:$I$115,9,0)</f>
        <v>Bogotá cultural y deportiva</v>
      </c>
      <c r="J451" t="s">
        <v>347</v>
      </c>
      <c r="K451">
        <v>24</v>
      </c>
      <c r="L451" t="str">
        <f>VLOOKUP(M451,'BATERIA DE PROYECTOS'!$A$2:$L$115,12,0)</f>
        <v xml:space="preserve">Recreación y deporte </v>
      </c>
      <c r="M451">
        <v>36</v>
      </c>
      <c r="N451" t="s">
        <v>559</v>
      </c>
      <c r="O451" t="s">
        <v>560</v>
      </c>
      <c r="P451" t="s">
        <v>1450</v>
      </c>
      <c r="Q451" s="104">
        <v>600</v>
      </c>
      <c r="R451" s="104">
        <v>610</v>
      </c>
      <c r="S451" s="104">
        <v>620</v>
      </c>
      <c r="T451" s="104">
        <v>630</v>
      </c>
      <c r="U451" s="104">
        <v>2460</v>
      </c>
      <c r="V451" s="105">
        <v>1.2200000000000001E-2</v>
      </c>
      <c r="W451">
        <v>0</v>
      </c>
      <c r="X451" s="103">
        <v>2000</v>
      </c>
      <c r="Y451" t="s">
        <v>1027</v>
      </c>
      <c r="Z451" s="103">
        <v>26</v>
      </c>
      <c r="AA451" s="112">
        <v>15</v>
      </c>
      <c r="AB451" s="113" t="s">
        <v>561</v>
      </c>
      <c r="AC451" s="121"/>
      <c r="AD451" s="289" t="s">
        <v>545</v>
      </c>
      <c r="AE451" s="289" t="s">
        <v>562</v>
      </c>
      <c r="AF451" s="113" t="s">
        <v>563</v>
      </c>
    </row>
    <row r="452" spans="1:32" x14ac:dyDescent="0.25">
      <c r="A452">
        <v>6</v>
      </c>
      <c r="B452" t="s">
        <v>14</v>
      </c>
      <c r="C452" t="s">
        <v>536</v>
      </c>
      <c r="D452">
        <v>2</v>
      </c>
      <c r="E452" t="s">
        <v>439</v>
      </c>
      <c r="F452">
        <v>14</v>
      </c>
      <c r="G452" t="str">
        <f>VLOOKUP(M452,'BATERIA DE PROYECTOS'!$A$2:$G$115,7,0)</f>
        <v>Programa 14. Bogotá deportiva, recreativa, artística, patrimonial e intercultural.</v>
      </c>
      <c r="H452" t="s">
        <v>345</v>
      </c>
      <c r="I452" t="str">
        <f>VLOOKUP(M452,'BATERIA DE PROYECTOS'!$A$2:$I$115,9,0)</f>
        <v>Bogotá cultural y deportiva</v>
      </c>
      <c r="J452" t="s">
        <v>347</v>
      </c>
      <c r="K452">
        <v>24</v>
      </c>
      <c r="L452" t="str">
        <f>VLOOKUP(M452,'BATERIA DE PROYECTOS'!$A$2:$L$115,12,0)</f>
        <v xml:space="preserve">Recreación y deporte </v>
      </c>
      <c r="M452">
        <v>37</v>
      </c>
      <c r="N452" t="s">
        <v>564</v>
      </c>
      <c r="O452" t="s">
        <v>565</v>
      </c>
      <c r="P452" t="s">
        <v>1451</v>
      </c>
      <c r="Q452" s="104">
        <v>287.75</v>
      </c>
      <c r="R452" s="104">
        <v>288.24</v>
      </c>
      <c r="S452" s="104">
        <v>320.49</v>
      </c>
      <c r="T452" s="104">
        <v>354.28</v>
      </c>
      <c r="U452" s="104">
        <v>1250.76</v>
      </c>
      <c r="V452" s="105">
        <v>6.1999999999999998E-3</v>
      </c>
      <c r="W452">
        <v>0</v>
      </c>
      <c r="X452" s="103">
        <v>800</v>
      </c>
      <c r="Y452" t="s">
        <v>1027</v>
      </c>
      <c r="Z452" s="103">
        <v>26</v>
      </c>
      <c r="AA452" s="112">
        <v>15</v>
      </c>
      <c r="AB452" s="113" t="s">
        <v>222</v>
      </c>
      <c r="AC452" s="121"/>
      <c r="AD452" s="289" t="s">
        <v>347</v>
      </c>
      <c r="AE452" s="289" t="s">
        <v>347</v>
      </c>
      <c r="AF452" s="113" t="s">
        <v>566</v>
      </c>
    </row>
    <row r="453" spans="1:32" x14ac:dyDescent="0.25">
      <c r="A453">
        <v>6</v>
      </c>
      <c r="B453" t="s">
        <v>14</v>
      </c>
      <c r="C453" t="s">
        <v>536</v>
      </c>
      <c r="D453">
        <v>2</v>
      </c>
      <c r="E453" t="s">
        <v>439</v>
      </c>
      <c r="F453">
        <v>14</v>
      </c>
      <c r="G453" t="str">
        <f>VLOOKUP(M453,'BATERIA DE PROYECTOS'!$A$2:$G$115,7,0)</f>
        <v>Programa 14. Bogotá deportiva, recreativa, artística, patrimonial e intercultural.</v>
      </c>
      <c r="H453" t="s">
        <v>345</v>
      </c>
      <c r="I453" t="str">
        <f>VLOOKUP(M453,'BATERIA DE PROYECTOS'!$A$2:$I$115,9,0)</f>
        <v>Bogotá cultural y deportiva</v>
      </c>
      <c r="J453" t="s">
        <v>347</v>
      </c>
      <c r="K453">
        <v>25</v>
      </c>
      <c r="L453" t="str">
        <f>VLOOKUP(M453,'BATERIA DE PROYECTOS'!$A$2:$L$115,12,0)</f>
        <v>Arte, cultura y patrimonio</v>
      </c>
      <c r="M453">
        <v>38</v>
      </c>
      <c r="N453" t="s">
        <v>569</v>
      </c>
      <c r="O453" t="s">
        <v>570</v>
      </c>
      <c r="P453" t="s">
        <v>1452</v>
      </c>
      <c r="Q453" s="104">
        <v>720</v>
      </c>
      <c r="R453" s="104">
        <v>720</v>
      </c>
      <c r="S453" s="104">
        <v>720</v>
      </c>
      <c r="T453" s="104">
        <v>720</v>
      </c>
      <c r="U453" s="104">
        <v>2880</v>
      </c>
      <c r="V453" s="105">
        <v>1.43E-2</v>
      </c>
      <c r="W453">
        <v>0</v>
      </c>
      <c r="X453" s="103">
        <v>40</v>
      </c>
      <c r="Y453" t="s">
        <v>1027</v>
      </c>
      <c r="Z453" s="103">
        <v>26</v>
      </c>
      <c r="AA453" s="112">
        <v>14</v>
      </c>
      <c r="AB453" s="113" t="s">
        <v>571</v>
      </c>
      <c r="AC453" s="121"/>
      <c r="AD453" s="289" t="s">
        <v>545</v>
      </c>
      <c r="AE453" s="289" t="s">
        <v>572</v>
      </c>
      <c r="AF453" s="113" t="s">
        <v>573</v>
      </c>
    </row>
    <row r="454" spans="1:32" x14ac:dyDescent="0.25">
      <c r="A454">
        <v>6</v>
      </c>
      <c r="B454" t="s">
        <v>14</v>
      </c>
      <c r="C454" t="s">
        <v>536</v>
      </c>
      <c r="D454">
        <v>2</v>
      </c>
      <c r="E454" t="s">
        <v>439</v>
      </c>
      <c r="F454">
        <v>14</v>
      </c>
      <c r="G454" t="str">
        <f>VLOOKUP(M454,'BATERIA DE PROYECTOS'!$A$2:$G$115,7,0)</f>
        <v>Programa 14. Bogotá deportiva, recreativa, artística, patrimonial e intercultural.</v>
      </c>
      <c r="H454" t="s">
        <v>345</v>
      </c>
      <c r="I454" t="str">
        <f>VLOOKUP(M454,'BATERIA DE PROYECTOS'!$A$2:$I$115,9,0)</f>
        <v>Bogotá cultural y deportiva</v>
      </c>
      <c r="J454" t="s">
        <v>347</v>
      </c>
      <c r="K454">
        <v>25</v>
      </c>
      <c r="L454" t="str">
        <f>VLOOKUP(M454,'BATERIA DE PROYECTOS'!$A$2:$L$115,12,0)</f>
        <v>Arte, cultura y patrimonio</v>
      </c>
      <c r="M454">
        <v>39</v>
      </c>
      <c r="N454" t="s">
        <v>574</v>
      </c>
      <c r="O454" t="s">
        <v>575</v>
      </c>
      <c r="P454" t="s">
        <v>1453</v>
      </c>
      <c r="Q454" s="104">
        <v>261.26</v>
      </c>
      <c r="R454" s="104">
        <v>273.72000000000003</v>
      </c>
      <c r="S454" s="104">
        <v>305.51</v>
      </c>
      <c r="T454" s="104">
        <v>338.22</v>
      </c>
      <c r="U454" s="104">
        <v>1178.71</v>
      </c>
      <c r="V454" s="105">
        <v>5.8999999999999999E-3</v>
      </c>
      <c r="W454">
        <v>0</v>
      </c>
      <c r="X454" s="103">
        <v>800</v>
      </c>
      <c r="Y454" t="s">
        <v>1027</v>
      </c>
      <c r="Z454" s="103">
        <v>26</v>
      </c>
      <c r="AA454" s="112">
        <v>14</v>
      </c>
      <c r="AB454" s="113" t="s">
        <v>561</v>
      </c>
      <c r="AC454" s="121"/>
      <c r="AD454" s="289" t="s">
        <v>545</v>
      </c>
      <c r="AE454" s="289" t="s">
        <v>576</v>
      </c>
      <c r="AF454" s="113" t="s">
        <v>577</v>
      </c>
    </row>
    <row r="455" spans="1:32" x14ac:dyDescent="0.25">
      <c r="A455">
        <v>6</v>
      </c>
      <c r="B455" t="s">
        <v>14</v>
      </c>
      <c r="C455" t="s">
        <v>536</v>
      </c>
      <c r="D455">
        <v>2</v>
      </c>
      <c r="E455" t="s">
        <v>439</v>
      </c>
      <c r="F455">
        <v>14</v>
      </c>
      <c r="G455" t="str">
        <f>VLOOKUP(M455,'BATERIA DE PROYECTOS'!$A$2:$G$115,7,0)</f>
        <v>Programa 14. Bogotá deportiva, recreativa, artística, patrimonial e intercultural.</v>
      </c>
      <c r="H455" t="s">
        <v>345</v>
      </c>
      <c r="I455" t="str">
        <f>VLOOKUP(M455,'BATERIA DE PROYECTOS'!$A$2:$I$115,9,0)</f>
        <v>Bogotá cultural y deportiva</v>
      </c>
      <c r="J455" t="s">
        <v>347</v>
      </c>
      <c r="K455">
        <v>25</v>
      </c>
      <c r="L455" t="str">
        <f>VLOOKUP(M455,'BATERIA DE PROYECTOS'!$A$2:$L$115,12,0)</f>
        <v>Arte, cultura y patrimonio</v>
      </c>
      <c r="M455">
        <v>40</v>
      </c>
      <c r="N455" t="s">
        <v>578</v>
      </c>
      <c r="O455" t="s">
        <v>579</v>
      </c>
      <c r="P455" t="s">
        <v>1454</v>
      </c>
      <c r="Q455" s="104">
        <v>100</v>
      </c>
      <c r="R455" s="104">
        <v>100</v>
      </c>
      <c r="S455" s="104">
        <v>100</v>
      </c>
      <c r="T455" s="104">
        <v>100</v>
      </c>
      <c r="U455" s="104">
        <v>400</v>
      </c>
      <c r="V455" s="105">
        <v>2E-3</v>
      </c>
      <c r="W455">
        <v>0</v>
      </c>
      <c r="X455" s="103">
        <v>20</v>
      </c>
      <c r="Y455" t="s">
        <v>1027</v>
      </c>
      <c r="Z455" s="103">
        <v>26</v>
      </c>
      <c r="AA455" s="112">
        <v>14</v>
      </c>
      <c r="AB455" s="113" t="s">
        <v>580</v>
      </c>
      <c r="AC455" s="121"/>
      <c r="AD455" s="289" t="s">
        <v>347</v>
      </c>
      <c r="AE455" s="289" t="s">
        <v>347</v>
      </c>
      <c r="AF455" s="113" t="s">
        <v>581</v>
      </c>
    </row>
    <row r="456" spans="1:32" x14ac:dyDescent="0.25">
      <c r="A456">
        <v>6</v>
      </c>
      <c r="B456" t="s">
        <v>14</v>
      </c>
      <c r="C456" t="s">
        <v>595</v>
      </c>
      <c r="D456">
        <v>2</v>
      </c>
      <c r="E456" t="s">
        <v>439</v>
      </c>
      <c r="F456">
        <v>15</v>
      </c>
      <c r="G456" t="str">
        <f>VLOOKUP(M456,'BATERIA DE PROYECTOS'!$A$2:$G$115,7,0)</f>
        <v>Programa 15. Bogotá protege todas las formas de vida</v>
      </c>
      <c r="H456" t="s">
        <v>345</v>
      </c>
      <c r="I456" t="str">
        <f>VLOOKUP(M456,'BATERIA DE PROYECTOS'!$A$2:$I$115,9,0)</f>
        <v>Cuidado de la vida</v>
      </c>
      <c r="J456" t="s">
        <v>347</v>
      </c>
      <c r="K456">
        <v>33</v>
      </c>
      <c r="L456" t="str">
        <f>VLOOKUP(M456,'BATERIA DE PROYECTOS'!$A$2:$L$115,12,0)</f>
        <v>Protección y bienestar animal</v>
      </c>
      <c r="M456">
        <v>43</v>
      </c>
      <c r="N456" t="s">
        <v>599</v>
      </c>
      <c r="O456" t="s">
        <v>600</v>
      </c>
      <c r="P456" t="s">
        <v>1035</v>
      </c>
      <c r="Q456" s="104">
        <v>130.58000000000001</v>
      </c>
      <c r="R456" s="104">
        <v>139</v>
      </c>
      <c r="S456" s="104">
        <v>160.47999999999999</v>
      </c>
      <c r="T456" s="104">
        <v>182.58</v>
      </c>
      <c r="U456" s="104">
        <v>612.64</v>
      </c>
      <c r="V456" s="105">
        <v>3.0999999999999999E-3</v>
      </c>
      <c r="W456">
        <v>0</v>
      </c>
      <c r="X456" s="103">
        <v>2000</v>
      </c>
      <c r="Y456" t="s">
        <v>1036</v>
      </c>
      <c r="Z456" s="103">
        <v>33</v>
      </c>
      <c r="AA456" s="112">
        <v>16</v>
      </c>
      <c r="AB456" s="113" t="s">
        <v>406</v>
      </c>
      <c r="AC456" s="121"/>
      <c r="AD456" s="289" t="s">
        <v>347</v>
      </c>
      <c r="AE456" s="289" t="s">
        <v>601</v>
      </c>
      <c r="AF456" s="113" t="s">
        <v>602</v>
      </c>
    </row>
    <row r="457" spans="1:32" x14ac:dyDescent="0.25">
      <c r="A457">
        <v>6</v>
      </c>
      <c r="B457" t="s">
        <v>14</v>
      </c>
      <c r="C457" t="s">
        <v>595</v>
      </c>
      <c r="D457">
        <v>2</v>
      </c>
      <c r="E457" t="s">
        <v>439</v>
      </c>
      <c r="F457">
        <v>15</v>
      </c>
      <c r="G457" t="str">
        <f>VLOOKUP(M457,'BATERIA DE PROYECTOS'!$A$2:$G$115,7,0)</f>
        <v>Programa 15. Bogotá protege todas las formas de vida</v>
      </c>
      <c r="H457" t="s">
        <v>345</v>
      </c>
      <c r="I457" t="str">
        <f>VLOOKUP(M457,'BATERIA DE PROYECTOS'!$A$2:$I$115,9,0)</f>
        <v>Cuidado de la vida</v>
      </c>
      <c r="J457" t="s">
        <v>347</v>
      </c>
      <c r="K457">
        <v>33</v>
      </c>
      <c r="L457" t="str">
        <f>VLOOKUP(M457,'BATERIA DE PROYECTOS'!$A$2:$L$115,12,0)</f>
        <v>Protección y bienestar animal</v>
      </c>
      <c r="M457">
        <v>44</v>
      </c>
      <c r="N457" t="s">
        <v>603</v>
      </c>
      <c r="O457" t="s">
        <v>604</v>
      </c>
      <c r="P457" t="s">
        <v>1455</v>
      </c>
      <c r="Q457" s="104">
        <v>300</v>
      </c>
      <c r="R457" s="104">
        <v>300</v>
      </c>
      <c r="S457" s="104">
        <v>300</v>
      </c>
      <c r="T457" s="104">
        <v>300</v>
      </c>
      <c r="U457" s="104">
        <v>1200</v>
      </c>
      <c r="V457" s="105">
        <v>6.0000000000000001E-3</v>
      </c>
      <c r="W457">
        <v>0</v>
      </c>
      <c r="X457" s="103">
        <v>4000</v>
      </c>
      <c r="Y457" t="s">
        <v>1036</v>
      </c>
      <c r="Z457" s="103">
        <v>33</v>
      </c>
      <c r="AA457" s="112">
        <v>16</v>
      </c>
      <c r="AB457" s="113" t="s">
        <v>605</v>
      </c>
      <c r="AC457" s="121"/>
      <c r="AD457" s="289" t="s">
        <v>347</v>
      </c>
      <c r="AE457" s="289" t="s">
        <v>606</v>
      </c>
      <c r="AF457" s="113" t="s">
        <v>607</v>
      </c>
    </row>
    <row r="458" spans="1:32" x14ac:dyDescent="0.25">
      <c r="A458">
        <v>6</v>
      </c>
      <c r="B458" t="s">
        <v>14</v>
      </c>
      <c r="C458" t="s">
        <v>595</v>
      </c>
      <c r="D458">
        <v>2</v>
      </c>
      <c r="E458" t="s">
        <v>439</v>
      </c>
      <c r="F458">
        <v>15</v>
      </c>
      <c r="G458" t="str">
        <f>VLOOKUP(M458,'BATERIA DE PROYECTOS'!$A$2:$G$115,7,0)</f>
        <v>Programa 15. Bogotá protege todas las formas de vida</v>
      </c>
      <c r="H458" t="s">
        <v>345</v>
      </c>
      <c r="I458" t="str">
        <f>VLOOKUP(M458,'BATERIA DE PROYECTOS'!$A$2:$I$115,9,0)</f>
        <v>Cuidado de la vida</v>
      </c>
      <c r="J458" t="s">
        <v>347</v>
      </c>
      <c r="K458">
        <v>33</v>
      </c>
      <c r="L458" t="str">
        <f>VLOOKUP(M458,'BATERIA DE PROYECTOS'!$A$2:$L$115,12,0)</f>
        <v>Protección y bienestar animal</v>
      </c>
      <c r="M458">
        <v>45</v>
      </c>
      <c r="N458" t="s">
        <v>608</v>
      </c>
      <c r="O458" t="s">
        <v>609</v>
      </c>
      <c r="P458" t="s">
        <v>1191</v>
      </c>
      <c r="Q458" s="104">
        <v>300</v>
      </c>
      <c r="R458" s="104">
        <v>300</v>
      </c>
      <c r="S458" s="104">
        <v>300</v>
      </c>
      <c r="T458" s="104">
        <v>300</v>
      </c>
      <c r="U458" s="104">
        <v>1200</v>
      </c>
      <c r="V458" s="105">
        <v>6.0000000000000001E-3</v>
      </c>
      <c r="W458">
        <v>0</v>
      </c>
      <c r="X458" s="103">
        <v>4000</v>
      </c>
      <c r="Y458" t="s">
        <v>1036</v>
      </c>
      <c r="Z458" s="103">
        <v>33</v>
      </c>
      <c r="AA458" s="112">
        <v>16</v>
      </c>
      <c r="AB458" s="113" t="s">
        <v>610</v>
      </c>
      <c r="AC458" s="121"/>
      <c r="AD458" s="289" t="s">
        <v>347</v>
      </c>
      <c r="AE458" s="289" t="s">
        <v>611</v>
      </c>
      <c r="AF458" s="113" t="s">
        <v>607</v>
      </c>
    </row>
    <row r="459" spans="1:32" x14ac:dyDescent="0.25">
      <c r="A459">
        <v>6</v>
      </c>
      <c r="B459" t="s">
        <v>14</v>
      </c>
      <c r="C459" t="s">
        <v>644</v>
      </c>
      <c r="D459">
        <v>3</v>
      </c>
      <c r="E459" t="s">
        <v>645</v>
      </c>
      <c r="F459">
        <v>16</v>
      </c>
      <c r="G459" t="str">
        <f>VLOOKUP(M459,'BATERIA DE PROYECTOS'!$A$2:$G$115,7,0)</f>
        <v>Programa 16. Atención integral a la primera infancia y educación como eje del potencial humano.</v>
      </c>
      <c r="H459" t="s">
        <v>373</v>
      </c>
      <c r="I459" t="str">
        <f>VLOOKUP(M459,'BATERIA DE PROYECTOS'!$A$2:$I$115,9,0)</f>
        <v>Educación como eje del potencial humano</v>
      </c>
      <c r="J459">
        <v>0.09</v>
      </c>
      <c r="K459">
        <v>28</v>
      </c>
      <c r="L459" t="str">
        <f>VLOOKUP(M459,'BATERIA DE PROYECTOS'!$A$2:$L$115,12,0)</f>
        <v>Dotación de equipamientos para instituciones educativas públicas del distrito.</v>
      </c>
      <c r="M459">
        <v>50</v>
      </c>
      <c r="N459" t="s">
        <v>650</v>
      </c>
      <c r="O459" t="s">
        <v>651</v>
      </c>
      <c r="P459" t="s">
        <v>1039</v>
      </c>
      <c r="Q459" s="104">
        <v>800</v>
      </c>
      <c r="R459" s="104">
        <v>800</v>
      </c>
      <c r="S459" s="104">
        <v>800</v>
      </c>
      <c r="T459" s="104">
        <v>800</v>
      </c>
      <c r="U459" s="104">
        <v>3200</v>
      </c>
      <c r="V459" s="105">
        <v>1.5900000000000001E-2</v>
      </c>
      <c r="W459">
        <v>0</v>
      </c>
      <c r="X459" s="103">
        <v>12</v>
      </c>
      <c r="Y459" t="s">
        <v>1040</v>
      </c>
      <c r="Z459" s="103">
        <v>15</v>
      </c>
      <c r="AA459" s="112">
        <v>17</v>
      </c>
      <c r="AB459" s="113" t="s">
        <v>222</v>
      </c>
      <c r="AC459" s="121"/>
      <c r="AD459" s="289" t="s">
        <v>347</v>
      </c>
      <c r="AE459" s="289" t="s">
        <v>652</v>
      </c>
      <c r="AF459" s="113" t="s">
        <v>653</v>
      </c>
    </row>
    <row r="460" spans="1:32" x14ac:dyDescent="0.25">
      <c r="A460">
        <v>6</v>
      </c>
      <c r="B460" t="s">
        <v>14</v>
      </c>
      <c r="C460" t="s">
        <v>644</v>
      </c>
      <c r="D460">
        <v>3</v>
      </c>
      <c r="E460" t="s">
        <v>645</v>
      </c>
      <c r="F460">
        <v>16</v>
      </c>
      <c r="G460" t="str">
        <f>VLOOKUP(M460,'BATERIA DE PROYECTOS'!$A$2:$G$115,7,0)</f>
        <v>Programa 16. Atención integral a la primera infancia y educación como eje del potencial humano.</v>
      </c>
      <c r="H460" t="s">
        <v>373</v>
      </c>
      <c r="I460" t="str">
        <f>VLOOKUP(M460,'BATERIA DE PROYECTOS'!$A$2:$I$115,9,0)</f>
        <v>Educación como eje del potencial humano</v>
      </c>
      <c r="J460">
        <v>0.09</v>
      </c>
      <c r="K460">
        <v>29</v>
      </c>
      <c r="L460" t="str">
        <f>VLOOKUP(M460,'BATERIA DE PROYECTOS'!$A$2:$L$115,12,0)</f>
        <v>Apoyo para educación superior</v>
      </c>
      <c r="M460">
        <v>51</v>
      </c>
      <c r="N460" t="s">
        <v>656</v>
      </c>
      <c r="O460" t="s">
        <v>657</v>
      </c>
      <c r="P460" t="s">
        <v>1456</v>
      </c>
      <c r="Q460" s="104">
        <v>1070.55</v>
      </c>
      <c r="R460" s="104">
        <v>1026.68</v>
      </c>
      <c r="S460" s="104">
        <v>1069.8499999999999</v>
      </c>
      <c r="T460" s="104">
        <v>1117.21</v>
      </c>
      <c r="U460" s="104">
        <v>4284.28</v>
      </c>
      <c r="V460" s="105">
        <v>2.1299999999999999E-2</v>
      </c>
      <c r="W460">
        <v>0</v>
      </c>
      <c r="X460" s="103">
        <v>200</v>
      </c>
      <c r="Y460" t="s">
        <v>1040</v>
      </c>
      <c r="Z460" s="103">
        <v>15</v>
      </c>
      <c r="AA460" s="112">
        <v>17</v>
      </c>
      <c r="AB460" s="113" t="s">
        <v>658</v>
      </c>
      <c r="AC460" s="121"/>
      <c r="AD460" s="289" t="s">
        <v>659</v>
      </c>
      <c r="AE460" s="289" t="s">
        <v>660</v>
      </c>
      <c r="AF460" s="113" t="s">
        <v>661</v>
      </c>
    </row>
    <row r="461" spans="1:32" x14ac:dyDescent="0.25">
      <c r="A461">
        <v>6</v>
      </c>
      <c r="B461" t="s">
        <v>14</v>
      </c>
      <c r="C461" t="s">
        <v>644</v>
      </c>
      <c r="D461">
        <v>3</v>
      </c>
      <c r="E461" t="s">
        <v>645</v>
      </c>
      <c r="F461">
        <v>16</v>
      </c>
      <c r="G461" t="str">
        <f>VLOOKUP(M461,'BATERIA DE PROYECTOS'!$A$2:$G$115,7,0)</f>
        <v>Programa 16. Atención integral a la primera infancia y educación como eje del potencial humano.</v>
      </c>
      <c r="H461" t="s">
        <v>373</v>
      </c>
      <c r="I461" t="str">
        <f>VLOOKUP(M461,'BATERIA DE PROYECTOS'!$A$2:$I$115,9,0)</f>
        <v>Educación como eje del potencial humano</v>
      </c>
      <c r="J461">
        <v>0.09</v>
      </c>
      <c r="K461">
        <v>29</v>
      </c>
      <c r="L461" t="str">
        <f>VLOOKUP(M461,'BATERIA DE PROYECTOS'!$A$2:$L$115,12,0)</f>
        <v>Apoyo para educación superior</v>
      </c>
      <c r="M461">
        <v>52</v>
      </c>
      <c r="N461" t="s">
        <v>662</v>
      </c>
      <c r="O461" t="s">
        <v>663</v>
      </c>
      <c r="P461" t="s">
        <v>1457</v>
      </c>
      <c r="Q461" s="104">
        <v>3000</v>
      </c>
      <c r="R461" s="104">
        <v>3100</v>
      </c>
      <c r="S461" s="104">
        <v>3200</v>
      </c>
      <c r="T461" s="104">
        <v>3300</v>
      </c>
      <c r="U461" s="104">
        <v>12600</v>
      </c>
      <c r="V461" s="105">
        <v>6.2700000000000006E-2</v>
      </c>
      <c r="W461">
        <v>0</v>
      </c>
      <c r="X461" s="103">
        <v>200</v>
      </c>
      <c r="Y461" t="s">
        <v>1040</v>
      </c>
      <c r="Z461" s="103">
        <v>15</v>
      </c>
      <c r="AA461" s="112">
        <v>17</v>
      </c>
      <c r="AB461" s="113" t="s">
        <v>664</v>
      </c>
      <c r="AC461" s="121"/>
      <c r="AD461" s="289" t="s">
        <v>659</v>
      </c>
      <c r="AE461" s="289" t="s">
        <v>660</v>
      </c>
      <c r="AF461" s="113" t="s">
        <v>665</v>
      </c>
    </row>
    <row r="462" spans="1:32" x14ac:dyDescent="0.25">
      <c r="A462">
        <v>6</v>
      </c>
      <c r="B462" t="s">
        <v>14</v>
      </c>
      <c r="C462" t="s">
        <v>672</v>
      </c>
      <c r="D462">
        <v>3</v>
      </c>
      <c r="E462" t="s">
        <v>645</v>
      </c>
      <c r="F462">
        <v>19</v>
      </c>
      <c r="G462" t="str">
        <f>VLOOKUP(M462,'BATERIA DE PROYECTOS'!$A$2:$G$115,7,0)</f>
        <v>Programa 19. Desarrollo empresarial, productividad y empleo.</v>
      </c>
      <c r="H462" t="s">
        <v>345</v>
      </c>
      <c r="I462" t="str">
        <f>VLOOKUP(M462,'BATERIA DE PROYECTOS'!$A$2:$I$115,9,0)</f>
        <v>Desarrollo empresarial, productividad y empleo</v>
      </c>
      <c r="J462" t="s">
        <v>347</v>
      </c>
      <c r="K462">
        <v>35</v>
      </c>
      <c r="L462" t="str">
        <f>VLOOKUP(M462,'BATERIA DE PROYECTOS'!$A$2:$L$115,12,0)</f>
        <v>Fortalecimiento de habilidades para la empleabilidad - impulso al empleo local.</v>
      </c>
      <c r="M462">
        <v>54</v>
      </c>
      <c r="N462" t="s">
        <v>677</v>
      </c>
      <c r="O462" t="s">
        <v>678</v>
      </c>
      <c r="P462" t="s">
        <v>1043</v>
      </c>
      <c r="Q462" s="104">
        <v>730.58</v>
      </c>
      <c r="R462" s="104">
        <v>739</v>
      </c>
      <c r="S462" s="104">
        <v>760.48</v>
      </c>
      <c r="T462" s="104">
        <v>782.58</v>
      </c>
      <c r="U462" s="104">
        <v>3012.64</v>
      </c>
      <c r="V462" s="105">
        <v>1.4999999999999999E-2</v>
      </c>
      <c r="W462">
        <v>0</v>
      </c>
      <c r="X462" s="103">
        <v>8</v>
      </c>
      <c r="Y462" t="s">
        <v>1044</v>
      </c>
      <c r="Z462" s="103">
        <v>11</v>
      </c>
      <c r="AA462" s="112">
        <v>18</v>
      </c>
      <c r="AB462" s="113" t="s">
        <v>352</v>
      </c>
      <c r="AC462" s="121"/>
      <c r="AD462" s="289" t="s">
        <v>679</v>
      </c>
      <c r="AE462" s="289" t="s">
        <v>347</v>
      </c>
      <c r="AF462" s="113" t="s">
        <v>680</v>
      </c>
    </row>
    <row r="463" spans="1:32" x14ac:dyDescent="0.25">
      <c r="A463">
        <v>6</v>
      </c>
      <c r="B463" t="s">
        <v>14</v>
      </c>
      <c r="C463" t="s">
        <v>672</v>
      </c>
      <c r="D463">
        <v>3</v>
      </c>
      <c r="E463" t="s">
        <v>645</v>
      </c>
      <c r="F463">
        <v>19</v>
      </c>
      <c r="G463" t="str">
        <f>VLOOKUP(M463,'BATERIA DE PROYECTOS'!$A$2:$G$115,7,0)</f>
        <v>Programa 19. Desarrollo empresarial, productividad y empleo.</v>
      </c>
      <c r="H463" t="s">
        <v>345</v>
      </c>
      <c r="I463" t="str">
        <f>VLOOKUP(M463,'BATERIA DE PROYECTOS'!$A$2:$I$115,9,0)</f>
        <v>Emprendimiento equitativo e incluyente</v>
      </c>
      <c r="J463" t="s">
        <v>347</v>
      </c>
      <c r="K463">
        <v>36</v>
      </c>
      <c r="L463" t="str">
        <f>VLOOKUP(M463,'BATERIA DE PROYECTOS'!$A$2:$L$115,12,0)</f>
        <v>Desarrollo turístico local</v>
      </c>
      <c r="M463">
        <v>55</v>
      </c>
      <c r="N463" t="s">
        <v>684</v>
      </c>
      <c r="O463" t="s">
        <v>685</v>
      </c>
      <c r="P463" t="s">
        <v>1458</v>
      </c>
      <c r="Q463" s="104">
        <v>537.05999999999995</v>
      </c>
      <c r="R463" s="104">
        <v>542.66999999999996</v>
      </c>
      <c r="S463" s="104">
        <v>556.98</v>
      </c>
      <c r="T463" s="104">
        <v>571.72</v>
      </c>
      <c r="U463" s="104">
        <v>2208.4299999999998</v>
      </c>
      <c r="V463" s="105">
        <v>1.0999999999999999E-2</v>
      </c>
      <c r="W463">
        <v>0</v>
      </c>
      <c r="X463" s="103">
        <v>40</v>
      </c>
      <c r="Y463" t="s">
        <v>1044</v>
      </c>
      <c r="Z463" s="103">
        <v>11</v>
      </c>
      <c r="AA463" s="112">
        <v>18</v>
      </c>
      <c r="AB463" s="113" t="s">
        <v>686</v>
      </c>
      <c r="AC463" s="121"/>
      <c r="AD463" s="289" t="s">
        <v>347</v>
      </c>
      <c r="AE463" s="289" t="s">
        <v>347</v>
      </c>
      <c r="AF463" s="113" t="s">
        <v>687</v>
      </c>
    </row>
    <row r="464" spans="1:32" x14ac:dyDescent="0.25">
      <c r="A464">
        <v>6</v>
      </c>
      <c r="B464" t="s">
        <v>14</v>
      </c>
      <c r="C464" t="s">
        <v>536</v>
      </c>
      <c r="D464">
        <v>3</v>
      </c>
      <c r="E464" t="s">
        <v>645</v>
      </c>
      <c r="F464">
        <v>20</v>
      </c>
      <c r="G464" t="str">
        <f>VLOOKUP(M464,'BATERIA DE PROYECTOS'!$A$2:$G$115,7,0)</f>
        <v>Programa 20. Promoción del emprendimiento formal, equitativo e incluyente</v>
      </c>
      <c r="H464" t="s">
        <v>345</v>
      </c>
      <c r="I464" t="str">
        <f>VLOOKUP(M464,'BATERIA DE PROYECTOS'!$A$2:$I$115,9,0)</f>
        <v>Bogotá cultural y deportiva</v>
      </c>
      <c r="J464" t="s">
        <v>347</v>
      </c>
      <c r="K464">
        <v>30</v>
      </c>
      <c r="L464" t="str">
        <f>VLOOKUP(M464,'BATERIA DE PROYECTOS'!$A$2:$L$115,12,0)</f>
        <v>Sostenibilidad del ecosistema cultural y creativo</v>
      </c>
      <c r="M464">
        <v>56</v>
      </c>
      <c r="N464" t="s">
        <v>691</v>
      </c>
      <c r="O464" t="s">
        <v>692</v>
      </c>
      <c r="P464" t="s">
        <v>1459</v>
      </c>
      <c r="Q464" s="104">
        <v>487.06</v>
      </c>
      <c r="R464" s="104">
        <v>492.67</v>
      </c>
      <c r="S464" s="104">
        <v>506.98</v>
      </c>
      <c r="T464" s="104">
        <v>521.72</v>
      </c>
      <c r="U464" s="104">
        <v>2008.43</v>
      </c>
      <c r="V464" s="105">
        <v>0.01</v>
      </c>
      <c r="W464">
        <v>0</v>
      </c>
      <c r="X464" s="103">
        <v>45</v>
      </c>
      <c r="Y464" t="s">
        <v>1027</v>
      </c>
      <c r="Z464" s="103">
        <v>26</v>
      </c>
      <c r="AA464" s="112">
        <v>19</v>
      </c>
      <c r="AB464" s="113" t="s">
        <v>693</v>
      </c>
      <c r="AC464" s="121"/>
      <c r="AD464" s="289" t="s">
        <v>545</v>
      </c>
      <c r="AE464" s="289" t="s">
        <v>347</v>
      </c>
      <c r="AF464" s="113" t="s">
        <v>694</v>
      </c>
    </row>
    <row r="465" spans="1:32" x14ac:dyDescent="0.25">
      <c r="A465">
        <v>6</v>
      </c>
      <c r="B465" t="s">
        <v>14</v>
      </c>
      <c r="C465" t="s">
        <v>672</v>
      </c>
      <c r="D465">
        <v>3</v>
      </c>
      <c r="E465" t="s">
        <v>645</v>
      </c>
      <c r="F465">
        <v>20</v>
      </c>
      <c r="G465" t="str">
        <f>VLOOKUP(M465,'BATERIA DE PROYECTOS'!$A$2:$G$115,7,0)</f>
        <v>Programa 20. Promoción del emprendimiento formal, equitativo e incluyente</v>
      </c>
      <c r="H465" t="s">
        <v>345</v>
      </c>
      <c r="I465" t="str">
        <f>VLOOKUP(M465,'BATERIA DE PROYECTOS'!$A$2:$I$115,9,0)</f>
        <v>Emprendimiento equitativo e incluyente</v>
      </c>
      <c r="J465" t="s">
        <v>347</v>
      </c>
      <c r="K465">
        <v>38</v>
      </c>
      <c r="L465" t="str">
        <f>VLOOKUP(M465,'BATERIA DE PROYECTOS'!$A$2:$L$115,12,0)</f>
        <v>Fortalecimiento del tejido empresarial local</v>
      </c>
      <c r="M465">
        <v>58</v>
      </c>
      <c r="N465" t="s">
        <v>704</v>
      </c>
      <c r="O465" t="s">
        <v>705</v>
      </c>
      <c r="P465" t="s">
        <v>1460</v>
      </c>
      <c r="Q465" s="104">
        <v>487.06</v>
      </c>
      <c r="R465" s="104">
        <v>492.67</v>
      </c>
      <c r="S465" s="104">
        <v>506.98</v>
      </c>
      <c r="T465" s="104">
        <v>521.72</v>
      </c>
      <c r="U465" s="104">
        <v>2008.43</v>
      </c>
      <c r="V465" s="105">
        <v>0.01</v>
      </c>
      <c r="W465">
        <v>0</v>
      </c>
      <c r="X465" s="103">
        <v>300</v>
      </c>
      <c r="Y465" t="s">
        <v>1044</v>
      </c>
      <c r="Z465" s="103">
        <v>11</v>
      </c>
      <c r="AA465" s="112">
        <v>20</v>
      </c>
      <c r="AB465" s="113" t="s">
        <v>706</v>
      </c>
      <c r="AC465" s="121"/>
      <c r="AD465" s="289" t="s">
        <v>347</v>
      </c>
      <c r="AE465" s="289" t="s">
        <v>707</v>
      </c>
      <c r="AF465" s="113" t="s">
        <v>708</v>
      </c>
    </row>
    <row r="466" spans="1:32" x14ac:dyDescent="0.25">
      <c r="A466">
        <v>6</v>
      </c>
      <c r="B466" t="s">
        <v>14</v>
      </c>
      <c r="C466" t="s">
        <v>536</v>
      </c>
      <c r="D466">
        <v>4</v>
      </c>
      <c r="E466" t="s">
        <v>710</v>
      </c>
      <c r="F466">
        <v>24</v>
      </c>
      <c r="G466" t="str">
        <f>VLOOKUP(M466,'BATERIA DE PROYECTOS'!$A$2:$G$115,7,0)</f>
        <v>Programa 24. Revitalización y renovación urbana y rural con inclusión.</v>
      </c>
      <c r="H466" t="s">
        <v>345</v>
      </c>
      <c r="I466" t="str">
        <f>VLOOKUP(M466,'BATERIA DE PROYECTOS'!$A$2:$I$115,9,0)</f>
        <v>Desarrollo urbano y rural integral</v>
      </c>
      <c r="J466" t="s">
        <v>347</v>
      </c>
      <c r="K466">
        <v>26</v>
      </c>
      <c r="L466" t="str">
        <f>VLOOKUP(M466,'BATERIA DE PROYECTOS'!$A$2:$L$115,12,0)</f>
        <v>Construcción, mantenimiento y dotación de parques de la red de proximidad</v>
      </c>
      <c r="M466">
        <v>60</v>
      </c>
      <c r="N466" t="s">
        <v>723</v>
      </c>
      <c r="O466" t="s">
        <v>724</v>
      </c>
      <c r="P466" t="s">
        <v>1461</v>
      </c>
      <c r="Q466" s="104">
        <v>1024.17</v>
      </c>
      <c r="R466" s="104">
        <v>1314.04</v>
      </c>
      <c r="S466" s="104">
        <v>894.73</v>
      </c>
      <c r="T466" s="104">
        <v>1246.8900000000001</v>
      </c>
      <c r="U466" s="104">
        <v>4479.84</v>
      </c>
      <c r="V466" s="105">
        <v>2.23E-2</v>
      </c>
      <c r="W466">
        <v>0</v>
      </c>
      <c r="X466" s="103">
        <v>4500</v>
      </c>
      <c r="Y466" t="s">
        <v>1027</v>
      </c>
      <c r="Z466" s="103">
        <v>26</v>
      </c>
      <c r="AA466" s="112">
        <v>22</v>
      </c>
      <c r="AB466" s="113" t="s">
        <v>725</v>
      </c>
      <c r="AC466" s="121"/>
      <c r="AD466" s="289" t="s">
        <v>347</v>
      </c>
      <c r="AE466" s="289" t="s">
        <v>347</v>
      </c>
      <c r="AF466" s="113" t="s">
        <v>726</v>
      </c>
    </row>
    <row r="467" spans="1:32" x14ac:dyDescent="0.25">
      <c r="A467">
        <v>6</v>
      </c>
      <c r="B467" t="s">
        <v>14</v>
      </c>
      <c r="C467" t="s">
        <v>536</v>
      </c>
      <c r="D467">
        <v>4</v>
      </c>
      <c r="E467" t="s">
        <v>710</v>
      </c>
      <c r="F467">
        <v>24</v>
      </c>
      <c r="G467" t="str">
        <f>VLOOKUP(M467,'BATERIA DE PROYECTOS'!$A$2:$G$115,7,0)</f>
        <v>Programa 24. Revitalización y renovación urbana y rural con inclusión.</v>
      </c>
      <c r="H467" t="s">
        <v>345</v>
      </c>
      <c r="I467" t="str">
        <f>VLOOKUP(M467,'BATERIA DE PROYECTOS'!$A$2:$I$115,9,0)</f>
        <v>Desarrollo urbano y rural integral</v>
      </c>
      <c r="J467" t="s">
        <v>347</v>
      </c>
      <c r="K467">
        <v>26</v>
      </c>
      <c r="L467" t="str">
        <f>VLOOKUP(M467,'BATERIA DE PROYECTOS'!$A$2:$L$115,12,0)</f>
        <v>Construcción, mantenimiento y dotación de parques de la red de proximidad</v>
      </c>
      <c r="M467">
        <v>61</v>
      </c>
      <c r="N467" t="s">
        <v>727</v>
      </c>
      <c r="O467" t="s">
        <v>728</v>
      </c>
      <c r="P467" t="s">
        <v>1462</v>
      </c>
      <c r="Q467" s="104">
        <v>500</v>
      </c>
      <c r="R467" s="104" t="s">
        <v>1429</v>
      </c>
      <c r="S467" s="104" t="s">
        <v>1429</v>
      </c>
      <c r="T467" s="104" t="s">
        <v>1429</v>
      </c>
      <c r="U467" s="104">
        <v>500</v>
      </c>
      <c r="V467" s="105">
        <v>2.5000000000000001E-3</v>
      </c>
      <c r="W467">
        <v>0</v>
      </c>
      <c r="X467" s="103">
        <v>1</v>
      </c>
      <c r="Y467" t="s">
        <v>1027</v>
      </c>
      <c r="Z467" s="103">
        <v>26</v>
      </c>
      <c r="AA467" s="112">
        <v>22</v>
      </c>
      <c r="AB467" s="113" t="s">
        <v>383</v>
      </c>
      <c r="AC467" s="121"/>
      <c r="AD467" s="289" t="s">
        <v>347</v>
      </c>
      <c r="AE467" s="289" t="s">
        <v>729</v>
      </c>
      <c r="AF467" s="113" t="s">
        <v>730</v>
      </c>
    </row>
    <row r="468" spans="1:32" x14ac:dyDescent="0.25">
      <c r="A468">
        <v>6</v>
      </c>
      <c r="B468" t="s">
        <v>14</v>
      </c>
      <c r="C468" t="s">
        <v>536</v>
      </c>
      <c r="D468">
        <v>4</v>
      </c>
      <c r="E468" t="s">
        <v>710</v>
      </c>
      <c r="F468">
        <v>24</v>
      </c>
      <c r="G468" t="str">
        <f>VLOOKUP(M468,'BATERIA DE PROYECTOS'!$A$2:$G$115,7,0)</f>
        <v>Programa 24. Revitalización y renovación urbana y rural con inclusión.</v>
      </c>
      <c r="H468" t="s">
        <v>345</v>
      </c>
      <c r="I468" t="str">
        <f>VLOOKUP(M468,'BATERIA DE PROYECTOS'!$A$2:$I$115,9,0)</f>
        <v>Desarrollo urbano y rural integral</v>
      </c>
      <c r="J468" t="s">
        <v>347</v>
      </c>
      <c r="K468">
        <v>31</v>
      </c>
      <c r="L468" t="str">
        <f>VLOOKUP(M468,'BATERIA DE PROYECTOS'!$A$2:$L$115,12,0)</f>
        <v>Dotación de equipamientos culturales de escala local</v>
      </c>
      <c r="M468">
        <v>62</v>
      </c>
      <c r="N468" t="s">
        <v>733</v>
      </c>
      <c r="O468" t="s">
        <v>734</v>
      </c>
      <c r="P468" t="s">
        <v>1050</v>
      </c>
      <c r="Q468" s="104">
        <v>472.44</v>
      </c>
      <c r="R468" s="104">
        <v>477.89</v>
      </c>
      <c r="S468" s="104">
        <v>491.78</v>
      </c>
      <c r="T468" s="104">
        <v>506.07</v>
      </c>
      <c r="U468" s="104">
        <v>1948.18</v>
      </c>
      <c r="V468" s="105">
        <v>9.7000000000000003E-3</v>
      </c>
      <c r="W468">
        <v>0</v>
      </c>
      <c r="X468" s="103">
        <v>3</v>
      </c>
      <c r="Y468" t="s">
        <v>1027</v>
      </c>
      <c r="Z468" s="103">
        <v>26</v>
      </c>
      <c r="AA468" s="112">
        <v>33</v>
      </c>
      <c r="AB468" s="113" t="s">
        <v>383</v>
      </c>
      <c r="AC468" s="121"/>
      <c r="AD468" s="289" t="s">
        <v>347</v>
      </c>
      <c r="AE468" s="289" t="s">
        <v>735</v>
      </c>
      <c r="AF468" s="113" t="s">
        <v>736</v>
      </c>
    </row>
    <row r="469" spans="1:32" x14ac:dyDescent="0.25">
      <c r="A469">
        <v>6</v>
      </c>
      <c r="B469" t="s">
        <v>14</v>
      </c>
      <c r="C469" t="s">
        <v>758</v>
      </c>
      <c r="D469">
        <v>4</v>
      </c>
      <c r="E469" t="s">
        <v>710</v>
      </c>
      <c r="F469">
        <v>25</v>
      </c>
      <c r="G469" t="str">
        <f>VLOOKUP(M469,'BATERIA DE PROYECTOS'!$A$2:$G$115,7,0)</f>
        <v>Programa 25. Aumento de la resiliencia al cambio climático y reduccion de la vulnerabilidad</v>
      </c>
      <c r="H469" t="s">
        <v>345</v>
      </c>
      <c r="I469" t="str">
        <f>VLOOKUP(M469,'BATERIA DE PROYECTOS'!$A$2:$I$115,9,0)</f>
        <v>Protección del ambiente y resiliencia al cambio climático</v>
      </c>
      <c r="J469" t="s">
        <v>347</v>
      </c>
      <c r="K469">
        <v>32</v>
      </c>
      <c r="L469" t="str">
        <f>VLOOKUP(M469,'BATERIA DE PROYECTOS'!$A$2:$L$115,12,0)</f>
        <v xml:space="preserve">Reverdecimeinto Urbano </v>
      </c>
      <c r="M469">
        <v>67</v>
      </c>
      <c r="N469" t="s">
        <v>759</v>
      </c>
      <c r="O469" t="s">
        <v>760</v>
      </c>
      <c r="P469" t="s">
        <v>1463</v>
      </c>
      <c r="Q469" s="104">
        <v>170.7</v>
      </c>
      <c r="R469" s="104">
        <v>170</v>
      </c>
      <c r="S469" s="104">
        <v>171.64</v>
      </c>
      <c r="T469" s="104">
        <v>175.63</v>
      </c>
      <c r="U469" s="104">
        <v>687.97</v>
      </c>
      <c r="V469" s="105">
        <v>3.3999999999999998E-3</v>
      </c>
      <c r="W469">
        <v>0</v>
      </c>
      <c r="X469" s="103">
        <v>12</v>
      </c>
      <c r="Y469" t="s">
        <v>1036</v>
      </c>
      <c r="Z469" s="103">
        <v>33</v>
      </c>
      <c r="AA469" s="112">
        <v>23</v>
      </c>
      <c r="AB469" s="113" t="s">
        <v>761</v>
      </c>
      <c r="AC469" s="121"/>
      <c r="AD469" s="289" t="s">
        <v>762</v>
      </c>
      <c r="AE469" s="289" t="s">
        <v>347</v>
      </c>
      <c r="AF469" s="113" t="s">
        <v>602</v>
      </c>
    </row>
    <row r="470" spans="1:32" x14ac:dyDescent="0.25">
      <c r="A470">
        <v>6</v>
      </c>
      <c r="B470" t="s">
        <v>14</v>
      </c>
      <c r="C470" t="s">
        <v>758</v>
      </c>
      <c r="D470">
        <v>4</v>
      </c>
      <c r="E470" t="s">
        <v>710</v>
      </c>
      <c r="F470">
        <v>25</v>
      </c>
      <c r="G470" t="str">
        <f>VLOOKUP(M470,'BATERIA DE PROYECTOS'!$A$2:$G$115,7,0)</f>
        <v>Programa 25. Aumento de la resiliencia al cambio climático y reduccion de la vulnerabilidad</v>
      </c>
      <c r="H470" t="s">
        <v>345</v>
      </c>
      <c r="I470" t="str">
        <f>VLOOKUP(M470,'BATERIA DE PROYECTOS'!$A$2:$I$115,9,0)</f>
        <v>Protección del ambiente y resiliencia al cambio climático</v>
      </c>
      <c r="J470" t="s">
        <v>347</v>
      </c>
      <c r="K470">
        <v>32</v>
      </c>
      <c r="L470" t="str">
        <f>VLOOKUP(M470,'BATERIA DE PROYECTOS'!$A$2:$L$115,12,0)</f>
        <v xml:space="preserve">Reverdecimeinto Urbano </v>
      </c>
      <c r="M470">
        <v>68</v>
      </c>
      <c r="N470" t="s">
        <v>763</v>
      </c>
      <c r="O470" t="s">
        <v>764</v>
      </c>
      <c r="P470" t="s">
        <v>1464</v>
      </c>
      <c r="Q470" s="104" t="s">
        <v>1429</v>
      </c>
      <c r="R470" s="104">
        <v>160</v>
      </c>
      <c r="S470" s="104" t="s">
        <v>1429</v>
      </c>
      <c r="T470" s="104">
        <v>170</v>
      </c>
      <c r="U470" s="104">
        <v>330</v>
      </c>
      <c r="V470" s="105">
        <v>1.6000000000000001E-3</v>
      </c>
      <c r="W470">
        <v>0</v>
      </c>
      <c r="X470" s="103">
        <v>16</v>
      </c>
      <c r="Y470" t="s">
        <v>1036</v>
      </c>
      <c r="Z470" s="103">
        <v>33</v>
      </c>
      <c r="AA470" s="112">
        <v>23</v>
      </c>
      <c r="AB470" s="113" t="s">
        <v>765</v>
      </c>
      <c r="AC470" s="121"/>
      <c r="AD470" s="289" t="s">
        <v>347</v>
      </c>
      <c r="AE470" s="289" t="s">
        <v>766</v>
      </c>
      <c r="AF470" s="113" t="s">
        <v>767</v>
      </c>
    </row>
    <row r="471" spans="1:32" x14ac:dyDescent="0.25">
      <c r="A471">
        <v>6</v>
      </c>
      <c r="B471" t="s">
        <v>14</v>
      </c>
      <c r="C471" t="s">
        <v>758</v>
      </c>
      <c r="D471">
        <v>4</v>
      </c>
      <c r="E471" t="s">
        <v>710</v>
      </c>
      <c r="F471">
        <v>25</v>
      </c>
      <c r="G471" t="str">
        <f>VLOOKUP(M471,'BATERIA DE PROYECTOS'!$A$2:$G$115,7,0)</f>
        <v>Programa 25. Aumento de la resiliencia al cambio climático y reduccion de la vulnerabilidad</v>
      </c>
      <c r="H471" t="s">
        <v>345</v>
      </c>
      <c r="I471" t="str">
        <f>VLOOKUP(M471,'BATERIA DE PROYECTOS'!$A$2:$I$115,9,0)</f>
        <v>Protección del ambiente y resiliencia al cambio climático</v>
      </c>
      <c r="J471" t="s">
        <v>347</v>
      </c>
      <c r="K471">
        <v>32</v>
      </c>
      <c r="L471" t="str">
        <f>VLOOKUP(M471,'BATERIA DE PROYECTOS'!$A$2:$L$115,12,0)</f>
        <v xml:space="preserve">Reverdecimeinto Urbano </v>
      </c>
      <c r="M471">
        <v>70</v>
      </c>
      <c r="N471" t="s">
        <v>771</v>
      </c>
      <c r="O471" t="s">
        <v>772</v>
      </c>
      <c r="P471" t="s">
        <v>1465</v>
      </c>
      <c r="Q471" s="104">
        <v>182</v>
      </c>
      <c r="R471" s="104" t="s">
        <v>1429</v>
      </c>
      <c r="S471" s="104">
        <v>192.03</v>
      </c>
      <c r="T471" s="104" t="s">
        <v>1429</v>
      </c>
      <c r="U471" s="104">
        <v>374.03</v>
      </c>
      <c r="V471" s="105">
        <v>1.9E-3</v>
      </c>
      <c r="W471">
        <v>0</v>
      </c>
      <c r="X471" s="103">
        <v>2000</v>
      </c>
      <c r="Y471" t="s">
        <v>1036</v>
      </c>
      <c r="Z471" s="103">
        <v>33</v>
      </c>
      <c r="AA471" s="112">
        <v>23</v>
      </c>
      <c r="AB471" s="113" t="s">
        <v>773</v>
      </c>
      <c r="AC471" s="121"/>
      <c r="AD471" s="289" t="s">
        <v>347</v>
      </c>
      <c r="AE471" s="289" t="s">
        <v>774</v>
      </c>
      <c r="AF471" s="113" t="s">
        <v>745</v>
      </c>
    </row>
    <row r="472" spans="1:32" x14ac:dyDescent="0.25">
      <c r="A472">
        <v>6</v>
      </c>
      <c r="B472" t="s">
        <v>14</v>
      </c>
      <c r="C472" t="s">
        <v>758</v>
      </c>
      <c r="D472">
        <v>4</v>
      </c>
      <c r="E472" t="s">
        <v>710</v>
      </c>
      <c r="F472">
        <v>25</v>
      </c>
      <c r="G472" t="str">
        <f>VLOOKUP(M472,'BATERIA DE PROYECTOS'!$A$2:$G$115,7,0)</f>
        <v>Programa 25. Aumento de la resiliencia al cambio climático y reduccion de la vulnerabilidad</v>
      </c>
      <c r="H472" t="s">
        <v>345</v>
      </c>
      <c r="I472" t="str">
        <f>VLOOKUP(M472,'BATERIA DE PROYECTOS'!$A$2:$I$115,9,0)</f>
        <v>Protección del ambiente y resiliencia al cambio climático</v>
      </c>
      <c r="J472" t="s">
        <v>347</v>
      </c>
      <c r="K472">
        <v>32</v>
      </c>
      <c r="L472" t="str">
        <f>VLOOKUP(M472,'BATERIA DE PROYECTOS'!$A$2:$L$115,12,0)</f>
        <v xml:space="preserve">Reverdecimeinto Urbano </v>
      </c>
      <c r="M472">
        <v>71</v>
      </c>
      <c r="N472" t="s">
        <v>775</v>
      </c>
      <c r="O472" t="s">
        <v>776</v>
      </c>
      <c r="P472" t="s">
        <v>1466</v>
      </c>
      <c r="Q472" s="104">
        <v>210</v>
      </c>
      <c r="R472" s="104">
        <v>228.03</v>
      </c>
      <c r="S472" s="104">
        <v>217.97</v>
      </c>
      <c r="T472" s="104">
        <v>240</v>
      </c>
      <c r="U472" s="104">
        <v>896</v>
      </c>
      <c r="V472" s="105">
        <v>4.4999999999999997E-3</v>
      </c>
      <c r="W472">
        <v>0</v>
      </c>
      <c r="X472" s="103">
        <v>6000</v>
      </c>
      <c r="Y472" t="s">
        <v>1036</v>
      </c>
      <c r="Z472" s="103">
        <v>33</v>
      </c>
      <c r="AA472" s="112">
        <v>23</v>
      </c>
      <c r="AB472" s="113" t="s">
        <v>777</v>
      </c>
      <c r="AC472" s="121"/>
      <c r="AD472" s="289" t="s">
        <v>347</v>
      </c>
      <c r="AE472" s="289" t="s">
        <v>778</v>
      </c>
      <c r="AF472" s="113" t="s">
        <v>779</v>
      </c>
    </row>
    <row r="473" spans="1:32" x14ac:dyDescent="0.25">
      <c r="A473">
        <v>6</v>
      </c>
      <c r="B473" t="s">
        <v>14</v>
      </c>
      <c r="C473" t="s">
        <v>758</v>
      </c>
      <c r="D473">
        <v>4</v>
      </c>
      <c r="E473" t="s">
        <v>710</v>
      </c>
      <c r="F473">
        <v>25</v>
      </c>
      <c r="G473" t="str">
        <f>VLOOKUP(M473,'BATERIA DE PROYECTOS'!$A$2:$G$115,7,0)</f>
        <v>Programa 25. Aumento de la resiliencia al cambio climático y reduccion de la vulnerabilidad</v>
      </c>
      <c r="H473" t="s">
        <v>345</v>
      </c>
      <c r="I473" t="str">
        <f>VLOOKUP(M473,'BATERIA DE PROYECTOS'!$A$2:$I$115,9,0)</f>
        <v>Protección del ambiente y resiliencia al cambio climático</v>
      </c>
      <c r="J473" t="s">
        <v>347</v>
      </c>
      <c r="K473">
        <v>34</v>
      </c>
      <c r="L473" t="str">
        <f>VLOOKUP(M473,'BATERIA DE PROYECTOS'!$A$2:$L$115,12,0)</f>
        <v>Cambios de hábitos de consumo, separación en la fuente y reciclaje.</v>
      </c>
      <c r="M473">
        <v>76</v>
      </c>
      <c r="N473" t="s">
        <v>793</v>
      </c>
      <c r="O473" t="s">
        <v>794</v>
      </c>
      <c r="P473" t="s">
        <v>1209</v>
      </c>
      <c r="Q473" s="104">
        <v>664.98</v>
      </c>
      <c r="R473" s="104">
        <v>611.49</v>
      </c>
      <c r="S473" s="104">
        <v>688.1</v>
      </c>
      <c r="T473" s="104">
        <v>705.2</v>
      </c>
      <c r="U473" s="104">
        <v>2669.78</v>
      </c>
      <c r="V473" s="105">
        <v>1.3299999999999999E-2</v>
      </c>
      <c r="W473">
        <v>0</v>
      </c>
      <c r="X473" s="103">
        <v>3000</v>
      </c>
      <c r="Y473" t="s">
        <v>1062</v>
      </c>
      <c r="Z473" s="103">
        <v>43</v>
      </c>
      <c r="AA473" s="112">
        <v>23</v>
      </c>
      <c r="AB473" s="113" t="s">
        <v>795</v>
      </c>
      <c r="AC473" s="121"/>
      <c r="AD473" s="289" t="s">
        <v>347</v>
      </c>
      <c r="AE473" s="289" t="s">
        <v>796</v>
      </c>
      <c r="AF473" s="113" t="s">
        <v>797</v>
      </c>
    </row>
    <row r="474" spans="1:32" x14ac:dyDescent="0.25">
      <c r="A474">
        <v>6</v>
      </c>
      <c r="B474" t="s">
        <v>14</v>
      </c>
      <c r="C474" t="s">
        <v>421</v>
      </c>
      <c r="D474">
        <v>4</v>
      </c>
      <c r="E474" t="s">
        <v>710</v>
      </c>
      <c r="F474">
        <v>26</v>
      </c>
      <c r="G474" t="str">
        <f>VLOOKUP(M474,'BATERIA DE PROYECTOS'!$A$2:$G$115,7,0)</f>
        <v>Programa 26. Movilidad Sostenible.</v>
      </c>
      <c r="H474" t="s">
        <v>345</v>
      </c>
      <c r="I474" t="str">
        <f>VLOOKUP(M474,'BATERIA DE PROYECTOS'!$A$2:$I$115,9,0)</f>
        <v>Infraestructura segura e incluyente</v>
      </c>
      <c r="J474" t="s">
        <v>799</v>
      </c>
      <c r="K474">
        <v>17</v>
      </c>
      <c r="L474" t="str">
        <f>VLOOKUP(M474,'BATERIA DE PROYECTOS'!$A$2:$L$115,12,0)</f>
        <v>Diseño, construcción y conservación (mantenimiento y rehabilitación) de la malla vial local e intermedia urbana o rural.</v>
      </c>
      <c r="M474">
        <v>77</v>
      </c>
      <c r="N474" t="s">
        <v>802</v>
      </c>
      <c r="O474" t="s">
        <v>803</v>
      </c>
      <c r="P474" t="s">
        <v>1467</v>
      </c>
      <c r="Q474" s="104">
        <v>7442.2</v>
      </c>
      <c r="R474" s="104">
        <v>7527.97</v>
      </c>
      <c r="S474" s="104">
        <v>7746.73</v>
      </c>
      <c r="T474" s="104">
        <v>7971.89</v>
      </c>
      <c r="U474" s="104">
        <v>30688.79</v>
      </c>
      <c r="V474" s="105">
        <v>0.15279999999999999</v>
      </c>
      <c r="W474">
        <v>0</v>
      </c>
      <c r="X474" s="103">
        <v>64</v>
      </c>
      <c r="Y474" t="s">
        <v>1006</v>
      </c>
      <c r="Z474" s="103">
        <v>37</v>
      </c>
      <c r="AA474" s="112">
        <v>25</v>
      </c>
      <c r="AB474" s="113" t="s">
        <v>804</v>
      </c>
      <c r="AC474" s="121"/>
      <c r="AD474" s="289" t="s">
        <v>347</v>
      </c>
      <c r="AE474" s="289" t="s">
        <v>805</v>
      </c>
      <c r="AF474" s="113" t="s">
        <v>806</v>
      </c>
    </row>
    <row r="475" spans="1:32" x14ac:dyDescent="0.25">
      <c r="A475">
        <v>6</v>
      </c>
      <c r="B475" t="s">
        <v>14</v>
      </c>
      <c r="C475" t="s">
        <v>595</v>
      </c>
      <c r="D475">
        <v>4</v>
      </c>
      <c r="E475" t="s">
        <v>710</v>
      </c>
      <c r="F475">
        <v>27</v>
      </c>
      <c r="G475" t="str">
        <f>VLOOKUP(M475,'BATERIA DE PROYECTOS'!$A$2:$G$115,7,0)</f>
        <v>Programa 27. Gestión del riesgo de desastres para un territorio seguro</v>
      </c>
      <c r="H475" t="s">
        <v>373</v>
      </c>
      <c r="I475" t="str">
        <f>VLOOKUP(M475,'BATERIA DE PROYECTOS'!$A$2:$I$115,9,0)</f>
        <v>Protección del ambiente y resiliencia al cambio climático</v>
      </c>
      <c r="J475" t="s">
        <v>539</v>
      </c>
      <c r="K475">
        <v>40</v>
      </c>
      <c r="L475" t="str">
        <f>VLOOKUP(M475,'BATERIA DE PROYECTOS'!$A$2:$L$115,12,0)</f>
        <v>Manejo de emergencias y mitigación del riesgo de desastres</v>
      </c>
      <c r="M475">
        <v>79</v>
      </c>
      <c r="N475" t="s">
        <v>813</v>
      </c>
      <c r="O475" t="s">
        <v>814</v>
      </c>
      <c r="P475" t="s">
        <v>1468</v>
      </c>
      <c r="Q475" s="104">
        <v>170</v>
      </c>
      <c r="R475" s="104">
        <v>170</v>
      </c>
      <c r="S475" s="104">
        <v>170</v>
      </c>
      <c r="T475" s="104">
        <v>170</v>
      </c>
      <c r="U475" s="104">
        <v>680</v>
      </c>
      <c r="V475" s="105">
        <v>3.3999999999999998E-3</v>
      </c>
      <c r="W475">
        <v>0</v>
      </c>
      <c r="X475" s="103">
        <v>4</v>
      </c>
      <c r="Y475" t="s">
        <v>1036</v>
      </c>
      <c r="Z475" s="103">
        <v>33</v>
      </c>
      <c r="AA475" s="112">
        <v>26</v>
      </c>
      <c r="AB475" s="113" t="s">
        <v>815</v>
      </c>
      <c r="AC475" s="121"/>
      <c r="AD475" s="289" t="s">
        <v>347</v>
      </c>
      <c r="AE475" s="289" t="s">
        <v>347</v>
      </c>
      <c r="AF475" s="113" t="s">
        <v>816</v>
      </c>
    </row>
    <row r="476" spans="1:32" x14ac:dyDescent="0.25">
      <c r="A476">
        <v>6</v>
      </c>
      <c r="B476" t="s">
        <v>14</v>
      </c>
      <c r="C476" t="s">
        <v>612</v>
      </c>
      <c r="D476">
        <v>4</v>
      </c>
      <c r="E476" t="s">
        <v>710</v>
      </c>
      <c r="F476">
        <v>30</v>
      </c>
      <c r="G476" t="str">
        <f>VLOOKUP(M476,'BATERIA DE PROYECTOS'!$A$2:$G$115,7,0)</f>
        <v>Programa 30. Atención del déficit social para un hábitat digno.</v>
      </c>
      <c r="H476" t="s">
        <v>345</v>
      </c>
      <c r="I476" t="str">
        <f>VLOOKUP(M476,'BATERIA DE PROYECTOS'!$A$2:$I$115,9,0)</f>
        <v>Desarrollo urbano y rural integral</v>
      </c>
      <c r="J476" t="s">
        <v>347</v>
      </c>
      <c r="K476">
        <v>11</v>
      </c>
      <c r="L476" t="str">
        <f>VLOOKUP(M476,'BATERIA DE PROYECTOS'!$A$2:$L$115,12,0)</f>
        <v>Dotación, adecuación y mejoramiento a unidades operativas de servicios sociales de la SDIS</v>
      </c>
      <c r="M476">
        <v>82</v>
      </c>
      <c r="N476" t="s">
        <v>183</v>
      </c>
      <c r="O476" t="s">
        <v>834</v>
      </c>
      <c r="P476" t="s">
        <v>1469</v>
      </c>
      <c r="Q476" s="104">
        <v>200</v>
      </c>
      <c r="R476" s="104">
        <v>200</v>
      </c>
      <c r="S476" s="104">
        <v>300</v>
      </c>
      <c r="T476" s="104">
        <v>300</v>
      </c>
      <c r="U476" s="104">
        <v>1000</v>
      </c>
      <c r="V476" s="105">
        <v>5.0000000000000001E-3</v>
      </c>
      <c r="W476">
        <v>0</v>
      </c>
      <c r="X476" s="103">
        <v>10</v>
      </c>
      <c r="Y476" t="s">
        <v>1009</v>
      </c>
      <c r="Z476" s="103">
        <v>24</v>
      </c>
      <c r="AA476" s="112">
        <v>28</v>
      </c>
      <c r="AB476" s="113" t="s">
        <v>222</v>
      </c>
      <c r="AC476" s="121"/>
      <c r="AD476" s="289" t="s">
        <v>347</v>
      </c>
      <c r="AE476" s="289" t="s">
        <v>835</v>
      </c>
      <c r="AF476" s="113" t="s">
        <v>836</v>
      </c>
    </row>
    <row r="477" spans="1:32" x14ac:dyDescent="0.25">
      <c r="A477">
        <v>6</v>
      </c>
      <c r="B477" t="s">
        <v>14</v>
      </c>
      <c r="C477" t="s">
        <v>612</v>
      </c>
      <c r="D477">
        <v>4</v>
      </c>
      <c r="E477" t="s">
        <v>710</v>
      </c>
      <c r="F477">
        <v>30</v>
      </c>
      <c r="G477" t="str">
        <f>VLOOKUP(M477,'BATERIA DE PROYECTOS'!$A$2:$G$115,7,0)</f>
        <v>Programa 30. Atención del déficit social para un hábitat digno.</v>
      </c>
      <c r="H477" t="s">
        <v>345</v>
      </c>
      <c r="I477" t="str">
        <f>VLOOKUP(M477,'BATERIA DE PROYECTOS'!$A$2:$I$115,9,0)</f>
        <v>Desarrollo urbano y rural integral</v>
      </c>
      <c r="J477" t="s">
        <v>347</v>
      </c>
      <c r="K477">
        <v>11</v>
      </c>
      <c r="L477" t="str">
        <f>VLOOKUP(M477,'BATERIA DE PROYECTOS'!$A$2:$L$115,12,0)</f>
        <v>Dotación, adecuación y mejoramiento a unidades operativas de servicios sociales de la SDIS</v>
      </c>
      <c r="M477">
        <v>84</v>
      </c>
      <c r="N477" t="s">
        <v>839</v>
      </c>
      <c r="O477" t="s">
        <v>840</v>
      </c>
      <c r="P477" t="s">
        <v>1318</v>
      </c>
      <c r="Q477" s="104" t="s">
        <v>1428</v>
      </c>
      <c r="R477" s="104" t="s">
        <v>1429</v>
      </c>
      <c r="S477" s="104">
        <v>400</v>
      </c>
      <c r="T477" s="104" t="s">
        <v>1429</v>
      </c>
      <c r="U477" s="104">
        <v>400</v>
      </c>
      <c r="V477" s="105">
        <v>2E-3</v>
      </c>
      <c r="W477">
        <v>0</v>
      </c>
      <c r="X477" s="103">
        <v>1</v>
      </c>
      <c r="Y477" t="s">
        <v>1009</v>
      </c>
      <c r="Z477" s="103">
        <v>24</v>
      </c>
      <c r="AA477" s="112">
        <v>28</v>
      </c>
      <c r="AB477" s="113" t="s">
        <v>222</v>
      </c>
      <c r="AC477" s="121"/>
      <c r="AD477" s="289" t="s">
        <v>347</v>
      </c>
      <c r="AE477" s="289" t="s">
        <v>835</v>
      </c>
      <c r="AF477" s="113" t="s">
        <v>841</v>
      </c>
    </row>
    <row r="478" spans="1:32" x14ac:dyDescent="0.25">
      <c r="A478">
        <v>6</v>
      </c>
      <c r="B478" t="s">
        <v>14</v>
      </c>
      <c r="C478" t="s">
        <v>612</v>
      </c>
      <c r="D478">
        <v>4</v>
      </c>
      <c r="E478" t="s">
        <v>710</v>
      </c>
      <c r="F478">
        <v>30</v>
      </c>
      <c r="G478" t="str">
        <f>VLOOKUP(M478,'BATERIA DE PROYECTOS'!$A$2:$G$115,7,0)</f>
        <v>Programa 30. Atención del déficit social para un hábitat digno.</v>
      </c>
      <c r="H478" t="s">
        <v>345</v>
      </c>
      <c r="I478" t="str">
        <f>VLOOKUP(M478,'BATERIA DE PROYECTOS'!$A$2:$I$115,9,0)</f>
        <v>Desarrollo urbano y rural integral</v>
      </c>
      <c r="J478" t="s">
        <v>347</v>
      </c>
      <c r="K478">
        <v>11</v>
      </c>
      <c r="L478" t="str">
        <f>VLOOKUP(M478,'BATERIA DE PROYECTOS'!$A$2:$L$115,12,0)</f>
        <v>Dotación, adecuación y mejoramiento a unidades operativas de servicios sociales de la SDIS</v>
      </c>
      <c r="M478">
        <v>85</v>
      </c>
      <c r="N478" t="s">
        <v>181</v>
      </c>
      <c r="O478" t="s">
        <v>842</v>
      </c>
      <c r="P478" t="s">
        <v>1470</v>
      </c>
      <c r="Q478" s="104" t="s">
        <v>1428</v>
      </c>
      <c r="R478" s="104">
        <v>300</v>
      </c>
      <c r="S478" s="104" t="s">
        <v>1429</v>
      </c>
      <c r="T478" s="104" t="s">
        <v>1429</v>
      </c>
      <c r="U478" s="104">
        <v>300</v>
      </c>
      <c r="V478" s="105">
        <v>1.5E-3</v>
      </c>
      <c r="W478">
        <v>0</v>
      </c>
      <c r="X478" s="103">
        <v>1</v>
      </c>
      <c r="Y478" t="s">
        <v>1009</v>
      </c>
      <c r="Z478" s="103">
        <v>24</v>
      </c>
      <c r="AA478" s="112">
        <v>28</v>
      </c>
      <c r="AB478" s="113" t="s">
        <v>222</v>
      </c>
      <c r="AC478" s="121"/>
      <c r="AD478" s="289" t="s">
        <v>347</v>
      </c>
      <c r="AE478" s="289" t="s">
        <v>835</v>
      </c>
      <c r="AF478" s="113" t="s">
        <v>843</v>
      </c>
    </row>
    <row r="479" spans="1:32" x14ac:dyDescent="0.25">
      <c r="A479">
        <v>6</v>
      </c>
      <c r="B479" t="s">
        <v>14</v>
      </c>
      <c r="C479" t="s">
        <v>612</v>
      </c>
      <c r="D479">
        <v>4</v>
      </c>
      <c r="E479" t="s">
        <v>710</v>
      </c>
      <c r="F479">
        <v>30</v>
      </c>
      <c r="G479" t="str">
        <f>VLOOKUP(M479,'BATERIA DE PROYECTOS'!$A$2:$G$115,7,0)</f>
        <v>Programa 30. Atención del déficit social para un hábitat digno.</v>
      </c>
      <c r="H479" t="s">
        <v>345</v>
      </c>
      <c r="I479" t="str">
        <f>VLOOKUP(M479,'BATERIA DE PROYECTOS'!$A$2:$I$115,9,0)</f>
        <v>Desarrollo urbano y rural integral</v>
      </c>
      <c r="J479" t="s">
        <v>347</v>
      </c>
      <c r="K479">
        <v>11</v>
      </c>
      <c r="L479" t="str">
        <f>VLOOKUP(M479,'BATERIA DE PROYECTOS'!$A$2:$L$115,12,0)</f>
        <v>Dotación, adecuación y mejoramiento a unidades operativas de servicios sociales de la SDIS</v>
      </c>
      <c r="M479">
        <v>88</v>
      </c>
      <c r="N479" t="s">
        <v>850</v>
      </c>
      <c r="O479" t="s">
        <v>851</v>
      </c>
      <c r="P479" t="s">
        <v>1471</v>
      </c>
      <c r="Q479" s="104" t="s">
        <v>1429</v>
      </c>
      <c r="R479" s="104" t="s">
        <v>1429</v>
      </c>
      <c r="S479" s="104">
        <v>200</v>
      </c>
      <c r="T479" s="104">
        <v>300</v>
      </c>
      <c r="U479" s="104">
        <v>500</v>
      </c>
      <c r="V479" s="105">
        <v>2.5000000000000001E-3</v>
      </c>
      <c r="W479">
        <v>0</v>
      </c>
      <c r="X479" s="103">
        <v>1</v>
      </c>
      <c r="Y479" t="s">
        <v>1009</v>
      </c>
      <c r="Z479" s="103">
        <v>24</v>
      </c>
      <c r="AA479" s="112">
        <v>28</v>
      </c>
      <c r="AB479" s="113" t="s">
        <v>222</v>
      </c>
      <c r="AC479" s="121"/>
      <c r="AD479" s="289" t="s">
        <v>347</v>
      </c>
      <c r="AE479" s="289" t="s">
        <v>835</v>
      </c>
      <c r="AF479" s="113" t="s">
        <v>852</v>
      </c>
    </row>
    <row r="480" spans="1:32" x14ac:dyDescent="0.25">
      <c r="A480">
        <v>6</v>
      </c>
      <c r="B480" t="s">
        <v>14</v>
      </c>
      <c r="C480" t="s">
        <v>412</v>
      </c>
      <c r="D480">
        <v>5</v>
      </c>
      <c r="E480" t="s">
        <v>861</v>
      </c>
      <c r="F480">
        <v>33</v>
      </c>
      <c r="G480" t="str">
        <f>VLOOKUP(M480,'BATERIA DE PROYECTOS'!$A$2:$G$115,7,0)</f>
        <v>Programa 33. Fortalecimiento institucional para un Gobierno confiable</v>
      </c>
      <c r="H480" t="s">
        <v>373</v>
      </c>
      <c r="I480" t="str">
        <f>VLOOKUP(M480,'BATERIA DE PROYECTOS'!$A$2:$I$115,9,0)</f>
        <v>Gobierno confiable</v>
      </c>
      <c r="J480" t="s">
        <v>1074</v>
      </c>
      <c r="K480">
        <v>43</v>
      </c>
      <c r="L480" t="str">
        <f>VLOOKUP(M480,'BATERIA DE PROYECTOS'!$A$2:$L$115,12,0)</f>
        <v>Fortalecimiento institucional</v>
      </c>
      <c r="M480">
        <v>93</v>
      </c>
      <c r="N480" t="s">
        <v>880</v>
      </c>
      <c r="O480" t="s">
        <v>881</v>
      </c>
      <c r="P480" t="s">
        <v>881</v>
      </c>
      <c r="Q480" s="104">
        <v>5805.83</v>
      </c>
      <c r="R480" s="104">
        <v>5890.02</v>
      </c>
      <c r="S480" s="104">
        <v>6104.77</v>
      </c>
      <c r="T480" s="104">
        <v>6325.81</v>
      </c>
      <c r="U480" s="104">
        <v>24126.43</v>
      </c>
      <c r="V480" s="105">
        <v>0.1201</v>
      </c>
      <c r="W480">
        <v>0</v>
      </c>
      <c r="X480" s="103">
        <v>4</v>
      </c>
      <c r="Y480" t="s">
        <v>1076</v>
      </c>
      <c r="Z480" s="103">
        <v>3</v>
      </c>
      <c r="AA480" s="112">
        <v>30</v>
      </c>
      <c r="AB480" s="113" t="s">
        <v>882</v>
      </c>
      <c r="AC480" s="121"/>
      <c r="AD480" s="289" t="s">
        <v>870</v>
      </c>
      <c r="AE480" s="289" t="s">
        <v>347</v>
      </c>
      <c r="AF480" s="113" t="s">
        <v>883</v>
      </c>
    </row>
    <row r="481" spans="1:32" x14ac:dyDescent="0.25">
      <c r="A481">
        <v>6</v>
      </c>
      <c r="B481" t="s">
        <v>14</v>
      </c>
      <c r="C481" t="s">
        <v>412</v>
      </c>
      <c r="D481">
        <v>5</v>
      </c>
      <c r="E481" t="s">
        <v>861</v>
      </c>
      <c r="F481">
        <v>33</v>
      </c>
      <c r="G481" t="str">
        <f>VLOOKUP(M481,'BATERIA DE PROYECTOS'!$A$2:$G$115,7,0)</f>
        <v>Programa 33. Fortalecimiento institucional para un Gobierno confiable</v>
      </c>
      <c r="H481" t="s">
        <v>373</v>
      </c>
      <c r="I481" t="str">
        <f>VLOOKUP(M481,'BATERIA DE PROYECTOS'!$A$2:$I$115,9,0)</f>
        <v>Gobierno confiable</v>
      </c>
      <c r="J481" t="s">
        <v>1074</v>
      </c>
      <c r="K481">
        <v>45</v>
      </c>
      <c r="L481" t="str">
        <f>VLOOKUP(M481,'BATERIA DE PROYECTOS'!$A$2:$L$115,12,0)</f>
        <v>Inspección, vigilancia y control.</v>
      </c>
      <c r="M481">
        <v>94</v>
      </c>
      <c r="N481" t="s">
        <v>886</v>
      </c>
      <c r="O481" t="s">
        <v>887</v>
      </c>
      <c r="P481" t="s">
        <v>887</v>
      </c>
      <c r="Q481" s="104">
        <v>1500</v>
      </c>
      <c r="R481" s="104">
        <v>1500</v>
      </c>
      <c r="S481" s="104">
        <v>1500</v>
      </c>
      <c r="T481" s="104">
        <v>1500</v>
      </c>
      <c r="U481" s="104">
        <v>6000</v>
      </c>
      <c r="V481" s="105">
        <v>2.9899999999999999E-2</v>
      </c>
      <c r="W481">
        <v>0</v>
      </c>
      <c r="X481" s="103">
        <v>4</v>
      </c>
      <c r="Y481" t="s">
        <v>1076</v>
      </c>
      <c r="Z481" s="103">
        <v>3</v>
      </c>
      <c r="AA481" s="112">
        <v>30</v>
      </c>
      <c r="AB481" s="113" t="s">
        <v>888</v>
      </c>
      <c r="AC481" s="121"/>
      <c r="AD481" s="289" t="s">
        <v>870</v>
      </c>
      <c r="AE481" s="289" t="s">
        <v>347</v>
      </c>
      <c r="AF481" s="113" t="s">
        <v>889</v>
      </c>
    </row>
    <row r="482" spans="1:32" x14ac:dyDescent="0.25">
      <c r="A482">
        <v>6</v>
      </c>
      <c r="B482" t="s">
        <v>14</v>
      </c>
      <c r="C482" t="s">
        <v>521</v>
      </c>
      <c r="D482">
        <v>5</v>
      </c>
      <c r="E482" t="s">
        <v>861</v>
      </c>
      <c r="F482">
        <v>35</v>
      </c>
      <c r="G482" t="str">
        <f>VLOOKUP(M482,'BATERIA DE PROYECTOS'!$A$2:$G$115,7,0)</f>
        <v>Programa 35. Bogotá Ciudad Inteligente.</v>
      </c>
      <c r="H482" t="s">
        <v>345</v>
      </c>
      <c r="I482" t="str">
        <f>VLOOKUP(M482,'BATERIA DE PROYECTOS'!$A$2:$I$115,9,0)</f>
        <v>Ciudad inteligente​</v>
      </c>
      <c r="J482" t="s">
        <v>347</v>
      </c>
      <c r="K482">
        <v>12</v>
      </c>
      <c r="L482" t="str">
        <f>VLOOKUP(M482,'BATERIA DE PROYECTOS'!$A$2:$L$115,12,0)</f>
        <v>Conectividad y redes de comunicación.</v>
      </c>
      <c r="M482">
        <v>95</v>
      </c>
      <c r="N482" t="s">
        <v>901</v>
      </c>
      <c r="O482" t="s">
        <v>902</v>
      </c>
      <c r="P482" t="s">
        <v>1152</v>
      </c>
      <c r="Q482" s="104">
        <v>336.07</v>
      </c>
      <c r="R482" s="104">
        <v>339.94</v>
      </c>
      <c r="S482" s="104">
        <v>349.82</v>
      </c>
      <c r="T482" s="104">
        <v>359.99</v>
      </c>
      <c r="U482" s="104">
        <v>1385.82</v>
      </c>
      <c r="V482" s="105">
        <v>6.8999999999999999E-3</v>
      </c>
      <c r="W482">
        <v>0</v>
      </c>
      <c r="X482" s="103">
        <v>4</v>
      </c>
      <c r="Y482" t="s">
        <v>1023</v>
      </c>
      <c r="Z482" s="103">
        <v>1</v>
      </c>
      <c r="AA482" s="112">
        <v>31</v>
      </c>
      <c r="AB482" s="113" t="s">
        <v>903</v>
      </c>
      <c r="AC482" s="121"/>
      <c r="AD482" s="289" t="s">
        <v>347</v>
      </c>
      <c r="AE482" s="289" t="s">
        <v>347</v>
      </c>
      <c r="AF482" s="113" t="s">
        <v>904</v>
      </c>
    </row>
    <row r="483" spans="1:32" x14ac:dyDescent="0.25">
      <c r="A483">
        <v>6</v>
      </c>
      <c r="B483" t="s">
        <v>14</v>
      </c>
      <c r="C483" t="s">
        <v>521</v>
      </c>
      <c r="D483">
        <v>5</v>
      </c>
      <c r="E483" t="s">
        <v>861</v>
      </c>
      <c r="F483">
        <v>35</v>
      </c>
      <c r="G483" t="str">
        <f>VLOOKUP(M483,'BATERIA DE PROYECTOS'!$A$2:$G$115,7,0)</f>
        <v>Programa 35. Bogotá Ciudad Inteligente.</v>
      </c>
      <c r="H483" t="s">
        <v>345</v>
      </c>
      <c r="I483" t="str">
        <f>VLOOKUP(M483,'BATERIA DE PROYECTOS'!$A$2:$I$115,9,0)</f>
        <v>Ciudad inteligente​</v>
      </c>
      <c r="J483" t="s">
        <v>347</v>
      </c>
      <c r="K483">
        <v>12</v>
      </c>
      <c r="L483" t="str">
        <f>VLOOKUP(M483,'BATERIA DE PROYECTOS'!$A$2:$L$115,12,0)</f>
        <v>Conectividad y redes de comunicación.</v>
      </c>
      <c r="M483">
        <v>96</v>
      </c>
      <c r="N483" t="s">
        <v>905</v>
      </c>
      <c r="O483" t="s">
        <v>906</v>
      </c>
      <c r="P483" t="s">
        <v>1472</v>
      </c>
      <c r="Q483" s="104">
        <v>336.07</v>
      </c>
      <c r="R483" s="104">
        <v>339.94</v>
      </c>
      <c r="S483" s="104">
        <v>349.82</v>
      </c>
      <c r="T483" s="104">
        <v>359.99</v>
      </c>
      <c r="U483" s="104">
        <v>1385.82</v>
      </c>
      <c r="V483" s="105">
        <v>6.8999999999999999E-3</v>
      </c>
      <c r="W483">
        <v>0</v>
      </c>
      <c r="X483" s="103">
        <v>4</v>
      </c>
      <c r="Y483" t="s">
        <v>1023</v>
      </c>
      <c r="Z483" s="103">
        <v>1</v>
      </c>
      <c r="AA483" s="112">
        <v>31</v>
      </c>
      <c r="AB483" s="113" t="s">
        <v>352</v>
      </c>
      <c r="AC483" s="121"/>
      <c r="AD483" s="289" t="s">
        <v>347</v>
      </c>
      <c r="AE483" s="289" t="s">
        <v>347</v>
      </c>
      <c r="AF483" s="113" t="s">
        <v>907</v>
      </c>
    </row>
    <row r="484" spans="1:32" x14ac:dyDescent="0.25">
      <c r="A484">
        <v>6</v>
      </c>
      <c r="B484" t="s">
        <v>14</v>
      </c>
      <c r="C484" t="s">
        <v>412</v>
      </c>
      <c r="D484">
        <v>5</v>
      </c>
      <c r="E484" t="s">
        <v>861</v>
      </c>
      <c r="F484">
        <v>39</v>
      </c>
      <c r="G484" t="str">
        <f>VLOOKUP(M484,'BATERIA DE PROYECTOS'!$A$2:$G$115,7,0)</f>
        <v>Programa 39. Camino hacia una democracia deliberativa con un gobierno cercano a la gente y con participación ciudadana</v>
      </c>
      <c r="H484" t="s">
        <v>345</v>
      </c>
      <c r="I484" t="str">
        <f>VLOOKUP(M484,'BATERIA DE PROYECTOS'!$A$2:$I$115,9,0)</f>
        <v>Democracia deliberativa y participación</v>
      </c>
      <c r="J484" t="s">
        <v>347</v>
      </c>
      <c r="K484">
        <v>18</v>
      </c>
      <c r="L484" t="str">
        <f>VLOOKUP(M484,'BATERIA DE PROYECTOS'!$A$2:$L$115,12,0)</f>
        <v>Fortalecimiento a organizaciones sociales y comunitarias y a instancias de participación.</v>
      </c>
      <c r="M484">
        <v>97</v>
      </c>
      <c r="N484" t="s">
        <v>912</v>
      </c>
      <c r="O484" t="s">
        <v>913</v>
      </c>
      <c r="P484" t="s">
        <v>1330</v>
      </c>
      <c r="Q484" s="104">
        <v>608.82000000000005</v>
      </c>
      <c r="R484" s="104">
        <v>615.83000000000004</v>
      </c>
      <c r="S484" s="104">
        <v>633.73</v>
      </c>
      <c r="T484" s="104">
        <v>652.15</v>
      </c>
      <c r="U484" s="104">
        <v>2510.54</v>
      </c>
      <c r="V484" s="105">
        <v>1.2500000000000001E-2</v>
      </c>
      <c r="W484">
        <v>0</v>
      </c>
      <c r="X484" s="103">
        <v>200</v>
      </c>
      <c r="Y484" t="s">
        <v>1076</v>
      </c>
      <c r="Z484" s="103">
        <v>3</v>
      </c>
      <c r="AA484" s="112">
        <v>32</v>
      </c>
      <c r="AB484" s="113" t="s">
        <v>914</v>
      </c>
      <c r="AC484" s="121"/>
      <c r="AD484" s="289" t="s">
        <v>347</v>
      </c>
      <c r="AE484" s="289" t="s">
        <v>347</v>
      </c>
      <c r="AF484" s="113" t="s">
        <v>915</v>
      </c>
    </row>
    <row r="485" spans="1:32" x14ac:dyDescent="0.25">
      <c r="A485">
        <v>6</v>
      </c>
      <c r="B485" t="s">
        <v>14</v>
      </c>
      <c r="C485" t="s">
        <v>412</v>
      </c>
      <c r="D485">
        <v>5</v>
      </c>
      <c r="E485" t="s">
        <v>861</v>
      </c>
      <c r="F485">
        <v>39</v>
      </c>
      <c r="G485" t="str">
        <f>VLOOKUP(M485,'BATERIA DE PROYECTOS'!$A$2:$G$115,7,0)</f>
        <v>Programa 39. Camino hacia una democracia deliberativa con un gobierno cercano a la gente y con participación ciudadana</v>
      </c>
      <c r="H485" t="s">
        <v>345</v>
      </c>
      <c r="I485" t="str">
        <f>VLOOKUP(M485,'BATERIA DE PROYECTOS'!$A$2:$I$115,9,0)</f>
        <v>Democracia deliberativa y participación</v>
      </c>
      <c r="J485" t="s">
        <v>347</v>
      </c>
      <c r="K485">
        <v>20</v>
      </c>
      <c r="L485" t="str">
        <f>VLOOKUP(M485,'BATERIA DE PROYECTOS'!$A$2:$L$115,12,0)</f>
        <v>Procesos de formación en capacidades democráticas para la participación ciudadana incidente</v>
      </c>
      <c r="M485">
        <v>98</v>
      </c>
      <c r="N485" t="s">
        <v>918</v>
      </c>
      <c r="O485" t="s">
        <v>919</v>
      </c>
      <c r="P485" t="s">
        <v>1473</v>
      </c>
      <c r="Q485" s="104">
        <v>608.82000000000005</v>
      </c>
      <c r="R485" s="104">
        <v>615.83000000000004</v>
      </c>
      <c r="S485" s="104">
        <v>633.73</v>
      </c>
      <c r="T485" s="104">
        <v>652.15</v>
      </c>
      <c r="U485" s="104">
        <v>2510.54</v>
      </c>
      <c r="V485" s="105">
        <v>1.2500000000000001E-2</v>
      </c>
      <c r="W485">
        <v>0</v>
      </c>
      <c r="X485" s="103">
        <v>1000</v>
      </c>
      <c r="Y485" t="s">
        <v>1076</v>
      </c>
      <c r="Z485" s="103">
        <v>3</v>
      </c>
      <c r="AA485" s="112">
        <v>32</v>
      </c>
      <c r="AB485" s="113" t="s">
        <v>561</v>
      </c>
      <c r="AC485" s="121"/>
      <c r="AD485" s="289" t="s">
        <v>347</v>
      </c>
      <c r="AE485" s="289" t="s">
        <v>920</v>
      </c>
      <c r="AF485" s="113" t="s">
        <v>915</v>
      </c>
    </row>
    <row r="486" spans="1:32" x14ac:dyDescent="0.25">
      <c r="A486">
        <v>6</v>
      </c>
      <c r="B486" t="s">
        <v>14</v>
      </c>
      <c r="C486" t="s">
        <v>412</v>
      </c>
      <c r="D486">
        <v>5</v>
      </c>
      <c r="E486" t="s">
        <v>861</v>
      </c>
      <c r="F486">
        <v>39</v>
      </c>
      <c r="G486" t="str">
        <f>VLOOKUP(M486,'BATERIA DE PROYECTOS'!$A$2:$G$115,7,0)</f>
        <v>Programa 39. Camino hacia una democracia deliberativa con un gobierno cercano a la gente y con participación ciudadana</v>
      </c>
      <c r="H486" t="s">
        <v>373</v>
      </c>
      <c r="I486" t="str">
        <f>VLOOKUP(M486,'BATERIA DE PROYECTOS'!$A$2:$I$115,9,0)</f>
        <v>Democracia deliberativa y participación</v>
      </c>
      <c r="J486" t="s">
        <v>539</v>
      </c>
      <c r="K486">
        <v>41</v>
      </c>
      <c r="L486" t="str">
        <f>VLOOKUP(M486,'BATERIA DE PROYECTOS'!$A$2:$L$115,12,0)</f>
        <v>Fortalecimiento a organizaciones comunales</v>
      </c>
      <c r="M486">
        <v>99</v>
      </c>
      <c r="N486" t="s">
        <v>923</v>
      </c>
      <c r="O486" t="s">
        <v>924</v>
      </c>
      <c r="P486" t="s">
        <v>1474</v>
      </c>
      <c r="Q486" s="104">
        <v>100</v>
      </c>
      <c r="R486" s="104">
        <v>100</v>
      </c>
      <c r="S486" s="104">
        <v>100</v>
      </c>
      <c r="T486" s="104">
        <v>100</v>
      </c>
      <c r="U486" s="104">
        <v>400</v>
      </c>
      <c r="V486" s="105">
        <v>2E-3</v>
      </c>
      <c r="W486">
        <v>0</v>
      </c>
      <c r="X486" s="103">
        <v>20</v>
      </c>
      <c r="Y486" t="s">
        <v>1076</v>
      </c>
      <c r="Z486" s="103">
        <v>3</v>
      </c>
      <c r="AA486" s="112">
        <v>32</v>
      </c>
      <c r="AB486" s="113" t="s">
        <v>925</v>
      </c>
      <c r="AC486" s="121"/>
      <c r="AD486" s="289" t="s">
        <v>347</v>
      </c>
      <c r="AE486" s="289" t="s">
        <v>347</v>
      </c>
      <c r="AF486" s="113" t="s">
        <v>915</v>
      </c>
    </row>
    <row r="487" spans="1:32" x14ac:dyDescent="0.25">
      <c r="A487">
        <v>6</v>
      </c>
      <c r="B487" t="s">
        <v>14</v>
      </c>
      <c r="C487" t="s">
        <v>412</v>
      </c>
      <c r="D487">
        <v>5</v>
      </c>
      <c r="E487" t="s">
        <v>861</v>
      </c>
      <c r="F487">
        <v>39</v>
      </c>
      <c r="G487" t="str">
        <f>VLOOKUP(M487,'BATERIA DE PROYECTOS'!$A$2:$G$115,7,0)</f>
        <v>Programa 39. Camino hacia una democracia deliberativa con un gobierno cercano a la gente y con participación ciudadana</v>
      </c>
      <c r="H487" t="s">
        <v>373</v>
      </c>
      <c r="I487" t="str">
        <f>VLOOKUP(M487,'BATERIA DE PROYECTOS'!$A$2:$I$115,9,0)</f>
        <v>Gobierno confiable</v>
      </c>
      <c r="J487" t="s">
        <v>539</v>
      </c>
      <c r="K487">
        <v>44</v>
      </c>
      <c r="L487" t="str">
        <f>VLOOKUP(M487,'BATERIA DE PROYECTOS'!$A$2:$L$115,12,0)</f>
        <v>Bogotaneidad</v>
      </c>
      <c r="M487">
        <v>100</v>
      </c>
      <c r="N487" t="s">
        <v>927</v>
      </c>
      <c r="O487" t="s">
        <v>928</v>
      </c>
      <c r="P487" t="s">
        <v>1475</v>
      </c>
      <c r="Q487" s="104">
        <v>349.11</v>
      </c>
      <c r="R487" s="104">
        <v>140.34</v>
      </c>
      <c r="S487" s="104">
        <v>348.97</v>
      </c>
      <c r="T487" s="104">
        <v>358.44</v>
      </c>
      <c r="U487" s="104">
        <v>1196.8599999999999</v>
      </c>
      <c r="V487" s="105">
        <v>6.0000000000000001E-3</v>
      </c>
      <c r="W487">
        <v>0</v>
      </c>
      <c r="X487" s="103">
        <v>4</v>
      </c>
      <c r="Y487" t="s">
        <v>1076</v>
      </c>
      <c r="Z487" s="103">
        <v>3</v>
      </c>
      <c r="AA487" s="112">
        <v>11</v>
      </c>
      <c r="AB487" s="113" t="s">
        <v>929</v>
      </c>
      <c r="AC487" s="121"/>
      <c r="AD487" s="289" t="s">
        <v>930</v>
      </c>
      <c r="AE487" s="289" t="s">
        <v>347</v>
      </c>
      <c r="AF487" s="113" t="s">
        <v>896</v>
      </c>
    </row>
    <row r="488" spans="1:32" x14ac:dyDescent="0.25">
      <c r="A488">
        <v>6</v>
      </c>
      <c r="B488" t="s">
        <v>14</v>
      </c>
      <c r="C488" t="s">
        <v>412</v>
      </c>
      <c r="D488">
        <v>5</v>
      </c>
      <c r="E488" t="s">
        <v>861</v>
      </c>
      <c r="F488">
        <v>39</v>
      </c>
      <c r="G488" t="str">
        <f>VLOOKUP(M488,'BATERIA DE PROYECTOS'!$A$2:$G$115,7,0)</f>
        <v>Programa 39. Camino hacia una democracia deliberativa con un gobierno cercano a la gente y con participación ciudadana</v>
      </c>
      <c r="H488" t="s">
        <v>373</v>
      </c>
      <c r="I488" t="str">
        <f>VLOOKUP(M488,'BATERIA DE PROYECTOS'!$A$2:$I$115,9,0)</f>
        <v>Gobierno confiable</v>
      </c>
      <c r="J488" t="s">
        <v>539</v>
      </c>
      <c r="K488">
        <v>44</v>
      </c>
      <c r="L488" t="str">
        <f>VLOOKUP(M488,'BATERIA DE PROYECTOS'!$A$2:$L$115,12,0)</f>
        <v>Bogotaneidad</v>
      </c>
      <c r="M488">
        <v>101</v>
      </c>
      <c r="N488" t="s">
        <v>892</v>
      </c>
      <c r="O488" t="s">
        <v>893</v>
      </c>
      <c r="P488" t="s">
        <v>1324</v>
      </c>
      <c r="Q488" s="104" t="s">
        <v>1428</v>
      </c>
      <c r="R488" s="104">
        <v>200</v>
      </c>
      <c r="S488" s="104" t="s">
        <v>1429</v>
      </c>
      <c r="T488" s="104" t="s">
        <v>1429</v>
      </c>
      <c r="U488" s="104">
        <v>200</v>
      </c>
      <c r="V488" s="105">
        <v>1E-3</v>
      </c>
      <c r="W488">
        <v>0</v>
      </c>
      <c r="X488" s="103">
        <v>1</v>
      </c>
      <c r="Y488" t="s">
        <v>1076</v>
      </c>
      <c r="Z488" s="103">
        <v>3</v>
      </c>
      <c r="AA488" s="112">
        <v>11</v>
      </c>
      <c r="AB488" s="113" t="s">
        <v>894</v>
      </c>
      <c r="AC488" s="121"/>
      <c r="AD488" s="289" t="s">
        <v>895</v>
      </c>
      <c r="AE488" s="289" t="s">
        <v>347</v>
      </c>
      <c r="AF488" s="113" t="s">
        <v>896</v>
      </c>
    </row>
    <row r="489" spans="1:32" x14ac:dyDescent="0.25">
      <c r="A489">
        <v>6</v>
      </c>
      <c r="B489" t="s">
        <v>14</v>
      </c>
      <c r="C489" t="s">
        <v>412</v>
      </c>
      <c r="D489">
        <v>5</v>
      </c>
      <c r="E489" t="s">
        <v>861</v>
      </c>
      <c r="F489">
        <v>39</v>
      </c>
      <c r="G489" t="str">
        <f>VLOOKUP(M489,'BATERIA DE PROYECTOS'!$A$2:$G$115,7,0)</f>
        <v>Programa 39. Camino hacia una democracia deliberativa con un gobierno cercano a la gente y con participación ciudadana</v>
      </c>
      <c r="H489" t="s">
        <v>373</v>
      </c>
      <c r="I489" t="str">
        <f>VLOOKUP(M489,'BATERIA DE PROYECTOS'!$A$2:$I$115,9,0)</f>
        <v>Línea diferencial étnica</v>
      </c>
      <c r="J489" t="s">
        <v>539</v>
      </c>
      <c r="K489">
        <v>46</v>
      </c>
      <c r="L489" t="str">
        <f>VLOOKUP(M489,'BATERIA DE PROYECTOS'!$A$2:$L$115,12,0)</f>
        <v>Iniciativas diferenciales étnicas para comunidades Negras, Afrocolombianas, Raizales, Palenqueras, y los Pueblos Indígenas, Rrom o Gitano</v>
      </c>
      <c r="M489">
        <v>103</v>
      </c>
      <c r="N489" t="s">
        <v>938</v>
      </c>
      <c r="O489" t="s">
        <v>939</v>
      </c>
      <c r="P489" t="s">
        <v>939</v>
      </c>
      <c r="Q489" s="104">
        <v>95</v>
      </c>
      <c r="R489" s="104">
        <v>105</v>
      </c>
      <c r="S489" s="104">
        <v>115</v>
      </c>
      <c r="T489" s="104">
        <v>125</v>
      </c>
      <c r="U489" s="104">
        <v>440</v>
      </c>
      <c r="V489" s="105">
        <v>2.2000000000000001E-3</v>
      </c>
      <c r="W489">
        <v>0</v>
      </c>
      <c r="X489" s="103">
        <v>1</v>
      </c>
      <c r="Y489" t="s">
        <v>1076</v>
      </c>
      <c r="Z489" s="103">
        <v>3</v>
      </c>
      <c r="AA489" s="112">
        <v>34</v>
      </c>
      <c r="AB489" s="113" t="s">
        <v>940</v>
      </c>
      <c r="AC489" s="121"/>
      <c r="AD489" s="289" t="s">
        <v>347</v>
      </c>
      <c r="AE489" s="289" t="s">
        <v>347</v>
      </c>
      <c r="AF489" s="113" t="s">
        <v>937</v>
      </c>
    </row>
    <row r="490" spans="1:32" x14ac:dyDescent="0.25">
      <c r="A490">
        <v>6</v>
      </c>
      <c r="B490" t="s">
        <v>14</v>
      </c>
      <c r="C490" t="s">
        <v>412</v>
      </c>
      <c r="D490">
        <v>5</v>
      </c>
      <c r="E490" t="s">
        <v>861</v>
      </c>
      <c r="F490">
        <v>39</v>
      </c>
      <c r="G490" t="str">
        <f>VLOOKUP(M490,'BATERIA DE PROYECTOS'!$A$2:$G$115,7,0)</f>
        <v>Programa 39. Camino hacia una democracia deliberativa con un gobierno cercano a la gente y con participación ciudadana</v>
      </c>
      <c r="H490" t="s">
        <v>373</v>
      </c>
      <c r="I490" t="str">
        <f>VLOOKUP(M490,'BATERIA DE PROYECTOS'!$A$2:$I$115,9,0)</f>
        <v>Línea diferencial étnica</v>
      </c>
      <c r="J490" t="s">
        <v>539</v>
      </c>
      <c r="K490">
        <v>46</v>
      </c>
      <c r="L490" t="str">
        <f>VLOOKUP(M490,'BATERIA DE PROYECTOS'!$A$2:$L$115,12,0)</f>
        <v>Iniciativas diferenciales étnicas para comunidades Negras, Afrocolombianas, Raizales, Palenqueras, y los Pueblos Indígenas, Rrom o Gitano</v>
      </c>
      <c r="M490">
        <v>104</v>
      </c>
      <c r="N490" t="s">
        <v>941</v>
      </c>
      <c r="O490" t="s">
        <v>942</v>
      </c>
      <c r="P490" t="s">
        <v>942</v>
      </c>
      <c r="Q490" s="104">
        <v>100</v>
      </c>
      <c r="R490" s="104">
        <v>110</v>
      </c>
      <c r="S490" s="104">
        <v>120</v>
      </c>
      <c r="T490" s="104">
        <v>130</v>
      </c>
      <c r="U490" s="104">
        <v>460</v>
      </c>
      <c r="V490" s="105">
        <v>2.3E-3</v>
      </c>
      <c r="W490">
        <v>0</v>
      </c>
      <c r="X490" s="103">
        <v>1</v>
      </c>
      <c r="Y490" t="s">
        <v>1076</v>
      </c>
      <c r="Z490" s="103">
        <v>3</v>
      </c>
      <c r="AA490" s="112">
        <v>34</v>
      </c>
      <c r="AB490" s="113" t="s">
        <v>943</v>
      </c>
      <c r="AC490" s="121"/>
      <c r="AD490" s="289" t="s">
        <v>347</v>
      </c>
      <c r="AE490" s="289" t="s">
        <v>347</v>
      </c>
      <c r="AF490" s="113" t="s">
        <v>937</v>
      </c>
    </row>
    <row r="491" spans="1:32" x14ac:dyDescent="0.25">
      <c r="A491">
        <v>7</v>
      </c>
      <c r="B491" t="s">
        <v>16</v>
      </c>
      <c r="C491" t="s">
        <v>342</v>
      </c>
      <c r="D491">
        <v>1</v>
      </c>
      <c r="E491" t="s">
        <v>343</v>
      </c>
      <c r="F491">
        <v>1</v>
      </c>
      <c r="G491" t="str">
        <f>VLOOKUP(M491,'BATERIA DE PROYECTOS'!$A$2:$G$115,7,0)</f>
        <v>Programa 1. Diálogo social y cultura ciudadana para la convivencia pacífica y la recuperación de la confianza.</v>
      </c>
      <c r="H491" t="s">
        <v>345</v>
      </c>
      <c r="I491" t="str">
        <f>VLOOKUP(M491,'BATERIA DE PROYECTOS'!$A$2:$I$115,9,0)</f>
        <v>Cultura ciudadana para la convivencia pacífica</v>
      </c>
      <c r="J491" t="s">
        <v>347</v>
      </c>
      <c r="K491">
        <v>15</v>
      </c>
      <c r="L491" t="str">
        <f>VLOOKUP(M491,'BATERIA DE PROYECTOS'!$A$2:$L$115,12,0)</f>
        <v>Promoción de la convivencia ciudadana</v>
      </c>
      <c r="M491">
        <v>1</v>
      </c>
      <c r="N491" t="s">
        <v>350</v>
      </c>
      <c r="O491" t="s">
        <v>351</v>
      </c>
      <c r="P491" t="s">
        <v>1476</v>
      </c>
      <c r="Q491" s="104">
        <v>1093.9114689999999</v>
      </c>
      <c r="R491" s="104">
        <v>1240.6738069999999</v>
      </c>
      <c r="S491" s="104">
        <v>1298.7981453299999</v>
      </c>
      <c r="T491" s="104">
        <v>1403.7616426899999</v>
      </c>
      <c r="U491" s="104">
        <v>5037.1450640200001</v>
      </c>
      <c r="V491" s="105">
        <v>8.6091357511028158E-3</v>
      </c>
      <c r="W491">
        <v>0</v>
      </c>
      <c r="X491" s="103">
        <v>200</v>
      </c>
      <c r="Y491" t="s">
        <v>991</v>
      </c>
      <c r="Z491" s="103">
        <v>51</v>
      </c>
      <c r="AA491" s="112">
        <v>1</v>
      </c>
      <c r="AB491" s="113" t="s">
        <v>352</v>
      </c>
      <c r="AC491" s="121"/>
      <c r="AD491" s="289" t="s">
        <v>353</v>
      </c>
      <c r="AE491" s="289" t="s">
        <v>347</v>
      </c>
      <c r="AF491" s="113" t="s">
        <v>354</v>
      </c>
    </row>
    <row r="492" spans="1:32" x14ac:dyDescent="0.25">
      <c r="A492">
        <v>7</v>
      </c>
      <c r="B492" t="s">
        <v>16</v>
      </c>
      <c r="C492" t="s">
        <v>342</v>
      </c>
      <c r="D492">
        <v>1</v>
      </c>
      <c r="E492" t="s">
        <v>343</v>
      </c>
      <c r="F492">
        <v>1</v>
      </c>
      <c r="G492" t="str">
        <f>VLOOKUP(M492,'BATERIA DE PROYECTOS'!$A$2:$G$115,7,0)</f>
        <v>Programa 1. Diálogo social y cultura ciudadana para la convivencia pacífica y la recuperación de la confianza.</v>
      </c>
      <c r="H492" t="s">
        <v>345</v>
      </c>
      <c r="I492" t="str">
        <f>VLOOKUP(M492,'BATERIA DE PROYECTOS'!$A$2:$I$115,9,0)</f>
        <v>Cultura ciudadana para la convivencia pacífica</v>
      </c>
      <c r="J492" t="s">
        <v>347</v>
      </c>
      <c r="K492">
        <v>15</v>
      </c>
      <c r="L492" t="str">
        <f>VLOOKUP(M492,'BATERIA DE PROYECTOS'!$A$2:$L$115,12,0)</f>
        <v>Promoción de la convivencia ciudadana</v>
      </c>
      <c r="M492">
        <v>2</v>
      </c>
      <c r="N492" t="s">
        <v>355</v>
      </c>
      <c r="O492" t="s">
        <v>356</v>
      </c>
      <c r="P492" t="s">
        <v>1477</v>
      </c>
      <c r="Q492" s="104">
        <v>356.43457899999999</v>
      </c>
      <c r="R492" s="104">
        <v>366.82637299999999</v>
      </c>
      <c r="S492" s="104">
        <v>377.52305799999999</v>
      </c>
      <c r="T492" s="104">
        <v>388.53384699999998</v>
      </c>
      <c r="U492" s="104">
        <v>1489.3178569999998</v>
      </c>
      <c r="V492" s="105">
        <v>2.5454378312507581E-3</v>
      </c>
      <c r="W492">
        <v>0</v>
      </c>
      <c r="X492" s="103">
        <v>8</v>
      </c>
      <c r="Y492" t="s">
        <v>991</v>
      </c>
      <c r="Z492" s="103">
        <v>51</v>
      </c>
      <c r="AA492" s="112">
        <v>1</v>
      </c>
      <c r="AB492" s="113" t="s">
        <v>357</v>
      </c>
      <c r="AC492" s="121"/>
      <c r="AD492" s="289" t="s">
        <v>358</v>
      </c>
      <c r="AE492" s="289" t="s">
        <v>347</v>
      </c>
      <c r="AF492" s="113" t="s">
        <v>359</v>
      </c>
    </row>
    <row r="493" spans="1:32" x14ac:dyDescent="0.25">
      <c r="A493">
        <v>7</v>
      </c>
      <c r="B493" t="s">
        <v>16</v>
      </c>
      <c r="C493" t="s">
        <v>342</v>
      </c>
      <c r="D493">
        <v>1</v>
      </c>
      <c r="E493" t="s">
        <v>343</v>
      </c>
      <c r="F493">
        <v>1</v>
      </c>
      <c r="G493" t="str">
        <f>VLOOKUP(M493,'BATERIA DE PROYECTOS'!$A$2:$G$115,7,0)</f>
        <v>Programa 1. Diálogo social y cultura ciudadana para la convivencia pacífica y la recuperación de la confianza.</v>
      </c>
      <c r="H493" t="s">
        <v>345</v>
      </c>
      <c r="I493" t="str">
        <f>VLOOKUP(M493,'BATERIA DE PROYECTOS'!$A$2:$I$115,9,0)</f>
        <v>Cultura ciudadana para la convivencia pacífica</v>
      </c>
      <c r="J493" t="s">
        <v>347</v>
      </c>
      <c r="K493">
        <v>15</v>
      </c>
      <c r="L493" t="str">
        <f>VLOOKUP(M493,'BATERIA DE PROYECTOS'!$A$2:$L$115,12,0)</f>
        <v>Promoción de la convivencia ciudadana</v>
      </c>
      <c r="M493">
        <v>3</v>
      </c>
      <c r="N493" t="s">
        <v>360</v>
      </c>
      <c r="O493" t="s">
        <v>361</v>
      </c>
      <c r="P493" t="s">
        <v>1478</v>
      </c>
      <c r="Q493" s="104">
        <v>356.43457899999999</v>
      </c>
      <c r="R493" s="104">
        <v>366.82637299999999</v>
      </c>
      <c r="S493" s="104">
        <v>377.52305799999999</v>
      </c>
      <c r="T493" s="104">
        <v>388.53384699999998</v>
      </c>
      <c r="U493" s="104">
        <v>1489.3178569999998</v>
      </c>
      <c r="V493" s="105">
        <v>2.5454378312507581E-3</v>
      </c>
      <c r="W493">
        <v>0</v>
      </c>
      <c r="X493" s="103">
        <v>8</v>
      </c>
      <c r="Y493" t="s">
        <v>991</v>
      </c>
      <c r="Z493" s="103">
        <v>51</v>
      </c>
      <c r="AA493" s="112">
        <v>1</v>
      </c>
      <c r="AB493" s="113" t="s">
        <v>362</v>
      </c>
      <c r="AC493" s="121"/>
      <c r="AD493" s="289" t="s">
        <v>358</v>
      </c>
      <c r="AE493" s="289" t="s">
        <v>347</v>
      </c>
      <c r="AF493" s="113" t="s">
        <v>354</v>
      </c>
    </row>
    <row r="494" spans="1:32" x14ac:dyDescent="0.25">
      <c r="A494">
        <v>7</v>
      </c>
      <c r="B494" t="s">
        <v>16</v>
      </c>
      <c r="C494" t="s">
        <v>363</v>
      </c>
      <c r="D494">
        <v>1</v>
      </c>
      <c r="E494" t="s">
        <v>343</v>
      </c>
      <c r="F494">
        <v>2</v>
      </c>
      <c r="G494" t="str">
        <f>VLOOKUP(M494,'BATERIA DE PROYECTOS'!$A$2:$G$115,7,0)</f>
        <v>Programa 2. Cero tolerancia a las violencias contra las mujeres y basadas en género</v>
      </c>
      <c r="H494" t="s">
        <v>345</v>
      </c>
      <c r="I494" t="str">
        <f>VLOOKUP(M494,'BATERIA DE PROYECTOS'!$A$2:$I$115,9,0)</f>
        <v>Cero tolerancia a las violencias</v>
      </c>
      <c r="J494" t="s">
        <v>347</v>
      </c>
      <c r="K494">
        <v>22</v>
      </c>
      <c r="L494" t="str">
        <f>VLOOKUP(M494,'BATERIA DE PROYECTOS'!$A$2:$L$115,12,0)</f>
        <v>Prevención del feminicidio y las violencias contra las mujeres</v>
      </c>
      <c r="M494">
        <v>4</v>
      </c>
      <c r="N494" t="s">
        <v>368</v>
      </c>
      <c r="O494" t="s">
        <v>369</v>
      </c>
      <c r="P494" t="s">
        <v>1479</v>
      </c>
      <c r="Q494" s="104">
        <v>1614.4364880000001</v>
      </c>
      <c r="R494" s="104">
        <v>1676.082551</v>
      </c>
      <c r="S494" s="104">
        <v>2739.537284</v>
      </c>
      <c r="T494" s="104">
        <v>2804.8553379999998</v>
      </c>
      <c r="U494" s="104">
        <v>8834.9116610000001</v>
      </c>
      <c r="V494" s="105">
        <v>1.5100012580905941E-2</v>
      </c>
      <c r="W494">
        <v>0</v>
      </c>
      <c r="X494" s="103">
        <v>10000</v>
      </c>
      <c r="Y494" t="s">
        <v>995</v>
      </c>
      <c r="Z494" s="103">
        <v>50</v>
      </c>
      <c r="AA494" s="112">
        <v>2</v>
      </c>
      <c r="AB494" s="113" t="s">
        <v>222</v>
      </c>
      <c r="AC494" s="121"/>
      <c r="AD494" s="289" t="s">
        <v>370</v>
      </c>
      <c r="AE494" s="289" t="s">
        <v>347</v>
      </c>
      <c r="AF494" s="113" t="s">
        <v>371</v>
      </c>
    </row>
    <row r="495" spans="1:32" x14ac:dyDescent="0.25">
      <c r="A495">
        <v>7</v>
      </c>
      <c r="B495" t="s">
        <v>16</v>
      </c>
      <c r="C495" t="s">
        <v>342</v>
      </c>
      <c r="D495">
        <v>1</v>
      </c>
      <c r="E495" t="s">
        <v>343</v>
      </c>
      <c r="F495">
        <v>3</v>
      </c>
      <c r="G495" t="str">
        <f>VLOOKUP(M495,'BATERIA DE PROYECTOS'!$A$2:$G$115,7,0)</f>
        <v>Programa 3. Desmantelamiento de estructuras criminales y delincuenciales con mejores capacidades y activos tecnológicos.</v>
      </c>
      <c r="H495" t="s">
        <v>373</v>
      </c>
      <c r="I495" t="str">
        <f>VLOOKUP(M495,'BATERIA DE PROYECTOS'!$A$2:$I$115,9,0)</f>
        <v>Mejores capacidades al servicio de la seguridad</v>
      </c>
      <c r="J495" t="s">
        <v>375</v>
      </c>
      <c r="K495">
        <v>2</v>
      </c>
      <c r="L495" t="str">
        <f>VLOOKUP(M495,'BATERIA DE PROYECTOS'!$A$2:$L$115,12,0)</f>
        <v>Dotación, mantenimiento de equipamientos que permitan el fortalecimiento de la seguridad y justicia.</v>
      </c>
      <c r="M495">
        <v>5</v>
      </c>
      <c r="N495" t="s">
        <v>378</v>
      </c>
      <c r="O495" t="s">
        <v>379</v>
      </c>
      <c r="P495" t="s">
        <v>1480</v>
      </c>
      <c r="Q495" s="104">
        <v>980.20234500000004</v>
      </c>
      <c r="R495" s="104">
        <v>1008.779991</v>
      </c>
      <c r="S495" s="104">
        <v>1038.1960919999999</v>
      </c>
      <c r="T495" s="104">
        <v>1068.475895</v>
      </c>
      <c r="U495" s="104">
        <v>4095.6543230000002</v>
      </c>
      <c r="V495" s="105">
        <v>7.0000056794389956E-3</v>
      </c>
      <c r="W495">
        <v>0</v>
      </c>
      <c r="X495" s="103">
        <v>8</v>
      </c>
      <c r="Y495" t="s">
        <v>991</v>
      </c>
      <c r="Z495" s="103">
        <v>51</v>
      </c>
      <c r="AA495" s="112">
        <v>3</v>
      </c>
      <c r="AB495" s="113" t="s">
        <v>222</v>
      </c>
      <c r="AC495" s="121"/>
      <c r="AD495" s="289" t="s">
        <v>347</v>
      </c>
      <c r="AE495" s="289" t="s">
        <v>347</v>
      </c>
      <c r="AF495" s="113" t="s">
        <v>380</v>
      </c>
    </row>
    <row r="496" spans="1:32" x14ac:dyDescent="0.25">
      <c r="A496">
        <v>7</v>
      </c>
      <c r="B496" t="s">
        <v>16</v>
      </c>
      <c r="C496" t="s">
        <v>342</v>
      </c>
      <c r="D496">
        <v>1</v>
      </c>
      <c r="E496" t="s">
        <v>343</v>
      </c>
      <c r="F496">
        <v>3</v>
      </c>
      <c r="G496" t="str">
        <f>VLOOKUP(M496,'BATERIA DE PROYECTOS'!$A$2:$G$115,7,0)</f>
        <v>Programa 3. Desmantelamiento de estructuras criminales y delincuenciales con mejores capacidades y activos tecnológicos.</v>
      </c>
      <c r="H496" t="s">
        <v>373</v>
      </c>
      <c r="I496" t="str">
        <f>VLOOKUP(M496,'BATERIA DE PROYECTOS'!$A$2:$I$115,9,0)</f>
        <v>Mejores capacidades al servicio de la seguridad</v>
      </c>
      <c r="J496" t="s">
        <v>375</v>
      </c>
      <c r="K496">
        <v>2</v>
      </c>
      <c r="L496" t="str">
        <f>VLOOKUP(M496,'BATERIA DE PROYECTOS'!$A$2:$L$115,12,0)</f>
        <v>Dotación, mantenimiento de equipamientos que permitan el fortalecimiento de la seguridad y justicia.</v>
      </c>
      <c r="M496">
        <v>6</v>
      </c>
      <c r="N496" t="s">
        <v>381</v>
      </c>
      <c r="O496" t="s">
        <v>382</v>
      </c>
      <c r="P496" t="s">
        <v>1481</v>
      </c>
      <c r="Q496" s="104">
        <v>167.52918399999999</v>
      </c>
      <c r="R496" s="104">
        <v>172.41347099999999</v>
      </c>
      <c r="S496" s="104">
        <v>177.44106099999999</v>
      </c>
      <c r="T496" s="104">
        <v>182.61628400000001</v>
      </c>
      <c r="U496" s="104">
        <v>700</v>
      </c>
      <c r="V496" s="105">
        <v>1.1963910010887159E-3</v>
      </c>
      <c r="W496">
        <v>0</v>
      </c>
      <c r="X496" s="103">
        <v>2</v>
      </c>
      <c r="Y496" t="s">
        <v>991</v>
      </c>
      <c r="Z496" s="103">
        <v>51</v>
      </c>
      <c r="AA496" s="112">
        <v>3</v>
      </c>
      <c r="AB496" s="113" t="s">
        <v>383</v>
      </c>
      <c r="AC496" s="121"/>
      <c r="AD496" s="289" t="s">
        <v>347</v>
      </c>
      <c r="AE496" s="289" t="s">
        <v>347</v>
      </c>
      <c r="AF496" s="113" t="s">
        <v>384</v>
      </c>
    </row>
    <row r="497" spans="1:32" x14ac:dyDescent="0.25">
      <c r="A497">
        <v>7</v>
      </c>
      <c r="B497" t="s">
        <v>16</v>
      </c>
      <c r="C497" t="s">
        <v>342</v>
      </c>
      <c r="D497">
        <v>1</v>
      </c>
      <c r="E497" t="s">
        <v>343</v>
      </c>
      <c r="F497">
        <v>4</v>
      </c>
      <c r="G497" t="str">
        <f>VLOOKUP(M497,'BATERIA DE PROYECTOS'!$A$2:$G$115,7,0)</f>
        <v>Programa 4. Servicios centrados en la justicia.</v>
      </c>
      <c r="H497" t="s">
        <v>345</v>
      </c>
      <c r="I497" t="str">
        <f>VLOOKUP(M497,'BATERIA DE PROYECTOS'!$A$2:$I$115,9,0)</f>
        <v>Cultura ciudadana para la convivencia pacífica</v>
      </c>
      <c r="J497" t="s">
        <v>347</v>
      </c>
      <c r="K497">
        <v>14</v>
      </c>
      <c r="L497" t="str">
        <f>VLOOKUP(M497,'BATERIA DE PROYECTOS'!$A$2:$L$115,12,0)</f>
        <v>Acceso a la Justicia</v>
      </c>
      <c r="M497">
        <v>7</v>
      </c>
      <c r="N497" t="s">
        <v>388</v>
      </c>
      <c r="O497" t="s">
        <v>389</v>
      </c>
      <c r="P497" t="s">
        <v>1482</v>
      </c>
      <c r="Q497" s="104">
        <v>210.04336000000001</v>
      </c>
      <c r="R497" s="104">
        <v>216.16714099999999</v>
      </c>
      <c r="S497" s="104">
        <v>222.47059100000001</v>
      </c>
      <c r="T497" s="104">
        <v>228.95913999999999</v>
      </c>
      <c r="U497" s="104">
        <v>877.64023199999997</v>
      </c>
      <c r="V497" s="105">
        <v>1.5000012510831611E-3</v>
      </c>
      <c r="W497">
        <v>0</v>
      </c>
      <c r="X497" s="103">
        <v>4</v>
      </c>
      <c r="Y497" t="s">
        <v>991</v>
      </c>
      <c r="Z497" s="103">
        <v>51</v>
      </c>
      <c r="AA497" s="112">
        <v>4</v>
      </c>
      <c r="AB497" s="113" t="s">
        <v>390</v>
      </c>
      <c r="AC497" s="121"/>
      <c r="AD497" s="289" t="s">
        <v>347</v>
      </c>
      <c r="AE497" s="289" t="s">
        <v>347</v>
      </c>
      <c r="AF497" s="113" t="s">
        <v>391</v>
      </c>
    </row>
    <row r="498" spans="1:32" x14ac:dyDescent="0.25">
      <c r="A498">
        <v>7</v>
      </c>
      <c r="B498" t="s">
        <v>16</v>
      </c>
      <c r="C498" t="s">
        <v>342</v>
      </c>
      <c r="D498">
        <v>1</v>
      </c>
      <c r="E498" t="s">
        <v>343</v>
      </c>
      <c r="F498">
        <v>4</v>
      </c>
      <c r="G498" t="str">
        <f>VLOOKUP(M498,'BATERIA DE PROYECTOS'!$A$2:$G$115,7,0)</f>
        <v>Programa 4. Servicios centrados en la justicia.</v>
      </c>
      <c r="H498" t="s">
        <v>345</v>
      </c>
      <c r="I498" t="str">
        <f>VLOOKUP(M498,'BATERIA DE PROYECTOS'!$A$2:$I$115,9,0)</f>
        <v>Cultura ciudadana para la convivencia pacífica</v>
      </c>
      <c r="J498" t="s">
        <v>347</v>
      </c>
      <c r="K498">
        <v>14</v>
      </c>
      <c r="L498" t="str">
        <f>VLOOKUP(M498,'BATERIA DE PROYECTOS'!$A$2:$L$115,12,0)</f>
        <v>Acceso a la Justicia</v>
      </c>
      <c r="M498">
        <v>8</v>
      </c>
      <c r="N498" t="s">
        <v>392</v>
      </c>
      <c r="O498" t="s">
        <v>393</v>
      </c>
      <c r="P498" t="s">
        <v>1483</v>
      </c>
      <c r="Q498" s="104">
        <v>336.06937599999998</v>
      </c>
      <c r="R498" s="104">
        <v>345.86742500000003</v>
      </c>
      <c r="S498" s="104">
        <v>355.952946</v>
      </c>
      <c r="T498" s="104">
        <v>366.33462300000002</v>
      </c>
      <c r="U498" s="104">
        <v>1404.2243700000001</v>
      </c>
      <c r="V498" s="105">
        <v>2.400001999682102E-3</v>
      </c>
      <c r="W498">
        <v>0</v>
      </c>
      <c r="X498" s="103">
        <v>15000</v>
      </c>
      <c r="Y498" t="s">
        <v>991</v>
      </c>
      <c r="Z498" s="103">
        <v>51</v>
      </c>
      <c r="AA498" s="112">
        <v>4</v>
      </c>
      <c r="AB498" s="113" t="s">
        <v>352</v>
      </c>
      <c r="AC498" s="121"/>
      <c r="AD498" s="289" t="s">
        <v>347</v>
      </c>
      <c r="AE498" s="289" t="s">
        <v>347</v>
      </c>
      <c r="AF498" s="113" t="s">
        <v>391</v>
      </c>
    </row>
    <row r="499" spans="1:32" x14ac:dyDescent="0.25">
      <c r="A499">
        <v>7</v>
      </c>
      <c r="B499" t="s">
        <v>16</v>
      </c>
      <c r="C499" t="s">
        <v>342</v>
      </c>
      <c r="D499">
        <v>1</v>
      </c>
      <c r="E499" t="s">
        <v>343</v>
      </c>
      <c r="F499">
        <v>4</v>
      </c>
      <c r="G499" t="str">
        <f>VLOOKUP(M499,'BATERIA DE PROYECTOS'!$A$2:$G$115,7,0)</f>
        <v>Programa 4. Servicios centrados en la justicia.</v>
      </c>
      <c r="H499" t="s">
        <v>345</v>
      </c>
      <c r="I499" t="str">
        <f>VLOOKUP(M499,'BATERIA DE PROYECTOS'!$A$2:$I$115,9,0)</f>
        <v>Cultura ciudadana para la convivencia pacífica</v>
      </c>
      <c r="J499" t="s">
        <v>347</v>
      </c>
      <c r="K499">
        <v>14</v>
      </c>
      <c r="L499" t="str">
        <f>VLOOKUP(M499,'BATERIA DE PROYECTOS'!$A$2:$L$115,12,0)</f>
        <v>Acceso a la Justicia</v>
      </c>
      <c r="M499">
        <v>9</v>
      </c>
      <c r="N499" t="s">
        <v>394</v>
      </c>
      <c r="O499" t="s">
        <v>395</v>
      </c>
      <c r="P499" t="s">
        <v>1484</v>
      </c>
      <c r="Q499" s="104">
        <v>140.02890600000001</v>
      </c>
      <c r="R499" s="104">
        <v>144.11142699999999</v>
      </c>
      <c r="S499" s="104">
        <v>148.313727</v>
      </c>
      <c r="T499" s="104">
        <v>152.63942599999999</v>
      </c>
      <c r="U499" s="104">
        <v>585.09348599999998</v>
      </c>
      <c r="V499" s="105">
        <v>1.0000008306371808E-3</v>
      </c>
      <c r="W499">
        <v>0</v>
      </c>
      <c r="X499" s="103">
        <v>4</v>
      </c>
      <c r="Y499" t="s">
        <v>991</v>
      </c>
      <c r="Z499" s="103">
        <v>51</v>
      </c>
      <c r="AA499" s="112">
        <v>4</v>
      </c>
      <c r="AB499" s="113" t="s">
        <v>396</v>
      </c>
      <c r="AC499" s="121"/>
      <c r="AD499" s="289" t="s">
        <v>347</v>
      </c>
      <c r="AE499" s="289" t="s">
        <v>347</v>
      </c>
      <c r="AF499" s="113" t="s">
        <v>397</v>
      </c>
    </row>
    <row r="500" spans="1:32" x14ac:dyDescent="0.25">
      <c r="A500">
        <v>7</v>
      </c>
      <c r="B500" t="s">
        <v>16</v>
      </c>
      <c r="C500" t="s">
        <v>342</v>
      </c>
      <c r="D500">
        <v>1</v>
      </c>
      <c r="E500" t="s">
        <v>343</v>
      </c>
      <c r="F500">
        <v>4</v>
      </c>
      <c r="G500" t="str">
        <f>VLOOKUP(M500,'BATERIA DE PROYECTOS'!$A$2:$G$115,7,0)</f>
        <v>Programa 4. Servicios centrados en la justicia.</v>
      </c>
      <c r="H500" t="s">
        <v>345</v>
      </c>
      <c r="I500" t="str">
        <f>VLOOKUP(M500,'BATERIA DE PROYECTOS'!$A$2:$I$115,9,0)</f>
        <v>Cultura ciudadana para la convivencia pacífica</v>
      </c>
      <c r="J500" t="s">
        <v>347</v>
      </c>
      <c r="K500">
        <v>14</v>
      </c>
      <c r="L500" t="str">
        <f>VLOOKUP(M500,'BATERIA DE PROYECTOS'!$A$2:$L$115,12,0)</f>
        <v>Acceso a la Justicia</v>
      </c>
      <c r="M500">
        <v>10</v>
      </c>
      <c r="N500" t="s">
        <v>398</v>
      </c>
      <c r="O500" t="s">
        <v>399</v>
      </c>
      <c r="P500" t="s">
        <v>1485</v>
      </c>
      <c r="Q500" s="104">
        <v>378.07804700000003</v>
      </c>
      <c r="R500" s="104">
        <v>389.10085400000003</v>
      </c>
      <c r="S500" s="104">
        <v>400.44706400000001</v>
      </c>
      <c r="T500" s="104">
        <v>412.12645099999997</v>
      </c>
      <c r="U500" s="104">
        <v>1579.7524159999998</v>
      </c>
      <c r="V500" s="105">
        <v>2.7000022492150817E-3</v>
      </c>
      <c r="W500">
        <v>0</v>
      </c>
      <c r="X500" s="103">
        <v>20000</v>
      </c>
      <c r="Y500" t="s">
        <v>991</v>
      </c>
      <c r="Z500" s="103">
        <v>51</v>
      </c>
      <c r="AA500" s="112">
        <v>4</v>
      </c>
      <c r="AB500" s="113" t="s">
        <v>400</v>
      </c>
      <c r="AC500" s="121"/>
      <c r="AD500" s="289" t="s">
        <v>347</v>
      </c>
      <c r="AE500" s="289" t="s">
        <v>347</v>
      </c>
      <c r="AF500" s="113" t="s">
        <v>354</v>
      </c>
    </row>
    <row r="501" spans="1:32" x14ac:dyDescent="0.25">
      <c r="A501">
        <v>7</v>
      </c>
      <c r="B501" t="s">
        <v>16</v>
      </c>
      <c r="C501" t="s">
        <v>342</v>
      </c>
      <c r="D501">
        <v>1</v>
      </c>
      <c r="E501" t="s">
        <v>343</v>
      </c>
      <c r="F501">
        <v>4</v>
      </c>
      <c r="G501" t="str">
        <f>VLOOKUP(M501,'BATERIA DE PROYECTOS'!$A$2:$G$115,7,0)</f>
        <v>Programa 4. Servicios centrados en la justicia.</v>
      </c>
      <c r="H501" t="s">
        <v>345</v>
      </c>
      <c r="I501" t="str">
        <f>VLOOKUP(M501,'BATERIA DE PROYECTOS'!$A$2:$I$115,9,0)</f>
        <v>Cultura ciudadana para la convivencia pacífica</v>
      </c>
      <c r="J501" t="s">
        <v>347</v>
      </c>
      <c r="K501">
        <v>14</v>
      </c>
      <c r="L501" t="str">
        <f>VLOOKUP(M501,'BATERIA DE PROYECTOS'!$A$2:$L$115,12,0)</f>
        <v>Acceso a la Justicia</v>
      </c>
      <c r="M501">
        <v>11</v>
      </c>
      <c r="N501" t="s">
        <v>401</v>
      </c>
      <c r="O501" t="s">
        <v>402</v>
      </c>
      <c r="P501" t="s">
        <v>1486</v>
      </c>
      <c r="Q501" s="104">
        <v>112.02312499999999</v>
      </c>
      <c r="R501" s="104">
        <v>115.289142</v>
      </c>
      <c r="S501" s="104">
        <v>118.650982</v>
      </c>
      <c r="T501" s="104">
        <v>122.111541</v>
      </c>
      <c r="U501" s="104">
        <v>468.07479000000001</v>
      </c>
      <c r="V501" s="105">
        <v>8.0000066656070066E-4</v>
      </c>
      <c r="W501">
        <v>0</v>
      </c>
      <c r="X501" s="103">
        <v>4</v>
      </c>
      <c r="Y501" t="s">
        <v>991</v>
      </c>
      <c r="Z501" s="103">
        <v>51</v>
      </c>
      <c r="AA501" s="112">
        <v>4</v>
      </c>
      <c r="AB501" s="113" t="s">
        <v>403</v>
      </c>
      <c r="AC501" s="121"/>
      <c r="AD501" s="289" t="s">
        <v>358</v>
      </c>
      <c r="AE501" s="289" t="s">
        <v>347</v>
      </c>
      <c r="AF501" s="113" t="s">
        <v>354</v>
      </c>
    </row>
    <row r="502" spans="1:32" x14ac:dyDescent="0.25">
      <c r="A502">
        <v>7</v>
      </c>
      <c r="B502" t="s">
        <v>16</v>
      </c>
      <c r="C502" t="s">
        <v>342</v>
      </c>
      <c r="D502">
        <v>1</v>
      </c>
      <c r="E502" t="s">
        <v>343</v>
      </c>
      <c r="F502">
        <v>4</v>
      </c>
      <c r="G502" t="str">
        <f>VLOOKUP(M502,'BATERIA DE PROYECTOS'!$A$2:$G$115,7,0)</f>
        <v>Programa 4. Servicios centrados en la justicia.</v>
      </c>
      <c r="H502" t="s">
        <v>345</v>
      </c>
      <c r="I502" t="str">
        <f>VLOOKUP(M502,'BATERIA DE PROYECTOS'!$A$2:$I$115,9,0)</f>
        <v>Cultura ciudadana para la convivencia pacífica</v>
      </c>
      <c r="J502" t="s">
        <v>347</v>
      </c>
      <c r="K502">
        <v>14</v>
      </c>
      <c r="L502" t="str">
        <f>VLOOKUP(M502,'BATERIA DE PROYECTOS'!$A$2:$L$115,12,0)</f>
        <v>Acceso a la Justicia</v>
      </c>
      <c r="M502">
        <v>12</v>
      </c>
      <c r="N502" t="s">
        <v>404</v>
      </c>
      <c r="O502" t="s">
        <v>405</v>
      </c>
      <c r="P502" t="s">
        <v>1487</v>
      </c>
      <c r="Q502" s="104">
        <v>112.02312499999999</v>
      </c>
      <c r="R502" s="104">
        <v>115.289142</v>
      </c>
      <c r="S502" s="104">
        <v>118.650982</v>
      </c>
      <c r="T502" s="104">
        <v>122.111541</v>
      </c>
      <c r="U502" s="104">
        <v>468.07479000000001</v>
      </c>
      <c r="V502" s="105">
        <v>8.0000066656070066E-4</v>
      </c>
      <c r="W502">
        <v>0</v>
      </c>
      <c r="X502" s="103">
        <v>8</v>
      </c>
      <c r="Y502" t="s">
        <v>991</v>
      </c>
      <c r="Z502" s="103">
        <v>51</v>
      </c>
      <c r="AA502" s="112">
        <v>4</v>
      </c>
      <c r="AB502" s="113" t="s">
        <v>406</v>
      </c>
      <c r="AC502" s="121"/>
      <c r="AD502" s="289" t="s">
        <v>407</v>
      </c>
      <c r="AE502" s="289" t="s">
        <v>347</v>
      </c>
      <c r="AF502" s="113" t="s">
        <v>408</v>
      </c>
    </row>
    <row r="503" spans="1:32" x14ac:dyDescent="0.25">
      <c r="A503">
        <v>7</v>
      </c>
      <c r="B503" t="s">
        <v>16</v>
      </c>
      <c r="C503" t="s">
        <v>342</v>
      </c>
      <c r="D503">
        <v>1</v>
      </c>
      <c r="E503" t="s">
        <v>343</v>
      </c>
      <c r="F503">
        <v>4</v>
      </c>
      <c r="G503" t="str">
        <f>VLOOKUP(M503,'BATERIA DE PROYECTOS'!$A$2:$G$115,7,0)</f>
        <v>Programa 4. Servicios centrados en la justicia.</v>
      </c>
      <c r="H503" t="s">
        <v>345</v>
      </c>
      <c r="I503" t="str">
        <f>VLOOKUP(M503,'BATERIA DE PROYECTOS'!$A$2:$I$115,9,0)</f>
        <v>Cultura ciudadana para la convivencia pacífica</v>
      </c>
      <c r="J503" t="s">
        <v>347</v>
      </c>
      <c r="K503">
        <v>14</v>
      </c>
      <c r="L503" t="str">
        <f>VLOOKUP(M503,'BATERIA DE PROYECTOS'!$A$2:$L$115,12,0)</f>
        <v>Acceso a la Justicia</v>
      </c>
      <c r="M503">
        <v>13</v>
      </c>
      <c r="N503" t="s">
        <v>409</v>
      </c>
      <c r="O503" t="s">
        <v>410</v>
      </c>
      <c r="P503" t="s">
        <v>1488</v>
      </c>
      <c r="Q503" s="104">
        <v>140.02890600000001</v>
      </c>
      <c r="R503" s="104">
        <v>144.11142699999999</v>
      </c>
      <c r="S503" s="104">
        <v>148.313727</v>
      </c>
      <c r="T503" s="104">
        <v>152.63942599999999</v>
      </c>
      <c r="U503" s="104">
        <v>585.09348599999998</v>
      </c>
      <c r="V503" s="105">
        <v>1.0000008306371808E-3</v>
      </c>
      <c r="W503">
        <v>0</v>
      </c>
      <c r="X503" s="103">
        <v>4</v>
      </c>
      <c r="Y503" t="s">
        <v>991</v>
      </c>
      <c r="Z503" s="103">
        <v>51</v>
      </c>
      <c r="AA503" s="112">
        <v>4</v>
      </c>
      <c r="AB503" s="113" t="s">
        <v>411</v>
      </c>
      <c r="AC503" s="121"/>
      <c r="AD503" s="289" t="s">
        <v>353</v>
      </c>
      <c r="AE503" s="289" t="s">
        <v>347</v>
      </c>
      <c r="AF503" s="113" t="s">
        <v>354</v>
      </c>
    </row>
    <row r="504" spans="1:32" x14ac:dyDescent="0.25">
      <c r="A504">
        <v>7</v>
      </c>
      <c r="B504" t="s">
        <v>16</v>
      </c>
      <c r="C504" t="s">
        <v>412</v>
      </c>
      <c r="D504">
        <v>1</v>
      </c>
      <c r="E504" t="s">
        <v>343</v>
      </c>
      <c r="F504">
        <v>5</v>
      </c>
      <c r="G504" t="str">
        <f>VLOOKUP(M504,'BATERIA DE PROYECTOS'!$A$2:$G$115,7,0)</f>
        <v>Programa 5. Espacio público seguro e inclusivo.</v>
      </c>
      <c r="H504" t="s">
        <v>345</v>
      </c>
      <c r="I504" t="str">
        <f>VLOOKUP(M504,'BATERIA DE PROYECTOS'!$A$2:$I$115,9,0)</f>
        <v>Cultura ciudadana para la convivencia pacífica</v>
      </c>
      <c r="J504" t="s">
        <v>347</v>
      </c>
      <c r="K504">
        <v>60</v>
      </c>
      <c r="L504" t="str">
        <f>VLOOKUP(M504,'BATERIA DE PROYECTOS'!$A$2:$L$115,12,0)</f>
        <v>Acuerdos para el uso y aprovechamiento del espacio público</v>
      </c>
      <c r="M504">
        <v>14</v>
      </c>
      <c r="N504" t="s">
        <v>416</v>
      </c>
      <c r="O504" t="s">
        <v>417</v>
      </c>
      <c r="P504" t="s">
        <v>1489</v>
      </c>
      <c r="Q504" s="104">
        <v>1722.35555</v>
      </c>
      <c r="R504" s="104">
        <v>1772.570555</v>
      </c>
      <c r="S504" s="104">
        <v>1824.2588470000001</v>
      </c>
      <c r="T504" s="104">
        <v>1877.4649440000001</v>
      </c>
      <c r="U504" s="104">
        <v>7196.6498959999999</v>
      </c>
      <c r="V504" s="105">
        <v>1.2300010247943489E-2</v>
      </c>
      <c r="W504">
        <v>0</v>
      </c>
      <c r="X504" s="103">
        <v>10</v>
      </c>
      <c r="Y504" t="s">
        <v>1076</v>
      </c>
      <c r="Z504" s="103">
        <v>3</v>
      </c>
      <c r="AA504" s="112">
        <v>5</v>
      </c>
      <c r="AB504" s="113" t="s">
        <v>418</v>
      </c>
      <c r="AC504" s="121"/>
      <c r="AD504" s="289" t="s">
        <v>419</v>
      </c>
      <c r="AE504" s="289" t="s">
        <v>347</v>
      </c>
      <c r="AF504" s="113" t="s">
        <v>420</v>
      </c>
    </row>
    <row r="505" spans="1:32" x14ac:dyDescent="0.25">
      <c r="A505">
        <v>7</v>
      </c>
      <c r="B505" t="s">
        <v>16</v>
      </c>
      <c r="C505" t="s">
        <v>421</v>
      </c>
      <c r="D505">
        <v>1</v>
      </c>
      <c r="E505" t="s">
        <v>343</v>
      </c>
      <c r="F505">
        <v>5</v>
      </c>
      <c r="G505" t="str">
        <f>VLOOKUP(M505,'BATERIA DE PROYECTOS'!$A$2:$G$115,7,0)</f>
        <v>Programa 5. Espacio público seguro e inclusivo.</v>
      </c>
      <c r="H505" t="s">
        <v>345</v>
      </c>
      <c r="I505" t="str">
        <f>VLOOKUP(M505,'BATERIA DE PROYECTOS'!$A$2:$I$115,9,0)</f>
        <v>Infraestructura segura e incluyente</v>
      </c>
      <c r="J505" t="s">
        <v>347</v>
      </c>
      <c r="K505">
        <v>16</v>
      </c>
      <c r="L505" t="str">
        <f>VLOOKUP(M505,'BATERIA DE PROYECTOS'!$A$2:$L$115,12,0)</f>
        <v>Construcción y/o conservación de elementos del sistema de espacio público</v>
      </c>
      <c r="M505">
        <v>15</v>
      </c>
      <c r="N505" t="s">
        <v>425</v>
      </c>
      <c r="O505" t="s">
        <v>426</v>
      </c>
      <c r="P505" t="s">
        <v>1490</v>
      </c>
      <c r="Q505" s="104">
        <v>2170.44805</v>
      </c>
      <c r="R505" s="104">
        <v>2233.7271219999998</v>
      </c>
      <c r="S505" s="104">
        <v>2298.8627750000001</v>
      </c>
      <c r="T505" s="104">
        <v>2365.9111090000001</v>
      </c>
      <c r="U505" s="104">
        <v>9068.9490559999995</v>
      </c>
      <c r="V505" s="105">
        <v>1.5500012914186291E-2</v>
      </c>
      <c r="W505">
        <v>0</v>
      </c>
      <c r="X505" s="103">
        <v>4000</v>
      </c>
      <c r="Y505" t="s">
        <v>1006</v>
      </c>
      <c r="Z505" s="103">
        <v>37</v>
      </c>
      <c r="AA505" s="112">
        <v>6</v>
      </c>
      <c r="AB505" s="113" t="s">
        <v>383</v>
      </c>
      <c r="AC505" s="121"/>
      <c r="AD505" s="289" t="s">
        <v>419</v>
      </c>
      <c r="AE505" s="289" t="s">
        <v>427</v>
      </c>
      <c r="AF505" s="113" t="s">
        <v>429</v>
      </c>
    </row>
    <row r="506" spans="1:32" x14ac:dyDescent="0.25">
      <c r="A506">
        <v>7</v>
      </c>
      <c r="B506" t="s">
        <v>16</v>
      </c>
      <c r="C506" t="s">
        <v>342</v>
      </c>
      <c r="D506">
        <v>1</v>
      </c>
      <c r="E506" t="s">
        <v>343</v>
      </c>
      <c r="F506">
        <v>5</v>
      </c>
      <c r="G506" t="str">
        <f>VLOOKUP(M506,'BATERIA DE PROYECTOS'!$A$2:$G$115,7,0)</f>
        <v>Programa 5. Espacio público seguro e inclusivo.</v>
      </c>
      <c r="H506" t="s">
        <v>373</v>
      </c>
      <c r="I506" t="str">
        <f>VLOOKUP(M506,'BATERIA DE PROYECTOS'!$A$2:$I$115,9,0)</f>
        <v>Cultura ciudadana para la convivencia pacífica</v>
      </c>
      <c r="J506" t="s">
        <v>430</v>
      </c>
      <c r="K506">
        <v>1</v>
      </c>
      <c r="L506" t="str">
        <f>VLOOKUP(M506,'BATERIA DE PROYECTOS'!$A$2:$L$115,12,0)</f>
        <v>Cultura ciudadana en torno a la seguridad</v>
      </c>
      <c r="M506">
        <v>16</v>
      </c>
      <c r="N506" t="s">
        <v>433</v>
      </c>
      <c r="O506" t="s">
        <v>434</v>
      </c>
      <c r="P506" t="s">
        <v>1491</v>
      </c>
      <c r="Q506" s="104">
        <v>1652.8466000000001</v>
      </c>
      <c r="R506" s="104">
        <v>1701.035083</v>
      </c>
      <c r="S506" s="104">
        <v>1750.637395</v>
      </c>
      <c r="T506" s="104">
        <v>1801.6962590000001</v>
      </c>
      <c r="U506" s="104">
        <v>6906.2153370000005</v>
      </c>
      <c r="V506" s="105">
        <v>1.1803619829668105E-2</v>
      </c>
      <c r="W506">
        <v>0</v>
      </c>
      <c r="X506" s="103">
        <v>4</v>
      </c>
      <c r="Y506" t="s">
        <v>991</v>
      </c>
      <c r="Z506" s="103">
        <v>51</v>
      </c>
      <c r="AA506" s="112">
        <v>7</v>
      </c>
      <c r="AB506" s="113" t="s">
        <v>435</v>
      </c>
      <c r="AC506" s="121"/>
      <c r="AD506" s="289" t="s">
        <v>436</v>
      </c>
      <c r="AE506" s="289" t="s">
        <v>347</v>
      </c>
      <c r="AF506" s="113" t="s">
        <v>437</v>
      </c>
    </row>
    <row r="507" spans="1:32" x14ac:dyDescent="0.25">
      <c r="A507">
        <v>7</v>
      </c>
      <c r="B507" t="s">
        <v>16</v>
      </c>
      <c r="C507" t="s">
        <v>612</v>
      </c>
      <c r="D507">
        <v>2</v>
      </c>
      <c r="E507" t="s">
        <v>439</v>
      </c>
      <c r="F507">
        <v>7</v>
      </c>
      <c r="G507" t="str">
        <f>VLOOKUP(M507,'BATERIA DE PROYECTOS'!$A$2:$G$115,7,0)</f>
        <v>Programa 7. Bogotá, una ciudad con menos pobreza.</v>
      </c>
      <c r="H507" t="s">
        <v>373</v>
      </c>
      <c r="I507" t="str">
        <f>VLOOKUP(M507,'BATERIA DE PROYECTOS'!$A$2:$I$115,9,0)</f>
        <v xml:space="preserve">Menos pobreza </v>
      </c>
      <c r="J507">
        <v>0.12</v>
      </c>
      <c r="K507">
        <v>4</v>
      </c>
      <c r="L507" t="str">
        <f>VLOOKUP(M507,'BATERIA DE PROYECTOS'!$A$2:$L$115,12,0)</f>
        <v xml:space="preserve">Transferencias monetarias condicionadas para jóvenes </v>
      </c>
      <c r="M507">
        <v>46</v>
      </c>
      <c r="N507" t="s">
        <v>617</v>
      </c>
      <c r="O507" t="s">
        <v>618</v>
      </c>
      <c r="P507" t="s">
        <v>1492</v>
      </c>
      <c r="Q507" s="104">
        <v>1160.9616590000001</v>
      </c>
      <c r="R507" s="104">
        <v>1194.8093140000001</v>
      </c>
      <c r="S507" s="104">
        <v>1229.650044</v>
      </c>
      <c r="T507" s="104">
        <v>1265.513858</v>
      </c>
      <c r="U507" s="104">
        <v>4850.9348749999999</v>
      </c>
      <c r="V507" s="105">
        <v>8.2908783304534491E-3</v>
      </c>
      <c r="W507">
        <v>0</v>
      </c>
      <c r="X507" s="103">
        <v>482</v>
      </c>
      <c r="Y507" t="s">
        <v>1009</v>
      </c>
      <c r="Z507" s="103">
        <v>24</v>
      </c>
      <c r="AA507" s="112">
        <v>8</v>
      </c>
      <c r="AB507" s="113" t="s">
        <v>619</v>
      </c>
      <c r="AC507" s="121"/>
      <c r="AD507" s="289" t="s">
        <v>620</v>
      </c>
      <c r="AE507" s="289" t="s">
        <v>621</v>
      </c>
      <c r="AF507" s="113" t="s">
        <v>622</v>
      </c>
    </row>
    <row r="508" spans="1:32" x14ac:dyDescent="0.25">
      <c r="A508">
        <v>7</v>
      </c>
      <c r="B508" t="s">
        <v>16</v>
      </c>
      <c r="C508" t="s">
        <v>612</v>
      </c>
      <c r="D508">
        <v>2</v>
      </c>
      <c r="E508" t="s">
        <v>439</v>
      </c>
      <c r="F508">
        <v>7</v>
      </c>
      <c r="G508" t="str">
        <f>VLOOKUP(M508,'BATERIA DE PROYECTOS'!$A$2:$G$115,7,0)</f>
        <v>Programa 7. Bogotá, una ciudad con menos pobreza.</v>
      </c>
      <c r="H508" t="s">
        <v>373</v>
      </c>
      <c r="I508" t="str">
        <f>VLOOKUP(M508,'BATERIA DE PROYECTOS'!$A$2:$I$115,9,0)</f>
        <v xml:space="preserve">Menos pobreza </v>
      </c>
      <c r="J508">
        <v>0.12</v>
      </c>
      <c r="K508">
        <v>5</v>
      </c>
      <c r="L508" t="str">
        <f>VLOOKUP(M508,'BATERIA DE PROYECTOS'!$A$2:$L$115,12,0)</f>
        <v>Otras Transferencias Monetarias</v>
      </c>
      <c r="M508">
        <v>47</v>
      </c>
      <c r="N508" t="s">
        <v>625</v>
      </c>
      <c r="O508" t="s">
        <v>626</v>
      </c>
      <c r="P508" t="s">
        <v>1493</v>
      </c>
      <c r="Q508" s="104">
        <v>4489.883401</v>
      </c>
      <c r="R508" s="104">
        <v>4620.7852460000004</v>
      </c>
      <c r="S508" s="104">
        <v>4755.5276949999998</v>
      </c>
      <c r="T508" s="104">
        <v>4894.2268000000004</v>
      </c>
      <c r="U508" s="104">
        <v>18760.423142</v>
      </c>
      <c r="V508" s="105">
        <v>3.2064002033864704E-2</v>
      </c>
      <c r="W508">
        <v>0</v>
      </c>
      <c r="X508" s="103">
        <v>51912</v>
      </c>
      <c r="Y508" t="s">
        <v>1009</v>
      </c>
      <c r="Z508" s="103">
        <v>24</v>
      </c>
      <c r="AA508" s="112">
        <v>8</v>
      </c>
      <c r="AB508" s="113" t="s">
        <v>627</v>
      </c>
      <c r="AC508" s="121"/>
      <c r="AD508" s="289" t="s">
        <v>620</v>
      </c>
      <c r="AE508" s="289" t="s">
        <v>628</v>
      </c>
      <c r="AF508" s="113" t="s">
        <v>629</v>
      </c>
    </row>
    <row r="509" spans="1:32" x14ac:dyDescent="0.25">
      <c r="A509">
        <v>7</v>
      </c>
      <c r="B509" t="s">
        <v>16</v>
      </c>
      <c r="C509" t="s">
        <v>612</v>
      </c>
      <c r="D509">
        <v>2</v>
      </c>
      <c r="E509" t="s">
        <v>439</v>
      </c>
      <c r="F509">
        <v>7</v>
      </c>
      <c r="G509" t="str">
        <f>VLOOKUP(M509,'BATERIA DE PROYECTOS'!$A$2:$G$115,7,0)</f>
        <v>Programa 7. Bogotá, una ciudad con menos pobreza.</v>
      </c>
      <c r="H509" t="s">
        <v>373</v>
      </c>
      <c r="I509" t="str">
        <f>VLOOKUP(M509,'BATERIA DE PROYECTOS'!$A$2:$I$115,9,0)</f>
        <v xml:space="preserve">Menos pobreza </v>
      </c>
      <c r="J509">
        <v>0.12</v>
      </c>
      <c r="K509">
        <v>6</v>
      </c>
      <c r="L509" t="str">
        <f>VLOOKUP(M509,'BATERIA DE PROYECTOS'!$A$2:$L$115,12,0)</f>
        <v>Apoyo económico para persona mayor - tipo C</v>
      </c>
      <c r="M509">
        <v>48</v>
      </c>
      <c r="N509" t="s">
        <v>632</v>
      </c>
      <c r="O509" t="s">
        <v>633</v>
      </c>
      <c r="P509" t="s">
        <v>1494</v>
      </c>
      <c r="Q509" s="104">
        <v>9309.8360830000001</v>
      </c>
      <c r="R509" s="104">
        <v>9581.2628910000003</v>
      </c>
      <c r="S509" s="104">
        <v>9860.6532449999995</v>
      </c>
      <c r="T509" s="104">
        <v>10148.24778</v>
      </c>
      <c r="U509" s="104">
        <v>38899.999999</v>
      </c>
      <c r="V509" s="105">
        <v>6.6485157058792363E-2</v>
      </c>
      <c r="W509">
        <v>0</v>
      </c>
      <c r="X509" s="103">
        <v>6170</v>
      </c>
      <c r="Y509" t="s">
        <v>1009</v>
      </c>
      <c r="Z509" s="103">
        <v>24</v>
      </c>
      <c r="AA509" s="112">
        <v>8</v>
      </c>
      <c r="AB509" s="113" t="s">
        <v>634</v>
      </c>
      <c r="AC509" s="121"/>
      <c r="AD509" s="289" t="s">
        <v>620</v>
      </c>
      <c r="AE509" s="289" t="s">
        <v>628</v>
      </c>
      <c r="AF509" s="113" t="s">
        <v>635</v>
      </c>
    </row>
    <row r="510" spans="1:32" x14ac:dyDescent="0.25">
      <c r="A510">
        <v>7</v>
      </c>
      <c r="B510" t="s">
        <v>16</v>
      </c>
      <c r="C510" t="s">
        <v>612</v>
      </c>
      <c r="D510">
        <v>2</v>
      </c>
      <c r="E510" t="s">
        <v>439</v>
      </c>
      <c r="F510">
        <v>8</v>
      </c>
      <c r="G510" t="str">
        <f>VLOOKUP(M510,'BATERIA DE PROYECTOS'!$A$2:$G$115,7,0)</f>
        <v>Programa 8. Erradicación del hambre en Bogotá</v>
      </c>
      <c r="H510" t="s">
        <v>373</v>
      </c>
      <c r="I510" t="str">
        <f>VLOOKUP(M510,'BATERIA DE PROYECTOS'!$A$2:$I$115,9,0)</f>
        <v xml:space="preserve">Menos pobreza </v>
      </c>
      <c r="J510">
        <v>0.12</v>
      </c>
      <c r="K510">
        <v>7</v>
      </c>
      <c r="L510" t="str">
        <f>VLOOKUP(M510,'BATERIA DE PROYECTOS'!$A$2:$L$115,12,0)</f>
        <v>Comedores Comunitarios</v>
      </c>
      <c r="M510">
        <v>49</v>
      </c>
      <c r="N510" t="s">
        <v>639</v>
      </c>
      <c r="O510" t="s">
        <v>640</v>
      </c>
      <c r="P510" t="s">
        <v>1495</v>
      </c>
      <c r="Q510" s="104">
        <v>2100.4335970000002</v>
      </c>
      <c r="R510" s="104">
        <v>2161.671409</v>
      </c>
      <c r="S510" s="104">
        <v>2224.705911</v>
      </c>
      <c r="T510" s="104">
        <v>2289.5913959999998</v>
      </c>
      <c r="U510" s="104">
        <v>8776.4023129999987</v>
      </c>
      <c r="V510" s="105">
        <v>1.5000012498867699E-2</v>
      </c>
      <c r="W510">
        <v>0</v>
      </c>
      <c r="X510" s="103">
        <v>600</v>
      </c>
      <c r="Y510" t="s">
        <v>1009</v>
      </c>
      <c r="Z510" s="103">
        <v>24</v>
      </c>
      <c r="AA510" s="112">
        <v>9</v>
      </c>
      <c r="AB510" s="113" t="s">
        <v>641</v>
      </c>
      <c r="AC510" s="121"/>
      <c r="AD510" s="289" t="s">
        <v>642</v>
      </c>
      <c r="AE510" s="289" t="s">
        <v>347</v>
      </c>
      <c r="AF510" s="113" t="s">
        <v>643</v>
      </c>
    </row>
    <row r="511" spans="1:32" x14ac:dyDescent="0.25">
      <c r="A511">
        <v>7</v>
      </c>
      <c r="B511" t="s">
        <v>16</v>
      </c>
      <c r="C511" t="s">
        <v>438</v>
      </c>
      <c r="D511">
        <v>2</v>
      </c>
      <c r="E511" t="s">
        <v>439</v>
      </c>
      <c r="F511">
        <v>10</v>
      </c>
      <c r="G511" t="str">
        <f>VLOOKUP(M511,'BATERIA DE PROYECTOS'!$A$2:$G$115,7,0)</f>
        <v xml:space="preserve">Programa 10. Salud Pública Integrada e Integral </v>
      </c>
      <c r="H511" t="s">
        <v>373</v>
      </c>
      <c r="I511" t="str">
        <f>VLOOKUP(M511,'BATERIA DE PROYECTOS'!$A$2:$I$115,9,0)</f>
        <v>Ciudad saludable y con bien-estar</v>
      </c>
      <c r="J511">
        <v>0.03</v>
      </c>
      <c r="K511">
        <v>8</v>
      </c>
      <c r="L511" t="str">
        <f>VLOOKUP(M511,'BATERIA DE PROYECTOS'!$A$2:$L$115,12,0)</f>
        <v>Acciones complementarias para personas con discapacidad y sus cuidadores</v>
      </c>
      <c r="M511">
        <v>17</v>
      </c>
      <c r="N511" t="s">
        <v>444</v>
      </c>
      <c r="O511" t="s">
        <v>445</v>
      </c>
      <c r="P511" t="s">
        <v>1496</v>
      </c>
      <c r="Q511" s="104">
        <v>700.14453200000003</v>
      </c>
      <c r="R511" s="104">
        <v>720.55713600000001</v>
      </c>
      <c r="S511" s="104">
        <v>741.56863699999997</v>
      </c>
      <c r="T511" s="104">
        <v>763.19713200000001</v>
      </c>
      <c r="U511" s="104">
        <v>2925.4674370000002</v>
      </c>
      <c r="V511" s="105">
        <v>5.0000041651498146E-3</v>
      </c>
      <c r="W511">
        <v>0</v>
      </c>
      <c r="X511" s="103">
        <v>2000</v>
      </c>
      <c r="Y511" t="s">
        <v>1013</v>
      </c>
      <c r="Z511" s="103">
        <v>18</v>
      </c>
      <c r="AA511" s="112">
        <v>10</v>
      </c>
      <c r="AB511" s="113" t="s">
        <v>446</v>
      </c>
      <c r="AC511" s="121"/>
      <c r="AD511" s="289" t="s">
        <v>347</v>
      </c>
      <c r="AE511" s="289" t="s">
        <v>447</v>
      </c>
      <c r="AF511" s="113" t="s">
        <v>449</v>
      </c>
    </row>
    <row r="512" spans="1:32" x14ac:dyDescent="0.25">
      <c r="A512">
        <v>7</v>
      </c>
      <c r="B512" t="s">
        <v>16</v>
      </c>
      <c r="C512" t="s">
        <v>438</v>
      </c>
      <c r="D512">
        <v>2</v>
      </c>
      <c r="E512" t="s">
        <v>439</v>
      </c>
      <c r="F512">
        <v>10</v>
      </c>
      <c r="G512" t="str">
        <f>VLOOKUP(M512,'BATERIA DE PROYECTOS'!$A$2:$G$115,7,0)</f>
        <v xml:space="preserve">Programa 10. Salud Pública Integrada e Integral </v>
      </c>
      <c r="H512" t="s">
        <v>373</v>
      </c>
      <c r="I512" t="str">
        <f>VLOOKUP(M512,'BATERIA DE PROYECTOS'!$A$2:$I$115,9,0)</f>
        <v>Ciudad saludable y con bien-estar</v>
      </c>
      <c r="J512">
        <v>0.03</v>
      </c>
      <c r="K512">
        <v>9</v>
      </c>
      <c r="L512" t="str">
        <f>VLOOKUP(M512,'BATERIA DE PROYECTOS'!$A$2:$L$115,12,0)</f>
        <v>Acciones para la disminución de los factores de riesgo frente al consumo de sustancias psicoactivas.</v>
      </c>
      <c r="M512">
        <v>18</v>
      </c>
      <c r="N512" t="s">
        <v>452</v>
      </c>
      <c r="O512" t="s">
        <v>453</v>
      </c>
      <c r="P512" t="s">
        <v>1497</v>
      </c>
      <c r="Q512" s="104">
        <v>460.81712700000003</v>
      </c>
      <c r="R512" s="104">
        <v>474.25217800000001</v>
      </c>
      <c r="S512" s="104">
        <v>488.08140700000001</v>
      </c>
      <c r="T512" s="104">
        <v>502.31627600000002</v>
      </c>
      <c r="U512" s="104">
        <v>1925.4669880000001</v>
      </c>
      <c r="V512" s="105">
        <v>3.290873396195135E-3</v>
      </c>
      <c r="W512">
        <v>0</v>
      </c>
      <c r="X512" s="103">
        <v>3500</v>
      </c>
      <c r="Y512" t="s">
        <v>1013</v>
      </c>
      <c r="Z512" s="103">
        <v>18</v>
      </c>
      <c r="AA512" s="112">
        <v>10</v>
      </c>
      <c r="AB512" s="113" t="s">
        <v>454</v>
      </c>
      <c r="AC512" s="121"/>
      <c r="AD512" s="289" t="s">
        <v>347</v>
      </c>
      <c r="AE512" s="289" t="s">
        <v>347</v>
      </c>
      <c r="AF512" s="113" t="s">
        <v>455</v>
      </c>
    </row>
    <row r="513" spans="1:32" x14ac:dyDescent="0.25">
      <c r="A513">
        <v>7</v>
      </c>
      <c r="B513" t="s">
        <v>16</v>
      </c>
      <c r="C513" t="s">
        <v>438</v>
      </c>
      <c r="D513">
        <v>2</v>
      </c>
      <c r="E513" t="s">
        <v>439</v>
      </c>
      <c r="F513">
        <v>10</v>
      </c>
      <c r="G513" t="str">
        <f>VLOOKUP(M513,'BATERIA DE PROYECTOS'!$A$2:$G$115,7,0)</f>
        <v xml:space="preserve">Programa 10. Salud Pública Integrada e Integral </v>
      </c>
      <c r="H513" t="s">
        <v>373</v>
      </c>
      <c r="I513" t="str">
        <f>VLOOKUP(M513,'BATERIA DE PROYECTOS'!$A$2:$I$115,9,0)</f>
        <v>Ciudad saludable y con bien-estar</v>
      </c>
      <c r="J513">
        <v>0.03</v>
      </c>
      <c r="K513">
        <v>10</v>
      </c>
      <c r="L513" t="str">
        <f>VLOOKUP(M513,'BATERIA DE PROYECTOS'!$A$2:$L$115,12,0)</f>
        <v xml:space="preserve">Otorgamiento de Dispositivos de asistencia Personal - DAP - a personas con discapacidad </v>
      </c>
      <c r="M513">
        <v>19</v>
      </c>
      <c r="N513" t="s">
        <v>458</v>
      </c>
      <c r="O513" t="s">
        <v>459</v>
      </c>
      <c r="P513" t="s">
        <v>1498</v>
      </c>
      <c r="Q513" s="104">
        <v>2459.4247059999998</v>
      </c>
      <c r="R513" s="104">
        <v>2531.128847</v>
      </c>
      <c r="S513" s="104">
        <v>2604.9367560000001</v>
      </c>
      <c r="T513" s="104">
        <v>2680.9120039999998</v>
      </c>
      <c r="U513" s="104">
        <v>10276.402312999999</v>
      </c>
      <c r="V513" s="105">
        <v>1.7563707501200662E-2</v>
      </c>
      <c r="W513">
        <v>0</v>
      </c>
      <c r="X513" s="103">
        <v>3000</v>
      </c>
      <c r="Y513" t="s">
        <v>1013</v>
      </c>
      <c r="Z513" s="103">
        <v>18</v>
      </c>
      <c r="AA513" s="112">
        <v>10</v>
      </c>
      <c r="AB513" s="113" t="s">
        <v>460</v>
      </c>
      <c r="AC513" s="121"/>
      <c r="AD513" s="289" t="s">
        <v>347</v>
      </c>
      <c r="AE513" s="289" t="s">
        <v>447</v>
      </c>
      <c r="AF513" s="113" t="s">
        <v>449</v>
      </c>
    </row>
    <row r="514" spans="1:32" x14ac:dyDescent="0.25">
      <c r="A514">
        <v>7</v>
      </c>
      <c r="B514" t="s">
        <v>16</v>
      </c>
      <c r="C514" t="s">
        <v>438</v>
      </c>
      <c r="D514">
        <v>2</v>
      </c>
      <c r="E514" t="s">
        <v>439</v>
      </c>
      <c r="F514">
        <v>10</v>
      </c>
      <c r="G514" t="str">
        <f>VLOOKUP(M514,'BATERIA DE PROYECTOS'!$A$2:$G$115,7,0)</f>
        <v xml:space="preserve">Programa 10. Salud Pública Integrada e Integral </v>
      </c>
      <c r="H514" t="s">
        <v>373</v>
      </c>
      <c r="I514" t="str">
        <f>VLOOKUP(M514,'BATERIA DE PROYECTOS'!$A$2:$I$115,9,0)</f>
        <v>Ciudad saludable y con bien-estar</v>
      </c>
      <c r="J514">
        <v>0.03</v>
      </c>
      <c r="K514">
        <v>19</v>
      </c>
      <c r="L514" t="str">
        <f>VLOOKUP(M514,'BATERIA DE PROYECTOS'!$A$2:$L$115,12,0)</f>
        <v>Salud sexual y reproductiva consciente en adolescentes y jóvenes</v>
      </c>
      <c r="M514">
        <v>20</v>
      </c>
      <c r="N514" t="s">
        <v>463</v>
      </c>
      <c r="O514" t="s">
        <v>464</v>
      </c>
      <c r="P514" t="s">
        <v>1499</v>
      </c>
      <c r="Q514" s="104">
        <v>580.48082899999997</v>
      </c>
      <c r="R514" s="104">
        <v>597.40465700000004</v>
      </c>
      <c r="S514" s="104">
        <v>614.82502199999999</v>
      </c>
      <c r="T514" s="104">
        <v>632.75692900000001</v>
      </c>
      <c r="U514" s="104">
        <v>2425.4674370000002</v>
      </c>
      <c r="V514" s="105">
        <v>4.1454391643721599E-3</v>
      </c>
      <c r="W514">
        <v>0</v>
      </c>
      <c r="X514" s="103">
        <v>1500</v>
      </c>
      <c r="Y514" t="s">
        <v>1013</v>
      </c>
      <c r="Z514" s="103">
        <v>18</v>
      </c>
      <c r="AA514" s="112">
        <v>10</v>
      </c>
      <c r="AB514" s="113" t="s">
        <v>465</v>
      </c>
      <c r="AC514" s="121"/>
      <c r="AD514" s="289" t="s">
        <v>347</v>
      </c>
      <c r="AE514" s="289" t="s">
        <v>347</v>
      </c>
      <c r="AF514" s="113" t="s">
        <v>466</v>
      </c>
    </row>
    <row r="515" spans="1:32" x14ac:dyDescent="0.25">
      <c r="A515">
        <v>7</v>
      </c>
      <c r="B515" t="s">
        <v>16</v>
      </c>
      <c r="C515" t="s">
        <v>438</v>
      </c>
      <c r="D515">
        <v>2</v>
      </c>
      <c r="E515" t="s">
        <v>439</v>
      </c>
      <c r="F515">
        <v>10</v>
      </c>
      <c r="G515" t="str">
        <f>VLOOKUP(M515,'BATERIA DE PROYECTOS'!$A$2:$G$115,7,0)</f>
        <v xml:space="preserve">Programa 10. Salud Pública Integrada e Integral </v>
      </c>
      <c r="H515" t="s">
        <v>345</v>
      </c>
      <c r="I515" t="str">
        <f>VLOOKUP(M515,'BATERIA DE PROYECTOS'!$A$2:$I$115,9,0)</f>
        <v>Ciudad saludable y con bien-estar</v>
      </c>
      <c r="J515" t="s">
        <v>347</v>
      </c>
      <c r="K515">
        <v>70</v>
      </c>
      <c r="L515" t="str">
        <f>VLOOKUP(M515,'BATERIA DE PROYECTOS'!$A$2:$L$115,12,0)</f>
        <v>Acciones para la promoción y atención de la salud mental</v>
      </c>
      <c r="M515">
        <v>23</v>
      </c>
      <c r="N515" t="s">
        <v>480</v>
      </c>
      <c r="O515" t="s">
        <v>481</v>
      </c>
      <c r="P515" t="s">
        <v>1500</v>
      </c>
      <c r="Q515" s="104">
        <v>1994.4220350000001</v>
      </c>
      <c r="R515" s="104">
        <v>2054.0268380000002</v>
      </c>
      <c r="S515" s="104">
        <v>2215.38042</v>
      </c>
      <c r="T515" s="104">
        <v>2278.535625</v>
      </c>
      <c r="U515" s="104">
        <v>8542.3649180000011</v>
      </c>
      <c r="V515" s="105">
        <v>1.4600012165587354E-2</v>
      </c>
      <c r="W515">
        <v>0</v>
      </c>
      <c r="X515" s="103">
        <v>2000</v>
      </c>
      <c r="Y515" t="s">
        <v>1013</v>
      </c>
      <c r="Z515" s="103">
        <v>18</v>
      </c>
      <c r="AA515" s="112">
        <v>10</v>
      </c>
      <c r="AB515" s="113" t="s">
        <v>482</v>
      </c>
      <c r="AC515" s="121"/>
      <c r="AD515" s="289" t="s">
        <v>483</v>
      </c>
      <c r="AE515" s="289" t="s">
        <v>347</v>
      </c>
      <c r="AF515" s="113" t="s">
        <v>472</v>
      </c>
    </row>
    <row r="516" spans="1:32" x14ac:dyDescent="0.25">
      <c r="A516">
        <v>7</v>
      </c>
      <c r="B516" t="s">
        <v>16</v>
      </c>
      <c r="C516" t="s">
        <v>491</v>
      </c>
      <c r="D516">
        <v>2</v>
      </c>
      <c r="E516" t="s">
        <v>439</v>
      </c>
      <c r="F516">
        <v>12</v>
      </c>
      <c r="G516" t="str">
        <f>VLOOKUP(M516,'BATERIA DE PROYECTOS'!$A$2:$G$115,7,0)</f>
        <v>Programa 12. Bogotá cuida a su gente</v>
      </c>
      <c r="H516" t="s">
        <v>345</v>
      </c>
      <c r="I516" t="str">
        <f>VLOOKUP(M516,'BATERIA DE PROYECTOS'!$A$2:$I$115,9,0)</f>
        <v>Cuidado de la vida</v>
      </c>
      <c r="J516" t="s">
        <v>347</v>
      </c>
      <c r="K516">
        <v>66</v>
      </c>
      <c r="L516" t="str">
        <f>VLOOKUP(M516,'BATERIA DE PROYECTOS'!$A$2:$L$115,12,0)</f>
        <v>Prevención y atención de violencia intrafamiliar y sexual para poblaciones en situaciones de riesgo y vulnerabilidad de derechos</v>
      </c>
      <c r="M516">
        <v>25</v>
      </c>
      <c r="N516" t="s">
        <v>496</v>
      </c>
      <c r="O516" t="s">
        <v>497</v>
      </c>
      <c r="P516" t="s">
        <v>1501</v>
      </c>
      <c r="Q516" s="104">
        <v>1358</v>
      </c>
      <c r="R516" s="104">
        <v>1397.880844</v>
      </c>
      <c r="S516" s="104">
        <v>1438.6431560000001</v>
      </c>
      <c r="T516" s="104">
        <v>1480.6024359999999</v>
      </c>
      <c r="U516" s="104">
        <v>5675.1264360000005</v>
      </c>
      <c r="V516" s="105">
        <v>9.6995288543872526E-3</v>
      </c>
      <c r="W516">
        <v>0</v>
      </c>
      <c r="X516" s="103">
        <v>40000</v>
      </c>
      <c r="Y516" t="s">
        <v>1009</v>
      </c>
      <c r="Z516" s="103">
        <v>24</v>
      </c>
      <c r="AA516" s="112">
        <v>12</v>
      </c>
      <c r="AB516" s="113" t="s">
        <v>498</v>
      </c>
      <c r="AC516" s="121"/>
      <c r="AD516" s="289" t="s">
        <v>347</v>
      </c>
      <c r="AE516" s="289" t="s">
        <v>347</v>
      </c>
      <c r="AF516" s="113" t="s">
        <v>371</v>
      </c>
    </row>
    <row r="517" spans="1:32" x14ac:dyDescent="0.25">
      <c r="A517">
        <v>7</v>
      </c>
      <c r="B517" t="s">
        <v>16</v>
      </c>
      <c r="C517" t="s">
        <v>491</v>
      </c>
      <c r="D517">
        <v>2</v>
      </c>
      <c r="E517" t="s">
        <v>439</v>
      </c>
      <c r="F517">
        <v>12</v>
      </c>
      <c r="G517" t="str">
        <f>VLOOKUP(M517,'BATERIA DE PROYECTOS'!$A$2:$G$115,7,0)</f>
        <v>Programa 12. Bogotá cuida a su gente</v>
      </c>
      <c r="H517" t="s">
        <v>345</v>
      </c>
      <c r="I517" t="str">
        <f>VLOOKUP(M517,'BATERIA DE PROYECTOS'!$A$2:$I$115,9,0)</f>
        <v>Cuidado de la vida</v>
      </c>
      <c r="J517" t="s">
        <v>347</v>
      </c>
      <c r="K517">
        <v>23</v>
      </c>
      <c r="L517" t="str">
        <f>VLOOKUP(M517,'BATERIA DE PROYECTOS'!$A$2:$L$115,12,0)</f>
        <v>Estrategias de cuidado a personas cuidadoras</v>
      </c>
      <c r="M517">
        <v>26</v>
      </c>
      <c r="N517" t="s">
        <v>501</v>
      </c>
      <c r="O517" t="s">
        <v>502</v>
      </c>
      <c r="P517" t="s">
        <v>1502</v>
      </c>
      <c r="Q517" s="104">
        <v>1834.3786749999999</v>
      </c>
      <c r="R517" s="104">
        <v>1887.8596970000001</v>
      </c>
      <c r="S517" s="104">
        <v>1942.9098289999999</v>
      </c>
      <c r="T517" s="104">
        <v>1999.576485</v>
      </c>
      <c r="U517" s="104">
        <v>7664.7246859999996</v>
      </c>
      <c r="V517" s="105">
        <v>1.310001091450419E-2</v>
      </c>
      <c r="W517">
        <v>0</v>
      </c>
      <c r="X517" s="103">
        <v>6000</v>
      </c>
      <c r="Y517" t="s">
        <v>995</v>
      </c>
      <c r="Z517" s="103">
        <v>50</v>
      </c>
      <c r="AA517" s="112">
        <v>12</v>
      </c>
      <c r="AB517" s="113" t="s">
        <v>503</v>
      </c>
      <c r="AC517" s="121"/>
      <c r="AD517" s="289" t="s">
        <v>347</v>
      </c>
      <c r="AE517" s="289" t="s">
        <v>347</v>
      </c>
      <c r="AF517" s="113" t="s">
        <v>371</v>
      </c>
    </row>
    <row r="518" spans="1:32" x14ac:dyDescent="0.25">
      <c r="A518">
        <v>7</v>
      </c>
      <c r="B518" t="s">
        <v>16</v>
      </c>
      <c r="C518" t="s">
        <v>491</v>
      </c>
      <c r="D518">
        <v>2</v>
      </c>
      <c r="E518" t="s">
        <v>439</v>
      </c>
      <c r="F518">
        <v>12</v>
      </c>
      <c r="G518" t="str">
        <f>VLOOKUP(M518,'BATERIA DE PROYECTOS'!$A$2:$G$115,7,0)</f>
        <v>Programa 12. Bogotá cuida a su gente</v>
      </c>
      <c r="H518" t="s">
        <v>345</v>
      </c>
      <c r="I518" t="str">
        <f>VLOOKUP(M518,'BATERIA DE PROYECTOS'!$A$2:$I$115,9,0)</f>
        <v>Cuidado de la vida</v>
      </c>
      <c r="J518" t="s">
        <v>347</v>
      </c>
      <c r="K518">
        <v>50</v>
      </c>
      <c r="L518" t="str">
        <f>VLOOKUP(M518,'BATERIA DE PROYECTOS'!$A$2:$L$115,12,0)</f>
        <v>Fortalecimiento de capacidades para el ejercicio de derechos y para la autonomía económica de las mujeres.</v>
      </c>
      <c r="M518">
        <v>27</v>
      </c>
      <c r="N518" t="s">
        <v>506</v>
      </c>
      <c r="O518" t="s">
        <v>507</v>
      </c>
      <c r="P518" t="s">
        <v>1503</v>
      </c>
      <c r="Q518" s="104">
        <v>1960.404691</v>
      </c>
      <c r="R518" s="104">
        <v>1620.88923</v>
      </c>
      <c r="S518" s="104">
        <v>2076.3921839999998</v>
      </c>
      <c r="T518" s="104">
        <v>2533.6227210000002</v>
      </c>
      <c r="U518" s="104">
        <v>8191.3088260000004</v>
      </c>
      <c r="V518" s="105">
        <v>1.4000011666521392E-2</v>
      </c>
      <c r="W518">
        <v>0</v>
      </c>
      <c r="X518" s="103">
        <v>6000</v>
      </c>
      <c r="Y518" t="s">
        <v>995</v>
      </c>
      <c r="Z518" s="103">
        <v>50</v>
      </c>
      <c r="AA518" s="112">
        <v>12</v>
      </c>
      <c r="AB518" s="113" t="s">
        <v>352</v>
      </c>
      <c r="AC518" s="121"/>
      <c r="AD518" s="289" t="s">
        <v>347</v>
      </c>
      <c r="AE518" s="289" t="s">
        <v>508</v>
      </c>
      <c r="AF518" s="113" t="s">
        <v>509</v>
      </c>
    </row>
    <row r="519" spans="1:32" x14ac:dyDescent="0.25">
      <c r="A519">
        <v>7</v>
      </c>
      <c r="B519" t="s">
        <v>16</v>
      </c>
      <c r="C519" t="s">
        <v>521</v>
      </c>
      <c r="D519">
        <v>2</v>
      </c>
      <c r="E519" t="s">
        <v>439</v>
      </c>
      <c r="F519">
        <v>13</v>
      </c>
      <c r="G519" t="str">
        <f>VLOOKUP(M519,'BATERIA DE PROYECTOS'!$A$2:$G$115,7,0)</f>
        <v>Programa 13. Bogotá, un territorio de paz y reconciliación en donde todos puedan volver a empezar.</v>
      </c>
      <c r="H519" t="s">
        <v>345</v>
      </c>
      <c r="I519" t="str">
        <f>VLOOKUP(M519,'BATERIA DE PROYECTOS'!$A$2:$I$115,9,0)</f>
        <v>Cuidado de la vida</v>
      </c>
      <c r="J519" t="s">
        <v>347</v>
      </c>
      <c r="K519">
        <v>21</v>
      </c>
      <c r="L519" t="str">
        <f>VLOOKUP(M519,'BATERIA DE PROYECTOS'!$A$2:$L$115,12,0)</f>
        <v>Construcción de memoria, verdad, reparación, víctimas, paz y reconciliación</v>
      </c>
      <c r="M519">
        <v>30</v>
      </c>
      <c r="N519" t="s">
        <v>525</v>
      </c>
      <c r="O519" t="s">
        <v>526</v>
      </c>
      <c r="P519" t="s">
        <v>1504</v>
      </c>
      <c r="Q519" s="104">
        <v>245.689719</v>
      </c>
      <c r="R519" s="104">
        <v>252.85276400000001</v>
      </c>
      <c r="S519" s="104">
        <v>260.22597000000002</v>
      </c>
      <c r="T519" s="104">
        <v>267.81568700000003</v>
      </c>
      <c r="U519" s="104">
        <v>1026.5841399999999</v>
      </c>
      <c r="V519" s="105">
        <v>1.7545657527948547E-3</v>
      </c>
      <c r="W519">
        <v>0</v>
      </c>
      <c r="X519" s="103">
        <v>20</v>
      </c>
      <c r="Y519" t="s">
        <v>1023</v>
      </c>
      <c r="Z519" s="103">
        <v>1</v>
      </c>
      <c r="AA519" s="112">
        <v>13</v>
      </c>
      <c r="AB519" s="113" t="s">
        <v>362</v>
      </c>
      <c r="AC519" s="121"/>
      <c r="AD519" s="289" t="s">
        <v>347</v>
      </c>
      <c r="AE519" s="289" t="s">
        <v>527</v>
      </c>
      <c r="AF519" s="113" t="s">
        <v>528</v>
      </c>
    </row>
    <row r="520" spans="1:32" x14ac:dyDescent="0.25">
      <c r="A520">
        <v>7</v>
      </c>
      <c r="B520" t="s">
        <v>16</v>
      </c>
      <c r="C520" t="s">
        <v>521</v>
      </c>
      <c r="D520">
        <v>2</v>
      </c>
      <c r="E520" t="s">
        <v>439</v>
      </c>
      <c r="F520">
        <v>13</v>
      </c>
      <c r="G520" t="str">
        <f>VLOOKUP(M520,'BATERIA DE PROYECTOS'!$A$2:$G$115,7,0)</f>
        <v>Programa 13. Bogotá, un territorio de paz y reconciliación en donde todos puedan volver a empezar.</v>
      </c>
      <c r="H520" t="s">
        <v>345</v>
      </c>
      <c r="I520" t="str">
        <f>VLOOKUP(M520,'BATERIA DE PROYECTOS'!$A$2:$I$115,9,0)</f>
        <v>Cuidado de la vida</v>
      </c>
      <c r="J520" t="s">
        <v>347</v>
      </c>
      <c r="K520">
        <v>21</v>
      </c>
      <c r="L520" t="str">
        <f>VLOOKUP(M520,'BATERIA DE PROYECTOS'!$A$2:$L$115,12,0)</f>
        <v>Construcción de memoria, verdad, reparación, víctimas, paz y reconciliación</v>
      </c>
      <c r="M520">
        <v>31</v>
      </c>
      <c r="N520" t="s">
        <v>529</v>
      </c>
      <c r="O520" t="s">
        <v>530</v>
      </c>
      <c r="P520" t="s">
        <v>1505</v>
      </c>
      <c r="Q520" s="104">
        <v>782.378108</v>
      </c>
      <c r="R520" s="104">
        <v>805.188219</v>
      </c>
      <c r="S520" s="104">
        <v>828.66756799999996</v>
      </c>
      <c r="T520" s="104">
        <v>852.83637899999997</v>
      </c>
      <c r="U520" s="104">
        <v>3269.0702739999997</v>
      </c>
      <c r="V520" s="105">
        <v>5.5872660824860315E-3</v>
      </c>
      <c r="W520">
        <v>0</v>
      </c>
      <c r="X520" s="103">
        <v>20</v>
      </c>
      <c r="Y520" t="s">
        <v>1023</v>
      </c>
      <c r="Z520" s="103">
        <v>1</v>
      </c>
      <c r="AA520" s="112">
        <v>13</v>
      </c>
      <c r="AB520" s="113" t="s">
        <v>531</v>
      </c>
      <c r="AC520" s="121"/>
      <c r="AD520" s="289" t="s">
        <v>347</v>
      </c>
      <c r="AE520" s="289" t="s">
        <v>347</v>
      </c>
      <c r="AF520" s="113" t="s">
        <v>532</v>
      </c>
    </row>
    <row r="521" spans="1:32" x14ac:dyDescent="0.25">
      <c r="A521">
        <v>7</v>
      </c>
      <c r="B521" t="s">
        <v>16</v>
      </c>
      <c r="C521" t="s">
        <v>521</v>
      </c>
      <c r="D521">
        <v>2</v>
      </c>
      <c r="E521" t="s">
        <v>439</v>
      </c>
      <c r="F521">
        <v>13</v>
      </c>
      <c r="G521" t="str">
        <f>VLOOKUP(M521,'BATERIA DE PROYECTOS'!$A$2:$G$115,7,0)</f>
        <v>Programa 13. Bogotá, un territorio de paz y reconciliación en donde todos puedan volver a empezar.</v>
      </c>
      <c r="H521" t="s">
        <v>345</v>
      </c>
      <c r="I521" t="str">
        <f>VLOOKUP(M521,'BATERIA DE PROYECTOS'!$A$2:$I$115,9,0)</f>
        <v>Cuidado de la vida</v>
      </c>
      <c r="J521" t="s">
        <v>347</v>
      </c>
      <c r="K521">
        <v>21</v>
      </c>
      <c r="L521" t="str">
        <f>VLOOKUP(M521,'BATERIA DE PROYECTOS'!$A$2:$L$115,12,0)</f>
        <v>Construcción de memoria, verdad, reparación, víctimas, paz y reconciliación</v>
      </c>
      <c r="M521">
        <v>32</v>
      </c>
      <c r="N521" t="s">
        <v>533</v>
      </c>
      <c r="O521" t="s">
        <v>534</v>
      </c>
      <c r="P521" t="s">
        <v>1506</v>
      </c>
      <c r="Q521" s="104">
        <v>190.18366</v>
      </c>
      <c r="R521" s="104">
        <v>195.72843499999999</v>
      </c>
      <c r="S521" s="104">
        <v>201.435891</v>
      </c>
      <c r="T521" s="104">
        <v>207.31094400000001</v>
      </c>
      <c r="U521" s="104">
        <v>794.65893000000005</v>
      </c>
      <c r="V521" s="105">
        <v>1.3581754182668397E-3</v>
      </c>
      <c r="W521">
        <v>0</v>
      </c>
      <c r="X521" s="103">
        <v>16</v>
      </c>
      <c r="Y521" t="s">
        <v>1023</v>
      </c>
      <c r="Z521" s="103">
        <v>1</v>
      </c>
      <c r="AA521" s="112">
        <v>13</v>
      </c>
      <c r="AB521" s="113" t="s">
        <v>352</v>
      </c>
      <c r="AC521" s="121"/>
      <c r="AD521" s="289" t="s">
        <v>347</v>
      </c>
      <c r="AE521" s="289" t="s">
        <v>347</v>
      </c>
      <c r="AF521" s="113" t="s">
        <v>535</v>
      </c>
    </row>
    <row r="522" spans="1:32" x14ac:dyDescent="0.25">
      <c r="A522">
        <v>7</v>
      </c>
      <c r="B522" t="s">
        <v>16</v>
      </c>
      <c r="C522" t="s">
        <v>536</v>
      </c>
      <c r="D522">
        <v>2</v>
      </c>
      <c r="E522" t="s">
        <v>439</v>
      </c>
      <c r="F522">
        <v>14</v>
      </c>
      <c r="G522" t="str">
        <f>VLOOKUP(M522,'BATERIA DE PROYECTOS'!$A$2:$G$115,7,0)</f>
        <v>Programa 14. Bogotá deportiva, recreativa, artística, patrimonial e intercultural.</v>
      </c>
      <c r="H522" t="s">
        <v>373</v>
      </c>
      <c r="I522" t="str">
        <f>VLOOKUP(M522,'BATERIA DE PROYECTOS'!$A$2:$I$115,9,0)</f>
        <v>Bogotá cultural y deportiva</v>
      </c>
      <c r="J522" t="s">
        <v>539</v>
      </c>
      <c r="K522">
        <v>3</v>
      </c>
      <c r="L522" t="str">
        <f>VLOOKUP(M522,'BATERIA DE PROYECTOS'!$A$2:$L$115,12,0)</f>
        <v>Iniciativas de interés cultural, artístico, patrimonial y de cultura ciudadana.</v>
      </c>
      <c r="M522">
        <v>33</v>
      </c>
      <c r="N522" t="s">
        <v>542</v>
      </c>
      <c r="O522" t="s">
        <v>543</v>
      </c>
      <c r="P522" t="s">
        <v>1507</v>
      </c>
      <c r="Q522" s="104">
        <v>1723.1573209999999</v>
      </c>
      <c r="R522" s="104">
        <v>1773.395702</v>
      </c>
      <c r="S522" s="104">
        <v>1825.108056</v>
      </c>
      <c r="T522" s="104">
        <v>1878.338921</v>
      </c>
      <c r="U522" s="104">
        <v>7200</v>
      </c>
      <c r="V522" s="105">
        <v>1.2305736011198221E-2</v>
      </c>
      <c r="W522">
        <v>0</v>
      </c>
      <c r="X522" s="103">
        <v>180</v>
      </c>
      <c r="Y522" t="s">
        <v>1027</v>
      </c>
      <c r="Z522" s="103">
        <v>26</v>
      </c>
      <c r="AA522" s="112">
        <v>14</v>
      </c>
      <c r="AB522" s="113" t="s">
        <v>544</v>
      </c>
      <c r="AC522" s="121"/>
      <c r="AD522" s="289" t="s">
        <v>545</v>
      </c>
      <c r="AE522" s="289" t="s">
        <v>546</v>
      </c>
      <c r="AF522" s="113" t="s">
        <v>548</v>
      </c>
    </row>
    <row r="523" spans="1:32" x14ac:dyDescent="0.25">
      <c r="A523">
        <v>7</v>
      </c>
      <c r="B523" t="s">
        <v>16</v>
      </c>
      <c r="C523" t="s">
        <v>536</v>
      </c>
      <c r="D523">
        <v>2</v>
      </c>
      <c r="E523" t="s">
        <v>439</v>
      </c>
      <c r="F523">
        <v>14</v>
      </c>
      <c r="G523" t="str">
        <f>VLOOKUP(M523,'BATERIA DE PROYECTOS'!$A$2:$G$115,7,0)</f>
        <v>Programa 14. Bogotá deportiva, recreativa, artística, patrimonial e intercultural.</v>
      </c>
      <c r="H523" t="s">
        <v>345</v>
      </c>
      <c r="I523" t="str">
        <f>VLOOKUP(M523,'BATERIA DE PROYECTOS'!$A$2:$I$115,9,0)</f>
        <v>Bogotá cultural y deportiva</v>
      </c>
      <c r="J523" t="s">
        <v>347</v>
      </c>
      <c r="K523">
        <v>24</v>
      </c>
      <c r="L523" t="str">
        <f>VLOOKUP(M523,'BATERIA DE PROYECTOS'!$A$2:$L$115,12,0)</f>
        <v xml:space="preserve">Recreación y deporte </v>
      </c>
      <c r="M523">
        <v>34</v>
      </c>
      <c r="N523" t="s">
        <v>551</v>
      </c>
      <c r="O523" t="s">
        <v>552</v>
      </c>
      <c r="P523" s="94" t="s">
        <v>1508</v>
      </c>
      <c r="Q523" s="104">
        <v>1940.039487</v>
      </c>
      <c r="R523" s="104">
        <v>1996.6010329999999</v>
      </c>
      <c r="S523" s="104">
        <v>2054.8220710000001</v>
      </c>
      <c r="T523" s="104">
        <v>2114.7527460000001</v>
      </c>
      <c r="U523" s="104">
        <v>8106.2153369999996</v>
      </c>
      <c r="V523" s="105">
        <v>1.3854575831534474E-2</v>
      </c>
      <c r="W523">
        <v>0</v>
      </c>
      <c r="X523" s="262">
        <v>240</v>
      </c>
      <c r="Y523" t="s">
        <v>1027</v>
      </c>
      <c r="Z523" s="103">
        <v>26</v>
      </c>
      <c r="AA523" s="112">
        <v>15</v>
      </c>
      <c r="AB523" s="113" t="s">
        <v>553</v>
      </c>
      <c r="AC523" s="121"/>
      <c r="AD523" s="289" t="s">
        <v>545</v>
      </c>
      <c r="AE523" s="289" t="s">
        <v>347</v>
      </c>
      <c r="AF523" s="113" t="s">
        <v>554</v>
      </c>
    </row>
    <row r="524" spans="1:32" x14ac:dyDescent="0.25">
      <c r="A524">
        <v>7</v>
      </c>
      <c r="B524" t="s">
        <v>16</v>
      </c>
      <c r="C524" t="s">
        <v>536</v>
      </c>
      <c r="D524">
        <v>2</v>
      </c>
      <c r="E524" t="s">
        <v>439</v>
      </c>
      <c r="F524">
        <v>14</v>
      </c>
      <c r="G524" t="str">
        <f>VLOOKUP(M524,'BATERIA DE PROYECTOS'!$A$2:$G$115,7,0)</f>
        <v>Programa 14. Bogotá deportiva, recreativa, artística, patrimonial e intercultural.</v>
      </c>
      <c r="H524" t="s">
        <v>345</v>
      </c>
      <c r="I524" t="str">
        <f>VLOOKUP(M524,'BATERIA DE PROYECTOS'!$A$2:$I$115,9,0)</f>
        <v>Bogotá cultural y deportiva</v>
      </c>
      <c r="J524" t="s">
        <v>347</v>
      </c>
      <c r="K524">
        <v>24</v>
      </c>
      <c r="L524" t="str">
        <f>VLOOKUP(M524,'BATERIA DE PROYECTOS'!$A$2:$L$115,12,0)</f>
        <v xml:space="preserve">Recreación y deporte </v>
      </c>
      <c r="M524">
        <v>35</v>
      </c>
      <c r="N524" t="s">
        <v>555</v>
      </c>
      <c r="O524" t="s">
        <v>556</v>
      </c>
      <c r="P524" t="s">
        <v>1509</v>
      </c>
      <c r="Q524" s="104">
        <v>1732.8219260000001</v>
      </c>
      <c r="R524" s="104">
        <v>1797.919498</v>
      </c>
      <c r="S524" s="104">
        <v>2864.927005</v>
      </c>
      <c r="T524" s="104">
        <v>2933.9021600000001</v>
      </c>
      <c r="U524" s="104">
        <v>9329.570588999999</v>
      </c>
      <c r="V524" s="105">
        <v>1.5945448995287926E-2</v>
      </c>
      <c r="W524">
        <v>0</v>
      </c>
      <c r="X524" s="103">
        <v>60000</v>
      </c>
      <c r="Y524" t="s">
        <v>1027</v>
      </c>
      <c r="Z524" s="103">
        <v>26</v>
      </c>
      <c r="AA524" s="112">
        <v>15</v>
      </c>
      <c r="AB524" s="113" t="s">
        <v>557</v>
      </c>
      <c r="AC524" s="121"/>
      <c r="AD524" s="289" t="s">
        <v>545</v>
      </c>
      <c r="AE524" s="289" t="s">
        <v>347</v>
      </c>
      <c r="AF524" s="113" t="s">
        <v>558</v>
      </c>
    </row>
    <row r="525" spans="1:32" x14ac:dyDescent="0.25">
      <c r="A525">
        <v>7</v>
      </c>
      <c r="B525" t="s">
        <v>16</v>
      </c>
      <c r="C525" t="s">
        <v>536</v>
      </c>
      <c r="D525">
        <v>2</v>
      </c>
      <c r="E525" t="s">
        <v>439</v>
      </c>
      <c r="F525">
        <v>14</v>
      </c>
      <c r="G525" t="str">
        <f>VLOOKUP(M525,'BATERIA DE PROYECTOS'!$A$2:$G$115,7,0)</f>
        <v>Programa 14. Bogotá deportiva, recreativa, artística, patrimonial e intercultural.</v>
      </c>
      <c r="H525" t="s">
        <v>345</v>
      </c>
      <c r="I525" t="str">
        <f>VLOOKUP(M525,'BATERIA DE PROYECTOS'!$A$2:$I$115,9,0)</f>
        <v>Bogotá cultural y deportiva</v>
      </c>
      <c r="J525" t="s">
        <v>347</v>
      </c>
      <c r="K525">
        <v>24</v>
      </c>
      <c r="L525" t="str">
        <f>VLOOKUP(M525,'BATERIA DE PROYECTOS'!$A$2:$L$115,12,0)</f>
        <v xml:space="preserve">Recreación y deporte </v>
      </c>
      <c r="M525">
        <v>36</v>
      </c>
      <c r="N525" t="s">
        <v>559</v>
      </c>
      <c r="O525" t="s">
        <v>560</v>
      </c>
      <c r="P525" t="s">
        <v>1510</v>
      </c>
      <c r="Q525" s="104">
        <v>1060.018822</v>
      </c>
      <c r="R525" s="104">
        <v>1090.9235040000001</v>
      </c>
      <c r="S525" s="104">
        <v>1122.7349160000001</v>
      </c>
      <c r="T525" s="104">
        <v>1155.480458</v>
      </c>
      <c r="U525" s="104">
        <v>4429.1577000000007</v>
      </c>
      <c r="V525" s="105">
        <v>7.5700063066897073E-3</v>
      </c>
      <c r="W525">
        <v>0</v>
      </c>
      <c r="X525" s="103">
        <v>8000</v>
      </c>
      <c r="Y525" t="s">
        <v>1027</v>
      </c>
      <c r="Z525" s="103">
        <v>26</v>
      </c>
      <c r="AA525" s="112">
        <v>15</v>
      </c>
      <c r="AB525" s="113" t="s">
        <v>561</v>
      </c>
      <c r="AC525" s="121"/>
      <c r="AD525" s="289" t="s">
        <v>545</v>
      </c>
      <c r="AE525" s="289" t="s">
        <v>562</v>
      </c>
      <c r="AF525" s="113" t="s">
        <v>563</v>
      </c>
    </row>
    <row r="526" spans="1:32" x14ac:dyDescent="0.25">
      <c r="A526">
        <v>7</v>
      </c>
      <c r="B526" t="s">
        <v>16</v>
      </c>
      <c r="C526" t="s">
        <v>536</v>
      </c>
      <c r="D526">
        <v>2</v>
      </c>
      <c r="E526" t="s">
        <v>439</v>
      </c>
      <c r="F526">
        <v>14</v>
      </c>
      <c r="G526" t="str">
        <f>VLOOKUP(M526,'BATERIA DE PROYECTOS'!$A$2:$G$115,7,0)</f>
        <v>Programa 14. Bogotá deportiva, recreativa, artística, patrimonial e intercultural.</v>
      </c>
      <c r="H526" t="s">
        <v>345</v>
      </c>
      <c r="I526" t="str">
        <f>VLOOKUP(M526,'BATERIA DE PROYECTOS'!$A$2:$I$115,9,0)</f>
        <v>Bogotá cultural y deportiva</v>
      </c>
      <c r="J526" t="s">
        <v>347</v>
      </c>
      <c r="K526">
        <v>24</v>
      </c>
      <c r="L526" t="str">
        <f>VLOOKUP(M526,'BATERIA DE PROYECTOS'!$A$2:$L$115,12,0)</f>
        <v xml:space="preserve">Recreación y deporte </v>
      </c>
      <c r="M526">
        <v>37</v>
      </c>
      <c r="N526" t="s">
        <v>564</v>
      </c>
      <c r="O526" t="s">
        <v>565</v>
      </c>
      <c r="P526" t="s">
        <v>1511</v>
      </c>
      <c r="Q526" s="104">
        <v>189.03902400000001</v>
      </c>
      <c r="R526" s="104">
        <v>194.55042700000001</v>
      </c>
      <c r="S526" s="104">
        <v>200.22353200000001</v>
      </c>
      <c r="T526" s="104">
        <v>206.06322599999999</v>
      </c>
      <c r="U526" s="104">
        <v>789.87620900000002</v>
      </c>
      <c r="V526" s="105">
        <v>1.3500011263166711E-3</v>
      </c>
      <c r="W526">
        <v>0</v>
      </c>
      <c r="X526" s="103">
        <v>5000</v>
      </c>
      <c r="Y526" t="s">
        <v>1027</v>
      </c>
      <c r="Z526" s="103">
        <v>26</v>
      </c>
      <c r="AA526" s="112">
        <v>15</v>
      </c>
      <c r="AB526" s="113" t="s">
        <v>222</v>
      </c>
      <c r="AC526" s="121"/>
      <c r="AD526" s="289" t="s">
        <v>347</v>
      </c>
      <c r="AE526" s="289" t="s">
        <v>347</v>
      </c>
      <c r="AF526" s="113" t="s">
        <v>566</v>
      </c>
    </row>
    <row r="527" spans="1:32" x14ac:dyDescent="0.25">
      <c r="A527">
        <v>7</v>
      </c>
      <c r="B527" t="s">
        <v>16</v>
      </c>
      <c r="C527" t="s">
        <v>536</v>
      </c>
      <c r="D527">
        <v>2</v>
      </c>
      <c r="E527" t="s">
        <v>439</v>
      </c>
      <c r="F527">
        <v>14</v>
      </c>
      <c r="G527" t="str">
        <f>VLOOKUP(M527,'BATERIA DE PROYECTOS'!$A$2:$G$115,7,0)</f>
        <v>Programa 14. Bogotá deportiva, recreativa, artística, patrimonial e intercultural.</v>
      </c>
      <c r="H527" t="s">
        <v>345</v>
      </c>
      <c r="I527" t="str">
        <f>VLOOKUP(M527,'BATERIA DE PROYECTOS'!$A$2:$I$115,9,0)</f>
        <v>Bogotá cultural y deportiva</v>
      </c>
      <c r="J527" t="s">
        <v>347</v>
      </c>
      <c r="K527">
        <v>25</v>
      </c>
      <c r="L527" t="str">
        <f>VLOOKUP(M527,'BATERIA DE PROYECTOS'!$A$2:$L$115,12,0)</f>
        <v>Arte, cultura y patrimonio</v>
      </c>
      <c r="M527">
        <v>38</v>
      </c>
      <c r="N527" t="s">
        <v>569</v>
      </c>
      <c r="O527" t="s">
        <v>570</v>
      </c>
      <c r="P527" t="s">
        <v>1512</v>
      </c>
      <c r="Q527" s="104">
        <v>2871.9288689999998</v>
      </c>
      <c r="R527" s="104">
        <v>2955.6595040000002</v>
      </c>
      <c r="S527" s="104">
        <v>3041.846759</v>
      </c>
      <c r="T527" s="104">
        <v>3130.5648679999999</v>
      </c>
      <c r="U527" s="104">
        <v>12000</v>
      </c>
      <c r="V527" s="105">
        <v>2.0509560018663699E-2</v>
      </c>
      <c r="W527">
        <v>0</v>
      </c>
      <c r="X527" s="103">
        <v>150</v>
      </c>
      <c r="Y527" t="s">
        <v>1027</v>
      </c>
      <c r="Z527" s="103">
        <v>26</v>
      </c>
      <c r="AA527" s="112">
        <v>14</v>
      </c>
      <c r="AB527" s="113" t="s">
        <v>571</v>
      </c>
      <c r="AC527" s="121"/>
      <c r="AD527" s="289" t="s">
        <v>545</v>
      </c>
      <c r="AE527" s="289" t="s">
        <v>572</v>
      </c>
      <c r="AF527" s="113" t="s">
        <v>573</v>
      </c>
    </row>
    <row r="528" spans="1:32" x14ac:dyDescent="0.25">
      <c r="A528">
        <v>7</v>
      </c>
      <c r="B528" t="s">
        <v>16</v>
      </c>
      <c r="C528" t="s">
        <v>536</v>
      </c>
      <c r="D528">
        <v>2</v>
      </c>
      <c r="E528" t="s">
        <v>439</v>
      </c>
      <c r="F528">
        <v>14</v>
      </c>
      <c r="G528" t="str">
        <f>VLOOKUP(M528,'BATERIA DE PROYECTOS'!$A$2:$G$115,7,0)</f>
        <v>Programa 14. Bogotá deportiva, recreativa, artística, patrimonial e intercultural.</v>
      </c>
      <c r="H528" t="s">
        <v>345</v>
      </c>
      <c r="I528" t="str">
        <f>VLOOKUP(M528,'BATERIA DE PROYECTOS'!$A$2:$I$115,9,0)</f>
        <v>Bogotá cultural y deportiva</v>
      </c>
      <c r="J528" t="s">
        <v>347</v>
      </c>
      <c r="K528">
        <v>25</v>
      </c>
      <c r="L528" t="str">
        <f>VLOOKUP(M528,'BATERIA DE PROYECTOS'!$A$2:$L$115,12,0)</f>
        <v>Arte, cultura y patrimonio</v>
      </c>
      <c r="M528">
        <v>39</v>
      </c>
      <c r="N528" t="s">
        <v>574</v>
      </c>
      <c r="O528" t="s">
        <v>575</v>
      </c>
      <c r="P528" t="s">
        <v>1513</v>
      </c>
      <c r="Q528" s="104">
        <v>1311.363096</v>
      </c>
      <c r="R528" s="104">
        <v>1685.127491</v>
      </c>
      <c r="S528" s="104">
        <v>2134.8431650000002</v>
      </c>
      <c r="T528" s="104">
        <v>2511.7842139999998</v>
      </c>
      <c r="U528" s="104">
        <v>7643.1179659999998</v>
      </c>
      <c r="V528" s="105">
        <v>1.3063082221116984E-2</v>
      </c>
      <c r="W528">
        <v>0</v>
      </c>
      <c r="X528" s="103">
        <v>2500</v>
      </c>
      <c r="Y528" t="s">
        <v>1027</v>
      </c>
      <c r="Z528" s="103">
        <v>26</v>
      </c>
      <c r="AA528" s="112">
        <v>14</v>
      </c>
      <c r="AB528" s="113" t="s">
        <v>561</v>
      </c>
      <c r="AC528" s="121"/>
      <c r="AD528" s="289" t="s">
        <v>545</v>
      </c>
      <c r="AE528" s="289" t="s">
        <v>576</v>
      </c>
      <c r="AF528" s="113" t="s">
        <v>577</v>
      </c>
    </row>
    <row r="529" spans="1:32" x14ac:dyDescent="0.25">
      <c r="A529">
        <v>7</v>
      </c>
      <c r="B529" t="s">
        <v>16</v>
      </c>
      <c r="C529" t="s">
        <v>536</v>
      </c>
      <c r="D529">
        <v>2</v>
      </c>
      <c r="E529" t="s">
        <v>439</v>
      </c>
      <c r="F529">
        <v>14</v>
      </c>
      <c r="G529" t="str">
        <f>VLOOKUP(M529,'BATERIA DE PROYECTOS'!$A$2:$G$115,7,0)</f>
        <v>Programa 14. Bogotá deportiva, recreativa, artística, patrimonial e intercultural.</v>
      </c>
      <c r="H529" t="s">
        <v>345</v>
      </c>
      <c r="I529" t="str">
        <f>VLOOKUP(M529,'BATERIA DE PROYECTOS'!$A$2:$I$115,9,0)</f>
        <v>Bogotá cultural y deportiva</v>
      </c>
      <c r="J529" t="s">
        <v>347</v>
      </c>
      <c r="K529">
        <v>25</v>
      </c>
      <c r="L529" t="str">
        <f>VLOOKUP(M529,'BATERIA DE PROYECTOS'!$A$2:$L$115,12,0)</f>
        <v>Arte, cultura y patrimonio</v>
      </c>
      <c r="M529">
        <v>40</v>
      </c>
      <c r="N529" t="s">
        <v>578</v>
      </c>
      <c r="O529" t="s">
        <v>579</v>
      </c>
      <c r="P529" t="s">
        <v>1514</v>
      </c>
      <c r="Q529" s="104">
        <v>717.98221699999999</v>
      </c>
      <c r="R529" s="104">
        <v>738.91487600000005</v>
      </c>
      <c r="S529" s="104">
        <v>760.46168999999998</v>
      </c>
      <c r="T529" s="104">
        <v>782.64121699999998</v>
      </c>
      <c r="U529" s="104">
        <v>3000</v>
      </c>
      <c r="V529" s="105">
        <v>5.1273900046659247E-3</v>
      </c>
      <c r="W529">
        <v>0</v>
      </c>
      <c r="X529" s="103">
        <v>200</v>
      </c>
      <c r="Y529" t="s">
        <v>1027</v>
      </c>
      <c r="Z529" s="103">
        <v>26</v>
      </c>
      <c r="AA529" s="112">
        <v>14</v>
      </c>
      <c r="AB529" s="113" t="s">
        <v>580</v>
      </c>
      <c r="AC529" s="121"/>
      <c r="AD529" s="289" t="s">
        <v>347</v>
      </c>
      <c r="AE529" s="289" t="s">
        <v>347</v>
      </c>
      <c r="AF529" s="113" t="s">
        <v>581</v>
      </c>
    </row>
    <row r="530" spans="1:32" x14ac:dyDescent="0.25">
      <c r="A530">
        <v>7</v>
      </c>
      <c r="B530" t="s">
        <v>16</v>
      </c>
      <c r="C530" t="s">
        <v>595</v>
      </c>
      <c r="D530">
        <v>2</v>
      </c>
      <c r="E530" t="s">
        <v>439</v>
      </c>
      <c r="F530">
        <v>15</v>
      </c>
      <c r="G530" t="str">
        <f>VLOOKUP(M530,'BATERIA DE PROYECTOS'!$A$2:$G$115,7,0)</f>
        <v>Programa 15. Bogotá protege todas las formas de vida</v>
      </c>
      <c r="H530" t="s">
        <v>345</v>
      </c>
      <c r="I530" t="str">
        <f>VLOOKUP(M530,'BATERIA DE PROYECTOS'!$A$2:$I$115,9,0)</f>
        <v>Cuidado de la vida</v>
      </c>
      <c r="J530" t="s">
        <v>347</v>
      </c>
      <c r="K530">
        <v>33</v>
      </c>
      <c r="L530" t="str">
        <f>VLOOKUP(M530,'BATERIA DE PROYECTOS'!$A$2:$L$115,12,0)</f>
        <v>Protección y bienestar animal</v>
      </c>
      <c r="M530">
        <v>43</v>
      </c>
      <c r="N530" t="s">
        <v>599</v>
      </c>
      <c r="O530" t="s">
        <v>600</v>
      </c>
      <c r="P530" t="s">
        <v>1515</v>
      </c>
      <c r="Q530" s="104">
        <v>276.22301900000002</v>
      </c>
      <c r="R530" s="104">
        <v>284.27625699999999</v>
      </c>
      <c r="S530" s="104">
        <v>292.56577499999997</v>
      </c>
      <c r="T530" s="104">
        <v>301.09870999999998</v>
      </c>
      <c r="U530" s="104">
        <v>1154.163761</v>
      </c>
      <c r="V530" s="105">
        <v>1.9726159106330104E-3</v>
      </c>
      <c r="W530">
        <v>0</v>
      </c>
      <c r="X530" s="103">
        <v>4000</v>
      </c>
      <c r="Y530" t="s">
        <v>1036</v>
      </c>
      <c r="Z530" s="103">
        <v>33</v>
      </c>
      <c r="AA530" s="112">
        <v>16</v>
      </c>
      <c r="AB530" s="113" t="s">
        <v>406</v>
      </c>
      <c r="AC530" s="121"/>
      <c r="AD530" s="289" t="s">
        <v>347</v>
      </c>
      <c r="AE530" s="289" t="s">
        <v>601</v>
      </c>
      <c r="AF530" s="113" t="s">
        <v>602</v>
      </c>
    </row>
    <row r="531" spans="1:32" x14ac:dyDescent="0.25">
      <c r="A531">
        <v>7</v>
      </c>
      <c r="B531" t="s">
        <v>16</v>
      </c>
      <c r="C531" t="s">
        <v>595</v>
      </c>
      <c r="D531">
        <v>2</v>
      </c>
      <c r="E531" t="s">
        <v>439</v>
      </c>
      <c r="F531">
        <v>15</v>
      </c>
      <c r="G531" t="str">
        <f>VLOOKUP(M531,'BATERIA DE PROYECTOS'!$A$2:$G$115,7,0)</f>
        <v>Programa 15. Bogotá protege todas las formas de vida</v>
      </c>
      <c r="H531" t="s">
        <v>345</v>
      </c>
      <c r="I531" t="str">
        <f>VLOOKUP(M531,'BATERIA DE PROYECTOS'!$A$2:$I$115,9,0)</f>
        <v>Cuidado de la vida</v>
      </c>
      <c r="J531" t="s">
        <v>347</v>
      </c>
      <c r="K531">
        <v>33</v>
      </c>
      <c r="L531" t="str">
        <f>VLOOKUP(M531,'BATERIA DE PROYECTOS'!$A$2:$L$115,12,0)</f>
        <v>Protección y bienestar animal</v>
      </c>
      <c r="M531">
        <v>44</v>
      </c>
      <c r="N531" t="s">
        <v>603</v>
      </c>
      <c r="O531" t="s">
        <v>604</v>
      </c>
      <c r="P531" t="s">
        <v>1516</v>
      </c>
      <c r="Q531" s="104">
        <v>717.98221699999999</v>
      </c>
      <c r="R531" s="104">
        <v>738.91487600000005</v>
      </c>
      <c r="S531" s="104">
        <v>760.46168999999998</v>
      </c>
      <c r="T531" s="104">
        <v>782.64121699999998</v>
      </c>
      <c r="U531" s="104">
        <v>3000</v>
      </c>
      <c r="V531" s="105">
        <v>5.1273900046659247E-3</v>
      </c>
      <c r="W531">
        <v>0</v>
      </c>
      <c r="X531" s="103">
        <v>15000</v>
      </c>
      <c r="Y531" t="s">
        <v>1036</v>
      </c>
      <c r="Z531" s="103">
        <v>33</v>
      </c>
      <c r="AA531" s="112">
        <v>16</v>
      </c>
      <c r="AB531" s="113" t="s">
        <v>605</v>
      </c>
      <c r="AC531" s="121"/>
      <c r="AD531" s="289" t="s">
        <v>347</v>
      </c>
      <c r="AE531" s="289" t="s">
        <v>606</v>
      </c>
      <c r="AF531" s="113" t="s">
        <v>607</v>
      </c>
    </row>
    <row r="532" spans="1:32" x14ac:dyDescent="0.25">
      <c r="A532">
        <v>7</v>
      </c>
      <c r="B532" t="s">
        <v>16</v>
      </c>
      <c r="C532" t="s">
        <v>595</v>
      </c>
      <c r="D532">
        <v>2</v>
      </c>
      <c r="E532" t="s">
        <v>439</v>
      </c>
      <c r="F532">
        <v>15</v>
      </c>
      <c r="G532" t="str">
        <f>VLOOKUP(M532,'BATERIA DE PROYECTOS'!$A$2:$G$115,7,0)</f>
        <v>Programa 15. Bogotá protege todas las formas de vida</v>
      </c>
      <c r="H532" t="s">
        <v>345</v>
      </c>
      <c r="I532" t="str">
        <f>VLOOKUP(M532,'BATERIA DE PROYECTOS'!$A$2:$I$115,9,0)</f>
        <v>Cuidado de la vida</v>
      </c>
      <c r="J532" t="s">
        <v>347</v>
      </c>
      <c r="K532">
        <v>33</v>
      </c>
      <c r="L532" t="str">
        <f>VLOOKUP(M532,'BATERIA DE PROYECTOS'!$A$2:$L$115,12,0)</f>
        <v>Protección y bienestar animal</v>
      </c>
      <c r="M532">
        <v>45</v>
      </c>
      <c r="N532" t="s">
        <v>608</v>
      </c>
      <c r="O532" t="s">
        <v>609</v>
      </c>
      <c r="P532" t="s">
        <v>1517</v>
      </c>
      <c r="Q532" s="104">
        <v>1050.216799</v>
      </c>
      <c r="R532" s="104">
        <v>1080.8357040000001</v>
      </c>
      <c r="S532" s="104">
        <v>1112.3529559999999</v>
      </c>
      <c r="T532" s="104">
        <v>1144.7956979999999</v>
      </c>
      <c r="U532" s="104">
        <v>4388.2011569999995</v>
      </c>
      <c r="V532" s="105">
        <v>7.500006250288415E-3</v>
      </c>
      <c r="W532">
        <v>0</v>
      </c>
      <c r="X532" s="103">
        <v>25000</v>
      </c>
      <c r="Y532" t="s">
        <v>1036</v>
      </c>
      <c r="Z532" s="103">
        <v>33</v>
      </c>
      <c r="AA532" s="112">
        <v>16</v>
      </c>
      <c r="AB532" s="113" t="s">
        <v>610</v>
      </c>
      <c r="AC532" s="121"/>
      <c r="AD532" s="289" t="s">
        <v>347</v>
      </c>
      <c r="AE532" s="289" t="s">
        <v>611</v>
      </c>
      <c r="AF532" s="113" t="s">
        <v>607</v>
      </c>
    </row>
    <row r="533" spans="1:32" x14ac:dyDescent="0.25">
      <c r="A533">
        <v>7</v>
      </c>
      <c r="B533" t="s">
        <v>16</v>
      </c>
      <c r="C533" t="s">
        <v>644</v>
      </c>
      <c r="D533">
        <v>3</v>
      </c>
      <c r="E533" t="s">
        <v>645</v>
      </c>
      <c r="F533">
        <v>16</v>
      </c>
      <c r="G533" t="str">
        <f>VLOOKUP(M533,'BATERIA DE PROYECTOS'!$A$2:$G$115,7,0)</f>
        <v>Programa 16. Atención integral a la primera infancia y educación como eje del potencial humano.</v>
      </c>
      <c r="H533" t="s">
        <v>373</v>
      </c>
      <c r="I533" t="str">
        <f>VLOOKUP(M533,'BATERIA DE PROYECTOS'!$A$2:$I$115,9,0)</f>
        <v>Educación como eje del potencial humano</v>
      </c>
      <c r="J533">
        <v>0.09</v>
      </c>
      <c r="K533">
        <v>28</v>
      </c>
      <c r="L533" t="str">
        <f>VLOOKUP(M533,'BATERIA DE PROYECTOS'!$A$2:$L$115,12,0)</f>
        <v>Dotación de equipamientos para instituciones educativas públicas del distrito.</v>
      </c>
      <c r="M533">
        <v>50</v>
      </c>
      <c r="N533" t="s">
        <v>650</v>
      </c>
      <c r="O533" t="s">
        <v>651</v>
      </c>
      <c r="P533" t="s">
        <v>1518</v>
      </c>
      <c r="Q533" s="104">
        <v>1353.465614</v>
      </c>
      <c r="R533" s="104">
        <v>1407.5031120000001</v>
      </c>
      <c r="S533" s="104">
        <v>2463.1260480000001</v>
      </c>
      <c r="T533" s="104">
        <v>2520.3823280000001</v>
      </c>
      <c r="U533" s="104">
        <v>7744.4771020000007</v>
      </c>
      <c r="V533" s="105">
        <v>1.3236318161386311E-2</v>
      </c>
      <c r="W533">
        <v>0</v>
      </c>
      <c r="X533" s="103">
        <v>36</v>
      </c>
      <c r="Y533" t="s">
        <v>1040</v>
      </c>
      <c r="Z533" s="103">
        <v>15</v>
      </c>
      <c r="AA533" s="112">
        <v>17</v>
      </c>
      <c r="AB533" s="113" t="s">
        <v>222</v>
      </c>
      <c r="AC533" s="121"/>
      <c r="AD533" s="289" t="s">
        <v>347</v>
      </c>
      <c r="AE533" s="289" t="s">
        <v>652</v>
      </c>
      <c r="AF533" s="113" t="s">
        <v>653</v>
      </c>
    </row>
    <row r="534" spans="1:32" x14ac:dyDescent="0.25">
      <c r="A534">
        <v>7</v>
      </c>
      <c r="B534" t="s">
        <v>16</v>
      </c>
      <c r="C534" t="s">
        <v>644</v>
      </c>
      <c r="D534">
        <v>3</v>
      </c>
      <c r="E534" t="s">
        <v>645</v>
      </c>
      <c r="F534">
        <v>16</v>
      </c>
      <c r="G534" t="str">
        <f>VLOOKUP(M534,'BATERIA DE PROYECTOS'!$A$2:$G$115,7,0)</f>
        <v>Programa 16. Atención integral a la primera infancia y educación como eje del potencial humano.</v>
      </c>
      <c r="H534" t="s">
        <v>373</v>
      </c>
      <c r="I534" t="str">
        <f>VLOOKUP(M534,'BATERIA DE PROYECTOS'!$A$2:$I$115,9,0)</f>
        <v>Educación como eje del potencial humano</v>
      </c>
      <c r="J534">
        <v>0.09</v>
      </c>
      <c r="K534">
        <v>29</v>
      </c>
      <c r="L534" t="str">
        <f>VLOOKUP(M534,'BATERIA DE PROYECTOS'!$A$2:$L$115,12,0)</f>
        <v>Apoyo para educación superior</v>
      </c>
      <c r="M534">
        <v>51</v>
      </c>
      <c r="N534" t="s">
        <v>656</v>
      </c>
      <c r="O534" t="s">
        <v>657</v>
      </c>
      <c r="P534" t="s">
        <v>1519</v>
      </c>
      <c r="Q534" s="104">
        <v>1048.3815649999999</v>
      </c>
      <c r="R534" s="104">
        <v>1402.2708399999999</v>
      </c>
      <c r="S534" s="104">
        <v>2757.7412020000002</v>
      </c>
      <c r="T534" s="104">
        <v>2514.840428</v>
      </c>
      <c r="U534" s="104">
        <v>7723.2340349999995</v>
      </c>
      <c r="V534" s="105">
        <v>1.3200010998251559E-2</v>
      </c>
      <c r="W534">
        <v>0</v>
      </c>
      <c r="X534" s="103">
        <v>800</v>
      </c>
      <c r="Y534" t="s">
        <v>1040</v>
      </c>
      <c r="Z534" s="103">
        <v>15</v>
      </c>
      <c r="AA534" s="112">
        <v>17</v>
      </c>
      <c r="AB534" s="113" t="s">
        <v>658</v>
      </c>
      <c r="AC534" s="121"/>
      <c r="AD534" s="289" t="s">
        <v>659</v>
      </c>
      <c r="AE534" s="289" t="s">
        <v>660</v>
      </c>
      <c r="AF534" s="113" t="s">
        <v>661</v>
      </c>
    </row>
    <row r="535" spans="1:32" x14ac:dyDescent="0.25">
      <c r="A535">
        <v>7</v>
      </c>
      <c r="B535" t="s">
        <v>16</v>
      </c>
      <c r="C535" t="s">
        <v>644</v>
      </c>
      <c r="D535">
        <v>3</v>
      </c>
      <c r="E535" t="s">
        <v>645</v>
      </c>
      <c r="F535">
        <v>16</v>
      </c>
      <c r="G535" t="str">
        <f>VLOOKUP(M535,'BATERIA DE PROYECTOS'!$A$2:$G$115,7,0)</f>
        <v>Programa 16. Atención integral a la primera infancia y educación como eje del potencial humano.</v>
      </c>
      <c r="H535" t="s">
        <v>373</v>
      </c>
      <c r="I535" t="str">
        <f>VLOOKUP(M535,'BATERIA DE PROYECTOS'!$A$2:$I$115,9,0)</f>
        <v>Educación como eje del potencial humano</v>
      </c>
      <c r="J535">
        <v>0.09</v>
      </c>
      <c r="K535">
        <v>29</v>
      </c>
      <c r="L535" t="str">
        <f>VLOOKUP(M535,'BATERIA DE PROYECTOS'!$A$2:$L$115,12,0)</f>
        <v>Apoyo para educación superior</v>
      </c>
      <c r="M535">
        <v>52</v>
      </c>
      <c r="N535" t="s">
        <v>662</v>
      </c>
      <c r="O535" t="s">
        <v>663</v>
      </c>
      <c r="P535" t="s">
        <v>1520</v>
      </c>
      <c r="Q535" s="104">
        <v>9699.9401120000002</v>
      </c>
      <c r="R535" s="104">
        <v>10099.359714</v>
      </c>
      <c r="S535" s="104">
        <v>18510.498113000001</v>
      </c>
      <c r="T535" s="104">
        <v>18933.709422</v>
      </c>
      <c r="U535" s="104">
        <v>57243.507361000004</v>
      </c>
      <c r="V535" s="105">
        <v>9.7836595824937242E-2</v>
      </c>
      <c r="W535">
        <v>0</v>
      </c>
      <c r="X535" s="103">
        <v>800</v>
      </c>
      <c r="Y535" t="s">
        <v>1040</v>
      </c>
      <c r="Z535" s="103">
        <v>15</v>
      </c>
      <c r="AA535" s="112">
        <v>17</v>
      </c>
      <c r="AB535" s="113" t="s">
        <v>664</v>
      </c>
      <c r="AC535" s="121"/>
      <c r="AD535" s="289" t="s">
        <v>659</v>
      </c>
      <c r="AE535" s="289" t="s">
        <v>660</v>
      </c>
      <c r="AF535" s="113" t="s">
        <v>665</v>
      </c>
    </row>
    <row r="536" spans="1:32" x14ac:dyDescent="0.25">
      <c r="A536">
        <v>7</v>
      </c>
      <c r="B536" t="s">
        <v>16</v>
      </c>
      <c r="C536" t="s">
        <v>672</v>
      </c>
      <c r="D536">
        <v>3</v>
      </c>
      <c r="E536" t="s">
        <v>645</v>
      </c>
      <c r="F536">
        <v>19</v>
      </c>
      <c r="G536" t="str">
        <f>VLOOKUP(M536,'BATERIA DE PROYECTOS'!$A$2:$G$115,7,0)</f>
        <v>Programa 19. Desarrollo empresarial, productividad y empleo.</v>
      </c>
      <c r="H536" t="s">
        <v>345</v>
      </c>
      <c r="I536" t="str">
        <f>VLOOKUP(M536,'BATERIA DE PROYECTOS'!$A$2:$I$115,9,0)</f>
        <v>Desarrollo empresarial, productividad y empleo</v>
      </c>
      <c r="J536" t="s">
        <v>347</v>
      </c>
      <c r="K536">
        <v>35</v>
      </c>
      <c r="L536" t="str">
        <f>VLOOKUP(M536,'BATERIA DE PROYECTOS'!$A$2:$L$115,12,0)</f>
        <v>Fortalecimiento de habilidades para la empleabilidad - impulso al empleo local.</v>
      </c>
      <c r="M536">
        <v>54</v>
      </c>
      <c r="N536" t="s">
        <v>677</v>
      </c>
      <c r="O536" t="s">
        <v>678</v>
      </c>
      <c r="P536" t="s">
        <v>1521</v>
      </c>
      <c r="Q536" s="104">
        <v>1744.4220350000001</v>
      </c>
      <c r="R536" s="104">
        <v>1804.026838</v>
      </c>
      <c r="S536" s="104">
        <v>2165.38042</v>
      </c>
      <c r="T536" s="104">
        <v>2828.535625</v>
      </c>
      <c r="U536" s="104">
        <v>8542.3649180000011</v>
      </c>
      <c r="V536" s="105">
        <v>1.4600012165587354E-2</v>
      </c>
      <c r="W536">
        <v>0</v>
      </c>
      <c r="X536" s="103">
        <v>886</v>
      </c>
      <c r="Y536" t="s">
        <v>1044</v>
      </c>
      <c r="Z536" s="103">
        <v>11</v>
      </c>
      <c r="AA536" s="112">
        <v>18</v>
      </c>
      <c r="AB536" s="113" t="s">
        <v>352</v>
      </c>
      <c r="AC536" s="121"/>
      <c r="AD536" s="289" t="s">
        <v>679</v>
      </c>
      <c r="AE536" s="289" t="s">
        <v>347</v>
      </c>
      <c r="AF536" s="113" t="s">
        <v>680</v>
      </c>
    </row>
    <row r="537" spans="1:32" x14ac:dyDescent="0.25">
      <c r="A537">
        <v>7</v>
      </c>
      <c r="B537" t="s">
        <v>16</v>
      </c>
      <c r="C537" t="s">
        <v>672</v>
      </c>
      <c r="D537">
        <v>3</v>
      </c>
      <c r="E537" t="s">
        <v>645</v>
      </c>
      <c r="F537">
        <v>19</v>
      </c>
      <c r="G537" t="str">
        <f>VLOOKUP(M537,'BATERIA DE PROYECTOS'!$A$2:$G$115,7,0)</f>
        <v>Programa 19. Desarrollo empresarial, productividad y empleo.</v>
      </c>
      <c r="H537" t="s">
        <v>345</v>
      </c>
      <c r="I537" t="str">
        <f>VLOOKUP(M537,'BATERIA DE PROYECTOS'!$A$2:$I$115,9,0)</f>
        <v>Emprendimiento equitativo e incluyente</v>
      </c>
      <c r="J537" t="s">
        <v>347</v>
      </c>
      <c r="K537">
        <v>36</v>
      </c>
      <c r="L537" t="str">
        <f>VLOOKUP(M537,'BATERIA DE PROYECTOS'!$A$2:$L$115,12,0)</f>
        <v>Desarrollo turístico local</v>
      </c>
      <c r="M537">
        <v>55</v>
      </c>
      <c r="N537" t="s">
        <v>684</v>
      </c>
      <c r="O537" t="s">
        <v>685</v>
      </c>
      <c r="P537" t="s">
        <v>1522</v>
      </c>
      <c r="Q537" s="104">
        <v>1246.2572680000001</v>
      </c>
      <c r="R537" s="104">
        <v>1282.5917019999999</v>
      </c>
      <c r="S537" s="104">
        <v>1319.992174</v>
      </c>
      <c r="T537" s="104">
        <v>1358.4908949999999</v>
      </c>
      <c r="U537" s="104">
        <v>5207.3320389999999</v>
      </c>
      <c r="V537" s="105">
        <v>8.9000074159150764E-3</v>
      </c>
      <c r="W537">
        <v>0</v>
      </c>
      <c r="X537" s="103">
        <v>200</v>
      </c>
      <c r="Y537" t="s">
        <v>1044</v>
      </c>
      <c r="Z537" s="103">
        <v>11</v>
      </c>
      <c r="AA537" s="112">
        <v>18</v>
      </c>
      <c r="AB537" s="113" t="s">
        <v>686</v>
      </c>
      <c r="AC537" s="121"/>
      <c r="AD537" s="289" t="s">
        <v>347</v>
      </c>
      <c r="AE537" s="289" t="s">
        <v>347</v>
      </c>
      <c r="AF537" s="113" t="s">
        <v>687</v>
      </c>
    </row>
    <row r="538" spans="1:32" x14ac:dyDescent="0.25">
      <c r="A538">
        <v>7</v>
      </c>
      <c r="B538" t="s">
        <v>16</v>
      </c>
      <c r="C538" t="s">
        <v>536</v>
      </c>
      <c r="D538">
        <v>3</v>
      </c>
      <c r="E538" t="s">
        <v>645</v>
      </c>
      <c r="F538">
        <v>20</v>
      </c>
      <c r="G538" t="str">
        <f>VLOOKUP(M538,'BATERIA DE PROYECTOS'!$A$2:$G$115,7,0)</f>
        <v>Programa 20. Promoción del emprendimiento formal, equitativo e incluyente</v>
      </c>
      <c r="H538" t="s">
        <v>345</v>
      </c>
      <c r="I538" t="str">
        <f>VLOOKUP(M538,'BATERIA DE PROYECTOS'!$A$2:$I$115,9,0)</f>
        <v>Bogotá cultural y deportiva</v>
      </c>
      <c r="J538" t="s">
        <v>347</v>
      </c>
      <c r="K538">
        <v>30</v>
      </c>
      <c r="L538" t="str">
        <f>VLOOKUP(M538,'BATERIA DE PROYECTOS'!$A$2:$L$115,12,0)</f>
        <v>Sostenibilidad del ecosistema cultural y creativo</v>
      </c>
      <c r="M538">
        <v>56</v>
      </c>
      <c r="N538" t="s">
        <v>691</v>
      </c>
      <c r="O538" t="s">
        <v>692</v>
      </c>
      <c r="P538" t="s">
        <v>1523</v>
      </c>
      <c r="Q538" s="104">
        <v>1358.280393</v>
      </c>
      <c r="R538" s="104">
        <v>1397.880844</v>
      </c>
      <c r="S538" s="104">
        <v>1438.6431560000001</v>
      </c>
      <c r="T538" s="104">
        <v>1480.6024359999999</v>
      </c>
      <c r="U538" s="104">
        <v>5675.4068290000005</v>
      </c>
      <c r="V538" s="105">
        <v>9.7000080824757775E-3</v>
      </c>
      <c r="W538">
        <v>0</v>
      </c>
      <c r="X538" s="103">
        <v>114</v>
      </c>
      <c r="Y538" t="s">
        <v>1027</v>
      </c>
      <c r="Z538" s="103">
        <v>26</v>
      </c>
      <c r="AA538" s="112">
        <v>19</v>
      </c>
      <c r="AB538" s="113" t="s">
        <v>693</v>
      </c>
      <c r="AC538" s="121"/>
      <c r="AD538" s="289" t="s">
        <v>545</v>
      </c>
      <c r="AE538" s="289" t="s">
        <v>347</v>
      </c>
      <c r="AF538" s="113" t="s">
        <v>694</v>
      </c>
    </row>
    <row r="539" spans="1:32" x14ac:dyDescent="0.25">
      <c r="A539">
        <v>7</v>
      </c>
      <c r="B539" t="s">
        <v>16</v>
      </c>
      <c r="C539" t="s">
        <v>672</v>
      </c>
      <c r="D539">
        <v>3</v>
      </c>
      <c r="E539" t="s">
        <v>645</v>
      </c>
      <c r="F539">
        <v>20</v>
      </c>
      <c r="G539" t="str">
        <f>VLOOKUP(M539,'BATERIA DE PROYECTOS'!$A$2:$G$115,7,0)</f>
        <v>Programa 20. Promoción del emprendimiento formal, equitativo e incluyente</v>
      </c>
      <c r="H539" t="s">
        <v>345</v>
      </c>
      <c r="I539" t="str">
        <f>VLOOKUP(M539,'BATERIA DE PROYECTOS'!$A$2:$I$115,9,0)</f>
        <v>Emprendimiento equitativo e incluyente</v>
      </c>
      <c r="J539" t="s">
        <v>347</v>
      </c>
      <c r="K539">
        <v>38</v>
      </c>
      <c r="L539" t="str">
        <f>VLOOKUP(M539,'BATERIA DE PROYECTOS'!$A$2:$L$115,12,0)</f>
        <v>Fortalecimiento del tejido empresarial local</v>
      </c>
      <c r="M539">
        <v>58</v>
      </c>
      <c r="N539" t="s">
        <v>704</v>
      </c>
      <c r="O539" t="s">
        <v>705</v>
      </c>
      <c r="P539" t="s">
        <v>1524</v>
      </c>
      <c r="Q539" s="104">
        <v>1358.280393</v>
      </c>
      <c r="R539" s="104">
        <v>1397.880844</v>
      </c>
      <c r="S539" s="104">
        <v>1438.6431560000001</v>
      </c>
      <c r="T539" s="104">
        <v>1480.6024359999999</v>
      </c>
      <c r="U539" s="104">
        <v>5675.4068290000005</v>
      </c>
      <c r="V539" s="105">
        <v>9.7000080824757775E-3</v>
      </c>
      <c r="W539">
        <v>0</v>
      </c>
      <c r="X539" s="103">
        <v>850</v>
      </c>
      <c r="Y539" t="s">
        <v>1044</v>
      </c>
      <c r="Z539" s="103">
        <v>11</v>
      </c>
      <c r="AA539" s="112">
        <v>20</v>
      </c>
      <c r="AB539" s="113" t="s">
        <v>706</v>
      </c>
      <c r="AC539" s="121"/>
      <c r="AD539" s="289" t="s">
        <v>347</v>
      </c>
      <c r="AE539" s="289" t="s">
        <v>707</v>
      </c>
      <c r="AF539" s="113" t="s">
        <v>708</v>
      </c>
    </row>
    <row r="540" spans="1:32" x14ac:dyDescent="0.25">
      <c r="A540">
        <v>7</v>
      </c>
      <c r="B540" t="s">
        <v>16</v>
      </c>
      <c r="C540" t="s">
        <v>536</v>
      </c>
      <c r="D540">
        <v>4</v>
      </c>
      <c r="E540" t="s">
        <v>710</v>
      </c>
      <c r="F540">
        <v>24</v>
      </c>
      <c r="G540" t="str">
        <f>VLOOKUP(M540,'BATERIA DE PROYECTOS'!$A$2:$G$115,7,0)</f>
        <v>Programa 24. Revitalización y renovación urbana y rural con inclusión.</v>
      </c>
      <c r="H540" t="s">
        <v>345</v>
      </c>
      <c r="I540" t="str">
        <f>VLOOKUP(M540,'BATERIA DE PROYECTOS'!$A$2:$I$115,9,0)</f>
        <v>Desarrollo urbano y rural integral</v>
      </c>
      <c r="J540" t="s">
        <v>347</v>
      </c>
      <c r="K540">
        <v>26</v>
      </c>
      <c r="L540" t="str">
        <f>VLOOKUP(M540,'BATERIA DE PROYECTOS'!$A$2:$L$115,12,0)</f>
        <v>Construcción, mantenimiento y dotación de parques de la red de proximidad</v>
      </c>
      <c r="M540">
        <v>60</v>
      </c>
      <c r="N540" t="s">
        <v>723</v>
      </c>
      <c r="O540" t="s">
        <v>724</v>
      </c>
      <c r="P540" t="s">
        <v>1525</v>
      </c>
      <c r="Q540" s="104">
        <v>2595.083705</v>
      </c>
      <c r="R540" s="104">
        <v>2670.7576819999999</v>
      </c>
      <c r="S540" s="104">
        <v>0</v>
      </c>
      <c r="T540" s="104">
        <v>0</v>
      </c>
      <c r="U540" s="104">
        <v>5265.8413870000004</v>
      </c>
      <c r="V540" s="105">
        <v>9.0000074979533183E-3</v>
      </c>
      <c r="W540">
        <v>0</v>
      </c>
      <c r="X540" s="103">
        <v>3000</v>
      </c>
      <c r="Y540" t="s">
        <v>1027</v>
      </c>
      <c r="Z540" s="103">
        <v>26</v>
      </c>
      <c r="AA540" s="112">
        <v>22</v>
      </c>
      <c r="AB540" s="113" t="s">
        <v>725</v>
      </c>
      <c r="AC540" s="121"/>
      <c r="AD540" s="289" t="s">
        <v>347</v>
      </c>
      <c r="AE540" s="289" t="s">
        <v>347</v>
      </c>
      <c r="AF540" s="113" t="s">
        <v>726</v>
      </c>
    </row>
    <row r="541" spans="1:32" x14ac:dyDescent="0.25">
      <c r="A541">
        <v>7</v>
      </c>
      <c r="B541" t="s">
        <v>16</v>
      </c>
      <c r="C541" t="s">
        <v>536</v>
      </c>
      <c r="D541">
        <v>4</v>
      </c>
      <c r="E541" t="s">
        <v>710</v>
      </c>
      <c r="F541">
        <v>24</v>
      </c>
      <c r="G541" t="str">
        <f>VLOOKUP(M541,'BATERIA DE PROYECTOS'!$A$2:$G$115,7,0)</f>
        <v>Programa 24. Revitalización y renovación urbana y rural con inclusión.</v>
      </c>
      <c r="H541" t="s">
        <v>345</v>
      </c>
      <c r="I541" t="str">
        <f>VLOOKUP(M541,'BATERIA DE PROYECTOS'!$A$2:$I$115,9,0)</f>
        <v>Desarrollo urbano y rural integral</v>
      </c>
      <c r="J541" t="s">
        <v>347</v>
      </c>
      <c r="K541">
        <v>26</v>
      </c>
      <c r="L541" t="str">
        <f>VLOOKUP(M541,'BATERIA DE PROYECTOS'!$A$2:$L$115,12,0)</f>
        <v>Construcción, mantenimiento y dotación de parques de la red de proximidad</v>
      </c>
      <c r="M541">
        <v>61</v>
      </c>
      <c r="N541" t="s">
        <v>727</v>
      </c>
      <c r="O541" t="s">
        <v>728</v>
      </c>
      <c r="P541" t="s">
        <v>1526</v>
      </c>
      <c r="Q541" s="104">
        <v>1050.216799</v>
      </c>
      <c r="R541" s="104">
        <v>1080.8357040000001</v>
      </c>
      <c r="S541" s="104">
        <v>1112.3529559999999</v>
      </c>
      <c r="T541" s="104">
        <v>1144.7956979999999</v>
      </c>
      <c r="U541" s="104">
        <v>4388.2011569999995</v>
      </c>
      <c r="V541" s="105">
        <v>7.500006250288415E-3</v>
      </c>
      <c r="W541">
        <v>0</v>
      </c>
      <c r="X541" s="103">
        <v>32</v>
      </c>
      <c r="Y541" t="s">
        <v>1027</v>
      </c>
      <c r="Z541" s="103">
        <v>26</v>
      </c>
      <c r="AA541" s="112">
        <v>22</v>
      </c>
      <c r="AB541" s="113" t="s">
        <v>383</v>
      </c>
      <c r="AC541" s="121"/>
      <c r="AD541" s="289" t="s">
        <v>347</v>
      </c>
      <c r="AE541" s="289" t="s">
        <v>729</v>
      </c>
      <c r="AF541" s="113" t="s">
        <v>730</v>
      </c>
    </row>
    <row r="542" spans="1:32" x14ac:dyDescent="0.25">
      <c r="A542">
        <v>7</v>
      </c>
      <c r="B542" t="s">
        <v>16</v>
      </c>
      <c r="C542" t="s">
        <v>536</v>
      </c>
      <c r="D542">
        <v>4</v>
      </c>
      <c r="E542" t="s">
        <v>710</v>
      </c>
      <c r="F542">
        <v>24</v>
      </c>
      <c r="G542" t="str">
        <f>VLOOKUP(M542,'BATERIA DE PROYECTOS'!$A$2:$G$115,7,0)</f>
        <v>Programa 24. Revitalización y renovación urbana y rural con inclusión.</v>
      </c>
      <c r="H542" t="s">
        <v>345</v>
      </c>
      <c r="I542" t="str">
        <f>VLOOKUP(M542,'BATERIA DE PROYECTOS'!$A$2:$I$115,9,0)</f>
        <v>Desarrollo urbano y rural integral</v>
      </c>
      <c r="J542" t="s">
        <v>347</v>
      </c>
      <c r="K542">
        <v>31</v>
      </c>
      <c r="L542" t="str">
        <f>VLOOKUP(M542,'BATERIA DE PROYECTOS'!$A$2:$L$115,12,0)</f>
        <v>Dotación de equipamientos culturales de escala local</v>
      </c>
      <c r="M542">
        <v>62</v>
      </c>
      <c r="N542" t="s">
        <v>733</v>
      </c>
      <c r="O542" t="s">
        <v>734</v>
      </c>
      <c r="P542" t="s">
        <v>1527</v>
      </c>
      <c r="Q542" s="104">
        <v>1218.2514860000001</v>
      </c>
      <c r="R542" s="104">
        <v>1253.769417</v>
      </c>
      <c r="S542" s="104">
        <v>1290.329428</v>
      </c>
      <c r="T542" s="104">
        <v>1327.9630090000001</v>
      </c>
      <c r="U542" s="104">
        <v>5090.3133400000006</v>
      </c>
      <c r="V542" s="105">
        <v>8.7000072467112079E-3</v>
      </c>
      <c r="W542">
        <v>0</v>
      </c>
      <c r="X542" s="103">
        <v>31</v>
      </c>
      <c r="Y542" t="s">
        <v>1027</v>
      </c>
      <c r="Z542" s="103">
        <v>26</v>
      </c>
      <c r="AA542" s="112">
        <v>33</v>
      </c>
      <c r="AB542" s="113" t="s">
        <v>383</v>
      </c>
      <c r="AC542" s="121"/>
      <c r="AD542" s="289" t="s">
        <v>347</v>
      </c>
      <c r="AE542" s="289" t="s">
        <v>735</v>
      </c>
      <c r="AF542" s="113" t="s">
        <v>736</v>
      </c>
    </row>
    <row r="543" spans="1:32" x14ac:dyDescent="0.25">
      <c r="A543">
        <v>7</v>
      </c>
      <c r="B543" t="s">
        <v>16</v>
      </c>
      <c r="C543" t="s">
        <v>595</v>
      </c>
      <c r="D543">
        <v>4</v>
      </c>
      <c r="E543" t="s">
        <v>710</v>
      </c>
      <c r="F543">
        <v>25</v>
      </c>
      <c r="G543" t="str">
        <f>VLOOKUP(M543,'BATERIA DE PROYECTOS'!$A$2:$G$115,7,0)</f>
        <v>Programa 25. Aumento de la resiliencia al cambio climático y reduccion de la vulnerabilidad</v>
      </c>
      <c r="H543" t="s">
        <v>345</v>
      </c>
      <c r="I543" t="str">
        <f>VLOOKUP(M543,'BATERIA DE PROYECTOS'!$A$2:$I$115,9,0)</f>
        <v>Protección del ambiente y resiliencia al cambio climático</v>
      </c>
      <c r="J543" t="s">
        <v>347</v>
      </c>
      <c r="K543">
        <v>32</v>
      </c>
      <c r="L543" t="str">
        <f>VLOOKUP(M543,'BATERIA DE PROYECTOS'!$A$2:$L$115,12,0)</f>
        <v xml:space="preserve">Reverdecimeinto Urbano </v>
      </c>
      <c r="M543">
        <v>63</v>
      </c>
      <c r="N543" t="s">
        <v>741</v>
      </c>
      <c r="O543" t="s">
        <v>742</v>
      </c>
      <c r="P543" t="s">
        <v>1528</v>
      </c>
      <c r="Q543" s="104">
        <v>126.026016</v>
      </c>
      <c r="R543" s="104">
        <v>129.70028500000001</v>
      </c>
      <c r="S543" s="104">
        <v>133.48235500000001</v>
      </c>
      <c r="T543" s="104">
        <v>137.375484</v>
      </c>
      <c r="U543" s="104">
        <v>526.58414000000005</v>
      </c>
      <c r="V543" s="105">
        <v>9.0000075201720077E-4</v>
      </c>
      <c r="W543">
        <v>0</v>
      </c>
      <c r="X543" s="103">
        <v>4000</v>
      </c>
      <c r="Y543" t="s">
        <v>1036</v>
      </c>
      <c r="Z543" s="103">
        <v>33</v>
      </c>
      <c r="AA543" s="112">
        <v>24</v>
      </c>
      <c r="AB543" s="113" t="s">
        <v>743</v>
      </c>
      <c r="AC543" s="121"/>
      <c r="AD543" s="289" t="s">
        <v>744</v>
      </c>
      <c r="AE543" s="289" t="s">
        <v>347</v>
      </c>
      <c r="AF543" s="113" t="s">
        <v>745</v>
      </c>
    </row>
    <row r="544" spans="1:32" x14ac:dyDescent="0.25">
      <c r="A544">
        <v>7</v>
      </c>
      <c r="B544" t="s">
        <v>16</v>
      </c>
      <c r="C544" t="s">
        <v>595</v>
      </c>
      <c r="D544">
        <v>4</v>
      </c>
      <c r="E544" t="s">
        <v>710</v>
      </c>
      <c r="F544">
        <v>25</v>
      </c>
      <c r="G544" t="str">
        <f>VLOOKUP(M544,'BATERIA DE PROYECTOS'!$A$2:$G$115,7,0)</f>
        <v>Programa 25. Aumento de la resiliencia al cambio climático y reduccion de la vulnerabilidad</v>
      </c>
      <c r="H544" t="s">
        <v>345</v>
      </c>
      <c r="I544" t="str">
        <f>VLOOKUP(M544,'BATERIA DE PROYECTOS'!$A$2:$I$115,9,0)</f>
        <v>Protección del ambiente y resiliencia al cambio climático</v>
      </c>
      <c r="J544" t="s">
        <v>347</v>
      </c>
      <c r="K544">
        <v>32</v>
      </c>
      <c r="L544" t="str">
        <f>VLOOKUP(M544,'BATERIA DE PROYECTOS'!$A$2:$L$115,12,0)</f>
        <v xml:space="preserve">Reverdecimeinto Urbano </v>
      </c>
      <c r="M544">
        <v>65</v>
      </c>
      <c r="N544" t="s">
        <v>750</v>
      </c>
      <c r="O544" t="s">
        <v>751</v>
      </c>
      <c r="P544" t="s">
        <v>1529</v>
      </c>
      <c r="Q544" s="104">
        <v>271.87593299999997</v>
      </c>
      <c r="R544" s="104">
        <v>279.80243300000001</v>
      </c>
      <c r="S544" s="104">
        <v>287.96149300000002</v>
      </c>
      <c r="T544" s="104">
        <v>296.360141</v>
      </c>
      <c r="U544" s="104">
        <v>1136</v>
      </c>
      <c r="V544" s="105">
        <v>1.9415716817668303E-3</v>
      </c>
      <c r="W544">
        <v>0</v>
      </c>
      <c r="X544" s="103">
        <v>4</v>
      </c>
      <c r="Y544" t="s">
        <v>1036</v>
      </c>
      <c r="Z544" s="103">
        <v>33</v>
      </c>
      <c r="AA544" s="112">
        <v>24</v>
      </c>
      <c r="AB544" s="113" t="s">
        <v>752</v>
      </c>
      <c r="AC544" s="121"/>
      <c r="AD544" s="289" t="s">
        <v>744</v>
      </c>
      <c r="AE544" s="289" t="s">
        <v>753</v>
      </c>
      <c r="AF544" s="113" t="s">
        <v>745</v>
      </c>
    </row>
    <row r="545" spans="1:32" x14ac:dyDescent="0.25">
      <c r="A545">
        <v>7</v>
      </c>
      <c r="B545" t="s">
        <v>16</v>
      </c>
      <c r="C545" t="s">
        <v>595</v>
      </c>
      <c r="D545">
        <v>4</v>
      </c>
      <c r="E545" t="s">
        <v>710</v>
      </c>
      <c r="F545">
        <v>25</v>
      </c>
      <c r="G545" t="str">
        <f>VLOOKUP(M545,'BATERIA DE PROYECTOS'!$A$2:$G$115,7,0)</f>
        <v>Programa 25. Aumento de la resiliencia al cambio climático y reduccion de la vulnerabilidad</v>
      </c>
      <c r="H545" t="s">
        <v>345</v>
      </c>
      <c r="I545" t="str">
        <f>VLOOKUP(M545,'BATERIA DE PROYECTOS'!$A$2:$I$115,9,0)</f>
        <v>Protección del ambiente y resiliencia al cambio climático</v>
      </c>
      <c r="J545" t="s">
        <v>347</v>
      </c>
      <c r="K545">
        <v>32</v>
      </c>
      <c r="L545" t="str">
        <f>VLOOKUP(M545,'BATERIA DE PROYECTOS'!$A$2:$L$115,12,0)</f>
        <v xml:space="preserve">Reverdecimeinto Urbano </v>
      </c>
      <c r="M545">
        <v>66</v>
      </c>
      <c r="N545" t="s">
        <v>754</v>
      </c>
      <c r="O545" t="s">
        <v>755</v>
      </c>
      <c r="P545" t="s">
        <v>1530</v>
      </c>
      <c r="Q545" s="104">
        <v>138.52005299999999</v>
      </c>
      <c r="R545" s="104">
        <v>142.558584</v>
      </c>
      <c r="S545" s="104">
        <v>146.71560299999999</v>
      </c>
      <c r="T545" s="104">
        <v>150.99469099999999</v>
      </c>
      <c r="U545" s="104">
        <v>578.78893099999993</v>
      </c>
      <c r="V545" s="105">
        <v>9.8922552654022509E-4</v>
      </c>
      <c r="W545">
        <v>0</v>
      </c>
      <c r="X545" s="103">
        <v>2</v>
      </c>
      <c r="Y545" t="s">
        <v>1036</v>
      </c>
      <c r="Z545" s="103">
        <v>33</v>
      </c>
      <c r="AA545" s="112">
        <v>24</v>
      </c>
      <c r="AB545" s="113" t="s">
        <v>756</v>
      </c>
      <c r="AC545" s="121"/>
      <c r="AD545" s="289" t="s">
        <v>744</v>
      </c>
      <c r="AE545" s="289" t="s">
        <v>757</v>
      </c>
      <c r="AF545" s="113" t="s">
        <v>745</v>
      </c>
    </row>
    <row r="546" spans="1:32" x14ac:dyDescent="0.25">
      <c r="A546">
        <v>7</v>
      </c>
      <c r="B546" t="s">
        <v>16</v>
      </c>
      <c r="C546" t="s">
        <v>758</v>
      </c>
      <c r="D546">
        <v>4</v>
      </c>
      <c r="E546" t="s">
        <v>710</v>
      </c>
      <c r="F546">
        <v>25</v>
      </c>
      <c r="G546" t="str">
        <f>VLOOKUP(M546,'BATERIA DE PROYECTOS'!$A$2:$G$115,7,0)</f>
        <v>Programa 25. Aumento de la resiliencia al cambio climático y reduccion de la vulnerabilidad</v>
      </c>
      <c r="H546" t="s">
        <v>345</v>
      </c>
      <c r="I546" t="str">
        <f>VLOOKUP(M546,'BATERIA DE PROYECTOS'!$A$2:$I$115,9,0)</f>
        <v>Protección del ambiente y resiliencia al cambio climático</v>
      </c>
      <c r="J546" t="s">
        <v>347</v>
      </c>
      <c r="K546">
        <v>32</v>
      </c>
      <c r="L546" t="str">
        <f>VLOOKUP(M546,'BATERIA DE PROYECTOS'!$A$2:$L$115,12,0)</f>
        <v xml:space="preserve">Reverdecimeinto Urbano </v>
      </c>
      <c r="M546">
        <v>67</v>
      </c>
      <c r="N546" t="s">
        <v>759</v>
      </c>
      <c r="O546" t="s">
        <v>760</v>
      </c>
      <c r="P546" t="s">
        <v>1531</v>
      </c>
      <c r="Q546" s="104">
        <v>238.04914099999999</v>
      </c>
      <c r="R546" s="104">
        <v>244.98942600000001</v>
      </c>
      <c r="S546" s="104">
        <v>252.13333700000001</v>
      </c>
      <c r="T546" s="104">
        <v>259.48702500000002</v>
      </c>
      <c r="U546" s="104">
        <v>994.65892900000006</v>
      </c>
      <c r="V546" s="105">
        <v>1.7000014168687713E-3</v>
      </c>
      <c r="W546">
        <v>0</v>
      </c>
      <c r="X546" s="103">
        <v>40</v>
      </c>
      <c r="Y546" t="s">
        <v>1036</v>
      </c>
      <c r="Z546" s="103">
        <v>33</v>
      </c>
      <c r="AA546" s="112">
        <v>23</v>
      </c>
      <c r="AB546" s="113" t="s">
        <v>761</v>
      </c>
      <c r="AC546" s="121"/>
      <c r="AD546" s="289" t="s">
        <v>762</v>
      </c>
      <c r="AE546" s="289" t="s">
        <v>347</v>
      </c>
      <c r="AF546" s="113" t="s">
        <v>602</v>
      </c>
    </row>
    <row r="547" spans="1:32" x14ac:dyDescent="0.25">
      <c r="A547">
        <v>7</v>
      </c>
      <c r="B547" t="s">
        <v>16</v>
      </c>
      <c r="C547" t="s">
        <v>758</v>
      </c>
      <c r="D547">
        <v>4</v>
      </c>
      <c r="E547" t="s">
        <v>710</v>
      </c>
      <c r="F547">
        <v>25</v>
      </c>
      <c r="G547" t="str">
        <f>VLOOKUP(M547,'BATERIA DE PROYECTOS'!$A$2:$G$115,7,0)</f>
        <v>Programa 25. Aumento de la resiliencia al cambio climático y reduccion de la vulnerabilidad</v>
      </c>
      <c r="H547" t="s">
        <v>345</v>
      </c>
      <c r="I547" t="str">
        <f>VLOOKUP(M547,'BATERIA DE PROYECTOS'!$A$2:$I$115,9,0)</f>
        <v>Protección del ambiente y resiliencia al cambio climático</v>
      </c>
      <c r="J547" t="s">
        <v>347</v>
      </c>
      <c r="K547">
        <v>32</v>
      </c>
      <c r="L547" t="str">
        <f>VLOOKUP(M547,'BATERIA DE PROYECTOS'!$A$2:$L$115,12,0)</f>
        <v xml:space="preserve">Reverdecimeinto Urbano </v>
      </c>
      <c r="M547">
        <v>68</v>
      </c>
      <c r="N547" t="s">
        <v>763</v>
      </c>
      <c r="O547" t="s">
        <v>764</v>
      </c>
      <c r="P547" t="s">
        <v>1532</v>
      </c>
      <c r="Q547" s="104">
        <v>931.56577200000004</v>
      </c>
      <c r="R547" s="104">
        <v>958.72542599999997</v>
      </c>
      <c r="S547" s="104">
        <v>986.68193199999996</v>
      </c>
      <c r="T547" s="104">
        <v>1015.45937</v>
      </c>
      <c r="U547" s="104">
        <v>3892.4324999999999</v>
      </c>
      <c r="V547" s="105">
        <v>6.6526731647789323E-3</v>
      </c>
      <c r="W547">
        <v>0</v>
      </c>
      <c r="X547" s="103">
        <v>500</v>
      </c>
      <c r="Y547" t="s">
        <v>1036</v>
      </c>
      <c r="Z547" s="103">
        <v>33</v>
      </c>
      <c r="AA547" s="112">
        <v>23</v>
      </c>
      <c r="AB547" s="113" t="s">
        <v>765</v>
      </c>
      <c r="AC547" s="121"/>
      <c r="AD547" s="289" t="s">
        <v>347</v>
      </c>
      <c r="AE547" s="289" t="s">
        <v>766</v>
      </c>
      <c r="AF547" s="113" t="s">
        <v>767</v>
      </c>
    </row>
    <row r="548" spans="1:32" x14ac:dyDescent="0.25">
      <c r="A548">
        <v>7</v>
      </c>
      <c r="B548" t="s">
        <v>16</v>
      </c>
      <c r="C548" t="s">
        <v>758</v>
      </c>
      <c r="D548">
        <v>4</v>
      </c>
      <c r="E548" t="s">
        <v>710</v>
      </c>
      <c r="F548">
        <v>25</v>
      </c>
      <c r="G548" t="str">
        <f>VLOOKUP(M548,'BATERIA DE PROYECTOS'!$A$2:$G$115,7,0)</f>
        <v>Programa 25. Aumento de la resiliencia al cambio climático y reduccion de la vulnerabilidad</v>
      </c>
      <c r="H548" t="s">
        <v>345</v>
      </c>
      <c r="I548" t="str">
        <f>VLOOKUP(M548,'BATERIA DE PROYECTOS'!$A$2:$I$115,9,0)</f>
        <v>Protección del ambiente y resiliencia al cambio climático</v>
      </c>
      <c r="J548" t="s">
        <v>347</v>
      </c>
      <c r="K548">
        <v>32</v>
      </c>
      <c r="L548" t="str">
        <f>VLOOKUP(M548,'BATERIA DE PROYECTOS'!$A$2:$L$115,12,0)</f>
        <v xml:space="preserve">Reverdecimeinto Urbano </v>
      </c>
      <c r="M548">
        <v>69</v>
      </c>
      <c r="N548" t="s">
        <v>768</v>
      </c>
      <c r="O548" t="s">
        <v>769</v>
      </c>
      <c r="P548" t="s">
        <v>1533</v>
      </c>
      <c r="Q548" s="104">
        <v>210.04336000000001</v>
      </c>
      <c r="R548" s="104">
        <v>216.16714099999999</v>
      </c>
      <c r="S548" s="104">
        <v>222.47059100000001</v>
      </c>
      <c r="T548" s="104">
        <v>228.95913899999999</v>
      </c>
      <c r="U548" s="104">
        <v>877.64023100000009</v>
      </c>
      <c r="V548" s="105">
        <v>1.5000012493740313E-3</v>
      </c>
      <c r="W548">
        <v>0</v>
      </c>
      <c r="X548" s="103">
        <v>600</v>
      </c>
      <c r="Y548" t="s">
        <v>1036</v>
      </c>
      <c r="Z548" s="103">
        <v>33</v>
      </c>
      <c r="AA548" s="112">
        <v>23</v>
      </c>
      <c r="AB548" s="113" t="s">
        <v>770</v>
      </c>
      <c r="AC548" s="121"/>
      <c r="AD548" s="289" t="s">
        <v>347</v>
      </c>
      <c r="AE548" s="289" t="s">
        <v>347</v>
      </c>
      <c r="AF548" s="113" t="s">
        <v>745</v>
      </c>
    </row>
    <row r="549" spans="1:32" x14ac:dyDescent="0.25">
      <c r="A549">
        <v>7</v>
      </c>
      <c r="B549" t="s">
        <v>16</v>
      </c>
      <c r="C549" t="s">
        <v>758</v>
      </c>
      <c r="D549">
        <v>4</v>
      </c>
      <c r="E549" t="s">
        <v>710</v>
      </c>
      <c r="F549">
        <v>25</v>
      </c>
      <c r="G549" t="str">
        <f>VLOOKUP(M549,'BATERIA DE PROYECTOS'!$A$2:$G$115,7,0)</f>
        <v>Programa 25. Aumento de la resiliencia al cambio climático y reduccion de la vulnerabilidad</v>
      </c>
      <c r="H549" t="s">
        <v>345</v>
      </c>
      <c r="I549" t="str">
        <f>VLOOKUP(M549,'BATERIA DE PROYECTOS'!$A$2:$I$115,9,0)</f>
        <v>Protección del ambiente y resiliencia al cambio climático</v>
      </c>
      <c r="J549" t="s">
        <v>347</v>
      </c>
      <c r="K549">
        <v>32</v>
      </c>
      <c r="L549" t="str">
        <f>VLOOKUP(M549,'BATERIA DE PROYECTOS'!$A$2:$L$115,12,0)</f>
        <v xml:space="preserve">Reverdecimeinto Urbano </v>
      </c>
      <c r="M549">
        <v>70</v>
      </c>
      <c r="N549" t="s">
        <v>771</v>
      </c>
      <c r="O549" t="s">
        <v>772</v>
      </c>
      <c r="P549" t="s">
        <v>1534</v>
      </c>
      <c r="Q549" s="104">
        <v>166.39237900000001</v>
      </c>
      <c r="R549" s="104">
        <v>171.24352300000001</v>
      </c>
      <c r="S549" s="104">
        <v>176.236997</v>
      </c>
      <c r="T549" s="104">
        <v>181.37710200000001</v>
      </c>
      <c r="U549" s="104">
        <v>695.250001</v>
      </c>
      <c r="V549" s="105">
        <v>1.188272635290458E-3</v>
      </c>
      <c r="W549">
        <v>0</v>
      </c>
      <c r="X549" s="103">
        <v>1200</v>
      </c>
      <c r="Y549" t="s">
        <v>1036</v>
      </c>
      <c r="Z549" s="103">
        <v>33</v>
      </c>
      <c r="AA549" s="112">
        <v>23</v>
      </c>
      <c r="AB549" s="113" t="s">
        <v>773</v>
      </c>
      <c r="AC549" s="121"/>
      <c r="AD549" s="289" t="s">
        <v>347</v>
      </c>
      <c r="AE549" s="289" t="s">
        <v>774</v>
      </c>
      <c r="AF549" s="113" t="s">
        <v>745</v>
      </c>
    </row>
    <row r="550" spans="1:32" x14ac:dyDescent="0.25">
      <c r="A550">
        <v>7</v>
      </c>
      <c r="B550" t="s">
        <v>16</v>
      </c>
      <c r="C550" t="s">
        <v>758</v>
      </c>
      <c r="D550">
        <v>4</v>
      </c>
      <c r="E550" t="s">
        <v>710</v>
      </c>
      <c r="F550">
        <v>25</v>
      </c>
      <c r="G550" t="str">
        <f>VLOOKUP(M550,'BATERIA DE PROYECTOS'!$A$2:$G$115,7,0)</f>
        <v>Programa 25. Aumento de la resiliencia al cambio climático y reduccion de la vulnerabilidad</v>
      </c>
      <c r="H550" t="s">
        <v>345</v>
      </c>
      <c r="I550" t="str">
        <f>VLOOKUP(M550,'BATERIA DE PROYECTOS'!$A$2:$I$115,9,0)</f>
        <v>Protección del ambiente y resiliencia al cambio climático</v>
      </c>
      <c r="J550" t="s">
        <v>347</v>
      </c>
      <c r="K550">
        <v>32</v>
      </c>
      <c r="L550" t="str">
        <f>VLOOKUP(M550,'BATERIA DE PROYECTOS'!$A$2:$L$115,12,0)</f>
        <v xml:space="preserve">Reverdecimeinto Urbano </v>
      </c>
      <c r="M550">
        <v>71</v>
      </c>
      <c r="N550" t="s">
        <v>775</v>
      </c>
      <c r="O550" t="s">
        <v>776</v>
      </c>
      <c r="P550" t="s">
        <v>1535</v>
      </c>
      <c r="Q550" s="104">
        <v>396.03899100000001</v>
      </c>
      <c r="R550" s="104">
        <v>407.58544599999999</v>
      </c>
      <c r="S550" s="104">
        <v>419.47066799999999</v>
      </c>
      <c r="T550" s="104">
        <v>431.70489500000002</v>
      </c>
      <c r="U550" s="104">
        <v>1654.8</v>
      </c>
      <c r="V550" s="105">
        <v>2.8282683265737239E-3</v>
      </c>
      <c r="W550">
        <v>0</v>
      </c>
      <c r="X550" s="103">
        <v>3000</v>
      </c>
      <c r="Y550" t="s">
        <v>1036</v>
      </c>
      <c r="Z550" s="103">
        <v>33</v>
      </c>
      <c r="AA550" s="112">
        <v>23</v>
      </c>
      <c r="AB550" s="113" t="s">
        <v>777</v>
      </c>
      <c r="AC550" s="121"/>
      <c r="AD550" s="289" t="s">
        <v>347</v>
      </c>
      <c r="AE550" s="289" t="s">
        <v>778</v>
      </c>
      <c r="AF550" s="113" t="s">
        <v>779</v>
      </c>
    </row>
    <row r="551" spans="1:32" x14ac:dyDescent="0.25">
      <c r="A551">
        <v>7</v>
      </c>
      <c r="B551" t="s">
        <v>16</v>
      </c>
      <c r="C551" t="s">
        <v>758</v>
      </c>
      <c r="D551">
        <v>4</v>
      </c>
      <c r="E551" t="s">
        <v>710</v>
      </c>
      <c r="F551">
        <v>25</v>
      </c>
      <c r="G551" t="str">
        <f>VLOOKUP(M551,'BATERIA DE PROYECTOS'!$A$2:$G$115,7,0)</f>
        <v>Programa 25. Aumento de la resiliencia al cambio climático y reduccion de la vulnerabilidad</v>
      </c>
      <c r="H551" t="s">
        <v>345</v>
      </c>
      <c r="I551" t="str">
        <f>VLOOKUP(M551,'BATERIA DE PROYECTOS'!$A$2:$I$115,9,0)</f>
        <v>Protección del ambiente y resiliencia al cambio climático</v>
      </c>
      <c r="J551" t="s">
        <v>347</v>
      </c>
      <c r="K551">
        <v>34</v>
      </c>
      <c r="L551" t="str">
        <f>VLOOKUP(M551,'BATERIA DE PROYECTOS'!$A$2:$L$115,12,0)</f>
        <v>Cambios de hábitos de consumo, separación en la fuente y reciclaje.</v>
      </c>
      <c r="M551">
        <v>76</v>
      </c>
      <c r="N551" t="s">
        <v>793</v>
      </c>
      <c r="O551" t="s">
        <v>794</v>
      </c>
      <c r="P551" t="s">
        <v>1536</v>
      </c>
      <c r="Q551" s="104">
        <v>1224.0018749999999</v>
      </c>
      <c r="R551" s="104">
        <v>1328.8713230000001</v>
      </c>
      <c r="S551" s="104">
        <v>2182.2033120000001</v>
      </c>
      <c r="T551" s="104">
        <v>2637.1014329999998</v>
      </c>
      <c r="U551" s="104">
        <v>7372.1779430000006</v>
      </c>
      <c r="V551" s="105">
        <v>1.2600010499185601E-2</v>
      </c>
      <c r="W551">
        <v>0</v>
      </c>
      <c r="X551" s="103">
        <v>10000</v>
      </c>
      <c r="Y551" t="s">
        <v>1062</v>
      </c>
      <c r="Z551" s="103">
        <v>43</v>
      </c>
      <c r="AA551" s="112">
        <v>23</v>
      </c>
      <c r="AB551" s="113" t="s">
        <v>795</v>
      </c>
      <c r="AC551" s="121"/>
      <c r="AD551" s="289" t="s">
        <v>347</v>
      </c>
      <c r="AE551" s="289" t="s">
        <v>796</v>
      </c>
      <c r="AF551" s="113" t="s">
        <v>797</v>
      </c>
    </row>
    <row r="552" spans="1:32" x14ac:dyDescent="0.25">
      <c r="A552">
        <v>7</v>
      </c>
      <c r="B552" t="s">
        <v>16</v>
      </c>
      <c r="C552" t="s">
        <v>421</v>
      </c>
      <c r="D552">
        <v>4</v>
      </c>
      <c r="E552" t="s">
        <v>710</v>
      </c>
      <c r="F552">
        <v>26</v>
      </c>
      <c r="G552" t="str">
        <f>VLOOKUP(M552,'BATERIA DE PROYECTOS'!$A$2:$G$115,7,0)</f>
        <v>Programa 26. Movilidad Sostenible.</v>
      </c>
      <c r="H552" t="s">
        <v>345</v>
      </c>
      <c r="I552" t="str">
        <f>VLOOKUP(M552,'BATERIA DE PROYECTOS'!$A$2:$I$115,9,0)</f>
        <v>Infraestructura segura e incluyente</v>
      </c>
      <c r="J552" t="s">
        <v>799</v>
      </c>
      <c r="K552">
        <v>17</v>
      </c>
      <c r="L552" t="str">
        <f>VLOOKUP(M552,'BATERIA DE PROYECTOS'!$A$2:$L$115,12,0)</f>
        <v>Diseño, construcción y conservación (mantenimiento y rehabilitación) de la malla vial local e intermedia urbana o rural.</v>
      </c>
      <c r="M552">
        <v>77</v>
      </c>
      <c r="N552" t="s">
        <v>802</v>
      </c>
      <c r="O552" t="s">
        <v>803</v>
      </c>
      <c r="P552" t="s">
        <v>1537</v>
      </c>
      <c r="Q552" s="104">
        <v>18548.035344</v>
      </c>
      <c r="R552" s="104">
        <v>19117.955243</v>
      </c>
      <c r="S552" s="104">
        <v>22204.596345000002</v>
      </c>
      <c r="T552" s="104">
        <v>21808.463920999999</v>
      </c>
      <c r="U552" s="104">
        <v>81679.050853000008</v>
      </c>
      <c r="V552" s="105">
        <v>0.13960011631142402</v>
      </c>
      <c r="W552">
        <v>0</v>
      </c>
      <c r="X552" s="103">
        <v>10</v>
      </c>
      <c r="Y552" t="s">
        <v>1006</v>
      </c>
      <c r="Z552" s="103">
        <v>37</v>
      </c>
      <c r="AA552" s="112">
        <v>25</v>
      </c>
      <c r="AB552" s="113" t="s">
        <v>804</v>
      </c>
      <c r="AC552" s="121"/>
      <c r="AD552" s="289" t="s">
        <v>347</v>
      </c>
      <c r="AE552" s="289" t="s">
        <v>805</v>
      </c>
      <c r="AF552" s="113" t="s">
        <v>806</v>
      </c>
    </row>
    <row r="553" spans="1:32" x14ac:dyDescent="0.25">
      <c r="A553">
        <v>7</v>
      </c>
      <c r="B553" t="s">
        <v>16</v>
      </c>
      <c r="C553" t="s">
        <v>595</v>
      </c>
      <c r="D553">
        <v>4</v>
      </c>
      <c r="E553" t="s">
        <v>710</v>
      </c>
      <c r="F553">
        <v>27</v>
      </c>
      <c r="G553" t="str">
        <f>VLOOKUP(M553,'BATERIA DE PROYECTOS'!$A$2:$G$115,7,0)</f>
        <v>Programa 27. Gestión del riesgo de desastres para un territorio seguro</v>
      </c>
      <c r="H553" t="s">
        <v>373</v>
      </c>
      <c r="I553" t="str">
        <f>VLOOKUP(M553,'BATERIA DE PROYECTOS'!$A$2:$I$115,9,0)</f>
        <v>Protección del ambiente y resiliencia al cambio climático</v>
      </c>
      <c r="J553" t="s">
        <v>539</v>
      </c>
      <c r="K553">
        <v>40</v>
      </c>
      <c r="L553" t="str">
        <f>VLOOKUP(M553,'BATERIA DE PROYECTOS'!$A$2:$L$115,12,0)</f>
        <v>Manejo de emergencias y mitigación del riesgo de desastres</v>
      </c>
      <c r="M553">
        <v>79</v>
      </c>
      <c r="N553" t="s">
        <v>813</v>
      </c>
      <c r="O553" t="s">
        <v>814</v>
      </c>
      <c r="P553" t="s">
        <v>1538</v>
      </c>
      <c r="Q553" s="104">
        <v>869.45748500000002</v>
      </c>
      <c r="R553" s="104">
        <v>894.80638099999999</v>
      </c>
      <c r="S553" s="104">
        <v>920.89900299999999</v>
      </c>
      <c r="T553" s="104">
        <v>947.75782400000003</v>
      </c>
      <c r="U553" s="104">
        <v>3632.920693</v>
      </c>
      <c r="V553" s="105">
        <v>6.2091337496774021E-3</v>
      </c>
      <c r="W553">
        <v>0</v>
      </c>
      <c r="X553" s="103">
        <v>12</v>
      </c>
      <c r="Y553" t="s">
        <v>1036</v>
      </c>
      <c r="Z553" s="103">
        <v>33</v>
      </c>
      <c r="AA553" s="112">
        <v>26</v>
      </c>
      <c r="AB553" s="113" t="s">
        <v>815</v>
      </c>
      <c r="AC553" s="121"/>
      <c r="AD553" s="289" t="s">
        <v>347</v>
      </c>
      <c r="AE553" s="289" t="s">
        <v>347</v>
      </c>
      <c r="AF553" s="113" t="s">
        <v>816</v>
      </c>
    </row>
    <row r="554" spans="1:32" x14ac:dyDescent="0.25">
      <c r="A554">
        <v>7</v>
      </c>
      <c r="B554" t="s">
        <v>16</v>
      </c>
      <c r="C554" t="s">
        <v>595</v>
      </c>
      <c r="D554">
        <v>4</v>
      </c>
      <c r="E554" t="s">
        <v>710</v>
      </c>
      <c r="F554">
        <v>27</v>
      </c>
      <c r="G554" t="str">
        <f>VLOOKUP(M554,'BATERIA DE PROYECTOS'!$A$2:$G$115,7,0)</f>
        <v>Programa 27. Gestión del riesgo de desastres para un territorio seguro</v>
      </c>
      <c r="H554" t="s">
        <v>373</v>
      </c>
      <c r="I554" t="str">
        <f>VLOOKUP(M554,'BATERIA DE PROYECTOS'!$A$2:$I$115,9,0)</f>
        <v>Protección del ambiente y resiliencia al cambio climático</v>
      </c>
      <c r="J554" t="s">
        <v>539</v>
      </c>
      <c r="K554">
        <v>40</v>
      </c>
      <c r="L554" t="str">
        <f>VLOOKUP(M554,'BATERIA DE PROYECTOS'!$A$2:$L$115,12,0)</f>
        <v>Manejo de emergencias y mitigación del riesgo de desastres</v>
      </c>
      <c r="M554">
        <v>113</v>
      </c>
      <c r="N554" t="s">
        <v>970</v>
      </c>
      <c r="O554" t="s">
        <v>971</v>
      </c>
      <c r="P554" t="s">
        <v>1539</v>
      </c>
      <c r="Q554" s="104">
        <v>740.87494000000004</v>
      </c>
      <c r="R554" s="104">
        <v>762.47503200000006</v>
      </c>
      <c r="S554" s="104">
        <v>784.70886199999995</v>
      </c>
      <c r="T554" s="104">
        <v>807.59557900000004</v>
      </c>
      <c r="U554" s="104">
        <v>3095.6544130000002</v>
      </c>
      <c r="V554" s="105">
        <v>5.2908758317053873E-3</v>
      </c>
      <c r="W554">
        <v>0</v>
      </c>
      <c r="X554" s="103">
        <v>1</v>
      </c>
      <c r="Y554" t="s">
        <v>1036</v>
      </c>
      <c r="Z554" s="103">
        <v>33</v>
      </c>
      <c r="AA554" s="112">
        <v>26</v>
      </c>
      <c r="AB554" s="113" t="s">
        <v>972</v>
      </c>
      <c r="AC554" s="121"/>
      <c r="AD554" s="289" t="s">
        <v>347</v>
      </c>
      <c r="AE554" s="289" t="s">
        <v>347</v>
      </c>
      <c r="AF554" s="113" t="s">
        <v>973</v>
      </c>
    </row>
    <row r="555" spans="1:32" x14ac:dyDescent="0.25">
      <c r="A555">
        <v>7</v>
      </c>
      <c r="B555" t="s">
        <v>16</v>
      </c>
      <c r="C555" t="s">
        <v>612</v>
      </c>
      <c r="D555">
        <v>4</v>
      </c>
      <c r="E555" t="s">
        <v>710</v>
      </c>
      <c r="F555">
        <v>30</v>
      </c>
      <c r="G555" t="str">
        <f>VLOOKUP(M555,'BATERIA DE PROYECTOS'!$A$2:$G$115,7,0)</f>
        <v>Programa 30. Atención del déficit social para un hábitat digno.</v>
      </c>
      <c r="H555" t="s">
        <v>345</v>
      </c>
      <c r="I555" t="str">
        <f>VLOOKUP(M555,'BATERIA DE PROYECTOS'!$A$2:$I$115,9,0)</f>
        <v>Desarrollo urbano y rural integral</v>
      </c>
      <c r="J555" t="s">
        <v>347</v>
      </c>
      <c r="K555">
        <v>11</v>
      </c>
      <c r="L555" t="str">
        <f>VLOOKUP(M555,'BATERIA DE PROYECTOS'!$A$2:$L$115,12,0)</f>
        <v>Dotación, adecuación y mejoramiento a unidades operativas de servicios sociales de la SDIS</v>
      </c>
      <c r="M555">
        <v>82</v>
      </c>
      <c r="N555" t="s">
        <v>183</v>
      </c>
      <c r="O555" t="s">
        <v>834</v>
      </c>
      <c r="P555" t="s">
        <v>1540</v>
      </c>
      <c r="Q555" s="104">
        <v>808.20812699999999</v>
      </c>
      <c r="R555" s="104">
        <v>837.60227599999996</v>
      </c>
      <c r="S555" s="104">
        <v>1229.201599</v>
      </c>
      <c r="T555" s="104">
        <v>1337.6611089999999</v>
      </c>
      <c r="U555" s="104">
        <v>4212.6731110000001</v>
      </c>
      <c r="V555" s="105">
        <v>7.2000060007554358E-3</v>
      </c>
      <c r="W555">
        <v>0</v>
      </c>
      <c r="X555" s="103">
        <v>20</v>
      </c>
      <c r="Y555" t="s">
        <v>1009</v>
      </c>
      <c r="Z555" s="103">
        <v>24</v>
      </c>
      <c r="AA555" s="112">
        <v>28</v>
      </c>
      <c r="AB555" s="113" t="s">
        <v>222</v>
      </c>
      <c r="AC555" s="121"/>
      <c r="AD555" s="289" t="s">
        <v>347</v>
      </c>
      <c r="AE555" s="289" t="s">
        <v>835</v>
      </c>
      <c r="AF555" s="113" t="s">
        <v>836</v>
      </c>
    </row>
    <row r="556" spans="1:32" x14ac:dyDescent="0.25">
      <c r="A556">
        <v>7</v>
      </c>
      <c r="B556" t="s">
        <v>16</v>
      </c>
      <c r="C556" t="s">
        <v>612</v>
      </c>
      <c r="D556">
        <v>4</v>
      </c>
      <c r="E556" t="s">
        <v>710</v>
      </c>
      <c r="F556">
        <v>30</v>
      </c>
      <c r="G556" t="str">
        <f>VLOOKUP(M556,'BATERIA DE PROYECTOS'!$A$2:$G$115,7,0)</f>
        <v>Programa 30. Atención del déficit social para un hábitat digno.</v>
      </c>
      <c r="H556" t="s">
        <v>345</v>
      </c>
      <c r="I556" t="str">
        <f>VLOOKUP(M556,'BATERIA DE PROYECTOS'!$A$2:$I$115,9,0)</f>
        <v>Desarrollo urbano y rural integral</v>
      </c>
      <c r="J556" t="s">
        <v>347</v>
      </c>
      <c r="K556">
        <v>11</v>
      </c>
      <c r="L556" t="str">
        <f>VLOOKUP(M556,'BATERIA DE PROYECTOS'!$A$2:$L$115,12,0)</f>
        <v>Dotación, adecuación y mejoramiento a unidades operativas de servicios sociales de la SDIS</v>
      </c>
      <c r="M556">
        <v>83</v>
      </c>
      <c r="N556" t="s">
        <v>182</v>
      </c>
      <c r="O556" t="s">
        <v>837</v>
      </c>
      <c r="P556" t="s">
        <v>1541</v>
      </c>
      <c r="Q556" s="104">
        <v>294.06070399999999</v>
      </c>
      <c r="R556" s="104">
        <v>302.63399700000002</v>
      </c>
      <c r="S556" s="104">
        <v>311.45882799999998</v>
      </c>
      <c r="T556" s="104">
        <v>320.54279500000001</v>
      </c>
      <c r="U556" s="104">
        <v>1228.696324</v>
      </c>
      <c r="V556" s="105">
        <v>2.1000017501491214E-3</v>
      </c>
      <c r="W556">
        <v>0</v>
      </c>
      <c r="X556" s="103">
        <v>1</v>
      </c>
      <c r="Y556" t="s">
        <v>1009</v>
      </c>
      <c r="Z556" s="103">
        <v>24</v>
      </c>
      <c r="AA556" s="112">
        <v>28</v>
      </c>
      <c r="AB556" s="113" t="s">
        <v>222</v>
      </c>
      <c r="AC556" s="121"/>
      <c r="AD556" s="289" t="s">
        <v>347</v>
      </c>
      <c r="AE556" s="289" t="s">
        <v>835</v>
      </c>
      <c r="AF556" s="113" t="s">
        <v>838</v>
      </c>
    </row>
    <row r="557" spans="1:32" x14ac:dyDescent="0.25">
      <c r="A557">
        <v>7</v>
      </c>
      <c r="B557" t="s">
        <v>16</v>
      </c>
      <c r="C557" t="s">
        <v>612</v>
      </c>
      <c r="D557">
        <v>4</v>
      </c>
      <c r="E557" t="s">
        <v>710</v>
      </c>
      <c r="F557">
        <v>30</v>
      </c>
      <c r="G557" t="str">
        <f>VLOOKUP(M557,'BATERIA DE PROYECTOS'!$A$2:$G$115,7,0)</f>
        <v>Programa 30. Atención del déficit social para un hábitat digno.</v>
      </c>
      <c r="H557" t="s">
        <v>345</v>
      </c>
      <c r="I557" t="str">
        <f>VLOOKUP(M557,'BATERIA DE PROYECTOS'!$A$2:$I$115,9,0)</f>
        <v>Desarrollo urbano y rural integral</v>
      </c>
      <c r="J557" t="s">
        <v>347</v>
      </c>
      <c r="K557">
        <v>11</v>
      </c>
      <c r="L557" t="str">
        <f>VLOOKUP(M557,'BATERIA DE PROYECTOS'!$A$2:$L$115,12,0)</f>
        <v>Dotación, adecuación y mejoramiento a unidades operativas de servicios sociales de la SDIS</v>
      </c>
      <c r="M557">
        <v>84</v>
      </c>
      <c r="N557" t="s">
        <v>839</v>
      </c>
      <c r="O557" t="s">
        <v>840</v>
      </c>
      <c r="P557" t="s">
        <v>1542</v>
      </c>
      <c r="Q557" s="104">
        <v>168.03468799999999</v>
      </c>
      <c r="R557" s="104">
        <v>172.93371300000001</v>
      </c>
      <c r="S557" s="104">
        <v>177.976473</v>
      </c>
      <c r="T557" s="104">
        <v>183.16731200000001</v>
      </c>
      <c r="U557" s="104">
        <v>702.11218600000007</v>
      </c>
      <c r="V557" s="105">
        <v>1.200001001550181E-3</v>
      </c>
      <c r="W557">
        <v>0</v>
      </c>
      <c r="X557" s="103">
        <v>1</v>
      </c>
      <c r="Y557" t="s">
        <v>1009</v>
      </c>
      <c r="Z557" s="103">
        <v>24</v>
      </c>
      <c r="AA557" s="112">
        <v>28</v>
      </c>
      <c r="AB557" s="113" t="s">
        <v>222</v>
      </c>
      <c r="AC557" s="121"/>
      <c r="AD557" s="289" t="s">
        <v>347</v>
      </c>
      <c r="AE557" s="289" t="s">
        <v>835</v>
      </c>
      <c r="AF557" s="113" t="s">
        <v>841</v>
      </c>
    </row>
    <row r="558" spans="1:32" x14ac:dyDescent="0.25">
      <c r="A558">
        <v>7</v>
      </c>
      <c r="B558" t="s">
        <v>16</v>
      </c>
      <c r="C558" t="s">
        <v>612</v>
      </c>
      <c r="D558">
        <v>4</v>
      </c>
      <c r="E558" t="s">
        <v>710</v>
      </c>
      <c r="F558">
        <v>30</v>
      </c>
      <c r="G558" t="str">
        <f>VLOOKUP(M558,'BATERIA DE PROYECTOS'!$A$2:$G$115,7,0)</f>
        <v>Programa 30. Atención del déficit social para un hábitat digno.</v>
      </c>
      <c r="H558" t="s">
        <v>345</v>
      </c>
      <c r="I558" t="str">
        <f>VLOOKUP(M558,'BATERIA DE PROYECTOS'!$A$2:$I$115,9,0)</f>
        <v>Desarrollo urbano y rural integral</v>
      </c>
      <c r="J558" t="s">
        <v>347</v>
      </c>
      <c r="K558">
        <v>11</v>
      </c>
      <c r="L558" t="str">
        <f>VLOOKUP(M558,'BATERIA DE PROYECTOS'!$A$2:$L$115,12,0)</f>
        <v>Dotación, adecuación y mejoramiento a unidades operativas de servicios sociales de la SDIS</v>
      </c>
      <c r="M558">
        <v>85</v>
      </c>
      <c r="N558" t="s">
        <v>181</v>
      </c>
      <c r="O558" t="s">
        <v>842</v>
      </c>
      <c r="P558" t="s">
        <v>1543</v>
      </c>
      <c r="Q558" s="104">
        <v>294.06070399999999</v>
      </c>
      <c r="R558" s="104">
        <v>302.63399700000002</v>
      </c>
      <c r="S558" s="104">
        <v>311.45882799999998</v>
      </c>
      <c r="T558" s="104">
        <v>320.54279500000001</v>
      </c>
      <c r="U558" s="104">
        <v>1228.696324</v>
      </c>
      <c r="V558" s="105">
        <v>2.1000017501491214E-3</v>
      </c>
      <c r="W558">
        <v>0</v>
      </c>
      <c r="X558" s="103">
        <v>1</v>
      </c>
      <c r="Y558" t="s">
        <v>1009</v>
      </c>
      <c r="Z558" s="103">
        <v>24</v>
      </c>
      <c r="AA558" s="112">
        <v>28</v>
      </c>
      <c r="AB558" s="113" t="s">
        <v>222</v>
      </c>
      <c r="AC558" s="121"/>
      <c r="AD558" s="289" t="s">
        <v>347</v>
      </c>
      <c r="AE558" s="289" t="s">
        <v>835</v>
      </c>
      <c r="AF558" s="113" t="s">
        <v>843</v>
      </c>
    </row>
    <row r="559" spans="1:32" x14ac:dyDescent="0.25">
      <c r="A559">
        <v>7</v>
      </c>
      <c r="B559" t="s">
        <v>16</v>
      </c>
      <c r="C559" t="s">
        <v>612</v>
      </c>
      <c r="D559">
        <v>4</v>
      </c>
      <c r="E559" t="s">
        <v>710</v>
      </c>
      <c r="F559">
        <v>30</v>
      </c>
      <c r="G559" t="str">
        <f>VLOOKUP(M559,'BATERIA DE PROYECTOS'!$A$2:$G$115,7,0)</f>
        <v>Programa 30. Atención del déficit social para un hábitat digno.</v>
      </c>
      <c r="H559" t="s">
        <v>345</v>
      </c>
      <c r="I559" t="str">
        <f>VLOOKUP(M559,'BATERIA DE PROYECTOS'!$A$2:$I$115,9,0)</f>
        <v>Desarrollo urbano y rural integral</v>
      </c>
      <c r="J559" t="s">
        <v>347</v>
      </c>
      <c r="K559">
        <v>11</v>
      </c>
      <c r="L559" t="str">
        <f>VLOOKUP(M559,'BATERIA DE PROYECTOS'!$A$2:$L$115,12,0)</f>
        <v>Dotación, adecuación y mejoramiento a unidades operativas de servicios sociales de la SDIS</v>
      </c>
      <c r="M559">
        <v>88</v>
      </c>
      <c r="N559" t="s">
        <v>850</v>
      </c>
      <c r="O559" t="s">
        <v>851</v>
      </c>
      <c r="P559" t="s">
        <v>1544</v>
      </c>
      <c r="Q559" s="104">
        <v>252.052032</v>
      </c>
      <c r="R559" s="104">
        <v>259.40056900000002</v>
      </c>
      <c r="S559" s="104">
        <v>266.96470900000003</v>
      </c>
      <c r="T559" s="104">
        <v>274.750967</v>
      </c>
      <c r="U559" s="104">
        <v>1053.168277</v>
      </c>
      <c r="V559" s="105">
        <v>1.8000014989070113E-3</v>
      </c>
      <c r="W559">
        <v>0</v>
      </c>
      <c r="X559" s="103">
        <v>3</v>
      </c>
      <c r="Y559" t="s">
        <v>1009</v>
      </c>
      <c r="Z559" s="103">
        <v>24</v>
      </c>
      <c r="AA559" s="112">
        <v>28</v>
      </c>
      <c r="AB559" s="113" t="s">
        <v>222</v>
      </c>
      <c r="AC559" s="121"/>
      <c r="AD559" s="289" t="s">
        <v>347</v>
      </c>
      <c r="AE559" s="289" t="s">
        <v>835</v>
      </c>
      <c r="AF559" s="113" t="s">
        <v>852</v>
      </c>
    </row>
    <row r="560" spans="1:32" x14ac:dyDescent="0.25">
      <c r="A560">
        <v>7</v>
      </c>
      <c r="B560" t="s">
        <v>16</v>
      </c>
      <c r="C560" t="s">
        <v>412</v>
      </c>
      <c r="D560">
        <v>5</v>
      </c>
      <c r="E560" t="s">
        <v>861</v>
      </c>
      <c r="F560">
        <v>33</v>
      </c>
      <c r="G560" t="str">
        <f>VLOOKUP(M560,'BATERIA DE PROYECTOS'!$A$2:$G$115,7,0)</f>
        <v>Programa 33. Fortalecimiento institucional para un Gobierno confiable</v>
      </c>
      <c r="H560" t="s">
        <v>373</v>
      </c>
      <c r="I560" t="str">
        <f>VLOOKUP(M560,'BATERIA DE PROYECTOS'!$A$2:$I$115,9,0)</f>
        <v>Gobierno confiable</v>
      </c>
      <c r="J560" t="s">
        <v>1074</v>
      </c>
      <c r="K560">
        <v>42</v>
      </c>
      <c r="L560" t="str">
        <f>VLOOKUP(M560,'BATERIA DE PROYECTOS'!$A$2:$L$115,12,0)</f>
        <v>Infraestructura local</v>
      </c>
      <c r="M560">
        <v>91</v>
      </c>
      <c r="N560" t="s">
        <v>873</v>
      </c>
      <c r="O560" t="s">
        <v>874</v>
      </c>
      <c r="P560" t="s">
        <v>1545</v>
      </c>
      <c r="Q560" s="104">
        <v>15679.624216</v>
      </c>
      <c r="R560" s="104">
        <v>15916.293858000001</v>
      </c>
      <c r="S560" s="104">
        <v>0</v>
      </c>
      <c r="T560" s="104">
        <v>0</v>
      </c>
      <c r="U560" s="104">
        <v>31595.918074000001</v>
      </c>
      <c r="V560" s="105">
        <v>5.4001531506957016E-2</v>
      </c>
      <c r="W560">
        <v>0</v>
      </c>
      <c r="X560" s="103">
        <v>2</v>
      </c>
      <c r="Y560" t="s">
        <v>1076</v>
      </c>
      <c r="Z560" s="103">
        <v>3</v>
      </c>
      <c r="AA560" s="112">
        <v>30</v>
      </c>
      <c r="AB560" s="113" t="s">
        <v>725</v>
      </c>
      <c r="AC560" s="121"/>
      <c r="AD560" s="289" t="s">
        <v>870</v>
      </c>
      <c r="AE560" s="289" t="s">
        <v>347</v>
      </c>
      <c r="AF560" s="113" t="s">
        <v>871</v>
      </c>
    </row>
    <row r="561" spans="1:32" x14ac:dyDescent="0.25">
      <c r="A561">
        <v>7</v>
      </c>
      <c r="B561" t="s">
        <v>16</v>
      </c>
      <c r="C561" t="s">
        <v>412</v>
      </c>
      <c r="D561">
        <v>5</v>
      </c>
      <c r="E561" t="s">
        <v>861</v>
      </c>
      <c r="F561">
        <v>33</v>
      </c>
      <c r="G561" t="str">
        <f>VLOOKUP(M561,'BATERIA DE PROYECTOS'!$A$2:$G$115,7,0)</f>
        <v>Programa 33. Fortalecimiento institucional para un Gobierno confiable</v>
      </c>
      <c r="H561" t="s">
        <v>373</v>
      </c>
      <c r="I561" t="str">
        <f>VLOOKUP(M561,'BATERIA DE PROYECTOS'!$A$2:$I$115,9,0)</f>
        <v>Gobierno confiable</v>
      </c>
      <c r="J561" t="s">
        <v>1074</v>
      </c>
      <c r="K561">
        <v>42</v>
      </c>
      <c r="L561" t="str">
        <f>VLOOKUP(M561,'BATERIA DE PROYECTOS'!$A$2:$L$115,12,0)</f>
        <v>Infraestructura local</v>
      </c>
      <c r="M561">
        <v>92</v>
      </c>
      <c r="N561" t="s">
        <v>875</v>
      </c>
      <c r="O561" t="s">
        <v>876</v>
      </c>
      <c r="P561" t="s">
        <v>1546</v>
      </c>
      <c r="Q561" s="104">
        <v>598.31851400000005</v>
      </c>
      <c r="R561" s="104">
        <v>326.88973399999998</v>
      </c>
      <c r="S561" s="104">
        <v>922.59073699999999</v>
      </c>
      <c r="T561" s="104">
        <v>652.20101399999999</v>
      </c>
      <c r="U561" s="104">
        <v>2499.9999989999997</v>
      </c>
      <c r="V561" s="105">
        <v>4.2728250021791397E-3</v>
      </c>
      <c r="W561">
        <v>0</v>
      </c>
      <c r="X561" s="103">
        <v>2</v>
      </c>
      <c r="Y561" t="s">
        <v>1076</v>
      </c>
      <c r="Z561" s="103">
        <v>3</v>
      </c>
      <c r="AA561" s="112">
        <v>30</v>
      </c>
      <c r="AB561" s="113" t="s">
        <v>383</v>
      </c>
      <c r="AC561" s="121"/>
      <c r="AD561" s="289" t="s">
        <v>870</v>
      </c>
      <c r="AE561" s="289" t="s">
        <v>347</v>
      </c>
      <c r="AF561" s="113" t="s">
        <v>877</v>
      </c>
    </row>
    <row r="562" spans="1:32" x14ac:dyDescent="0.25">
      <c r="A562">
        <v>7</v>
      </c>
      <c r="B562" t="s">
        <v>16</v>
      </c>
      <c r="C562" t="s">
        <v>412</v>
      </c>
      <c r="D562">
        <v>5</v>
      </c>
      <c r="E562" t="s">
        <v>861</v>
      </c>
      <c r="F562">
        <v>33</v>
      </c>
      <c r="G562" t="str">
        <f>VLOOKUP(M562,'BATERIA DE PROYECTOS'!$A$2:$G$115,7,0)</f>
        <v>Programa 33. Fortalecimiento institucional para un Gobierno confiable</v>
      </c>
      <c r="H562" t="s">
        <v>373</v>
      </c>
      <c r="I562" t="str">
        <f>VLOOKUP(M562,'BATERIA DE PROYECTOS'!$A$2:$I$115,9,0)</f>
        <v>Gobierno confiable</v>
      </c>
      <c r="J562" t="s">
        <v>1074</v>
      </c>
      <c r="K562">
        <v>43</v>
      </c>
      <c r="L562" t="str">
        <f>VLOOKUP(M562,'BATERIA DE PROYECTOS'!$A$2:$L$115,12,0)</f>
        <v>Fortalecimiento institucional</v>
      </c>
      <c r="M562">
        <v>93</v>
      </c>
      <c r="N562" t="s">
        <v>880</v>
      </c>
      <c r="O562" t="s">
        <v>881</v>
      </c>
      <c r="P562" t="s">
        <v>1547</v>
      </c>
      <c r="Q562" s="104">
        <v>9924.2146749999993</v>
      </c>
      <c r="R562" s="104">
        <v>10213.553594000001</v>
      </c>
      <c r="S562" s="104">
        <v>10511.381593</v>
      </c>
      <c r="T562" s="104">
        <v>10817.955187</v>
      </c>
      <c r="U562" s="104">
        <v>41467.105048999998</v>
      </c>
      <c r="V562" s="105">
        <v>7.0872673316891496E-2</v>
      </c>
      <c r="W562">
        <v>0</v>
      </c>
      <c r="X562" s="103">
        <v>4</v>
      </c>
      <c r="Y562" t="s">
        <v>1076</v>
      </c>
      <c r="Z562" s="103">
        <v>3</v>
      </c>
      <c r="AA562" s="112">
        <v>30</v>
      </c>
      <c r="AB562" s="113" t="s">
        <v>882</v>
      </c>
      <c r="AC562" s="121"/>
      <c r="AD562" s="289" t="s">
        <v>870</v>
      </c>
      <c r="AE562" s="289" t="s">
        <v>347</v>
      </c>
      <c r="AF562" s="113" t="s">
        <v>883</v>
      </c>
    </row>
    <row r="563" spans="1:32" x14ac:dyDescent="0.25">
      <c r="A563">
        <v>7</v>
      </c>
      <c r="B563" t="s">
        <v>16</v>
      </c>
      <c r="C563" t="s">
        <v>412</v>
      </c>
      <c r="D563">
        <v>5</v>
      </c>
      <c r="E563" t="s">
        <v>861</v>
      </c>
      <c r="F563">
        <v>33</v>
      </c>
      <c r="G563" t="str">
        <f>VLOOKUP(M563,'BATERIA DE PROYECTOS'!$A$2:$G$115,7,0)</f>
        <v>Programa 33. Fortalecimiento institucional para un Gobierno confiable</v>
      </c>
      <c r="H563" t="s">
        <v>373</v>
      </c>
      <c r="I563" t="str">
        <f>VLOOKUP(M563,'BATERIA DE PROYECTOS'!$A$2:$I$115,9,0)</f>
        <v>Gobierno confiable</v>
      </c>
      <c r="J563" t="s">
        <v>1074</v>
      </c>
      <c r="K563">
        <v>45</v>
      </c>
      <c r="L563" t="str">
        <f>VLOOKUP(M563,'BATERIA DE PROYECTOS'!$A$2:$L$115,12,0)</f>
        <v>Inspección, vigilancia y control.</v>
      </c>
      <c r="M563">
        <v>94</v>
      </c>
      <c r="N563" t="s">
        <v>886</v>
      </c>
      <c r="O563" t="s">
        <v>887</v>
      </c>
      <c r="P563" t="s">
        <v>1548</v>
      </c>
      <c r="Q563" s="104">
        <v>2920.0336769999999</v>
      </c>
      <c r="R563" s="104">
        <v>3005.1668</v>
      </c>
      <c r="S563" s="104">
        <v>3092.797693</v>
      </c>
      <c r="T563" s="104">
        <v>3183.0018300000002</v>
      </c>
      <c r="U563" s="104">
        <v>12201</v>
      </c>
      <c r="V563" s="105">
        <v>2.0853095148976316E-2</v>
      </c>
      <c r="W563">
        <v>0</v>
      </c>
      <c r="X563" s="103">
        <v>4</v>
      </c>
      <c r="Y563" t="s">
        <v>1076</v>
      </c>
      <c r="Z563" s="103">
        <v>3</v>
      </c>
      <c r="AA563" s="112">
        <v>30</v>
      </c>
      <c r="AB563" s="113" t="s">
        <v>888</v>
      </c>
      <c r="AC563" s="121"/>
      <c r="AD563" s="289" t="s">
        <v>870</v>
      </c>
      <c r="AE563" s="289" t="s">
        <v>347</v>
      </c>
      <c r="AF563" s="113" t="s">
        <v>889</v>
      </c>
    </row>
    <row r="564" spans="1:32" x14ac:dyDescent="0.25">
      <c r="A564">
        <v>7</v>
      </c>
      <c r="B564" t="s">
        <v>16</v>
      </c>
      <c r="C564" t="s">
        <v>521</v>
      </c>
      <c r="D564">
        <v>5</v>
      </c>
      <c r="E564" t="s">
        <v>861</v>
      </c>
      <c r="F564">
        <v>35</v>
      </c>
      <c r="G564" t="str">
        <f>VLOOKUP(M564,'BATERIA DE PROYECTOS'!$A$2:$G$115,7,0)</f>
        <v>Programa 35. Bogotá Ciudad Inteligente.</v>
      </c>
      <c r="H564" t="s">
        <v>345</v>
      </c>
      <c r="I564" t="str">
        <f>VLOOKUP(M564,'BATERIA DE PROYECTOS'!$A$2:$I$115,9,0)</f>
        <v>Ciudad inteligente​</v>
      </c>
      <c r="J564" t="s">
        <v>347</v>
      </c>
      <c r="K564">
        <v>12</v>
      </c>
      <c r="L564" t="str">
        <f>VLOOKUP(M564,'BATERIA DE PROYECTOS'!$A$2:$L$115,12,0)</f>
        <v>Conectividad y redes de comunicación.</v>
      </c>
      <c r="M564">
        <v>95</v>
      </c>
      <c r="N564" t="s">
        <v>901</v>
      </c>
      <c r="O564" t="s">
        <v>902</v>
      </c>
      <c r="P564" t="s">
        <v>1549</v>
      </c>
      <c r="Q564" s="104">
        <v>714.147423</v>
      </c>
      <c r="R564" s="104">
        <v>734.96827900000005</v>
      </c>
      <c r="S564" s="104">
        <v>756.40000999999995</v>
      </c>
      <c r="T564" s="104">
        <v>778.46107400000005</v>
      </c>
      <c r="U564" s="104">
        <v>2983.9767860000002</v>
      </c>
      <c r="V564" s="105">
        <v>5.1000042488971841E-3</v>
      </c>
      <c r="W564">
        <v>0</v>
      </c>
      <c r="X564" s="103">
        <v>6</v>
      </c>
      <c r="Y564" t="s">
        <v>1023</v>
      </c>
      <c r="Z564" s="103">
        <v>1</v>
      </c>
      <c r="AA564" s="112">
        <v>31</v>
      </c>
      <c r="AB564" s="113" t="s">
        <v>903</v>
      </c>
      <c r="AC564" s="121"/>
      <c r="AD564" s="289" t="s">
        <v>347</v>
      </c>
      <c r="AE564" s="289" t="s">
        <v>347</v>
      </c>
      <c r="AF564" s="113" t="s">
        <v>904</v>
      </c>
    </row>
    <row r="565" spans="1:32" x14ac:dyDescent="0.25">
      <c r="A565">
        <v>7</v>
      </c>
      <c r="B565" t="s">
        <v>16</v>
      </c>
      <c r="C565" t="s">
        <v>521</v>
      </c>
      <c r="D565">
        <v>5</v>
      </c>
      <c r="E565" t="s">
        <v>861</v>
      </c>
      <c r="F565">
        <v>35</v>
      </c>
      <c r="G565" t="str">
        <f>VLOOKUP(M565,'BATERIA DE PROYECTOS'!$A$2:$G$115,7,0)</f>
        <v>Programa 35. Bogotá Ciudad Inteligente.</v>
      </c>
      <c r="H565" t="s">
        <v>345</v>
      </c>
      <c r="I565" t="str">
        <f>VLOOKUP(M565,'BATERIA DE PROYECTOS'!$A$2:$I$115,9,0)</f>
        <v>Ciudad inteligente​</v>
      </c>
      <c r="J565" t="s">
        <v>347</v>
      </c>
      <c r="K565">
        <v>12</v>
      </c>
      <c r="L565" t="str">
        <f>VLOOKUP(M565,'BATERIA DE PROYECTOS'!$A$2:$L$115,12,0)</f>
        <v>Conectividad y redes de comunicación.</v>
      </c>
      <c r="M565">
        <v>96</v>
      </c>
      <c r="N565" t="s">
        <v>905</v>
      </c>
      <c r="O565" t="s">
        <v>906</v>
      </c>
      <c r="P565" t="s">
        <v>1550</v>
      </c>
      <c r="Q565" s="104">
        <v>574.118517</v>
      </c>
      <c r="R565" s="104">
        <v>590.856852</v>
      </c>
      <c r="S565" s="104">
        <v>608.08628199999998</v>
      </c>
      <c r="T565" s="104">
        <v>625.82164799999998</v>
      </c>
      <c r="U565" s="104">
        <v>2398.8832990000001</v>
      </c>
      <c r="V565" s="105">
        <v>4.1000034165508733E-3</v>
      </c>
      <c r="W565">
        <v>0</v>
      </c>
      <c r="X565" s="103">
        <v>5</v>
      </c>
      <c r="Y565" t="s">
        <v>1023</v>
      </c>
      <c r="Z565" s="103">
        <v>1</v>
      </c>
      <c r="AA565" s="112">
        <v>31</v>
      </c>
      <c r="AB565" s="113" t="s">
        <v>352</v>
      </c>
      <c r="AC565" s="121"/>
      <c r="AD565" s="289" t="s">
        <v>347</v>
      </c>
      <c r="AE565" s="289" t="s">
        <v>347</v>
      </c>
      <c r="AF565" s="113" t="s">
        <v>907</v>
      </c>
    </row>
    <row r="566" spans="1:32" x14ac:dyDescent="0.25">
      <c r="A566">
        <v>7</v>
      </c>
      <c r="B566" t="s">
        <v>16</v>
      </c>
      <c r="C566" t="s">
        <v>412</v>
      </c>
      <c r="D566">
        <v>5</v>
      </c>
      <c r="E566" t="s">
        <v>861</v>
      </c>
      <c r="F566">
        <v>39</v>
      </c>
      <c r="G566" t="str">
        <f>VLOOKUP(M566,'BATERIA DE PROYECTOS'!$A$2:$G$115,7,0)</f>
        <v>Programa 39. Camino hacia una democracia deliberativa con un gobierno cercano a la gente y con participación ciudadana</v>
      </c>
      <c r="H566" t="s">
        <v>345</v>
      </c>
      <c r="I566" t="str">
        <f>VLOOKUP(M566,'BATERIA DE PROYECTOS'!$A$2:$I$115,9,0)</f>
        <v>Democracia deliberativa y participación</v>
      </c>
      <c r="J566" t="s">
        <v>347</v>
      </c>
      <c r="K566">
        <v>18</v>
      </c>
      <c r="L566" t="str">
        <f>VLOOKUP(M566,'BATERIA DE PROYECTOS'!$A$2:$L$115,12,0)</f>
        <v>Fortalecimiento a organizaciones sociales y comunitarias y a instancias de participación.</v>
      </c>
      <c r="M566">
        <v>97</v>
      </c>
      <c r="N566" t="s">
        <v>912</v>
      </c>
      <c r="O566" t="s">
        <v>913</v>
      </c>
      <c r="P566" t="s">
        <v>1551</v>
      </c>
      <c r="Q566" s="104">
        <v>1694.349768</v>
      </c>
      <c r="R566" s="104">
        <v>1743.74827</v>
      </c>
      <c r="S566" s="104">
        <v>1794.596102</v>
      </c>
      <c r="T566" s="104">
        <v>1846.9370590000001</v>
      </c>
      <c r="U566" s="104">
        <v>7079.6311989999995</v>
      </c>
      <c r="V566" s="105">
        <v>1.2100010082157879E-2</v>
      </c>
      <c r="W566">
        <v>0</v>
      </c>
      <c r="X566" s="103">
        <v>400</v>
      </c>
      <c r="Y566" t="s">
        <v>1076</v>
      </c>
      <c r="Z566" s="103">
        <v>3</v>
      </c>
      <c r="AA566" s="112">
        <v>32</v>
      </c>
      <c r="AB566" s="113" t="s">
        <v>914</v>
      </c>
      <c r="AC566" s="121"/>
      <c r="AD566" s="289" t="s">
        <v>347</v>
      </c>
      <c r="AE566" s="289" t="s">
        <v>347</v>
      </c>
      <c r="AF566" s="113" t="s">
        <v>915</v>
      </c>
    </row>
    <row r="567" spans="1:32" x14ac:dyDescent="0.25">
      <c r="A567">
        <v>7</v>
      </c>
      <c r="B567" t="s">
        <v>16</v>
      </c>
      <c r="C567" t="s">
        <v>412</v>
      </c>
      <c r="D567">
        <v>5</v>
      </c>
      <c r="E567" t="s">
        <v>861</v>
      </c>
      <c r="F567">
        <v>39</v>
      </c>
      <c r="G567" t="str">
        <f>VLOOKUP(M567,'BATERIA DE PROYECTOS'!$A$2:$G$115,7,0)</f>
        <v>Programa 39. Camino hacia una democracia deliberativa con un gobierno cercano a la gente y con participación ciudadana</v>
      </c>
      <c r="H567" t="s">
        <v>345</v>
      </c>
      <c r="I567" t="str">
        <f>VLOOKUP(M567,'BATERIA DE PROYECTOS'!$A$2:$I$115,9,0)</f>
        <v>Democracia deliberativa y participación</v>
      </c>
      <c r="J567" t="s">
        <v>347</v>
      </c>
      <c r="K567">
        <v>20</v>
      </c>
      <c r="L567" t="str">
        <f>VLOOKUP(M567,'BATERIA DE PROYECTOS'!$A$2:$L$115,12,0)</f>
        <v>Procesos de formación en capacidades democráticas para la participación ciudadana incidente</v>
      </c>
      <c r="M567">
        <v>98</v>
      </c>
      <c r="N567" t="s">
        <v>918</v>
      </c>
      <c r="O567" t="s">
        <v>919</v>
      </c>
      <c r="P567" t="s">
        <v>1552</v>
      </c>
      <c r="Q567" s="104">
        <v>948.237033</v>
      </c>
      <c r="R567" s="104">
        <v>981.71370300000001</v>
      </c>
      <c r="S567" s="104">
        <v>1416.1725650000001</v>
      </c>
      <c r="T567" s="104">
        <v>1451.643296</v>
      </c>
      <c r="U567" s="104">
        <v>4797.7665969999998</v>
      </c>
      <c r="V567" s="105">
        <v>8.2000068313926155E-3</v>
      </c>
      <c r="W567">
        <v>0</v>
      </c>
      <c r="X567" s="103">
        <v>2380</v>
      </c>
      <c r="Y567" t="s">
        <v>1076</v>
      </c>
      <c r="Z567" s="103">
        <v>3</v>
      </c>
      <c r="AA567" s="112">
        <v>32</v>
      </c>
      <c r="AB567" s="113" t="s">
        <v>561</v>
      </c>
      <c r="AC567" s="121"/>
      <c r="AD567" s="289" t="s">
        <v>347</v>
      </c>
      <c r="AE567" s="289" t="s">
        <v>920</v>
      </c>
      <c r="AF567" s="113" t="s">
        <v>915</v>
      </c>
    </row>
    <row r="568" spans="1:32" x14ac:dyDescent="0.25">
      <c r="A568">
        <v>7</v>
      </c>
      <c r="B568" t="s">
        <v>16</v>
      </c>
      <c r="C568" t="s">
        <v>412</v>
      </c>
      <c r="D568">
        <v>5</v>
      </c>
      <c r="E568" t="s">
        <v>861</v>
      </c>
      <c r="F568">
        <v>39</v>
      </c>
      <c r="G568" t="str">
        <f>VLOOKUP(M568,'BATERIA DE PROYECTOS'!$A$2:$G$115,7,0)</f>
        <v>Programa 39. Camino hacia una democracia deliberativa con un gobierno cercano a la gente y con participación ciudadana</v>
      </c>
      <c r="H568" t="s">
        <v>373</v>
      </c>
      <c r="I568" t="str">
        <f>VLOOKUP(M568,'BATERIA DE PROYECTOS'!$A$2:$I$115,9,0)</f>
        <v>Democracia deliberativa y participación</v>
      </c>
      <c r="J568" t="s">
        <v>539</v>
      </c>
      <c r="K568">
        <v>41</v>
      </c>
      <c r="L568" t="str">
        <f>VLOOKUP(M568,'BATERIA DE PROYECTOS'!$A$2:$L$115,12,0)</f>
        <v>Fortalecimiento a organizaciones comunales</v>
      </c>
      <c r="M568">
        <v>99</v>
      </c>
      <c r="N568" t="s">
        <v>923</v>
      </c>
      <c r="O568" t="s">
        <v>924</v>
      </c>
      <c r="P568" t="s">
        <v>1553</v>
      </c>
      <c r="Q568" s="104">
        <v>863.09517200000005</v>
      </c>
      <c r="R568" s="104">
        <v>888.25857599999995</v>
      </c>
      <c r="S568" s="104">
        <v>914.16026399999998</v>
      </c>
      <c r="T568" s="104">
        <v>940.822543</v>
      </c>
      <c r="U568" s="104">
        <v>3606.3365549999999</v>
      </c>
      <c r="V568" s="105">
        <v>6.1636980018561147E-3</v>
      </c>
      <c r="W568">
        <v>0</v>
      </c>
      <c r="X568" s="103">
        <v>100</v>
      </c>
      <c r="Y568" t="s">
        <v>1076</v>
      </c>
      <c r="Z568" s="103">
        <v>3</v>
      </c>
      <c r="AA568" s="112">
        <v>32</v>
      </c>
      <c r="AB568" s="113" t="s">
        <v>925</v>
      </c>
      <c r="AC568" s="121"/>
      <c r="AD568" s="289" t="s">
        <v>347</v>
      </c>
      <c r="AE568" s="289" t="s">
        <v>347</v>
      </c>
      <c r="AF568" s="113" t="s">
        <v>915</v>
      </c>
    </row>
    <row r="569" spans="1:32" x14ac:dyDescent="0.25">
      <c r="A569">
        <v>7</v>
      </c>
      <c r="B569" t="s">
        <v>16</v>
      </c>
      <c r="C569" t="s">
        <v>412</v>
      </c>
      <c r="D569">
        <v>5</v>
      </c>
      <c r="E569" t="s">
        <v>861</v>
      </c>
      <c r="F569">
        <v>39</v>
      </c>
      <c r="G569" t="str">
        <f>VLOOKUP(M569,'BATERIA DE PROYECTOS'!$A$2:$G$115,7,0)</f>
        <v>Programa 39. Camino hacia una democracia deliberativa con un gobierno cercano a la gente y con participación ciudadana</v>
      </c>
      <c r="H569" t="s">
        <v>373</v>
      </c>
      <c r="I569" t="str">
        <f>VLOOKUP(M569,'BATERIA DE PROYECTOS'!$A$2:$I$115,9,0)</f>
        <v>Gobierno confiable</v>
      </c>
      <c r="J569" t="s">
        <v>539</v>
      </c>
      <c r="K569">
        <v>44</v>
      </c>
      <c r="L569" t="str">
        <f>VLOOKUP(M569,'BATERIA DE PROYECTOS'!$A$2:$L$115,12,0)</f>
        <v>Bogotaneidad</v>
      </c>
      <c r="M569">
        <v>100</v>
      </c>
      <c r="N569" t="s">
        <v>927</v>
      </c>
      <c r="O569" t="s">
        <v>928</v>
      </c>
      <c r="P569" t="s">
        <v>1554</v>
      </c>
      <c r="Q569" s="104">
        <v>332.92384900000002</v>
      </c>
      <c r="R569" s="104">
        <v>344.08793400000002</v>
      </c>
      <c r="S569" s="104">
        <v>455.57956799999999</v>
      </c>
      <c r="T569" s="104">
        <v>467.40864900000003</v>
      </c>
      <c r="U569" s="104">
        <v>1600</v>
      </c>
      <c r="V569" s="105">
        <v>2.7346080024884933E-3</v>
      </c>
      <c r="W569">
        <v>0</v>
      </c>
      <c r="X569" s="103">
        <v>4</v>
      </c>
      <c r="Y569" t="s">
        <v>1076</v>
      </c>
      <c r="Z569" s="103">
        <v>3</v>
      </c>
      <c r="AA569" s="112">
        <v>11</v>
      </c>
      <c r="AB569" s="113" t="s">
        <v>929</v>
      </c>
      <c r="AC569" s="121"/>
      <c r="AD569" s="289" t="s">
        <v>930</v>
      </c>
      <c r="AE569" s="289" t="s">
        <v>347</v>
      </c>
      <c r="AF569" s="113" t="s">
        <v>896</v>
      </c>
    </row>
    <row r="570" spans="1:32" x14ac:dyDescent="0.25">
      <c r="A570">
        <v>7</v>
      </c>
      <c r="B570" t="s">
        <v>16</v>
      </c>
      <c r="C570" t="s">
        <v>412</v>
      </c>
      <c r="D570">
        <v>5</v>
      </c>
      <c r="E570" t="s">
        <v>861</v>
      </c>
      <c r="F570">
        <v>39</v>
      </c>
      <c r="G570" t="str">
        <f>VLOOKUP(M570,'BATERIA DE PROYECTOS'!$A$2:$G$115,7,0)</f>
        <v>Programa 39. Camino hacia una democracia deliberativa con un gobierno cercano a la gente y con participación ciudadana</v>
      </c>
      <c r="H570" t="s">
        <v>373</v>
      </c>
      <c r="I570" t="str">
        <f>VLOOKUP(M570,'BATERIA DE PROYECTOS'!$A$2:$I$115,9,0)</f>
        <v>Gobierno confiable</v>
      </c>
      <c r="J570" t="s">
        <v>539</v>
      </c>
      <c r="K570">
        <v>44</v>
      </c>
      <c r="L570" t="str">
        <f>VLOOKUP(M570,'BATERIA DE PROYECTOS'!$A$2:$L$115,12,0)</f>
        <v>Bogotaneidad</v>
      </c>
      <c r="M570">
        <v>101</v>
      </c>
      <c r="N570" t="s">
        <v>892</v>
      </c>
      <c r="O570" t="s">
        <v>893</v>
      </c>
      <c r="P570" t="s">
        <v>1555</v>
      </c>
      <c r="Q570" s="104">
        <v>210.04336000000001</v>
      </c>
      <c r="R570" s="104">
        <v>216.16714099999999</v>
      </c>
      <c r="S570" s="104">
        <v>222.47059100000001</v>
      </c>
      <c r="T570" s="104">
        <v>228.95913999999999</v>
      </c>
      <c r="U570" s="104">
        <v>877.64023199999997</v>
      </c>
      <c r="V570" s="105">
        <v>1.5000012510831611E-3</v>
      </c>
      <c r="W570">
        <v>0</v>
      </c>
      <c r="X570" s="103">
        <v>4</v>
      </c>
      <c r="Y570" t="s">
        <v>1076</v>
      </c>
      <c r="Z570" s="103">
        <v>3</v>
      </c>
      <c r="AA570" s="112">
        <v>11</v>
      </c>
      <c r="AB570" s="113" t="s">
        <v>894</v>
      </c>
      <c r="AC570" s="121"/>
      <c r="AD570" s="289" t="s">
        <v>895</v>
      </c>
      <c r="AE570" s="289" t="s">
        <v>347</v>
      </c>
      <c r="AF570" s="113" t="s">
        <v>896</v>
      </c>
    </row>
    <row r="571" spans="1:32" x14ac:dyDescent="0.25">
      <c r="A571">
        <v>7</v>
      </c>
      <c r="B571" t="s">
        <v>16</v>
      </c>
      <c r="C571" t="s">
        <v>412</v>
      </c>
      <c r="D571">
        <v>5</v>
      </c>
      <c r="E571" t="s">
        <v>861</v>
      </c>
      <c r="F571">
        <v>39</v>
      </c>
      <c r="G571" t="str">
        <f>VLOOKUP(M571,'BATERIA DE PROYECTOS'!$A$2:$G$115,7,0)</f>
        <v>Programa 39. Camino hacia una democracia deliberativa con un gobierno cercano a la gente y con participación ciudadana</v>
      </c>
      <c r="H571" t="s">
        <v>373</v>
      </c>
      <c r="I571" t="str">
        <f>VLOOKUP(M571,'BATERIA DE PROYECTOS'!$A$2:$I$115,9,0)</f>
        <v>Línea diferencial étnica</v>
      </c>
      <c r="J571" t="s">
        <v>539</v>
      </c>
      <c r="K571">
        <v>46</v>
      </c>
      <c r="L571" t="str">
        <f>VLOOKUP(M571,'BATERIA DE PROYECTOS'!$A$2:$L$115,12,0)</f>
        <v>Iniciativas diferenciales étnicas para comunidades Negras, Afrocolombianas, Raizales, Palenqueras, y los Pueblos Indígenas, Rrom o Gitano</v>
      </c>
      <c r="M571">
        <v>102</v>
      </c>
      <c r="N571" t="s">
        <v>934</v>
      </c>
      <c r="O571" t="s">
        <v>935</v>
      </c>
      <c r="P571" t="s">
        <v>1556</v>
      </c>
      <c r="Q571" s="104">
        <v>685.39413100000002</v>
      </c>
      <c r="R571" s="104">
        <v>708.29217300000005</v>
      </c>
      <c r="S571" s="104">
        <v>931.86203399999999</v>
      </c>
      <c r="T571" s="104">
        <v>956.12401499999999</v>
      </c>
      <c r="U571" s="104">
        <v>3281.6723529999999</v>
      </c>
      <c r="V571" s="105">
        <v>5.6088046737869024E-3</v>
      </c>
      <c r="W571">
        <v>0</v>
      </c>
      <c r="X571" s="103">
        <v>4</v>
      </c>
      <c r="Y571" t="s">
        <v>1076</v>
      </c>
      <c r="Z571" s="103">
        <v>3</v>
      </c>
      <c r="AA571" s="112">
        <v>34</v>
      </c>
      <c r="AB571" s="113" t="s">
        <v>936</v>
      </c>
      <c r="AC571" s="121"/>
      <c r="AD571" s="289" t="s">
        <v>347</v>
      </c>
      <c r="AE571" s="289" t="s">
        <v>347</v>
      </c>
      <c r="AF571" s="113" t="s">
        <v>937</v>
      </c>
    </row>
    <row r="572" spans="1:32" x14ac:dyDescent="0.25">
      <c r="A572">
        <v>7</v>
      </c>
      <c r="B572" t="s">
        <v>16</v>
      </c>
      <c r="C572" t="s">
        <v>412</v>
      </c>
      <c r="D572">
        <v>5</v>
      </c>
      <c r="E572" t="s">
        <v>861</v>
      </c>
      <c r="F572">
        <v>39</v>
      </c>
      <c r="G572" t="str">
        <f>VLOOKUP(M572,'BATERIA DE PROYECTOS'!$A$2:$G$115,7,0)</f>
        <v>Programa 39. Camino hacia una democracia deliberativa con un gobierno cercano a la gente y con participación ciudadana</v>
      </c>
      <c r="H572" t="s">
        <v>373</v>
      </c>
      <c r="I572" t="str">
        <f>VLOOKUP(M572,'BATERIA DE PROYECTOS'!$A$2:$I$115,9,0)</f>
        <v>Línea diferencial étnica</v>
      </c>
      <c r="J572" t="s">
        <v>539</v>
      </c>
      <c r="K572">
        <v>46</v>
      </c>
      <c r="L572" t="str">
        <f>VLOOKUP(M572,'BATERIA DE PROYECTOS'!$A$2:$L$115,12,0)</f>
        <v>Iniciativas diferenciales étnicas para comunidades Negras, Afrocolombianas, Raizales, Palenqueras, y los Pueblos Indígenas, Rrom o Gitano</v>
      </c>
      <c r="M572">
        <v>103</v>
      </c>
      <c r="N572" t="s">
        <v>938</v>
      </c>
      <c r="O572" t="s">
        <v>939</v>
      </c>
      <c r="P572" t="s">
        <v>1557</v>
      </c>
      <c r="Q572" s="104">
        <v>675.81615299999999</v>
      </c>
      <c r="R572" s="104">
        <v>698.43495099999996</v>
      </c>
      <c r="S572" s="104">
        <v>921.71737499999995</v>
      </c>
      <c r="T572" s="104">
        <v>945.68347800000004</v>
      </c>
      <c r="U572" s="104">
        <v>3241.651957</v>
      </c>
      <c r="V572" s="105">
        <v>5.5404046143091787E-3</v>
      </c>
      <c r="W572">
        <v>0</v>
      </c>
      <c r="X572" s="103">
        <v>4</v>
      </c>
      <c r="Y572" t="s">
        <v>1076</v>
      </c>
      <c r="Z572" s="103">
        <v>3</v>
      </c>
      <c r="AA572" s="112">
        <v>34</v>
      </c>
      <c r="AB572" s="113" t="s">
        <v>940</v>
      </c>
      <c r="AC572" s="121"/>
      <c r="AD572" s="289" t="s">
        <v>347</v>
      </c>
      <c r="AE572" s="289" t="s">
        <v>347</v>
      </c>
      <c r="AF572" s="113" t="s">
        <v>937</v>
      </c>
    </row>
    <row r="573" spans="1:32" x14ac:dyDescent="0.25">
      <c r="A573">
        <v>7</v>
      </c>
      <c r="B573" t="s">
        <v>16</v>
      </c>
      <c r="C573" t="s">
        <v>412</v>
      </c>
      <c r="D573">
        <v>5</v>
      </c>
      <c r="E573" t="s">
        <v>861</v>
      </c>
      <c r="F573">
        <v>39</v>
      </c>
      <c r="G573" t="str">
        <f>VLOOKUP(M573,'BATERIA DE PROYECTOS'!$A$2:$G$115,7,0)</f>
        <v>Programa 39. Camino hacia una democracia deliberativa con un gobierno cercano a la gente y con participación ciudadana</v>
      </c>
      <c r="H573" t="s">
        <v>373</v>
      </c>
      <c r="I573" t="str">
        <f>VLOOKUP(M573,'BATERIA DE PROYECTOS'!$A$2:$I$115,9,0)</f>
        <v>Línea diferencial étnica</v>
      </c>
      <c r="J573" t="s">
        <v>539</v>
      </c>
      <c r="K573">
        <v>46</v>
      </c>
      <c r="L573" t="str">
        <f>VLOOKUP(M573,'BATERIA DE PROYECTOS'!$A$2:$L$115,12,0)</f>
        <v>Iniciativas diferenciales étnicas para comunidades Negras, Afrocolombianas, Raizales, Palenqueras, y los Pueblos Indígenas, Rrom o Gitano</v>
      </c>
      <c r="M573">
        <v>104</v>
      </c>
      <c r="N573" t="s">
        <v>941</v>
      </c>
      <c r="O573" t="s">
        <v>942</v>
      </c>
      <c r="P573" t="s">
        <v>1558</v>
      </c>
      <c r="Q573" s="104">
        <v>733.28401699999995</v>
      </c>
      <c r="R573" s="104">
        <v>757.57828099999995</v>
      </c>
      <c r="S573" s="104">
        <v>982.585329</v>
      </c>
      <c r="T573" s="104">
        <v>1008.326698</v>
      </c>
      <c r="U573" s="104">
        <v>3481.7743249999999</v>
      </c>
      <c r="V573" s="105">
        <v>5.9508049575024823E-3</v>
      </c>
      <c r="W573">
        <v>0</v>
      </c>
      <c r="X573" s="103">
        <v>4</v>
      </c>
      <c r="Y573" t="s">
        <v>1076</v>
      </c>
      <c r="Z573" s="103">
        <v>3</v>
      </c>
      <c r="AA573" s="112">
        <v>34</v>
      </c>
      <c r="AB573" s="113" t="s">
        <v>943</v>
      </c>
      <c r="AC573" s="121"/>
      <c r="AD573" s="289" t="s">
        <v>347</v>
      </c>
      <c r="AE573" s="289" t="s">
        <v>347</v>
      </c>
      <c r="AF573" s="113" t="s">
        <v>937</v>
      </c>
    </row>
    <row r="574" spans="1:32" x14ac:dyDescent="0.25">
      <c r="A574">
        <v>7</v>
      </c>
      <c r="B574" t="s">
        <v>16</v>
      </c>
      <c r="C574" t="s">
        <v>412</v>
      </c>
      <c r="D574">
        <v>5</v>
      </c>
      <c r="E574" t="s">
        <v>861</v>
      </c>
      <c r="F574">
        <v>39</v>
      </c>
      <c r="G574" t="str">
        <f>VLOOKUP(M574,'BATERIA DE PROYECTOS'!$A$2:$G$115,7,0)</f>
        <v>Programa 39. Camino hacia una democracia deliberativa con un gobierno cercano a la gente y con participación ciudadana</v>
      </c>
      <c r="H574" t="s">
        <v>345</v>
      </c>
      <c r="I574" t="str">
        <f>VLOOKUP(M574,'BATERIA DE PROYECTOS'!$A$2:$I$115,9,0)</f>
        <v>Democracia deliberativa y participación</v>
      </c>
      <c r="J574" t="s">
        <v>347</v>
      </c>
      <c r="K574">
        <v>58</v>
      </c>
      <c r="L574" t="str">
        <f>VLOOKUP(M574,'BATERIA DE PROYECTOS'!$A$2:$L$115,12,0)</f>
        <v>Infraestructura de espacios para la participación</v>
      </c>
      <c r="M574">
        <v>108</v>
      </c>
      <c r="N574" t="s">
        <v>956</v>
      </c>
      <c r="O574" t="s">
        <v>957</v>
      </c>
      <c r="P574" t="s">
        <v>1559</v>
      </c>
      <c r="Q574" s="104">
        <v>210.04336000000001</v>
      </c>
      <c r="R574" s="104">
        <v>216.16714099999999</v>
      </c>
      <c r="S574" s="104">
        <v>222.47059100000001</v>
      </c>
      <c r="T574" s="104">
        <v>228.95913999999999</v>
      </c>
      <c r="U574" s="104">
        <v>877.64023199999997</v>
      </c>
      <c r="V574" s="105">
        <v>1.5000012510831611E-3</v>
      </c>
      <c r="W574">
        <v>0</v>
      </c>
      <c r="X574" s="103">
        <v>50</v>
      </c>
      <c r="Y574" t="s">
        <v>1076</v>
      </c>
      <c r="Z574" s="103">
        <v>3</v>
      </c>
      <c r="AA574" s="112">
        <v>32</v>
      </c>
      <c r="AB574" s="113" t="s">
        <v>222</v>
      </c>
      <c r="AC574" s="121"/>
      <c r="AD574" s="289" t="s">
        <v>347</v>
      </c>
      <c r="AE574" s="289" t="s">
        <v>347</v>
      </c>
      <c r="AF574" s="113" t="s">
        <v>958</v>
      </c>
    </row>
    <row r="575" spans="1:32" x14ac:dyDescent="0.25">
      <c r="A575">
        <v>7</v>
      </c>
      <c r="B575" t="s">
        <v>16</v>
      </c>
      <c r="C575" t="s">
        <v>412</v>
      </c>
      <c r="D575">
        <v>5</v>
      </c>
      <c r="E575" t="s">
        <v>861</v>
      </c>
      <c r="F575">
        <v>39</v>
      </c>
      <c r="G575" t="str">
        <f>VLOOKUP(M575,'BATERIA DE PROYECTOS'!$A$2:$G$115,7,0)</f>
        <v>Programa 39. Camino hacia una democracia deliberativa con un gobierno cercano a la gente y con participación ciudadana</v>
      </c>
      <c r="H575" t="s">
        <v>345</v>
      </c>
      <c r="I575" t="str">
        <f>VLOOKUP(M575,'BATERIA DE PROYECTOS'!$A$2:$I$115,9,0)</f>
        <v>Gobierno confiable</v>
      </c>
      <c r="J575" t="s">
        <v>347</v>
      </c>
      <c r="K575">
        <v>59</v>
      </c>
      <c r="L575" t="str">
        <f>VLOOKUP(M575,'BATERIA DE PROYECTOS'!$A$2:$L$115,12,0)</f>
        <v>Fortalecimiento a medios comunitarios y alternativos</v>
      </c>
      <c r="M575">
        <v>109</v>
      </c>
      <c r="N575" t="s">
        <v>966</v>
      </c>
      <c r="O575" t="s">
        <v>967</v>
      </c>
      <c r="P575" t="s">
        <v>1560</v>
      </c>
      <c r="Q575" s="104">
        <v>154</v>
      </c>
      <c r="R575" s="104">
        <v>0</v>
      </c>
      <c r="S575" s="104">
        <v>0</v>
      </c>
      <c r="T575" s="104">
        <v>0</v>
      </c>
      <c r="U575" s="104">
        <v>154</v>
      </c>
      <c r="V575" s="105">
        <v>2.6320602023951746E-4</v>
      </c>
      <c r="W575">
        <v>0</v>
      </c>
      <c r="X575" s="103">
        <v>7</v>
      </c>
      <c r="Y575" t="s">
        <v>1076</v>
      </c>
      <c r="Z575" s="103">
        <v>3</v>
      </c>
      <c r="AA575" s="112">
        <v>32</v>
      </c>
      <c r="AB575" s="113" t="s">
        <v>968</v>
      </c>
      <c r="AC575" s="121"/>
      <c r="AD575" s="289" t="s">
        <v>347</v>
      </c>
      <c r="AE575" s="289" t="s">
        <v>347</v>
      </c>
      <c r="AF575" s="113" t="s">
        <v>969</v>
      </c>
    </row>
    <row r="576" spans="1:32" x14ac:dyDescent="0.25">
      <c r="A576">
        <v>8</v>
      </c>
      <c r="B576" t="s">
        <v>18</v>
      </c>
      <c r="C576" t="s">
        <v>342</v>
      </c>
      <c r="D576">
        <v>1</v>
      </c>
      <c r="E576" t="s">
        <v>343</v>
      </c>
      <c r="F576">
        <v>1</v>
      </c>
      <c r="G576" t="str">
        <f>VLOOKUP(M576,'BATERIA DE PROYECTOS'!$A$2:$G$115,7,0)</f>
        <v>Programa 1. Diálogo social y cultura ciudadana para la convivencia pacífica y la recuperación de la confianza.</v>
      </c>
      <c r="H576" t="s">
        <v>345</v>
      </c>
      <c r="I576" t="str">
        <f>VLOOKUP(M576,'BATERIA DE PROYECTOS'!$A$2:$I$115,9,0)</f>
        <v>Cultura ciudadana para la convivencia pacífica</v>
      </c>
      <c r="J576" t="s">
        <v>347</v>
      </c>
      <c r="K576">
        <v>15</v>
      </c>
      <c r="L576" t="str">
        <f>VLOOKUP(M576,'BATERIA DE PROYECTOS'!$A$2:$L$115,12,0)</f>
        <v>Promoción de la convivencia ciudadana</v>
      </c>
      <c r="M576">
        <v>1</v>
      </c>
      <c r="N576" t="s">
        <v>350</v>
      </c>
      <c r="O576" t="s">
        <v>351</v>
      </c>
      <c r="P576" t="s">
        <v>1561</v>
      </c>
      <c r="Q576" s="104">
        <v>797</v>
      </c>
      <c r="R576" s="104">
        <v>821</v>
      </c>
      <c r="S576" s="104">
        <v>845</v>
      </c>
      <c r="T576" s="104">
        <v>870</v>
      </c>
      <c r="U576" s="104">
        <v>3333</v>
      </c>
      <c r="V576" s="105">
        <v>4.8868603132106508E-3</v>
      </c>
      <c r="W576">
        <v>0</v>
      </c>
      <c r="X576" s="103">
        <v>100</v>
      </c>
      <c r="Y576" t="s">
        <v>991</v>
      </c>
      <c r="Z576" s="103">
        <v>51</v>
      </c>
      <c r="AA576" s="112">
        <v>1</v>
      </c>
      <c r="AB576" s="113" t="s">
        <v>352</v>
      </c>
      <c r="AC576" s="121"/>
      <c r="AD576" s="289" t="s">
        <v>353</v>
      </c>
      <c r="AE576" s="289" t="s">
        <v>347</v>
      </c>
      <c r="AF576" s="113" t="s">
        <v>354</v>
      </c>
    </row>
    <row r="577" spans="1:32" x14ac:dyDescent="0.25">
      <c r="A577">
        <v>8</v>
      </c>
      <c r="B577" t="s">
        <v>18</v>
      </c>
      <c r="C577" t="s">
        <v>342</v>
      </c>
      <c r="D577">
        <v>1</v>
      </c>
      <c r="E577" t="s">
        <v>343</v>
      </c>
      <c r="F577">
        <v>1</v>
      </c>
      <c r="G577" t="str">
        <f>VLOOKUP(M577,'BATERIA DE PROYECTOS'!$A$2:$G$115,7,0)</f>
        <v>Programa 1. Diálogo social y cultura ciudadana para la convivencia pacífica y la recuperación de la confianza.</v>
      </c>
      <c r="H577" t="s">
        <v>345</v>
      </c>
      <c r="I577" t="str">
        <f>VLOOKUP(M577,'BATERIA DE PROYECTOS'!$A$2:$I$115,9,0)</f>
        <v>Cultura ciudadana para la convivencia pacífica</v>
      </c>
      <c r="J577" t="s">
        <v>347</v>
      </c>
      <c r="K577">
        <v>15</v>
      </c>
      <c r="L577" t="str">
        <f>VLOOKUP(M577,'BATERIA DE PROYECTOS'!$A$2:$L$115,12,0)</f>
        <v>Promoción de la convivencia ciudadana</v>
      </c>
      <c r="M577">
        <v>2</v>
      </c>
      <c r="N577" t="s">
        <v>355</v>
      </c>
      <c r="O577" t="s">
        <v>356</v>
      </c>
      <c r="P577" t="s">
        <v>1337</v>
      </c>
      <c r="Q577" s="104">
        <v>598</v>
      </c>
      <c r="R577" s="104">
        <v>616</v>
      </c>
      <c r="S577" s="104">
        <v>634</v>
      </c>
      <c r="T577" s="104">
        <v>652</v>
      </c>
      <c r="U577" s="104">
        <v>2500</v>
      </c>
      <c r="V577" s="105">
        <v>3.6655117860865971E-3</v>
      </c>
      <c r="W577">
        <v>0</v>
      </c>
      <c r="X577" s="103">
        <v>4</v>
      </c>
      <c r="Y577" t="s">
        <v>991</v>
      </c>
      <c r="Z577" s="103">
        <v>51</v>
      </c>
      <c r="AA577" s="112">
        <v>1</v>
      </c>
      <c r="AB577" s="113" t="s">
        <v>357</v>
      </c>
      <c r="AC577" s="121"/>
      <c r="AD577" s="289" t="s">
        <v>358</v>
      </c>
      <c r="AE577" s="289" t="s">
        <v>347</v>
      </c>
      <c r="AF577" s="113" t="s">
        <v>359</v>
      </c>
    </row>
    <row r="578" spans="1:32" x14ac:dyDescent="0.25">
      <c r="A578">
        <v>8</v>
      </c>
      <c r="B578" t="s">
        <v>18</v>
      </c>
      <c r="C578" t="s">
        <v>342</v>
      </c>
      <c r="D578">
        <v>1</v>
      </c>
      <c r="E578" t="s">
        <v>343</v>
      </c>
      <c r="F578">
        <v>1</v>
      </c>
      <c r="G578" t="str">
        <f>VLOOKUP(M578,'BATERIA DE PROYECTOS'!$A$2:$G$115,7,0)</f>
        <v>Programa 1. Diálogo social y cultura ciudadana para la convivencia pacífica y la recuperación de la confianza.</v>
      </c>
      <c r="H578" t="s">
        <v>345</v>
      </c>
      <c r="I578" t="str">
        <f>VLOOKUP(M578,'BATERIA DE PROYECTOS'!$A$2:$I$115,9,0)</f>
        <v>Cultura ciudadana para la convivencia pacífica</v>
      </c>
      <c r="J578" t="s">
        <v>347</v>
      </c>
      <c r="K578">
        <v>15</v>
      </c>
      <c r="L578" t="str">
        <f>VLOOKUP(M578,'BATERIA DE PROYECTOS'!$A$2:$L$115,12,0)</f>
        <v>Promoción de la convivencia ciudadana</v>
      </c>
      <c r="M578">
        <v>3</v>
      </c>
      <c r="N578" t="s">
        <v>360</v>
      </c>
      <c r="O578" t="s">
        <v>361</v>
      </c>
      <c r="P578" t="s">
        <v>1562</v>
      </c>
      <c r="Q578" s="104">
        <v>598</v>
      </c>
      <c r="R578" s="104">
        <v>616</v>
      </c>
      <c r="S578" s="104">
        <v>634</v>
      </c>
      <c r="T578" s="104">
        <v>652</v>
      </c>
      <c r="U578" s="104">
        <v>2500</v>
      </c>
      <c r="V578" s="105">
        <v>3.6655117860865971E-3</v>
      </c>
      <c r="W578">
        <v>0</v>
      </c>
      <c r="X578" s="103">
        <v>40</v>
      </c>
      <c r="Y578" t="s">
        <v>991</v>
      </c>
      <c r="Z578" s="103">
        <v>51</v>
      </c>
      <c r="AA578" s="112">
        <v>1</v>
      </c>
      <c r="AB578" s="113" t="s">
        <v>362</v>
      </c>
      <c r="AC578" s="121"/>
      <c r="AD578" s="289" t="s">
        <v>358</v>
      </c>
      <c r="AE578" s="289" t="s">
        <v>347</v>
      </c>
      <c r="AF578" s="113" t="s">
        <v>354</v>
      </c>
    </row>
    <row r="579" spans="1:32" x14ac:dyDescent="0.25">
      <c r="A579">
        <v>8</v>
      </c>
      <c r="B579" t="s">
        <v>18</v>
      </c>
      <c r="C579" t="s">
        <v>363</v>
      </c>
      <c r="D579">
        <v>1</v>
      </c>
      <c r="E579" t="s">
        <v>343</v>
      </c>
      <c r="F579">
        <v>2</v>
      </c>
      <c r="G579" t="str">
        <f>VLOOKUP(M579,'BATERIA DE PROYECTOS'!$A$2:$G$115,7,0)</f>
        <v>Programa 2. Cero tolerancia a las violencias contra las mujeres y basadas en género</v>
      </c>
      <c r="H579" t="s">
        <v>345</v>
      </c>
      <c r="I579" t="str">
        <f>VLOOKUP(M579,'BATERIA DE PROYECTOS'!$A$2:$I$115,9,0)</f>
        <v>Cero tolerancia a las violencias</v>
      </c>
      <c r="J579" t="s">
        <v>347</v>
      </c>
      <c r="K579">
        <v>22</v>
      </c>
      <c r="L579" t="str">
        <f>VLOOKUP(M579,'BATERIA DE PROYECTOS'!$A$2:$L$115,12,0)</f>
        <v>Prevención del feminicidio y las violencias contra las mujeres</v>
      </c>
      <c r="M579">
        <v>4</v>
      </c>
      <c r="N579" t="s">
        <v>368</v>
      </c>
      <c r="O579" t="s">
        <v>369</v>
      </c>
      <c r="P579" t="s">
        <v>1563</v>
      </c>
      <c r="Q579" s="104">
        <v>2531</v>
      </c>
      <c r="R579" s="104">
        <v>2608</v>
      </c>
      <c r="S579" s="104">
        <v>2684</v>
      </c>
      <c r="T579" s="104">
        <v>2762</v>
      </c>
      <c r="U579" s="104">
        <v>10585</v>
      </c>
      <c r="V579" s="105">
        <v>1.5519776902290651E-2</v>
      </c>
      <c r="W579">
        <v>0</v>
      </c>
      <c r="X579" s="103">
        <v>9900</v>
      </c>
      <c r="Y579" t="s">
        <v>995</v>
      </c>
      <c r="Z579" s="103">
        <v>50</v>
      </c>
      <c r="AA579" s="112">
        <v>2</v>
      </c>
      <c r="AB579" s="113" t="s">
        <v>222</v>
      </c>
      <c r="AC579" s="121"/>
      <c r="AD579" s="289" t="s">
        <v>370</v>
      </c>
      <c r="AE579" s="289" t="s">
        <v>347</v>
      </c>
      <c r="AF579" s="113" t="s">
        <v>371</v>
      </c>
    </row>
    <row r="580" spans="1:32" x14ac:dyDescent="0.25">
      <c r="A580">
        <v>8</v>
      </c>
      <c r="B580" t="s">
        <v>18</v>
      </c>
      <c r="C580" t="s">
        <v>342</v>
      </c>
      <c r="D580">
        <v>1</v>
      </c>
      <c r="E580" t="s">
        <v>343</v>
      </c>
      <c r="F580">
        <v>3</v>
      </c>
      <c r="G580" t="str">
        <f>VLOOKUP(M580,'BATERIA DE PROYECTOS'!$A$2:$G$115,7,0)</f>
        <v>Programa 3. Desmantelamiento de estructuras criminales y delincuenciales con mejores capacidades y activos tecnológicos.</v>
      </c>
      <c r="H580" t="s">
        <v>373</v>
      </c>
      <c r="I580" t="str">
        <f>VLOOKUP(M580,'BATERIA DE PROYECTOS'!$A$2:$I$115,9,0)</f>
        <v>Mejores capacidades al servicio de la seguridad</v>
      </c>
      <c r="J580" t="s">
        <v>375</v>
      </c>
      <c r="K580">
        <v>2</v>
      </c>
      <c r="L580" t="str">
        <f>VLOOKUP(M580,'BATERIA DE PROYECTOS'!$A$2:$L$115,12,0)</f>
        <v>Dotación, mantenimiento de equipamientos que permitan el fortalecimiento de la seguridad y justicia.</v>
      </c>
      <c r="M580">
        <v>5</v>
      </c>
      <c r="N580" t="s">
        <v>378</v>
      </c>
      <c r="O580" t="s">
        <v>379</v>
      </c>
      <c r="P580" t="s">
        <v>1340</v>
      </c>
      <c r="Q580" s="104">
        <v>815</v>
      </c>
      <c r="R580" s="104">
        <v>840</v>
      </c>
      <c r="S580" s="104">
        <v>865</v>
      </c>
      <c r="T580" s="104">
        <v>890</v>
      </c>
      <c r="U580" s="104">
        <v>3410</v>
      </c>
      <c r="V580" s="105">
        <v>4.999758076222118E-3</v>
      </c>
      <c r="W580">
        <v>0</v>
      </c>
      <c r="X580" s="103">
        <v>4</v>
      </c>
      <c r="Y580" t="s">
        <v>991</v>
      </c>
      <c r="Z580" s="103">
        <v>51</v>
      </c>
      <c r="AA580" s="112">
        <v>3</v>
      </c>
      <c r="AB580" s="113" t="s">
        <v>222</v>
      </c>
      <c r="AC580" s="121"/>
      <c r="AD580" s="289" t="s">
        <v>347</v>
      </c>
      <c r="AE580" s="289" t="s">
        <v>347</v>
      </c>
      <c r="AF580" s="113" t="s">
        <v>380</v>
      </c>
    </row>
    <row r="581" spans="1:32" x14ac:dyDescent="0.25">
      <c r="A581">
        <v>8</v>
      </c>
      <c r="B581" t="s">
        <v>18</v>
      </c>
      <c r="C581" t="s">
        <v>342</v>
      </c>
      <c r="D581">
        <v>1</v>
      </c>
      <c r="E581" t="s">
        <v>343</v>
      </c>
      <c r="F581">
        <v>3</v>
      </c>
      <c r="G581" t="str">
        <f>VLOOKUP(M581,'BATERIA DE PROYECTOS'!$A$2:$G$115,7,0)</f>
        <v>Programa 3. Desmantelamiento de estructuras criminales y delincuenciales con mejores capacidades y activos tecnológicos.</v>
      </c>
      <c r="H581" t="s">
        <v>373</v>
      </c>
      <c r="I581" t="str">
        <f>VLOOKUP(M581,'BATERIA DE PROYECTOS'!$A$2:$I$115,9,0)</f>
        <v>Mejores capacidades al servicio de la seguridad</v>
      </c>
      <c r="J581" t="s">
        <v>375</v>
      </c>
      <c r="K581">
        <v>2</v>
      </c>
      <c r="L581" t="str">
        <f>VLOOKUP(M581,'BATERIA DE PROYECTOS'!$A$2:$L$115,12,0)</f>
        <v>Dotación, mantenimiento de equipamientos que permitan el fortalecimiento de la seguridad y justicia.</v>
      </c>
      <c r="M581">
        <v>6</v>
      </c>
      <c r="N581" t="s">
        <v>381</v>
      </c>
      <c r="O581" t="s">
        <v>382</v>
      </c>
      <c r="P581" t="s">
        <v>1341</v>
      </c>
      <c r="Q581" s="104">
        <v>815</v>
      </c>
      <c r="R581" s="104">
        <v>840</v>
      </c>
      <c r="S581" s="104">
        <v>865</v>
      </c>
      <c r="T581" s="104">
        <v>890</v>
      </c>
      <c r="U581" s="104">
        <v>3410</v>
      </c>
      <c r="V581" s="105">
        <v>4.999758076222118E-3</v>
      </c>
      <c r="W581">
        <v>0</v>
      </c>
      <c r="X581" s="103">
        <v>4</v>
      </c>
      <c r="Y581" t="s">
        <v>991</v>
      </c>
      <c r="Z581" s="103">
        <v>51</v>
      </c>
      <c r="AA581" s="112">
        <v>3</v>
      </c>
      <c r="AB581" s="113" t="s">
        <v>383</v>
      </c>
      <c r="AC581" s="121"/>
      <c r="AD581" s="289" t="s">
        <v>347</v>
      </c>
      <c r="AE581" s="289" t="s">
        <v>347</v>
      </c>
      <c r="AF581" s="113" t="s">
        <v>384</v>
      </c>
    </row>
    <row r="582" spans="1:32" x14ac:dyDescent="0.25">
      <c r="A582">
        <v>8</v>
      </c>
      <c r="B582" t="s">
        <v>18</v>
      </c>
      <c r="C582" t="s">
        <v>342</v>
      </c>
      <c r="D582">
        <v>1</v>
      </c>
      <c r="E582" t="s">
        <v>343</v>
      </c>
      <c r="F582">
        <v>4</v>
      </c>
      <c r="G582" t="str">
        <f>VLOOKUP(M582,'BATERIA DE PROYECTOS'!$A$2:$G$115,7,0)</f>
        <v>Programa 4. Servicios centrados en la justicia.</v>
      </c>
      <c r="H582" t="s">
        <v>345</v>
      </c>
      <c r="I582" t="str">
        <f>VLOOKUP(M582,'BATERIA DE PROYECTOS'!$A$2:$I$115,9,0)</f>
        <v>Cultura ciudadana para la convivencia pacífica</v>
      </c>
      <c r="J582" t="s">
        <v>347</v>
      </c>
      <c r="K582">
        <v>14</v>
      </c>
      <c r="L582" t="str">
        <f>VLOOKUP(M582,'BATERIA DE PROYECTOS'!$A$2:$L$115,12,0)</f>
        <v>Acceso a la Justicia</v>
      </c>
      <c r="M582">
        <v>7</v>
      </c>
      <c r="N582" t="s">
        <v>388</v>
      </c>
      <c r="O582" t="s">
        <v>389</v>
      </c>
      <c r="P582" t="s">
        <v>1564</v>
      </c>
      <c r="Q582" s="104">
        <v>441</v>
      </c>
      <c r="R582" s="104">
        <v>454</v>
      </c>
      <c r="S582" s="104">
        <v>468</v>
      </c>
      <c r="T582" s="104">
        <v>481</v>
      </c>
      <c r="U582" s="104">
        <v>1844</v>
      </c>
      <c r="V582" s="105">
        <v>2.7036814934174739E-3</v>
      </c>
      <c r="W582">
        <v>0</v>
      </c>
      <c r="X582" s="103">
        <v>4</v>
      </c>
      <c r="Y582" t="s">
        <v>991</v>
      </c>
      <c r="Z582" s="103">
        <v>51</v>
      </c>
      <c r="AA582" s="112">
        <v>4</v>
      </c>
      <c r="AB582" s="113" t="s">
        <v>390</v>
      </c>
      <c r="AC582" s="121"/>
      <c r="AD582" s="289" t="s">
        <v>347</v>
      </c>
      <c r="AE582" s="289" t="s">
        <v>347</v>
      </c>
      <c r="AF582" s="113" t="s">
        <v>391</v>
      </c>
    </row>
    <row r="583" spans="1:32" x14ac:dyDescent="0.25">
      <c r="A583">
        <v>8</v>
      </c>
      <c r="B583" t="s">
        <v>18</v>
      </c>
      <c r="C583" t="s">
        <v>342</v>
      </c>
      <c r="D583">
        <v>1</v>
      </c>
      <c r="E583" t="s">
        <v>343</v>
      </c>
      <c r="F583">
        <v>4</v>
      </c>
      <c r="G583" t="str">
        <f>VLOOKUP(M583,'BATERIA DE PROYECTOS'!$A$2:$G$115,7,0)</f>
        <v>Programa 4. Servicios centrados en la justicia.</v>
      </c>
      <c r="H583" t="s">
        <v>345</v>
      </c>
      <c r="I583" t="str">
        <f>VLOOKUP(M583,'BATERIA DE PROYECTOS'!$A$2:$I$115,9,0)</f>
        <v>Cultura ciudadana para la convivencia pacífica</v>
      </c>
      <c r="J583" t="s">
        <v>347</v>
      </c>
      <c r="K583">
        <v>14</v>
      </c>
      <c r="L583" t="str">
        <f>VLOOKUP(M583,'BATERIA DE PROYECTOS'!$A$2:$L$115,12,0)</f>
        <v>Acceso a la Justicia</v>
      </c>
      <c r="M583">
        <v>8</v>
      </c>
      <c r="N583" t="s">
        <v>392</v>
      </c>
      <c r="O583" t="s">
        <v>393</v>
      </c>
      <c r="P583" t="s">
        <v>1565</v>
      </c>
      <c r="Q583" s="104">
        <v>441</v>
      </c>
      <c r="R583" s="104">
        <v>454</v>
      </c>
      <c r="S583" s="104">
        <v>468</v>
      </c>
      <c r="T583" s="104">
        <v>481</v>
      </c>
      <c r="U583" s="104">
        <v>1844</v>
      </c>
      <c r="V583" s="105">
        <v>2.7036814934174739E-3</v>
      </c>
      <c r="W583">
        <v>0</v>
      </c>
      <c r="X583" s="103">
        <v>200</v>
      </c>
      <c r="Y583" t="s">
        <v>991</v>
      </c>
      <c r="Z583" s="103">
        <v>51</v>
      </c>
      <c r="AA583" s="112">
        <v>4</v>
      </c>
      <c r="AB583" s="113" t="s">
        <v>352</v>
      </c>
      <c r="AC583" s="121"/>
      <c r="AD583" s="289" t="s">
        <v>347</v>
      </c>
      <c r="AE583" s="289" t="s">
        <v>347</v>
      </c>
      <c r="AF583" s="113" t="s">
        <v>391</v>
      </c>
    </row>
    <row r="584" spans="1:32" x14ac:dyDescent="0.25">
      <c r="A584">
        <v>8</v>
      </c>
      <c r="B584" t="s">
        <v>18</v>
      </c>
      <c r="C584" t="s">
        <v>342</v>
      </c>
      <c r="D584">
        <v>1</v>
      </c>
      <c r="E584" t="s">
        <v>343</v>
      </c>
      <c r="F584">
        <v>4</v>
      </c>
      <c r="G584" t="str">
        <f>VLOOKUP(M584,'BATERIA DE PROYECTOS'!$A$2:$G$115,7,0)</f>
        <v>Programa 4. Servicios centrados en la justicia.</v>
      </c>
      <c r="H584" t="s">
        <v>345</v>
      </c>
      <c r="I584" t="str">
        <f>VLOOKUP(M584,'BATERIA DE PROYECTOS'!$A$2:$I$115,9,0)</f>
        <v>Cultura ciudadana para la convivencia pacífica</v>
      </c>
      <c r="J584" t="s">
        <v>347</v>
      </c>
      <c r="K584">
        <v>14</v>
      </c>
      <c r="L584" t="str">
        <f>VLOOKUP(M584,'BATERIA DE PROYECTOS'!$A$2:$L$115,12,0)</f>
        <v>Acceso a la Justicia</v>
      </c>
      <c r="M584">
        <v>9</v>
      </c>
      <c r="N584" t="s">
        <v>394</v>
      </c>
      <c r="O584" t="s">
        <v>395</v>
      </c>
      <c r="P584" t="s">
        <v>1566</v>
      </c>
      <c r="Q584" s="104">
        <v>220</v>
      </c>
      <c r="R584" s="104">
        <v>227</v>
      </c>
      <c r="S584" s="104">
        <v>234</v>
      </c>
      <c r="T584" s="104">
        <v>241</v>
      </c>
      <c r="U584" s="104">
        <v>922</v>
      </c>
      <c r="V584" s="105">
        <v>1.3518407467087369E-3</v>
      </c>
      <c r="W584">
        <v>0</v>
      </c>
      <c r="X584" s="103">
        <v>8</v>
      </c>
      <c r="Y584" t="s">
        <v>991</v>
      </c>
      <c r="Z584" s="103">
        <v>51</v>
      </c>
      <c r="AA584" s="112">
        <v>4</v>
      </c>
      <c r="AB584" s="113" t="s">
        <v>396</v>
      </c>
      <c r="AC584" s="121"/>
      <c r="AD584" s="289" t="s">
        <v>347</v>
      </c>
      <c r="AE584" s="289" t="s">
        <v>347</v>
      </c>
      <c r="AF584" s="113" t="s">
        <v>397</v>
      </c>
    </row>
    <row r="585" spans="1:32" x14ac:dyDescent="0.25">
      <c r="A585">
        <v>8</v>
      </c>
      <c r="B585" t="s">
        <v>18</v>
      </c>
      <c r="C585" t="s">
        <v>342</v>
      </c>
      <c r="D585">
        <v>1</v>
      </c>
      <c r="E585" t="s">
        <v>343</v>
      </c>
      <c r="F585">
        <v>4</v>
      </c>
      <c r="G585" t="str">
        <f>VLOOKUP(M585,'BATERIA DE PROYECTOS'!$A$2:$G$115,7,0)</f>
        <v>Programa 4. Servicios centrados en la justicia.</v>
      </c>
      <c r="H585" t="s">
        <v>345</v>
      </c>
      <c r="I585" t="str">
        <f>VLOOKUP(M585,'BATERIA DE PROYECTOS'!$A$2:$I$115,9,0)</f>
        <v>Cultura ciudadana para la convivencia pacífica</v>
      </c>
      <c r="J585" t="s">
        <v>347</v>
      </c>
      <c r="K585">
        <v>14</v>
      </c>
      <c r="L585" t="str">
        <f>VLOOKUP(M585,'BATERIA DE PROYECTOS'!$A$2:$L$115,12,0)</f>
        <v>Acceso a la Justicia</v>
      </c>
      <c r="M585">
        <v>10</v>
      </c>
      <c r="N585" t="s">
        <v>398</v>
      </c>
      <c r="O585" t="s">
        <v>399</v>
      </c>
      <c r="P585" t="s">
        <v>1567</v>
      </c>
      <c r="Q585" s="104">
        <v>331</v>
      </c>
      <c r="R585" s="104">
        <v>341</v>
      </c>
      <c r="S585" s="104">
        <v>351</v>
      </c>
      <c r="T585" s="104">
        <v>361</v>
      </c>
      <c r="U585" s="104">
        <v>1384</v>
      </c>
      <c r="V585" s="105">
        <v>2.0292273247775401E-3</v>
      </c>
      <c r="W585">
        <v>0</v>
      </c>
      <c r="X585" s="103">
        <v>600</v>
      </c>
      <c r="Y585" t="s">
        <v>991</v>
      </c>
      <c r="Z585" s="103">
        <v>51</v>
      </c>
      <c r="AA585" s="112">
        <v>4</v>
      </c>
      <c r="AB585" s="113" t="s">
        <v>400</v>
      </c>
      <c r="AC585" s="121"/>
      <c r="AD585" s="289" t="s">
        <v>347</v>
      </c>
      <c r="AE585" s="289" t="s">
        <v>347</v>
      </c>
      <c r="AF585" s="113" t="s">
        <v>354</v>
      </c>
    </row>
    <row r="586" spans="1:32" x14ac:dyDescent="0.25">
      <c r="A586">
        <v>8</v>
      </c>
      <c r="B586" t="s">
        <v>18</v>
      </c>
      <c r="C586" t="s">
        <v>342</v>
      </c>
      <c r="D586">
        <v>1</v>
      </c>
      <c r="E586" t="s">
        <v>343</v>
      </c>
      <c r="F586">
        <v>4</v>
      </c>
      <c r="G586" t="str">
        <f>VLOOKUP(M586,'BATERIA DE PROYECTOS'!$A$2:$G$115,7,0)</f>
        <v>Programa 4. Servicios centrados en la justicia.</v>
      </c>
      <c r="H586" t="s">
        <v>345</v>
      </c>
      <c r="I586" t="str">
        <f>VLOOKUP(M586,'BATERIA DE PROYECTOS'!$A$2:$I$115,9,0)</f>
        <v>Cultura ciudadana para la convivencia pacífica</v>
      </c>
      <c r="J586" t="s">
        <v>347</v>
      </c>
      <c r="K586">
        <v>14</v>
      </c>
      <c r="L586" t="str">
        <f>VLOOKUP(M586,'BATERIA DE PROYECTOS'!$A$2:$L$115,12,0)</f>
        <v>Acceso a la Justicia</v>
      </c>
      <c r="M586">
        <v>11</v>
      </c>
      <c r="N586" t="s">
        <v>401</v>
      </c>
      <c r="O586" t="s">
        <v>402</v>
      </c>
      <c r="P586" t="s">
        <v>1568</v>
      </c>
      <c r="Q586" s="104">
        <v>220</v>
      </c>
      <c r="R586" s="104">
        <v>227</v>
      </c>
      <c r="S586" s="104">
        <v>234</v>
      </c>
      <c r="T586" s="104">
        <v>241</v>
      </c>
      <c r="U586" s="104">
        <v>922</v>
      </c>
      <c r="V586" s="105">
        <v>1.3518407467087369E-3</v>
      </c>
      <c r="W586">
        <v>0</v>
      </c>
      <c r="X586" s="103">
        <v>10</v>
      </c>
      <c r="Y586" t="s">
        <v>991</v>
      </c>
      <c r="Z586" s="103">
        <v>51</v>
      </c>
      <c r="AA586" s="112">
        <v>4</v>
      </c>
      <c r="AB586" s="113" t="s">
        <v>403</v>
      </c>
      <c r="AC586" s="121"/>
      <c r="AD586" s="289" t="s">
        <v>358</v>
      </c>
      <c r="AE586" s="289" t="s">
        <v>347</v>
      </c>
      <c r="AF586" s="113" t="s">
        <v>354</v>
      </c>
    </row>
    <row r="587" spans="1:32" x14ac:dyDescent="0.25">
      <c r="A587">
        <v>8</v>
      </c>
      <c r="B587" t="s">
        <v>18</v>
      </c>
      <c r="C587" t="s">
        <v>342</v>
      </c>
      <c r="D587">
        <v>1</v>
      </c>
      <c r="E587" t="s">
        <v>343</v>
      </c>
      <c r="F587">
        <v>4</v>
      </c>
      <c r="G587" t="str">
        <f>VLOOKUP(M587,'BATERIA DE PROYECTOS'!$A$2:$G$115,7,0)</f>
        <v>Programa 4. Servicios centrados en la justicia.</v>
      </c>
      <c r="H587" t="s">
        <v>345</v>
      </c>
      <c r="I587" t="str">
        <f>VLOOKUP(M587,'BATERIA DE PROYECTOS'!$A$2:$I$115,9,0)</f>
        <v>Cultura ciudadana para la convivencia pacífica</v>
      </c>
      <c r="J587" t="s">
        <v>347</v>
      </c>
      <c r="K587">
        <v>14</v>
      </c>
      <c r="L587" t="str">
        <f>VLOOKUP(M587,'BATERIA DE PROYECTOS'!$A$2:$L$115,12,0)</f>
        <v>Acceso a la Justicia</v>
      </c>
      <c r="M587">
        <v>12</v>
      </c>
      <c r="N587" t="s">
        <v>404</v>
      </c>
      <c r="O587" t="s">
        <v>405</v>
      </c>
      <c r="P587" t="s">
        <v>1347</v>
      </c>
      <c r="Q587" s="104">
        <v>220</v>
      </c>
      <c r="R587" s="104">
        <v>227</v>
      </c>
      <c r="S587" s="104">
        <v>234</v>
      </c>
      <c r="T587" s="104">
        <v>241</v>
      </c>
      <c r="U587" s="104">
        <v>922</v>
      </c>
      <c r="V587" s="105">
        <v>1.3518407467087369E-3</v>
      </c>
      <c r="W587">
        <v>0</v>
      </c>
      <c r="X587" s="103">
        <v>4</v>
      </c>
      <c r="Y587" t="s">
        <v>991</v>
      </c>
      <c r="Z587" s="103">
        <v>51</v>
      </c>
      <c r="AA587" s="112">
        <v>4</v>
      </c>
      <c r="AB587" s="113" t="s">
        <v>406</v>
      </c>
      <c r="AC587" s="121"/>
      <c r="AD587" s="289" t="s">
        <v>407</v>
      </c>
      <c r="AE587" s="289" t="s">
        <v>347</v>
      </c>
      <c r="AF587" s="113" t="s">
        <v>408</v>
      </c>
    </row>
    <row r="588" spans="1:32" x14ac:dyDescent="0.25">
      <c r="A588">
        <v>8</v>
      </c>
      <c r="B588" t="s">
        <v>18</v>
      </c>
      <c r="C588" t="s">
        <v>342</v>
      </c>
      <c r="D588">
        <v>1</v>
      </c>
      <c r="E588" t="s">
        <v>343</v>
      </c>
      <c r="F588">
        <v>4</v>
      </c>
      <c r="G588" t="str">
        <f>VLOOKUP(M588,'BATERIA DE PROYECTOS'!$A$2:$G$115,7,0)</f>
        <v>Programa 4. Servicios centrados en la justicia.</v>
      </c>
      <c r="H588" t="s">
        <v>345</v>
      </c>
      <c r="I588" t="str">
        <f>VLOOKUP(M588,'BATERIA DE PROYECTOS'!$A$2:$I$115,9,0)</f>
        <v>Cultura ciudadana para la convivencia pacífica</v>
      </c>
      <c r="J588" t="s">
        <v>347</v>
      </c>
      <c r="K588">
        <v>14</v>
      </c>
      <c r="L588" t="str">
        <f>VLOOKUP(M588,'BATERIA DE PROYECTOS'!$A$2:$L$115,12,0)</f>
        <v>Acceso a la Justicia</v>
      </c>
      <c r="M588">
        <v>13</v>
      </c>
      <c r="N588" t="s">
        <v>409</v>
      </c>
      <c r="O588" t="s">
        <v>410</v>
      </c>
      <c r="P588" t="s">
        <v>1348</v>
      </c>
      <c r="Q588" s="104">
        <v>331</v>
      </c>
      <c r="R588" s="104">
        <v>341</v>
      </c>
      <c r="S588" s="104">
        <v>351</v>
      </c>
      <c r="T588" s="104">
        <v>361</v>
      </c>
      <c r="U588" s="104">
        <v>1384</v>
      </c>
      <c r="V588" s="105">
        <v>2.0292273247775401E-3</v>
      </c>
      <c r="W588">
        <v>0</v>
      </c>
      <c r="X588" s="103">
        <v>4</v>
      </c>
      <c r="Y588" t="s">
        <v>991</v>
      </c>
      <c r="Z588" s="103">
        <v>51</v>
      </c>
      <c r="AA588" s="112">
        <v>4</v>
      </c>
      <c r="AB588" s="113" t="s">
        <v>411</v>
      </c>
      <c r="AC588" s="121"/>
      <c r="AD588" s="289" t="s">
        <v>353</v>
      </c>
      <c r="AE588" s="289" t="s">
        <v>347</v>
      </c>
      <c r="AF588" s="113" t="s">
        <v>354</v>
      </c>
    </row>
    <row r="589" spans="1:32" x14ac:dyDescent="0.25">
      <c r="A589">
        <v>8</v>
      </c>
      <c r="B589" t="s">
        <v>18</v>
      </c>
      <c r="C589" t="s">
        <v>412</v>
      </c>
      <c r="D589">
        <v>1</v>
      </c>
      <c r="E589" t="s">
        <v>343</v>
      </c>
      <c r="F589">
        <v>5</v>
      </c>
      <c r="G589" t="str">
        <f>VLOOKUP(M589,'BATERIA DE PROYECTOS'!$A$2:$G$115,7,0)</f>
        <v>Programa 5. Espacio público seguro e inclusivo.</v>
      </c>
      <c r="H589" t="s">
        <v>345</v>
      </c>
      <c r="I589" t="str">
        <f>VLOOKUP(M589,'BATERIA DE PROYECTOS'!$A$2:$I$115,9,0)</f>
        <v>Cultura ciudadana para la convivencia pacífica</v>
      </c>
      <c r="J589" t="s">
        <v>347</v>
      </c>
      <c r="K589">
        <v>60</v>
      </c>
      <c r="L589" t="str">
        <f>VLOOKUP(M589,'BATERIA DE PROYECTOS'!$A$2:$L$115,12,0)</f>
        <v>Acuerdos para el uso y aprovechamiento del espacio público</v>
      </c>
      <c r="M589">
        <v>14</v>
      </c>
      <c r="N589" t="s">
        <v>416</v>
      </c>
      <c r="O589" t="s">
        <v>417</v>
      </c>
      <c r="P589" t="s">
        <v>1569</v>
      </c>
      <c r="Q589" s="104">
        <v>2367</v>
      </c>
      <c r="R589" s="104">
        <v>2440</v>
      </c>
      <c r="S589" s="104">
        <v>2511</v>
      </c>
      <c r="T589" s="104">
        <v>2584</v>
      </c>
      <c r="U589" s="104">
        <v>9902</v>
      </c>
      <c r="V589" s="105">
        <v>1.4518359082331794E-2</v>
      </c>
      <c r="W589">
        <v>0</v>
      </c>
      <c r="X589" s="103">
        <v>12</v>
      </c>
      <c r="Y589" t="s">
        <v>1076</v>
      </c>
      <c r="Z589" s="103">
        <v>3</v>
      </c>
      <c r="AA589" s="112">
        <v>5</v>
      </c>
      <c r="AB589" s="113" t="s">
        <v>418</v>
      </c>
      <c r="AC589" s="121"/>
      <c r="AD589" s="289" t="s">
        <v>419</v>
      </c>
      <c r="AE589" s="289" t="s">
        <v>347</v>
      </c>
      <c r="AF589" s="113" t="s">
        <v>420</v>
      </c>
    </row>
    <row r="590" spans="1:32" x14ac:dyDescent="0.25">
      <c r="A590">
        <v>8</v>
      </c>
      <c r="B590" t="s">
        <v>18</v>
      </c>
      <c r="C590" t="s">
        <v>421</v>
      </c>
      <c r="D590">
        <v>1</v>
      </c>
      <c r="E590" t="s">
        <v>343</v>
      </c>
      <c r="F590">
        <v>5</v>
      </c>
      <c r="G590" t="str">
        <f>VLOOKUP(M590,'BATERIA DE PROYECTOS'!$A$2:$G$115,7,0)</f>
        <v>Programa 5. Espacio público seguro e inclusivo.</v>
      </c>
      <c r="H590" t="s">
        <v>345</v>
      </c>
      <c r="I590" t="str">
        <f>VLOOKUP(M590,'BATERIA DE PROYECTOS'!$A$2:$I$115,9,0)</f>
        <v>Infraestructura segura e incluyente</v>
      </c>
      <c r="J590" t="s">
        <v>347</v>
      </c>
      <c r="K590">
        <v>16</v>
      </c>
      <c r="L590" t="str">
        <f>VLOOKUP(M590,'BATERIA DE PROYECTOS'!$A$2:$L$115,12,0)</f>
        <v>Construcción y/o conservación de elementos del sistema de espacio público</v>
      </c>
      <c r="M590">
        <v>15</v>
      </c>
      <c r="N590" t="s">
        <v>425</v>
      </c>
      <c r="O590" t="s">
        <v>426</v>
      </c>
      <c r="P590" t="s">
        <v>1350</v>
      </c>
      <c r="Q590" s="104">
        <v>2712</v>
      </c>
      <c r="R590" s="104">
        <v>2795</v>
      </c>
      <c r="S590" s="104">
        <v>2876</v>
      </c>
      <c r="T590" s="104">
        <v>2960</v>
      </c>
      <c r="U590" s="104">
        <v>11343</v>
      </c>
      <c r="V590" s="105">
        <v>1.6631160075832107E-2</v>
      </c>
      <c r="W590">
        <v>0</v>
      </c>
      <c r="X590" s="103">
        <v>4000</v>
      </c>
      <c r="Y590" t="s">
        <v>1006</v>
      </c>
      <c r="Z590" s="103">
        <v>37</v>
      </c>
      <c r="AA590" s="112">
        <v>6</v>
      </c>
      <c r="AB590" s="113" t="s">
        <v>383</v>
      </c>
      <c r="AC590" s="121"/>
      <c r="AD590" s="289" t="s">
        <v>419</v>
      </c>
      <c r="AE590" s="289" t="s">
        <v>427</v>
      </c>
      <c r="AF590" s="113" t="s">
        <v>429</v>
      </c>
    </row>
    <row r="591" spans="1:32" x14ac:dyDescent="0.25">
      <c r="A591">
        <v>8</v>
      </c>
      <c r="B591" t="s">
        <v>18</v>
      </c>
      <c r="C591" t="s">
        <v>342</v>
      </c>
      <c r="D591">
        <v>1</v>
      </c>
      <c r="E591" t="s">
        <v>343</v>
      </c>
      <c r="F591">
        <v>5</v>
      </c>
      <c r="G591" t="str">
        <f>VLOOKUP(M591,'BATERIA DE PROYECTOS'!$A$2:$G$115,7,0)</f>
        <v>Programa 5. Espacio público seguro e inclusivo.</v>
      </c>
      <c r="H591" t="s">
        <v>373</v>
      </c>
      <c r="I591" t="str">
        <f>VLOOKUP(M591,'BATERIA DE PROYECTOS'!$A$2:$I$115,9,0)</f>
        <v>Cultura ciudadana para la convivencia pacífica</v>
      </c>
      <c r="J591" t="s">
        <v>430</v>
      </c>
      <c r="K591">
        <v>1</v>
      </c>
      <c r="L591" t="str">
        <f>VLOOKUP(M591,'BATERIA DE PROYECTOS'!$A$2:$L$115,12,0)</f>
        <v>Cultura ciudadana en torno a la seguridad</v>
      </c>
      <c r="M591">
        <v>16</v>
      </c>
      <c r="N591" t="s">
        <v>433</v>
      </c>
      <c r="O591" t="s">
        <v>434</v>
      </c>
      <c r="P591" t="s">
        <v>1167</v>
      </c>
      <c r="Q591" s="104">
        <v>1630</v>
      </c>
      <c r="R591" s="104">
        <v>1681</v>
      </c>
      <c r="S591" s="104">
        <v>1729</v>
      </c>
      <c r="T591" s="104">
        <v>1780</v>
      </c>
      <c r="U591" s="104">
        <v>6820</v>
      </c>
      <c r="V591" s="105">
        <v>9.999516152444236E-3</v>
      </c>
      <c r="W591">
        <v>0</v>
      </c>
      <c r="X591" s="103">
        <v>4</v>
      </c>
      <c r="Y591" t="s">
        <v>991</v>
      </c>
      <c r="Z591" s="103">
        <v>51</v>
      </c>
      <c r="AA591" s="112">
        <v>7</v>
      </c>
      <c r="AB591" s="113" t="s">
        <v>435</v>
      </c>
      <c r="AC591" s="121"/>
      <c r="AD591" s="289" t="s">
        <v>436</v>
      </c>
      <c r="AE591" s="289" t="s">
        <v>347</v>
      </c>
      <c r="AF591" s="113" t="s">
        <v>437</v>
      </c>
    </row>
    <row r="592" spans="1:32" x14ac:dyDescent="0.25">
      <c r="A592">
        <v>8</v>
      </c>
      <c r="B592" t="s">
        <v>18</v>
      </c>
      <c r="C592" t="s">
        <v>612</v>
      </c>
      <c r="D592">
        <v>2</v>
      </c>
      <c r="E592" t="s">
        <v>439</v>
      </c>
      <c r="F592">
        <v>7</v>
      </c>
      <c r="G592" t="str">
        <f>VLOOKUP(M592,'BATERIA DE PROYECTOS'!$A$2:$G$115,7,0)</f>
        <v>Programa 7. Bogotá, una ciudad con menos pobreza.</v>
      </c>
      <c r="H592" t="s">
        <v>373</v>
      </c>
      <c r="I592" t="str">
        <f>VLOOKUP(M592,'BATERIA DE PROYECTOS'!$A$2:$I$115,9,0)</f>
        <v xml:space="preserve">Menos pobreza </v>
      </c>
      <c r="J592">
        <v>0.12</v>
      </c>
      <c r="K592">
        <v>4</v>
      </c>
      <c r="L592" t="str">
        <f>VLOOKUP(M592,'BATERIA DE PROYECTOS'!$A$2:$L$115,12,0)</f>
        <v xml:space="preserve">Transferencias monetarias condicionadas para jóvenes </v>
      </c>
      <c r="M592">
        <v>46</v>
      </c>
      <c r="N592" t="s">
        <v>617</v>
      </c>
      <c r="O592" t="s">
        <v>618</v>
      </c>
      <c r="P592" t="s">
        <v>1570</v>
      </c>
      <c r="Q592" s="104">
        <v>2870</v>
      </c>
      <c r="R592" s="104">
        <v>2958</v>
      </c>
      <c r="S592" s="104">
        <v>3044</v>
      </c>
      <c r="T592" s="104">
        <v>3133</v>
      </c>
      <c r="U592" s="104">
        <v>12005</v>
      </c>
      <c r="V592" s="105">
        <v>1.7601787596787839E-2</v>
      </c>
      <c r="W592">
        <v>0</v>
      </c>
      <c r="X592" s="103">
        <v>2380</v>
      </c>
      <c r="Y592" t="s">
        <v>1009</v>
      </c>
      <c r="Z592" s="103">
        <v>24</v>
      </c>
      <c r="AA592" s="112">
        <v>8</v>
      </c>
      <c r="AB592" s="113" t="s">
        <v>619</v>
      </c>
      <c r="AC592" s="121"/>
      <c r="AD592" s="289" t="s">
        <v>620</v>
      </c>
      <c r="AE592" s="289" t="s">
        <v>621</v>
      </c>
      <c r="AF592" s="113" t="s">
        <v>622</v>
      </c>
    </row>
    <row r="593" spans="1:32" x14ac:dyDescent="0.25">
      <c r="A593">
        <v>8</v>
      </c>
      <c r="B593" t="s">
        <v>18</v>
      </c>
      <c r="C593" t="s">
        <v>612</v>
      </c>
      <c r="D593">
        <v>2</v>
      </c>
      <c r="E593" t="s">
        <v>439</v>
      </c>
      <c r="F593">
        <v>7</v>
      </c>
      <c r="G593" t="str">
        <f>VLOOKUP(M593,'BATERIA DE PROYECTOS'!$A$2:$G$115,7,0)</f>
        <v>Programa 7. Bogotá, una ciudad con menos pobreza.</v>
      </c>
      <c r="H593" t="s">
        <v>373</v>
      </c>
      <c r="I593" t="str">
        <f>VLOOKUP(M593,'BATERIA DE PROYECTOS'!$A$2:$I$115,9,0)</f>
        <v xml:space="preserve">Menos pobreza </v>
      </c>
      <c r="J593">
        <v>0.12</v>
      </c>
      <c r="K593">
        <v>5</v>
      </c>
      <c r="L593" t="str">
        <f>VLOOKUP(M593,'BATERIA DE PROYECTOS'!$A$2:$L$115,12,0)</f>
        <v>Otras Transferencias Monetarias</v>
      </c>
      <c r="M593">
        <v>47</v>
      </c>
      <c r="N593" t="s">
        <v>625</v>
      </c>
      <c r="O593" t="s">
        <v>626</v>
      </c>
      <c r="P593" t="s">
        <v>1571</v>
      </c>
      <c r="Q593" s="104">
        <v>12653</v>
      </c>
      <c r="R593" s="104">
        <v>13041</v>
      </c>
      <c r="S593" s="104">
        <v>13421</v>
      </c>
      <c r="T593" s="104">
        <v>13812</v>
      </c>
      <c r="U593" s="104">
        <v>52927</v>
      </c>
      <c r="V593" s="105">
        <v>7.7601816920882125E-2</v>
      </c>
      <c r="W593">
        <v>0</v>
      </c>
      <c r="X593" s="103">
        <v>24700</v>
      </c>
      <c r="Y593" t="s">
        <v>1009</v>
      </c>
      <c r="Z593" s="103">
        <v>24</v>
      </c>
      <c r="AA593" s="112">
        <v>8</v>
      </c>
      <c r="AB593" s="113" t="s">
        <v>627</v>
      </c>
      <c r="AC593" s="121"/>
      <c r="AD593" s="289" t="s">
        <v>620</v>
      </c>
      <c r="AE593" s="289" t="s">
        <v>628</v>
      </c>
      <c r="AF593" s="113" t="s">
        <v>629</v>
      </c>
    </row>
    <row r="594" spans="1:32" x14ac:dyDescent="0.25">
      <c r="A594">
        <v>8</v>
      </c>
      <c r="B594" t="s">
        <v>18</v>
      </c>
      <c r="C594" t="s">
        <v>612</v>
      </c>
      <c r="D594">
        <v>2</v>
      </c>
      <c r="E594" t="s">
        <v>439</v>
      </c>
      <c r="F594">
        <v>7</v>
      </c>
      <c r="G594" t="str">
        <f>VLOOKUP(M594,'BATERIA DE PROYECTOS'!$A$2:$G$115,7,0)</f>
        <v>Programa 7. Bogotá, una ciudad con menos pobreza.</v>
      </c>
      <c r="H594" t="s">
        <v>373</v>
      </c>
      <c r="I594" t="str">
        <f>VLOOKUP(M594,'BATERIA DE PROYECTOS'!$A$2:$I$115,9,0)</f>
        <v xml:space="preserve">Menos pobreza </v>
      </c>
      <c r="J594">
        <v>0.12</v>
      </c>
      <c r="K594">
        <v>6</v>
      </c>
      <c r="L594" t="str">
        <f>VLOOKUP(M594,'BATERIA DE PROYECTOS'!$A$2:$L$115,12,0)</f>
        <v>Apoyo económico para persona mayor - tipo C</v>
      </c>
      <c r="M594">
        <v>48</v>
      </c>
      <c r="N594" t="s">
        <v>632</v>
      </c>
      <c r="O594" t="s">
        <v>633</v>
      </c>
      <c r="P594" t="s">
        <v>1572</v>
      </c>
      <c r="Q594" s="104">
        <v>12033</v>
      </c>
      <c r="R594" s="104">
        <v>12402</v>
      </c>
      <c r="S594" s="104">
        <v>12763</v>
      </c>
      <c r="T594" s="104">
        <v>13135</v>
      </c>
      <c r="U594" s="104">
        <v>50333</v>
      </c>
      <c r="V594" s="105">
        <v>7.3798481891638679E-2</v>
      </c>
      <c r="W594">
        <v>0</v>
      </c>
      <c r="X594" s="103">
        <v>5826</v>
      </c>
      <c r="Y594" t="s">
        <v>1009</v>
      </c>
      <c r="Z594" s="103">
        <v>24</v>
      </c>
      <c r="AA594" s="112">
        <v>8</v>
      </c>
      <c r="AB594" s="113" t="s">
        <v>634</v>
      </c>
      <c r="AC594" s="121"/>
      <c r="AD594" s="289" t="s">
        <v>620</v>
      </c>
      <c r="AE594" s="289" t="s">
        <v>628</v>
      </c>
      <c r="AF594" s="113" t="s">
        <v>635</v>
      </c>
    </row>
    <row r="595" spans="1:32" x14ac:dyDescent="0.25">
      <c r="A595">
        <v>8</v>
      </c>
      <c r="B595" t="s">
        <v>18</v>
      </c>
      <c r="C595" t="s">
        <v>438</v>
      </c>
      <c r="D595">
        <v>2</v>
      </c>
      <c r="E595" t="s">
        <v>439</v>
      </c>
      <c r="F595">
        <v>10</v>
      </c>
      <c r="G595" t="str">
        <f>VLOOKUP(M595,'BATERIA DE PROYECTOS'!$A$2:$G$115,7,0)</f>
        <v xml:space="preserve">Programa 10. Salud Pública Integrada e Integral </v>
      </c>
      <c r="H595" t="s">
        <v>373</v>
      </c>
      <c r="I595" t="str">
        <f>VLOOKUP(M595,'BATERIA DE PROYECTOS'!$A$2:$I$115,9,0)</f>
        <v>Ciudad saludable y con bien-estar</v>
      </c>
      <c r="J595">
        <v>0.03</v>
      </c>
      <c r="K595">
        <v>8</v>
      </c>
      <c r="L595" t="str">
        <f>VLOOKUP(M595,'BATERIA DE PROYECTOS'!$A$2:$L$115,12,0)</f>
        <v>Acciones complementarias para personas con discapacidad y sus cuidadores</v>
      </c>
      <c r="M595">
        <v>17</v>
      </c>
      <c r="N595" t="s">
        <v>444</v>
      </c>
      <c r="O595" t="s">
        <v>445</v>
      </c>
      <c r="P595" t="s">
        <v>1573</v>
      </c>
      <c r="Q595" s="104">
        <v>1304</v>
      </c>
      <c r="R595" s="104">
        <v>1344</v>
      </c>
      <c r="S595" s="104">
        <v>1384</v>
      </c>
      <c r="T595" s="104">
        <v>1424</v>
      </c>
      <c r="U595" s="104">
        <v>5456</v>
      </c>
      <c r="V595" s="105">
        <v>7.9996129219553885E-3</v>
      </c>
      <c r="W595">
        <v>0</v>
      </c>
      <c r="X595" s="103">
        <v>1400</v>
      </c>
      <c r="Y595" t="s">
        <v>1013</v>
      </c>
      <c r="Z595" s="103">
        <v>18</v>
      </c>
      <c r="AA595" s="112">
        <v>10</v>
      </c>
      <c r="AB595" s="113" t="s">
        <v>446</v>
      </c>
      <c r="AC595" s="121"/>
      <c r="AD595" s="289" t="s">
        <v>347</v>
      </c>
      <c r="AE595" s="289" t="s">
        <v>447</v>
      </c>
      <c r="AF595" s="113" t="s">
        <v>449</v>
      </c>
    </row>
    <row r="596" spans="1:32" x14ac:dyDescent="0.25">
      <c r="A596">
        <v>8</v>
      </c>
      <c r="B596" t="s">
        <v>18</v>
      </c>
      <c r="C596" t="s">
        <v>438</v>
      </c>
      <c r="D596">
        <v>2</v>
      </c>
      <c r="E596" t="s">
        <v>439</v>
      </c>
      <c r="F596">
        <v>10</v>
      </c>
      <c r="G596" t="str">
        <f>VLOOKUP(M596,'BATERIA DE PROYECTOS'!$A$2:$G$115,7,0)</f>
        <v xml:space="preserve">Programa 10. Salud Pública Integrada e Integral </v>
      </c>
      <c r="H596" t="s">
        <v>373</v>
      </c>
      <c r="I596" t="str">
        <f>VLOOKUP(M596,'BATERIA DE PROYECTOS'!$A$2:$I$115,9,0)</f>
        <v>Ciudad saludable y con bien-estar</v>
      </c>
      <c r="J596">
        <v>0.03</v>
      </c>
      <c r="K596">
        <v>9</v>
      </c>
      <c r="L596" t="str">
        <f>VLOOKUP(M596,'BATERIA DE PROYECTOS'!$A$2:$L$115,12,0)</f>
        <v>Acciones para la disminución de los factores de riesgo frente al consumo de sustancias psicoactivas.</v>
      </c>
      <c r="M596">
        <v>18</v>
      </c>
      <c r="N596" t="s">
        <v>452</v>
      </c>
      <c r="O596" t="s">
        <v>453</v>
      </c>
      <c r="P596" t="s">
        <v>1574</v>
      </c>
      <c r="Q596" s="104">
        <v>1304</v>
      </c>
      <c r="R596" s="104">
        <v>1344</v>
      </c>
      <c r="S596" s="104">
        <v>1384</v>
      </c>
      <c r="T596" s="104">
        <v>1424</v>
      </c>
      <c r="U596" s="104">
        <v>5456</v>
      </c>
      <c r="V596" s="105">
        <v>7.9996129219553885E-3</v>
      </c>
      <c r="W596">
        <v>0</v>
      </c>
      <c r="X596" s="103">
        <v>1400</v>
      </c>
      <c r="Y596" t="s">
        <v>1013</v>
      </c>
      <c r="Z596" s="103">
        <v>18</v>
      </c>
      <c r="AA596" s="112">
        <v>10</v>
      </c>
      <c r="AB596" s="113" t="s">
        <v>454</v>
      </c>
      <c r="AC596" s="121"/>
      <c r="AD596" s="289" t="s">
        <v>347</v>
      </c>
      <c r="AE596" s="289" t="s">
        <v>347</v>
      </c>
      <c r="AF596" s="113" t="s">
        <v>455</v>
      </c>
    </row>
    <row r="597" spans="1:32" x14ac:dyDescent="0.25">
      <c r="A597">
        <v>8</v>
      </c>
      <c r="B597" t="s">
        <v>18</v>
      </c>
      <c r="C597" t="s">
        <v>438</v>
      </c>
      <c r="D597">
        <v>2</v>
      </c>
      <c r="E597" t="s">
        <v>439</v>
      </c>
      <c r="F597">
        <v>10</v>
      </c>
      <c r="G597" t="str">
        <f>VLOOKUP(M597,'BATERIA DE PROYECTOS'!$A$2:$G$115,7,0)</f>
        <v xml:space="preserve">Programa 10. Salud Pública Integrada e Integral </v>
      </c>
      <c r="H597" t="s">
        <v>373</v>
      </c>
      <c r="I597" t="str">
        <f>VLOOKUP(M597,'BATERIA DE PROYECTOS'!$A$2:$I$115,9,0)</f>
        <v>Ciudad saludable y con bien-estar</v>
      </c>
      <c r="J597">
        <v>0.03</v>
      </c>
      <c r="K597">
        <v>10</v>
      </c>
      <c r="L597" t="str">
        <f>VLOOKUP(M597,'BATERIA DE PROYECTOS'!$A$2:$L$115,12,0)</f>
        <v xml:space="preserve">Otorgamiento de Dispositivos de asistencia Personal - DAP - a personas con discapacidad </v>
      </c>
      <c r="M597">
        <v>19</v>
      </c>
      <c r="N597" t="s">
        <v>458</v>
      </c>
      <c r="O597" t="s">
        <v>459</v>
      </c>
      <c r="P597" t="s">
        <v>1575</v>
      </c>
      <c r="Q597" s="104">
        <v>1630</v>
      </c>
      <c r="R597" s="104">
        <v>1681</v>
      </c>
      <c r="S597" s="104">
        <v>1729</v>
      </c>
      <c r="T597" s="104">
        <v>1780</v>
      </c>
      <c r="U597" s="104">
        <v>6820</v>
      </c>
      <c r="V597" s="105">
        <v>9.999516152444236E-3</v>
      </c>
      <c r="W597">
        <v>0</v>
      </c>
      <c r="X597" s="103">
        <v>1000</v>
      </c>
      <c r="Y597" t="s">
        <v>1013</v>
      </c>
      <c r="Z597" s="103">
        <v>18</v>
      </c>
      <c r="AA597" s="112">
        <v>10</v>
      </c>
      <c r="AB597" s="113" t="s">
        <v>460</v>
      </c>
      <c r="AC597" s="121"/>
      <c r="AD597" s="289" t="s">
        <v>347</v>
      </c>
      <c r="AE597" s="289" t="s">
        <v>447</v>
      </c>
      <c r="AF597" s="113" t="s">
        <v>449</v>
      </c>
    </row>
    <row r="598" spans="1:32" x14ac:dyDescent="0.25">
      <c r="A598">
        <v>8</v>
      </c>
      <c r="B598" t="s">
        <v>18</v>
      </c>
      <c r="C598" t="s">
        <v>438</v>
      </c>
      <c r="D598">
        <v>2</v>
      </c>
      <c r="E598" t="s">
        <v>439</v>
      </c>
      <c r="F598">
        <v>10</v>
      </c>
      <c r="G598" t="str">
        <f>VLOOKUP(M598,'BATERIA DE PROYECTOS'!$A$2:$G$115,7,0)</f>
        <v xml:space="preserve">Programa 10. Salud Pública Integrada e Integral </v>
      </c>
      <c r="H598" t="s">
        <v>373</v>
      </c>
      <c r="I598" t="str">
        <f>VLOOKUP(M598,'BATERIA DE PROYECTOS'!$A$2:$I$115,9,0)</f>
        <v>Ciudad saludable y con bien-estar</v>
      </c>
      <c r="J598">
        <v>0.03</v>
      </c>
      <c r="K598">
        <v>19</v>
      </c>
      <c r="L598" t="str">
        <f>VLOOKUP(M598,'BATERIA DE PROYECTOS'!$A$2:$L$115,12,0)</f>
        <v>Salud sexual y reproductiva consciente en adolescentes y jóvenes</v>
      </c>
      <c r="M598">
        <v>20</v>
      </c>
      <c r="N598" t="s">
        <v>463</v>
      </c>
      <c r="O598" t="s">
        <v>464</v>
      </c>
      <c r="P598" t="s">
        <v>1576</v>
      </c>
      <c r="Q598" s="104">
        <v>1304</v>
      </c>
      <c r="R598" s="104">
        <v>1344</v>
      </c>
      <c r="S598" s="104">
        <v>1384</v>
      </c>
      <c r="T598" s="104">
        <v>1424</v>
      </c>
      <c r="U598" s="104">
        <v>5456</v>
      </c>
      <c r="V598" s="105">
        <v>7.9996129219553885E-3</v>
      </c>
      <c r="W598">
        <v>0</v>
      </c>
      <c r="X598" s="103">
        <v>1400</v>
      </c>
      <c r="Y598" t="s">
        <v>1013</v>
      </c>
      <c r="Z598" s="103">
        <v>18</v>
      </c>
      <c r="AA598" s="112">
        <v>10</v>
      </c>
      <c r="AB598" s="113" t="s">
        <v>465</v>
      </c>
      <c r="AC598" s="121"/>
      <c r="AD598" s="289" t="s">
        <v>347</v>
      </c>
      <c r="AE598" s="289" t="s">
        <v>347</v>
      </c>
      <c r="AF598" s="113" t="s">
        <v>466</v>
      </c>
    </row>
    <row r="599" spans="1:32" x14ac:dyDescent="0.25">
      <c r="A599">
        <v>8</v>
      </c>
      <c r="B599" t="s">
        <v>18</v>
      </c>
      <c r="C599" t="s">
        <v>438</v>
      </c>
      <c r="D599">
        <v>2</v>
      </c>
      <c r="E599" t="s">
        <v>439</v>
      </c>
      <c r="F599">
        <v>10</v>
      </c>
      <c r="G599" t="str">
        <f>VLOOKUP(M599,'BATERIA DE PROYECTOS'!$A$2:$G$115,7,0)</f>
        <v xml:space="preserve">Programa 10. Salud Pública Integrada e Integral </v>
      </c>
      <c r="H599" t="s">
        <v>345</v>
      </c>
      <c r="I599" t="str">
        <f>VLOOKUP(M599,'BATERIA DE PROYECTOS'!$A$2:$I$115,9,0)</f>
        <v>Ciudad saludable y con bien-estar</v>
      </c>
      <c r="J599" t="s">
        <v>347</v>
      </c>
      <c r="K599">
        <v>70</v>
      </c>
      <c r="L599" t="str">
        <f>VLOOKUP(M599,'BATERIA DE PROYECTOS'!$A$2:$L$115,12,0)</f>
        <v>Acciones para la promoción y atención de la salud mental</v>
      </c>
      <c r="M599">
        <v>23</v>
      </c>
      <c r="N599" t="s">
        <v>480</v>
      </c>
      <c r="O599" t="s">
        <v>481</v>
      </c>
      <c r="P599" t="s">
        <v>1577</v>
      </c>
      <c r="Q599" s="104">
        <v>2449</v>
      </c>
      <c r="R599" s="104">
        <v>2524</v>
      </c>
      <c r="S599" s="104">
        <v>2598</v>
      </c>
      <c r="T599" s="104">
        <v>2673</v>
      </c>
      <c r="U599" s="104">
        <v>10244</v>
      </c>
      <c r="V599" s="105">
        <v>1.5019801094668439E-2</v>
      </c>
      <c r="W599">
        <v>0</v>
      </c>
      <c r="X599" s="103">
        <v>1500</v>
      </c>
      <c r="Y599" t="s">
        <v>1013</v>
      </c>
      <c r="Z599" s="103">
        <v>18</v>
      </c>
      <c r="AA599" s="112">
        <v>10</v>
      </c>
      <c r="AB599" s="113" t="s">
        <v>482</v>
      </c>
      <c r="AC599" s="121"/>
      <c r="AD599" s="289" t="s">
        <v>483</v>
      </c>
      <c r="AE599" s="289" t="s">
        <v>347</v>
      </c>
      <c r="AF599" s="113" t="s">
        <v>472</v>
      </c>
    </row>
    <row r="600" spans="1:32" x14ac:dyDescent="0.25">
      <c r="A600">
        <v>8</v>
      </c>
      <c r="B600" t="s">
        <v>18</v>
      </c>
      <c r="C600" t="s">
        <v>491</v>
      </c>
      <c r="D600">
        <v>2</v>
      </c>
      <c r="E600" t="s">
        <v>439</v>
      </c>
      <c r="F600">
        <v>12</v>
      </c>
      <c r="G600" t="str">
        <f>VLOOKUP(M600,'BATERIA DE PROYECTOS'!$A$2:$G$115,7,0)</f>
        <v>Programa 12. Bogotá cuida a su gente</v>
      </c>
      <c r="H600" t="s">
        <v>345</v>
      </c>
      <c r="I600" t="str">
        <f>VLOOKUP(M600,'BATERIA DE PROYECTOS'!$A$2:$I$115,9,0)</f>
        <v>Cuidado de la vida</v>
      </c>
      <c r="J600" t="s">
        <v>347</v>
      </c>
      <c r="K600">
        <v>66</v>
      </c>
      <c r="L600" t="str">
        <f>VLOOKUP(M600,'BATERIA DE PROYECTOS'!$A$2:$L$115,12,0)</f>
        <v>Prevención y atención de violencia intrafamiliar y sexual para poblaciones en situaciones de riesgo y vulnerabilidad de derechos</v>
      </c>
      <c r="M600">
        <v>25</v>
      </c>
      <c r="N600" t="s">
        <v>496</v>
      </c>
      <c r="O600" t="s">
        <v>497</v>
      </c>
      <c r="P600" t="s">
        <v>1578</v>
      </c>
      <c r="Q600" s="104">
        <v>1634</v>
      </c>
      <c r="R600" s="104">
        <v>1684</v>
      </c>
      <c r="S600" s="104">
        <v>1733</v>
      </c>
      <c r="T600" s="104">
        <v>1783</v>
      </c>
      <c r="U600" s="104">
        <v>6834</v>
      </c>
      <c r="V600" s="105">
        <v>1.0020043018446322E-2</v>
      </c>
      <c r="W600">
        <v>0</v>
      </c>
      <c r="X600" s="103">
        <v>20000</v>
      </c>
      <c r="Y600" t="s">
        <v>1009</v>
      </c>
      <c r="Z600" s="103">
        <v>24</v>
      </c>
      <c r="AA600" s="112">
        <v>12</v>
      </c>
      <c r="AB600" s="113" t="s">
        <v>498</v>
      </c>
      <c r="AC600" s="121"/>
      <c r="AD600" s="289" t="s">
        <v>347</v>
      </c>
      <c r="AE600" s="289" t="s">
        <v>347</v>
      </c>
      <c r="AF600" s="113" t="s">
        <v>371</v>
      </c>
    </row>
    <row r="601" spans="1:32" x14ac:dyDescent="0.25">
      <c r="A601">
        <v>8</v>
      </c>
      <c r="B601" t="s">
        <v>18</v>
      </c>
      <c r="C601" t="s">
        <v>491</v>
      </c>
      <c r="D601">
        <v>2</v>
      </c>
      <c r="E601" t="s">
        <v>439</v>
      </c>
      <c r="F601">
        <v>12</v>
      </c>
      <c r="G601" t="str">
        <f>VLOOKUP(M601,'BATERIA DE PROYECTOS'!$A$2:$G$115,7,0)</f>
        <v>Programa 12. Bogotá cuida a su gente</v>
      </c>
      <c r="H601" t="s">
        <v>345</v>
      </c>
      <c r="I601" t="str">
        <f>VLOOKUP(M601,'BATERIA DE PROYECTOS'!$A$2:$I$115,9,0)</f>
        <v>Cuidado de la vida</v>
      </c>
      <c r="J601" t="s">
        <v>347</v>
      </c>
      <c r="K601">
        <v>23</v>
      </c>
      <c r="L601" t="str">
        <f>VLOOKUP(M601,'BATERIA DE PROYECTOS'!$A$2:$L$115,12,0)</f>
        <v>Estrategias de cuidado a personas cuidadoras</v>
      </c>
      <c r="M601">
        <v>26</v>
      </c>
      <c r="N601" t="s">
        <v>501</v>
      </c>
      <c r="O601" t="s">
        <v>502</v>
      </c>
      <c r="P601" t="s">
        <v>1579</v>
      </c>
      <c r="Q601" s="104">
        <v>2204</v>
      </c>
      <c r="R601" s="104">
        <v>2272</v>
      </c>
      <c r="S601" s="104">
        <v>2338</v>
      </c>
      <c r="T601" s="104">
        <v>2406</v>
      </c>
      <c r="U601" s="104">
        <v>9220</v>
      </c>
      <c r="V601" s="105">
        <v>1.351840746708737E-2</v>
      </c>
      <c r="W601">
        <v>0</v>
      </c>
      <c r="X601" s="103">
        <v>6200</v>
      </c>
      <c r="Y601" t="s">
        <v>995</v>
      </c>
      <c r="Z601" s="103">
        <v>50</v>
      </c>
      <c r="AA601" s="112">
        <v>12</v>
      </c>
      <c r="AB601" s="113" t="s">
        <v>503</v>
      </c>
      <c r="AC601" s="121"/>
      <c r="AD601" s="289" t="s">
        <v>347</v>
      </c>
      <c r="AE601" s="289" t="s">
        <v>347</v>
      </c>
      <c r="AF601" s="113" t="s">
        <v>371</v>
      </c>
    </row>
    <row r="602" spans="1:32" x14ac:dyDescent="0.25">
      <c r="A602">
        <v>8</v>
      </c>
      <c r="B602" t="s">
        <v>18</v>
      </c>
      <c r="C602" t="s">
        <v>491</v>
      </c>
      <c r="D602">
        <v>2</v>
      </c>
      <c r="E602" t="s">
        <v>439</v>
      </c>
      <c r="F602">
        <v>12</v>
      </c>
      <c r="G602" t="str">
        <f>VLOOKUP(M602,'BATERIA DE PROYECTOS'!$A$2:$G$115,7,0)</f>
        <v>Programa 12. Bogotá cuida a su gente</v>
      </c>
      <c r="H602" t="s">
        <v>345</v>
      </c>
      <c r="I602" t="str">
        <f>VLOOKUP(M602,'BATERIA DE PROYECTOS'!$A$2:$I$115,9,0)</f>
        <v>Cuidado de la vida</v>
      </c>
      <c r="J602" t="s">
        <v>347</v>
      </c>
      <c r="K602">
        <v>50</v>
      </c>
      <c r="L602" t="str">
        <f>VLOOKUP(M602,'BATERIA DE PROYECTOS'!$A$2:$L$115,12,0)</f>
        <v>Fortalecimiento de capacidades para el ejercicio de derechos y para la autonomía económica de las mujeres.</v>
      </c>
      <c r="M602">
        <v>27</v>
      </c>
      <c r="N602" t="s">
        <v>506</v>
      </c>
      <c r="O602" t="s">
        <v>507</v>
      </c>
      <c r="P602" t="s">
        <v>1580</v>
      </c>
      <c r="Q602" s="104">
        <v>2319</v>
      </c>
      <c r="R602" s="104">
        <v>2390</v>
      </c>
      <c r="S602" s="104">
        <v>2459</v>
      </c>
      <c r="T602" s="104">
        <v>2531</v>
      </c>
      <c r="U602" s="104">
        <v>9699</v>
      </c>
      <c r="V602" s="105">
        <v>1.4220719525301562E-2</v>
      </c>
      <c r="W602">
        <v>0</v>
      </c>
      <c r="X602" s="103">
        <v>7500</v>
      </c>
      <c r="Y602" t="s">
        <v>995</v>
      </c>
      <c r="Z602" s="103">
        <v>50</v>
      </c>
      <c r="AA602" s="112">
        <v>12</v>
      </c>
      <c r="AB602" s="113" t="s">
        <v>352</v>
      </c>
      <c r="AC602" s="121"/>
      <c r="AD602" s="289" t="s">
        <v>347</v>
      </c>
      <c r="AE602" s="289" t="s">
        <v>508</v>
      </c>
      <c r="AF602" s="113" t="s">
        <v>509</v>
      </c>
    </row>
    <row r="603" spans="1:32" x14ac:dyDescent="0.25">
      <c r="A603">
        <v>8</v>
      </c>
      <c r="B603" t="s">
        <v>18</v>
      </c>
      <c r="C603" t="s">
        <v>521</v>
      </c>
      <c r="D603">
        <v>2</v>
      </c>
      <c r="E603" t="s">
        <v>439</v>
      </c>
      <c r="F603">
        <v>13</v>
      </c>
      <c r="G603" t="str">
        <f>VLOOKUP(M603,'BATERIA DE PROYECTOS'!$A$2:$G$115,7,0)</f>
        <v>Programa 13. Bogotá, un territorio de paz y reconciliación en donde todos puedan volver a empezar.</v>
      </c>
      <c r="H603" t="s">
        <v>345</v>
      </c>
      <c r="I603" t="str">
        <f>VLOOKUP(M603,'BATERIA DE PROYECTOS'!$A$2:$I$115,9,0)</f>
        <v>Cuidado de la vida</v>
      </c>
      <c r="J603" t="s">
        <v>347</v>
      </c>
      <c r="K603">
        <v>21</v>
      </c>
      <c r="L603" t="str">
        <f>VLOOKUP(M603,'BATERIA DE PROYECTOS'!$A$2:$L$115,12,0)</f>
        <v>Construcción de memoria, verdad, reparación, víctimas, paz y reconciliación</v>
      </c>
      <c r="M603">
        <v>30</v>
      </c>
      <c r="N603" t="s">
        <v>525</v>
      </c>
      <c r="O603" t="s">
        <v>526</v>
      </c>
      <c r="P603" t="s">
        <v>1363</v>
      </c>
      <c r="Q603" s="104">
        <v>200</v>
      </c>
      <c r="R603" s="104">
        <v>211</v>
      </c>
      <c r="S603" s="104">
        <v>227</v>
      </c>
      <c r="T603" s="104">
        <v>226</v>
      </c>
      <c r="U603" s="104">
        <v>864</v>
      </c>
      <c r="V603" s="105">
        <v>1.266800873271528E-3</v>
      </c>
      <c r="W603">
        <v>0</v>
      </c>
      <c r="X603" s="103">
        <v>8</v>
      </c>
      <c r="Y603" t="s">
        <v>1023</v>
      </c>
      <c r="Z603" s="103">
        <v>1</v>
      </c>
      <c r="AA603" s="112">
        <v>13</v>
      </c>
      <c r="AB603" s="113" t="s">
        <v>362</v>
      </c>
      <c r="AC603" s="121"/>
      <c r="AD603" s="289" t="s">
        <v>347</v>
      </c>
      <c r="AE603" s="289" t="s">
        <v>527</v>
      </c>
      <c r="AF603" s="113" t="s">
        <v>528</v>
      </c>
    </row>
    <row r="604" spans="1:32" x14ac:dyDescent="0.25">
      <c r="A604">
        <v>8</v>
      </c>
      <c r="B604" t="s">
        <v>18</v>
      </c>
      <c r="C604" t="s">
        <v>521</v>
      </c>
      <c r="D604">
        <v>2</v>
      </c>
      <c r="E604" t="s">
        <v>439</v>
      </c>
      <c r="F604">
        <v>13</v>
      </c>
      <c r="G604" t="str">
        <f>VLOOKUP(M604,'BATERIA DE PROYECTOS'!$A$2:$G$115,7,0)</f>
        <v>Programa 13. Bogotá, un territorio de paz y reconciliación en donde todos puedan volver a empezar.</v>
      </c>
      <c r="H604" t="s">
        <v>345</v>
      </c>
      <c r="I604" t="str">
        <f>VLOOKUP(M604,'BATERIA DE PROYECTOS'!$A$2:$I$115,9,0)</f>
        <v>Cuidado de la vida</v>
      </c>
      <c r="J604" t="s">
        <v>347</v>
      </c>
      <c r="K604">
        <v>21</v>
      </c>
      <c r="L604" t="str">
        <f>VLOOKUP(M604,'BATERIA DE PROYECTOS'!$A$2:$L$115,12,0)</f>
        <v>Construcción de memoria, verdad, reparación, víctimas, paz y reconciliación</v>
      </c>
      <c r="M604">
        <v>31</v>
      </c>
      <c r="N604" t="s">
        <v>529</v>
      </c>
      <c r="O604" t="s">
        <v>530</v>
      </c>
      <c r="P604" t="s">
        <v>1581</v>
      </c>
      <c r="Q604" s="104">
        <v>800</v>
      </c>
      <c r="R604" s="104">
        <v>810</v>
      </c>
      <c r="S604" s="104">
        <v>825</v>
      </c>
      <c r="T604" s="104">
        <v>830</v>
      </c>
      <c r="U604" s="104">
        <v>3265</v>
      </c>
      <c r="V604" s="105">
        <v>4.7871583926290956E-3</v>
      </c>
      <c r="W604">
        <v>0</v>
      </c>
      <c r="X604" s="103">
        <v>24</v>
      </c>
      <c r="Y604" t="s">
        <v>1023</v>
      </c>
      <c r="Z604" s="103">
        <v>1</v>
      </c>
      <c r="AA604" s="112">
        <v>13</v>
      </c>
      <c r="AB604" s="113" t="s">
        <v>531</v>
      </c>
      <c r="AC604" s="121"/>
      <c r="AD604" s="289" t="s">
        <v>347</v>
      </c>
      <c r="AE604" s="289" t="s">
        <v>347</v>
      </c>
      <c r="AF604" s="113" t="s">
        <v>532</v>
      </c>
    </row>
    <row r="605" spans="1:32" x14ac:dyDescent="0.25">
      <c r="A605">
        <v>8</v>
      </c>
      <c r="B605" t="s">
        <v>18</v>
      </c>
      <c r="C605" t="s">
        <v>521</v>
      </c>
      <c r="D605">
        <v>2</v>
      </c>
      <c r="E605" t="s">
        <v>439</v>
      </c>
      <c r="F605">
        <v>13</v>
      </c>
      <c r="G605" t="str">
        <f>VLOOKUP(M605,'BATERIA DE PROYECTOS'!$A$2:$G$115,7,0)</f>
        <v>Programa 13. Bogotá, un territorio de paz y reconciliación en donde todos puedan volver a empezar.</v>
      </c>
      <c r="H605" t="s">
        <v>345</v>
      </c>
      <c r="I605" t="str">
        <f>VLOOKUP(M605,'BATERIA DE PROYECTOS'!$A$2:$I$115,9,0)</f>
        <v>Cuidado de la vida</v>
      </c>
      <c r="J605" t="s">
        <v>347</v>
      </c>
      <c r="K605">
        <v>21</v>
      </c>
      <c r="L605" t="str">
        <f>VLOOKUP(M605,'BATERIA DE PROYECTOS'!$A$2:$L$115,12,0)</f>
        <v>Construcción de memoria, verdad, reparación, víctimas, paz y reconciliación</v>
      </c>
      <c r="M605">
        <v>32</v>
      </c>
      <c r="N605" t="s">
        <v>533</v>
      </c>
      <c r="O605" t="s">
        <v>534</v>
      </c>
      <c r="P605" t="s">
        <v>1582</v>
      </c>
      <c r="Q605" s="104">
        <v>143</v>
      </c>
      <c r="R605" s="104">
        <v>157</v>
      </c>
      <c r="S605" s="104">
        <v>160</v>
      </c>
      <c r="T605" s="104">
        <v>192</v>
      </c>
      <c r="U605" s="104">
        <v>652</v>
      </c>
      <c r="V605" s="105">
        <v>9.5596547381138447E-4</v>
      </c>
      <c r="W605">
        <v>0</v>
      </c>
      <c r="X605" s="103">
        <v>4</v>
      </c>
      <c r="Y605" t="s">
        <v>1023</v>
      </c>
      <c r="Z605" s="103">
        <v>1</v>
      </c>
      <c r="AA605" s="112">
        <v>13</v>
      </c>
      <c r="AB605" s="113" t="s">
        <v>352</v>
      </c>
      <c r="AC605" s="121"/>
      <c r="AD605" s="289" t="s">
        <v>347</v>
      </c>
      <c r="AE605" s="289" t="s">
        <v>347</v>
      </c>
      <c r="AF605" s="113" t="s">
        <v>535</v>
      </c>
    </row>
    <row r="606" spans="1:32" x14ac:dyDescent="0.25">
      <c r="A606">
        <v>8</v>
      </c>
      <c r="B606" t="s">
        <v>18</v>
      </c>
      <c r="C606" t="s">
        <v>536</v>
      </c>
      <c r="D606">
        <v>2</v>
      </c>
      <c r="E606" t="s">
        <v>439</v>
      </c>
      <c r="F606">
        <v>14</v>
      </c>
      <c r="G606" t="str">
        <f>VLOOKUP(M606,'BATERIA DE PROYECTOS'!$A$2:$G$115,7,0)</f>
        <v>Programa 14. Bogotá deportiva, recreativa, artística, patrimonial e intercultural.</v>
      </c>
      <c r="H606" t="s">
        <v>373</v>
      </c>
      <c r="I606" t="str">
        <f>VLOOKUP(M606,'BATERIA DE PROYECTOS'!$A$2:$I$115,9,0)</f>
        <v>Bogotá cultural y deportiva</v>
      </c>
      <c r="J606" t="s">
        <v>539</v>
      </c>
      <c r="K606">
        <v>3</v>
      </c>
      <c r="L606" t="str">
        <f>VLOOKUP(M606,'BATERIA DE PROYECTOS'!$A$2:$L$115,12,0)</f>
        <v>Iniciativas de interés cultural, artístico, patrimonial y de cultura ciudadana.</v>
      </c>
      <c r="M606">
        <v>33</v>
      </c>
      <c r="N606" t="s">
        <v>542</v>
      </c>
      <c r="O606" t="s">
        <v>543</v>
      </c>
      <c r="P606" t="s">
        <v>1583</v>
      </c>
      <c r="Q606" s="104">
        <v>978</v>
      </c>
      <c r="R606" s="104">
        <v>1008</v>
      </c>
      <c r="S606" s="104">
        <v>1038</v>
      </c>
      <c r="T606" s="104">
        <v>1068</v>
      </c>
      <c r="U606" s="104">
        <v>4092</v>
      </c>
      <c r="V606" s="105">
        <v>5.9997096914665418E-3</v>
      </c>
      <c r="W606">
        <v>0</v>
      </c>
      <c r="X606" s="103">
        <v>140</v>
      </c>
      <c r="Y606" t="s">
        <v>1027</v>
      </c>
      <c r="Z606" s="103">
        <v>26</v>
      </c>
      <c r="AA606" s="112">
        <v>14</v>
      </c>
      <c r="AB606" s="113" t="s">
        <v>544</v>
      </c>
      <c r="AC606" s="121"/>
      <c r="AD606" s="289" t="s">
        <v>545</v>
      </c>
      <c r="AE606" s="289" t="s">
        <v>546</v>
      </c>
      <c r="AF606" s="113" t="s">
        <v>548</v>
      </c>
    </row>
    <row r="607" spans="1:32" x14ac:dyDescent="0.25">
      <c r="A607">
        <v>8</v>
      </c>
      <c r="B607" t="s">
        <v>18</v>
      </c>
      <c r="C607" t="s">
        <v>536</v>
      </c>
      <c r="D607">
        <v>2</v>
      </c>
      <c r="E607" t="s">
        <v>439</v>
      </c>
      <c r="F607">
        <v>14</v>
      </c>
      <c r="G607" t="str">
        <f>VLOOKUP(M607,'BATERIA DE PROYECTOS'!$A$2:$G$115,7,0)</f>
        <v>Programa 14. Bogotá deportiva, recreativa, artística, patrimonial e intercultural.</v>
      </c>
      <c r="H607" t="s">
        <v>345</v>
      </c>
      <c r="I607" t="str">
        <f>VLOOKUP(M607,'BATERIA DE PROYECTOS'!$A$2:$I$115,9,0)</f>
        <v>Bogotá cultural y deportiva</v>
      </c>
      <c r="J607" t="s">
        <v>347</v>
      </c>
      <c r="K607">
        <v>24</v>
      </c>
      <c r="L607" t="str">
        <f>VLOOKUP(M607,'BATERIA DE PROYECTOS'!$A$2:$L$115,12,0)</f>
        <v xml:space="preserve">Recreación y deporte </v>
      </c>
      <c r="M607">
        <v>34</v>
      </c>
      <c r="N607" t="s">
        <v>551</v>
      </c>
      <c r="O607" t="s">
        <v>552</v>
      </c>
      <c r="P607" t="s">
        <v>1584</v>
      </c>
      <c r="Q607" s="104">
        <v>1155</v>
      </c>
      <c r="R607" s="104">
        <v>1155</v>
      </c>
      <c r="S607" s="104">
        <v>1155</v>
      </c>
      <c r="T607" s="104">
        <v>1155</v>
      </c>
      <c r="U607" s="104">
        <v>4620</v>
      </c>
      <c r="V607" s="105">
        <v>6.7738657806880312E-3</v>
      </c>
      <c r="W607">
        <v>0</v>
      </c>
      <c r="X607" s="103">
        <v>280</v>
      </c>
      <c r="Y607" t="s">
        <v>1027</v>
      </c>
      <c r="Z607" s="103">
        <v>26</v>
      </c>
      <c r="AA607" s="112">
        <v>15</v>
      </c>
      <c r="AB607" s="113" t="s">
        <v>553</v>
      </c>
      <c r="AC607" s="121"/>
      <c r="AD607" s="289" t="s">
        <v>545</v>
      </c>
      <c r="AE607" s="289" t="s">
        <v>347</v>
      </c>
      <c r="AF607" s="113" t="s">
        <v>554</v>
      </c>
    </row>
    <row r="608" spans="1:32" x14ac:dyDescent="0.25">
      <c r="A608">
        <v>8</v>
      </c>
      <c r="B608" t="s">
        <v>18</v>
      </c>
      <c r="C608" t="s">
        <v>536</v>
      </c>
      <c r="D608">
        <v>2</v>
      </c>
      <c r="E608" t="s">
        <v>439</v>
      </c>
      <c r="F608">
        <v>14</v>
      </c>
      <c r="G608" t="str">
        <f>VLOOKUP(M608,'BATERIA DE PROYECTOS'!$A$2:$G$115,7,0)</f>
        <v>Programa 14. Bogotá deportiva, recreativa, artística, patrimonial e intercultural.</v>
      </c>
      <c r="H608" t="s">
        <v>345</v>
      </c>
      <c r="I608" t="str">
        <f>VLOOKUP(M608,'BATERIA DE PROYECTOS'!$A$2:$I$115,9,0)</f>
        <v>Bogotá cultural y deportiva</v>
      </c>
      <c r="J608" t="s">
        <v>347</v>
      </c>
      <c r="K608">
        <v>24</v>
      </c>
      <c r="L608" t="str">
        <f>VLOOKUP(M608,'BATERIA DE PROYECTOS'!$A$2:$L$115,12,0)</f>
        <v xml:space="preserve">Recreación y deporte </v>
      </c>
      <c r="M608">
        <v>35</v>
      </c>
      <c r="N608" t="s">
        <v>555</v>
      </c>
      <c r="O608" t="s">
        <v>556</v>
      </c>
      <c r="P608" t="s">
        <v>1585</v>
      </c>
      <c r="Q608" s="104">
        <v>2600</v>
      </c>
      <c r="R608" s="104">
        <v>2600</v>
      </c>
      <c r="S608" s="104">
        <v>2600</v>
      </c>
      <c r="T608" s="104">
        <v>2700</v>
      </c>
      <c r="U608" s="104">
        <v>10500</v>
      </c>
      <c r="V608" s="105">
        <v>1.5395149501563708E-2</v>
      </c>
      <c r="W608">
        <v>0</v>
      </c>
      <c r="X608" s="103">
        <v>20000</v>
      </c>
      <c r="Y608" t="s">
        <v>1027</v>
      </c>
      <c r="Z608" s="103">
        <v>26</v>
      </c>
      <c r="AA608" s="112">
        <v>15</v>
      </c>
      <c r="AB608" s="113" t="s">
        <v>557</v>
      </c>
      <c r="AC608" s="121"/>
      <c r="AD608" s="289" t="s">
        <v>545</v>
      </c>
      <c r="AE608" s="289" t="s">
        <v>347</v>
      </c>
      <c r="AF608" s="113" t="s">
        <v>558</v>
      </c>
    </row>
    <row r="609" spans="1:32" x14ac:dyDescent="0.25">
      <c r="A609">
        <v>8</v>
      </c>
      <c r="B609" t="s">
        <v>18</v>
      </c>
      <c r="C609" t="s">
        <v>536</v>
      </c>
      <c r="D609">
        <v>2</v>
      </c>
      <c r="E609" t="s">
        <v>439</v>
      </c>
      <c r="F609">
        <v>14</v>
      </c>
      <c r="G609" t="str">
        <f>VLOOKUP(M609,'BATERIA DE PROYECTOS'!$A$2:$G$115,7,0)</f>
        <v>Programa 14. Bogotá deportiva, recreativa, artística, patrimonial e intercultural.</v>
      </c>
      <c r="H609" t="s">
        <v>345</v>
      </c>
      <c r="I609" t="str">
        <f>VLOOKUP(M609,'BATERIA DE PROYECTOS'!$A$2:$I$115,9,0)</f>
        <v>Bogotá cultural y deportiva</v>
      </c>
      <c r="J609" t="s">
        <v>347</v>
      </c>
      <c r="K609">
        <v>24</v>
      </c>
      <c r="L609" t="str">
        <f>VLOOKUP(M609,'BATERIA DE PROYECTOS'!$A$2:$L$115,12,0)</f>
        <v xml:space="preserve">Recreación y deporte </v>
      </c>
      <c r="M609">
        <v>36</v>
      </c>
      <c r="N609" t="s">
        <v>559</v>
      </c>
      <c r="O609" t="s">
        <v>560</v>
      </c>
      <c r="P609" t="s">
        <v>1586</v>
      </c>
      <c r="Q609" s="104">
        <v>1900</v>
      </c>
      <c r="R609" s="104">
        <v>2000</v>
      </c>
      <c r="S609" s="104">
        <v>2000</v>
      </c>
      <c r="T609" s="104">
        <v>2100</v>
      </c>
      <c r="U609" s="104">
        <v>8000</v>
      </c>
      <c r="V609" s="105">
        <v>1.1729637715477111E-2</v>
      </c>
      <c r="W609">
        <v>0</v>
      </c>
      <c r="X609" s="103">
        <v>10000</v>
      </c>
      <c r="Y609" t="s">
        <v>1027</v>
      </c>
      <c r="Z609" s="103">
        <v>26</v>
      </c>
      <c r="AA609" s="112">
        <v>15</v>
      </c>
      <c r="AB609" s="113" t="s">
        <v>561</v>
      </c>
      <c r="AC609" s="121"/>
      <c r="AD609" s="289" t="s">
        <v>545</v>
      </c>
      <c r="AE609" s="289" t="s">
        <v>562</v>
      </c>
      <c r="AF609" s="113" t="s">
        <v>563</v>
      </c>
    </row>
    <row r="610" spans="1:32" x14ac:dyDescent="0.25">
      <c r="A610">
        <v>8</v>
      </c>
      <c r="B610" t="s">
        <v>18</v>
      </c>
      <c r="C610" t="s">
        <v>536</v>
      </c>
      <c r="D610">
        <v>2</v>
      </c>
      <c r="E610" t="s">
        <v>439</v>
      </c>
      <c r="F610">
        <v>14</v>
      </c>
      <c r="G610" t="str">
        <f>VLOOKUP(M610,'BATERIA DE PROYECTOS'!$A$2:$G$115,7,0)</f>
        <v>Programa 14. Bogotá deportiva, recreativa, artística, patrimonial e intercultural.</v>
      </c>
      <c r="H610" t="s">
        <v>345</v>
      </c>
      <c r="I610" t="str">
        <f>VLOOKUP(M610,'BATERIA DE PROYECTOS'!$A$2:$I$115,9,0)</f>
        <v>Bogotá cultural y deportiva</v>
      </c>
      <c r="J610" t="s">
        <v>347</v>
      </c>
      <c r="K610">
        <v>24</v>
      </c>
      <c r="L610" t="str">
        <f>VLOOKUP(M610,'BATERIA DE PROYECTOS'!$A$2:$L$115,12,0)</f>
        <v xml:space="preserve">Recreación y deporte </v>
      </c>
      <c r="M610">
        <v>37</v>
      </c>
      <c r="N610" t="s">
        <v>564</v>
      </c>
      <c r="O610" t="s">
        <v>565</v>
      </c>
      <c r="P610" t="s">
        <v>1587</v>
      </c>
      <c r="Q610" s="104">
        <v>867</v>
      </c>
      <c r="R610" s="104">
        <v>967</v>
      </c>
      <c r="S610" s="104">
        <v>1163</v>
      </c>
      <c r="T610" s="104">
        <v>1164</v>
      </c>
      <c r="U610" s="104">
        <v>4161</v>
      </c>
      <c r="V610" s="105">
        <v>6.1008778167625319E-3</v>
      </c>
      <c r="W610">
        <v>0</v>
      </c>
      <c r="X610" s="103">
        <v>900</v>
      </c>
      <c r="Y610" t="s">
        <v>1027</v>
      </c>
      <c r="Z610" s="103">
        <v>26</v>
      </c>
      <c r="AA610" s="112">
        <v>15</v>
      </c>
      <c r="AB610" s="113" t="s">
        <v>222</v>
      </c>
      <c r="AC610" s="121"/>
      <c r="AD610" s="289" t="s">
        <v>347</v>
      </c>
      <c r="AE610" s="289" t="s">
        <v>347</v>
      </c>
      <c r="AF610" s="113" t="s">
        <v>566</v>
      </c>
    </row>
    <row r="611" spans="1:32" x14ac:dyDescent="0.25">
      <c r="A611">
        <v>8</v>
      </c>
      <c r="B611" t="s">
        <v>18</v>
      </c>
      <c r="C611" t="s">
        <v>536</v>
      </c>
      <c r="D611">
        <v>2</v>
      </c>
      <c r="E611" t="s">
        <v>439</v>
      </c>
      <c r="F611">
        <v>14</v>
      </c>
      <c r="G611" t="str">
        <f>VLOOKUP(M611,'BATERIA DE PROYECTOS'!$A$2:$G$115,7,0)</f>
        <v>Programa 14. Bogotá deportiva, recreativa, artística, patrimonial e intercultural.</v>
      </c>
      <c r="H611" t="s">
        <v>345</v>
      </c>
      <c r="I611" t="str">
        <f>VLOOKUP(M611,'BATERIA DE PROYECTOS'!$A$2:$I$115,9,0)</f>
        <v>Bogotá cultural y deportiva</v>
      </c>
      <c r="J611" t="s">
        <v>347</v>
      </c>
      <c r="K611">
        <v>25</v>
      </c>
      <c r="L611" t="str">
        <f>VLOOKUP(M611,'BATERIA DE PROYECTOS'!$A$2:$L$115,12,0)</f>
        <v>Arte, cultura y patrimonio</v>
      </c>
      <c r="M611">
        <v>38</v>
      </c>
      <c r="N611" t="s">
        <v>569</v>
      </c>
      <c r="O611" t="s">
        <v>570</v>
      </c>
      <c r="P611" t="s">
        <v>1588</v>
      </c>
      <c r="Q611" s="104">
        <v>2300</v>
      </c>
      <c r="R611" s="104">
        <v>2387</v>
      </c>
      <c r="S611" s="104">
        <v>2456</v>
      </c>
      <c r="T611" s="104">
        <v>2528</v>
      </c>
      <c r="U611" s="104">
        <v>9671</v>
      </c>
      <c r="V611" s="105">
        <v>1.4179665793297392E-2</v>
      </c>
      <c r="W611">
        <v>0</v>
      </c>
      <c r="X611" s="103">
        <v>60</v>
      </c>
      <c r="Y611" t="s">
        <v>1027</v>
      </c>
      <c r="Z611" s="103">
        <v>26</v>
      </c>
      <c r="AA611" s="112">
        <v>14</v>
      </c>
      <c r="AB611" s="113" t="s">
        <v>571</v>
      </c>
      <c r="AC611" s="121"/>
      <c r="AD611" s="289" t="s">
        <v>545</v>
      </c>
      <c r="AE611" s="289" t="s">
        <v>572</v>
      </c>
      <c r="AF611" s="113" t="s">
        <v>573</v>
      </c>
    </row>
    <row r="612" spans="1:32" x14ac:dyDescent="0.25">
      <c r="A612">
        <v>8</v>
      </c>
      <c r="B612" t="s">
        <v>18</v>
      </c>
      <c r="C612" t="s">
        <v>536</v>
      </c>
      <c r="D612">
        <v>2</v>
      </c>
      <c r="E612" t="s">
        <v>439</v>
      </c>
      <c r="F612">
        <v>14</v>
      </c>
      <c r="G612" t="str">
        <f>VLOOKUP(M612,'BATERIA DE PROYECTOS'!$A$2:$G$115,7,0)</f>
        <v>Programa 14. Bogotá deportiva, recreativa, artística, patrimonial e intercultural.</v>
      </c>
      <c r="H612" t="s">
        <v>345</v>
      </c>
      <c r="I612" t="str">
        <f>VLOOKUP(M612,'BATERIA DE PROYECTOS'!$A$2:$I$115,9,0)</f>
        <v>Bogotá cultural y deportiva</v>
      </c>
      <c r="J612" t="s">
        <v>347</v>
      </c>
      <c r="K612">
        <v>25</v>
      </c>
      <c r="L612" t="str">
        <f>VLOOKUP(M612,'BATERIA DE PROYECTOS'!$A$2:$L$115,12,0)</f>
        <v>Arte, cultura y patrimonio</v>
      </c>
      <c r="M612">
        <v>39</v>
      </c>
      <c r="N612" t="s">
        <v>574</v>
      </c>
      <c r="O612" t="s">
        <v>575</v>
      </c>
      <c r="P612" t="s">
        <v>1372</v>
      </c>
      <c r="Q612" s="104">
        <v>1500</v>
      </c>
      <c r="R612" s="104">
        <v>1530</v>
      </c>
      <c r="S612" s="104">
        <v>1575</v>
      </c>
      <c r="T612" s="104">
        <v>1621</v>
      </c>
      <c r="U612" s="104">
        <v>6226</v>
      </c>
      <c r="V612" s="105">
        <v>9.1285905520700605E-3</v>
      </c>
      <c r="W612">
        <v>0</v>
      </c>
      <c r="X612" s="103">
        <v>4000</v>
      </c>
      <c r="Y612" t="s">
        <v>1027</v>
      </c>
      <c r="Z612" s="103">
        <v>26</v>
      </c>
      <c r="AA612" s="112">
        <v>14</v>
      </c>
      <c r="AB612" s="113" t="s">
        <v>561</v>
      </c>
      <c r="AC612" s="121"/>
      <c r="AD612" s="289" t="s">
        <v>545</v>
      </c>
      <c r="AE612" s="289" t="s">
        <v>576</v>
      </c>
      <c r="AF612" s="113" t="s">
        <v>577</v>
      </c>
    </row>
    <row r="613" spans="1:32" x14ac:dyDescent="0.25">
      <c r="A613">
        <v>8</v>
      </c>
      <c r="B613" t="s">
        <v>18</v>
      </c>
      <c r="C613" t="s">
        <v>536</v>
      </c>
      <c r="D613">
        <v>2</v>
      </c>
      <c r="E613" t="s">
        <v>439</v>
      </c>
      <c r="F613">
        <v>14</v>
      </c>
      <c r="G613" t="str">
        <f>VLOOKUP(M613,'BATERIA DE PROYECTOS'!$A$2:$G$115,7,0)</f>
        <v>Programa 14. Bogotá deportiva, recreativa, artística, patrimonial e intercultural.</v>
      </c>
      <c r="H613" t="s">
        <v>345</v>
      </c>
      <c r="I613" t="str">
        <f>VLOOKUP(M613,'BATERIA DE PROYECTOS'!$A$2:$I$115,9,0)</f>
        <v>Bogotá cultural y deportiva</v>
      </c>
      <c r="J613" t="s">
        <v>347</v>
      </c>
      <c r="K613">
        <v>25</v>
      </c>
      <c r="L613" t="str">
        <f>VLOOKUP(M613,'BATERIA DE PROYECTOS'!$A$2:$L$115,12,0)</f>
        <v>Arte, cultura y patrimonio</v>
      </c>
      <c r="M613">
        <v>40</v>
      </c>
      <c r="N613" t="s">
        <v>578</v>
      </c>
      <c r="O613" t="s">
        <v>579</v>
      </c>
      <c r="P613" t="s">
        <v>1283</v>
      </c>
      <c r="Q613" s="104">
        <v>593</v>
      </c>
      <c r="R613" s="104">
        <v>610</v>
      </c>
      <c r="S613" s="104">
        <v>628</v>
      </c>
      <c r="T613" s="104">
        <v>646</v>
      </c>
      <c r="U613" s="104">
        <v>2477</v>
      </c>
      <c r="V613" s="105">
        <v>3.6317890776546005E-3</v>
      </c>
      <c r="W613">
        <v>0</v>
      </c>
      <c r="X613" s="103">
        <v>60</v>
      </c>
      <c r="Y613" t="s">
        <v>1027</v>
      </c>
      <c r="Z613" s="103">
        <v>26</v>
      </c>
      <c r="AA613" s="112">
        <v>14</v>
      </c>
      <c r="AB613" s="113" t="s">
        <v>580</v>
      </c>
      <c r="AC613" s="121"/>
      <c r="AD613" s="289" t="s">
        <v>347</v>
      </c>
      <c r="AE613" s="289" t="s">
        <v>347</v>
      </c>
      <c r="AF613" s="113" t="s">
        <v>581</v>
      </c>
    </row>
    <row r="614" spans="1:32" x14ac:dyDescent="0.25">
      <c r="A614">
        <v>8</v>
      </c>
      <c r="B614" t="s">
        <v>18</v>
      </c>
      <c r="C614" t="s">
        <v>595</v>
      </c>
      <c r="D614">
        <v>2</v>
      </c>
      <c r="E614" t="s">
        <v>439</v>
      </c>
      <c r="F614">
        <v>15</v>
      </c>
      <c r="G614" t="str">
        <f>VLOOKUP(M614,'BATERIA DE PROYECTOS'!$A$2:$G$115,7,0)</f>
        <v>Programa 15. Bogotá protege todas las formas de vida</v>
      </c>
      <c r="H614" t="s">
        <v>345</v>
      </c>
      <c r="I614" t="str">
        <f>VLOOKUP(M614,'BATERIA DE PROYECTOS'!$A$2:$I$115,9,0)</f>
        <v>Cuidado de la vida</v>
      </c>
      <c r="J614" t="s">
        <v>347</v>
      </c>
      <c r="K614">
        <v>33</v>
      </c>
      <c r="L614" t="str">
        <f>VLOOKUP(M614,'BATERIA DE PROYECTOS'!$A$2:$L$115,12,0)</f>
        <v>Protección y bienestar animal</v>
      </c>
      <c r="M614">
        <v>43</v>
      </c>
      <c r="N614" t="s">
        <v>599</v>
      </c>
      <c r="O614" t="s">
        <v>600</v>
      </c>
      <c r="P614" t="s">
        <v>1589</v>
      </c>
      <c r="Q614" s="104">
        <v>100</v>
      </c>
      <c r="R614" s="104">
        <v>100</v>
      </c>
      <c r="S614" s="104">
        <v>100</v>
      </c>
      <c r="T614" s="104">
        <v>100</v>
      </c>
      <c r="U614" s="104">
        <v>400</v>
      </c>
      <c r="V614" s="105">
        <v>5.8648188577385555E-4</v>
      </c>
      <c r="W614">
        <v>0</v>
      </c>
      <c r="X614" s="103">
        <v>5000</v>
      </c>
      <c r="Y614" t="s">
        <v>1036</v>
      </c>
      <c r="Z614" s="103">
        <v>33</v>
      </c>
      <c r="AA614" s="112">
        <v>16</v>
      </c>
      <c r="AB614" s="113" t="s">
        <v>406</v>
      </c>
      <c r="AC614" s="121"/>
      <c r="AD614" s="289" t="s">
        <v>347</v>
      </c>
      <c r="AE614" s="289" t="s">
        <v>601</v>
      </c>
      <c r="AF614" s="113" t="s">
        <v>602</v>
      </c>
    </row>
    <row r="615" spans="1:32" x14ac:dyDescent="0.25">
      <c r="A615">
        <v>8</v>
      </c>
      <c r="B615" t="s">
        <v>18</v>
      </c>
      <c r="C615" t="s">
        <v>595</v>
      </c>
      <c r="D615">
        <v>2</v>
      </c>
      <c r="E615" t="s">
        <v>439</v>
      </c>
      <c r="F615">
        <v>15</v>
      </c>
      <c r="G615" t="str">
        <f>VLOOKUP(M615,'BATERIA DE PROYECTOS'!$A$2:$G$115,7,0)</f>
        <v>Programa 15. Bogotá protege todas las formas de vida</v>
      </c>
      <c r="H615" t="s">
        <v>345</v>
      </c>
      <c r="I615" t="str">
        <f>VLOOKUP(M615,'BATERIA DE PROYECTOS'!$A$2:$I$115,9,0)</f>
        <v>Cuidado de la vida</v>
      </c>
      <c r="J615" t="s">
        <v>347</v>
      </c>
      <c r="K615">
        <v>33</v>
      </c>
      <c r="L615" t="str">
        <f>VLOOKUP(M615,'BATERIA DE PROYECTOS'!$A$2:$L$115,12,0)</f>
        <v>Protección y bienestar animal</v>
      </c>
      <c r="M615">
        <v>44</v>
      </c>
      <c r="N615" t="s">
        <v>603</v>
      </c>
      <c r="O615" t="s">
        <v>604</v>
      </c>
      <c r="P615" t="s">
        <v>1590</v>
      </c>
      <c r="Q615" s="104">
        <v>659</v>
      </c>
      <c r="R615" s="104">
        <v>679</v>
      </c>
      <c r="S615" s="104">
        <v>699</v>
      </c>
      <c r="T615" s="104">
        <v>719</v>
      </c>
      <c r="U615" s="104">
        <v>2756</v>
      </c>
      <c r="V615" s="105">
        <v>4.0408601929818643E-3</v>
      </c>
      <c r="W615">
        <v>0</v>
      </c>
      <c r="X615" s="103">
        <v>54000</v>
      </c>
      <c r="Y615" t="s">
        <v>1036</v>
      </c>
      <c r="Z615" s="103">
        <v>33</v>
      </c>
      <c r="AA615" s="112">
        <v>16</v>
      </c>
      <c r="AB615" s="113" t="s">
        <v>605</v>
      </c>
      <c r="AC615" s="121"/>
      <c r="AD615" s="289" t="s">
        <v>347</v>
      </c>
      <c r="AE615" s="289" t="s">
        <v>606</v>
      </c>
      <c r="AF615" s="113" t="s">
        <v>607</v>
      </c>
    </row>
    <row r="616" spans="1:32" x14ac:dyDescent="0.25">
      <c r="A616">
        <v>8</v>
      </c>
      <c r="B616" t="s">
        <v>18</v>
      </c>
      <c r="C616" t="s">
        <v>595</v>
      </c>
      <c r="D616">
        <v>2</v>
      </c>
      <c r="E616" t="s">
        <v>439</v>
      </c>
      <c r="F616">
        <v>15</v>
      </c>
      <c r="G616" t="str">
        <f>VLOOKUP(M616,'BATERIA DE PROYECTOS'!$A$2:$G$115,7,0)</f>
        <v>Programa 15. Bogotá protege todas las formas de vida</v>
      </c>
      <c r="H616" t="s">
        <v>345</v>
      </c>
      <c r="I616" t="str">
        <f>VLOOKUP(M616,'BATERIA DE PROYECTOS'!$A$2:$I$115,9,0)</f>
        <v>Cuidado de la vida</v>
      </c>
      <c r="J616" t="s">
        <v>347</v>
      </c>
      <c r="K616">
        <v>33</v>
      </c>
      <c r="L616" t="str">
        <f>VLOOKUP(M616,'BATERIA DE PROYECTOS'!$A$2:$L$115,12,0)</f>
        <v>Protección y bienestar animal</v>
      </c>
      <c r="M616">
        <v>45</v>
      </c>
      <c r="N616" t="s">
        <v>608</v>
      </c>
      <c r="O616" t="s">
        <v>609</v>
      </c>
      <c r="P616" t="s">
        <v>1591</v>
      </c>
      <c r="Q616" s="104">
        <v>1690</v>
      </c>
      <c r="R616" s="104">
        <v>1745</v>
      </c>
      <c r="S616" s="104">
        <v>1799</v>
      </c>
      <c r="T616" s="104">
        <v>1854</v>
      </c>
      <c r="U616" s="104">
        <v>7088</v>
      </c>
      <c r="V616" s="105">
        <v>1.0392459015912721E-2</v>
      </c>
      <c r="W616">
        <v>0</v>
      </c>
      <c r="X616" s="103">
        <v>30000</v>
      </c>
      <c r="Y616" t="s">
        <v>1036</v>
      </c>
      <c r="Z616" s="103">
        <v>33</v>
      </c>
      <c r="AA616" s="112">
        <v>16</v>
      </c>
      <c r="AB616" s="113" t="s">
        <v>610</v>
      </c>
      <c r="AC616" s="121"/>
      <c r="AD616" s="289" t="s">
        <v>347</v>
      </c>
      <c r="AE616" s="289" t="s">
        <v>611</v>
      </c>
      <c r="AF616" s="113" t="s">
        <v>607</v>
      </c>
    </row>
    <row r="617" spans="1:32" x14ac:dyDescent="0.25">
      <c r="A617">
        <v>8</v>
      </c>
      <c r="B617" t="s">
        <v>18</v>
      </c>
      <c r="C617" t="s">
        <v>644</v>
      </c>
      <c r="D617">
        <v>3</v>
      </c>
      <c r="E617" t="s">
        <v>645</v>
      </c>
      <c r="F617">
        <v>16</v>
      </c>
      <c r="G617" t="str">
        <f>VLOOKUP(M617,'BATERIA DE PROYECTOS'!$A$2:$G$115,7,0)</f>
        <v>Programa 16. Atención integral a la primera infancia y educación como eje del potencial humano.</v>
      </c>
      <c r="H617" t="s">
        <v>373</v>
      </c>
      <c r="I617" t="str">
        <f>VLOOKUP(M617,'BATERIA DE PROYECTOS'!$A$2:$I$115,9,0)</f>
        <v>Educación como eje del potencial humano</v>
      </c>
      <c r="J617">
        <v>0.09</v>
      </c>
      <c r="K617">
        <v>28</v>
      </c>
      <c r="L617" t="str">
        <f>VLOOKUP(M617,'BATERIA DE PROYECTOS'!$A$2:$L$115,12,0)</f>
        <v>Dotación de equipamientos para instituciones educativas públicas del distrito.</v>
      </c>
      <c r="M617">
        <v>50</v>
      </c>
      <c r="N617" t="s">
        <v>650</v>
      </c>
      <c r="O617" t="s">
        <v>651</v>
      </c>
      <c r="P617" t="s">
        <v>1592</v>
      </c>
      <c r="Q617" s="104">
        <v>3261</v>
      </c>
      <c r="R617" s="104">
        <v>3361</v>
      </c>
      <c r="S617" s="104">
        <v>3459</v>
      </c>
      <c r="T617" s="104">
        <v>3560</v>
      </c>
      <c r="U617" s="104">
        <v>13641</v>
      </c>
      <c r="V617" s="105">
        <v>2.0000498509602907E-2</v>
      </c>
      <c r="W617">
        <v>0</v>
      </c>
      <c r="X617" s="103">
        <v>74</v>
      </c>
      <c r="Y617" t="s">
        <v>1040</v>
      </c>
      <c r="Z617" s="103">
        <v>15</v>
      </c>
      <c r="AA617" s="112">
        <v>17</v>
      </c>
      <c r="AB617" s="113" t="s">
        <v>222</v>
      </c>
      <c r="AC617" s="121"/>
      <c r="AD617" s="289" t="s">
        <v>347</v>
      </c>
      <c r="AE617" s="289" t="s">
        <v>652</v>
      </c>
      <c r="AF617" s="113" t="s">
        <v>653</v>
      </c>
    </row>
    <row r="618" spans="1:32" x14ac:dyDescent="0.25">
      <c r="A618">
        <v>8</v>
      </c>
      <c r="B618" t="s">
        <v>18</v>
      </c>
      <c r="C618" t="s">
        <v>644</v>
      </c>
      <c r="D618">
        <v>3</v>
      </c>
      <c r="E618" t="s">
        <v>645</v>
      </c>
      <c r="F618">
        <v>16</v>
      </c>
      <c r="G618" t="str">
        <f>VLOOKUP(M618,'BATERIA DE PROYECTOS'!$A$2:$G$115,7,0)</f>
        <v>Programa 16. Atención integral a la primera infancia y educación como eje del potencial humano.</v>
      </c>
      <c r="H618" t="s">
        <v>373</v>
      </c>
      <c r="I618" t="str">
        <f>VLOOKUP(M618,'BATERIA DE PROYECTOS'!$A$2:$I$115,9,0)</f>
        <v>Educación como eje del potencial humano</v>
      </c>
      <c r="J618">
        <v>0.09</v>
      </c>
      <c r="K618">
        <v>29</v>
      </c>
      <c r="L618" t="str">
        <f>VLOOKUP(M618,'BATERIA DE PROYECTOS'!$A$2:$L$115,12,0)</f>
        <v>Apoyo para educación superior</v>
      </c>
      <c r="M618">
        <v>51</v>
      </c>
      <c r="N618" t="s">
        <v>656</v>
      </c>
      <c r="O618" t="s">
        <v>657</v>
      </c>
      <c r="P618" t="s">
        <v>1593</v>
      </c>
      <c r="Q618" s="104">
        <v>3262</v>
      </c>
      <c r="R618" s="104">
        <v>3362</v>
      </c>
      <c r="S618" s="104">
        <v>3460</v>
      </c>
      <c r="T618" s="104">
        <v>3561</v>
      </c>
      <c r="U618" s="104">
        <v>13645</v>
      </c>
      <c r="V618" s="105">
        <v>2.0006363328460647E-2</v>
      </c>
      <c r="W618">
        <v>0</v>
      </c>
      <c r="X618" s="103">
        <v>700</v>
      </c>
      <c r="Y618" t="s">
        <v>1040</v>
      </c>
      <c r="Z618" s="103">
        <v>15</v>
      </c>
      <c r="AA618" s="112">
        <v>17</v>
      </c>
      <c r="AB618" s="113" t="s">
        <v>658</v>
      </c>
      <c r="AC618" s="121"/>
      <c r="AD618" s="289" t="s">
        <v>659</v>
      </c>
      <c r="AE618" s="289" t="s">
        <v>660</v>
      </c>
      <c r="AF618" s="113" t="s">
        <v>661</v>
      </c>
    </row>
    <row r="619" spans="1:32" x14ac:dyDescent="0.25">
      <c r="A619">
        <v>8</v>
      </c>
      <c r="B619" t="s">
        <v>18</v>
      </c>
      <c r="C619" t="s">
        <v>644</v>
      </c>
      <c r="D619">
        <v>3</v>
      </c>
      <c r="E619" t="s">
        <v>645</v>
      </c>
      <c r="F619">
        <v>16</v>
      </c>
      <c r="G619" t="str">
        <f>VLOOKUP(M619,'BATERIA DE PROYECTOS'!$A$2:$G$115,7,0)</f>
        <v>Programa 16. Atención integral a la primera infancia y educación como eje del potencial humano.</v>
      </c>
      <c r="H619" t="s">
        <v>373</v>
      </c>
      <c r="I619" t="str">
        <f>VLOOKUP(M619,'BATERIA DE PROYECTOS'!$A$2:$I$115,9,0)</f>
        <v>Educación como eje del potencial humano</v>
      </c>
      <c r="J619">
        <v>0.09</v>
      </c>
      <c r="K619">
        <v>29</v>
      </c>
      <c r="L619" t="str">
        <f>VLOOKUP(M619,'BATERIA DE PROYECTOS'!$A$2:$L$115,12,0)</f>
        <v>Apoyo para educación superior</v>
      </c>
      <c r="M619">
        <v>52</v>
      </c>
      <c r="N619" t="s">
        <v>662</v>
      </c>
      <c r="O619" t="s">
        <v>663</v>
      </c>
      <c r="P619" t="s">
        <v>1594</v>
      </c>
      <c r="Q619" s="104">
        <v>9293</v>
      </c>
      <c r="R619" s="104">
        <v>9578</v>
      </c>
      <c r="S619" s="104">
        <v>9857</v>
      </c>
      <c r="T619" s="104">
        <v>10144</v>
      </c>
      <c r="U619" s="104">
        <v>38872</v>
      </c>
      <c r="V619" s="105">
        <v>5.6994309659503278E-2</v>
      </c>
      <c r="W619">
        <v>0</v>
      </c>
      <c r="X619" s="103">
        <v>700</v>
      </c>
      <c r="Y619" t="s">
        <v>1040</v>
      </c>
      <c r="Z619" s="103">
        <v>15</v>
      </c>
      <c r="AA619" s="112">
        <v>17</v>
      </c>
      <c r="AB619" s="113" t="s">
        <v>664</v>
      </c>
      <c r="AC619" s="121"/>
      <c r="AD619" s="289" t="s">
        <v>659</v>
      </c>
      <c r="AE619" s="289" t="s">
        <v>660</v>
      </c>
      <c r="AF619" s="113" t="s">
        <v>665</v>
      </c>
    </row>
    <row r="620" spans="1:32" x14ac:dyDescent="0.25">
      <c r="A620">
        <v>8</v>
      </c>
      <c r="B620" t="s">
        <v>18</v>
      </c>
      <c r="C620" t="s">
        <v>672</v>
      </c>
      <c r="D620">
        <v>3</v>
      </c>
      <c r="E620" t="s">
        <v>645</v>
      </c>
      <c r="F620">
        <v>19</v>
      </c>
      <c r="G620" t="str">
        <f>VLOOKUP(M620,'BATERIA DE PROYECTOS'!$A$2:$G$115,7,0)</f>
        <v>Programa 19. Desarrollo empresarial, productividad y empleo.</v>
      </c>
      <c r="H620" t="s">
        <v>345</v>
      </c>
      <c r="I620" t="str">
        <f>VLOOKUP(M620,'BATERIA DE PROYECTOS'!$A$2:$I$115,9,0)</f>
        <v>Desarrollo empresarial, productividad y empleo</v>
      </c>
      <c r="J620" t="s">
        <v>347</v>
      </c>
      <c r="K620">
        <v>35</v>
      </c>
      <c r="L620" t="str">
        <f>VLOOKUP(M620,'BATERIA DE PROYECTOS'!$A$2:$L$115,12,0)</f>
        <v>Fortalecimiento de habilidades para la empleabilidad - impulso al empleo local.</v>
      </c>
      <c r="M620">
        <v>54</v>
      </c>
      <c r="N620" t="s">
        <v>677</v>
      </c>
      <c r="O620" t="s">
        <v>678</v>
      </c>
      <c r="P620" t="s">
        <v>1595</v>
      </c>
      <c r="Q620" s="104">
        <v>2449</v>
      </c>
      <c r="R620" s="104">
        <v>2524</v>
      </c>
      <c r="S620" s="104">
        <v>2598</v>
      </c>
      <c r="T620" s="104">
        <v>2673</v>
      </c>
      <c r="U620" s="104">
        <v>10244</v>
      </c>
      <c r="V620" s="105">
        <v>1.5019801094668439E-2</v>
      </c>
      <c r="W620">
        <v>0</v>
      </c>
      <c r="X620" s="103">
        <v>20</v>
      </c>
      <c r="Y620" t="s">
        <v>1044</v>
      </c>
      <c r="Z620" s="103">
        <v>11</v>
      </c>
      <c r="AA620" s="112">
        <v>18</v>
      </c>
      <c r="AB620" s="113" t="s">
        <v>352</v>
      </c>
      <c r="AC620" s="121"/>
      <c r="AD620" s="289" t="s">
        <v>679</v>
      </c>
      <c r="AE620" s="289" t="s">
        <v>347</v>
      </c>
      <c r="AF620" s="113" t="s">
        <v>680</v>
      </c>
    </row>
    <row r="621" spans="1:32" x14ac:dyDescent="0.25">
      <c r="A621">
        <v>8</v>
      </c>
      <c r="B621" t="s">
        <v>18</v>
      </c>
      <c r="C621" t="s">
        <v>672</v>
      </c>
      <c r="D621">
        <v>3</v>
      </c>
      <c r="E621" t="s">
        <v>645</v>
      </c>
      <c r="F621">
        <v>19</v>
      </c>
      <c r="G621" t="str">
        <f>VLOOKUP(M621,'BATERIA DE PROYECTOS'!$A$2:$G$115,7,0)</f>
        <v>Programa 19. Desarrollo empresarial, productividad y empleo.</v>
      </c>
      <c r="H621" t="s">
        <v>345</v>
      </c>
      <c r="I621" t="str">
        <f>VLOOKUP(M621,'BATERIA DE PROYECTOS'!$A$2:$I$115,9,0)</f>
        <v>Emprendimiento equitativo e incluyente</v>
      </c>
      <c r="J621" t="s">
        <v>347</v>
      </c>
      <c r="K621">
        <v>36</v>
      </c>
      <c r="L621" t="str">
        <f>VLOOKUP(M621,'BATERIA DE PROYECTOS'!$A$2:$L$115,12,0)</f>
        <v>Desarrollo turístico local</v>
      </c>
      <c r="M621">
        <v>55</v>
      </c>
      <c r="N621" t="s">
        <v>684</v>
      </c>
      <c r="O621" t="s">
        <v>685</v>
      </c>
      <c r="P621" t="s">
        <v>1596</v>
      </c>
      <c r="Q621" s="104">
        <v>1029</v>
      </c>
      <c r="R621" s="104">
        <v>1060</v>
      </c>
      <c r="S621" s="104">
        <v>1091</v>
      </c>
      <c r="T621" s="104">
        <v>1123</v>
      </c>
      <c r="U621" s="104">
        <v>4303</v>
      </c>
      <c r="V621" s="105">
        <v>6.3090788862122504E-3</v>
      </c>
      <c r="W621">
        <v>0</v>
      </c>
      <c r="X621" s="103">
        <v>200</v>
      </c>
      <c r="Y621" t="s">
        <v>1044</v>
      </c>
      <c r="Z621" s="103">
        <v>11</v>
      </c>
      <c r="AA621" s="112">
        <v>18</v>
      </c>
      <c r="AB621" s="113" t="s">
        <v>686</v>
      </c>
      <c r="AC621" s="121"/>
      <c r="AD621" s="289" t="s">
        <v>347</v>
      </c>
      <c r="AE621" s="289" t="s">
        <v>347</v>
      </c>
      <c r="AF621" s="113" t="s">
        <v>687</v>
      </c>
    </row>
    <row r="622" spans="1:32" x14ac:dyDescent="0.25">
      <c r="A622">
        <v>8</v>
      </c>
      <c r="B622" t="s">
        <v>18</v>
      </c>
      <c r="C622" t="s">
        <v>536</v>
      </c>
      <c r="D622">
        <v>3</v>
      </c>
      <c r="E622" t="s">
        <v>645</v>
      </c>
      <c r="F622">
        <v>20</v>
      </c>
      <c r="G622" t="str">
        <f>VLOOKUP(M622,'BATERIA DE PROYECTOS'!$A$2:$G$115,7,0)</f>
        <v>Programa 20. Promoción del emprendimiento formal, equitativo e incluyente</v>
      </c>
      <c r="H622" t="s">
        <v>345</v>
      </c>
      <c r="I622" t="str">
        <f>VLOOKUP(M622,'BATERIA DE PROYECTOS'!$A$2:$I$115,9,0)</f>
        <v>Bogotá cultural y deportiva</v>
      </c>
      <c r="J622" t="s">
        <v>347</v>
      </c>
      <c r="K622">
        <v>30</v>
      </c>
      <c r="L622" t="str">
        <f>VLOOKUP(M622,'BATERIA DE PROYECTOS'!$A$2:$L$115,12,0)</f>
        <v>Sostenibilidad del ecosistema cultural y creativo</v>
      </c>
      <c r="M622">
        <v>56</v>
      </c>
      <c r="N622" t="s">
        <v>691</v>
      </c>
      <c r="O622" t="s">
        <v>692</v>
      </c>
      <c r="P622" t="s">
        <v>1597</v>
      </c>
      <c r="Q622" s="104">
        <v>1634</v>
      </c>
      <c r="R622" s="104">
        <v>1684</v>
      </c>
      <c r="S622" s="104">
        <v>1733</v>
      </c>
      <c r="T622" s="104">
        <v>1783</v>
      </c>
      <c r="U622" s="104">
        <v>6834</v>
      </c>
      <c r="V622" s="105">
        <v>1.0020043018446322E-2</v>
      </c>
      <c r="W622">
        <v>0</v>
      </c>
      <c r="X622" s="103">
        <v>140</v>
      </c>
      <c r="Y622" t="s">
        <v>1027</v>
      </c>
      <c r="Z622" s="103">
        <v>26</v>
      </c>
      <c r="AA622" s="112">
        <v>19</v>
      </c>
      <c r="AB622" s="113" t="s">
        <v>693</v>
      </c>
      <c r="AC622" s="121"/>
      <c r="AD622" s="289" t="s">
        <v>545</v>
      </c>
      <c r="AE622" s="289" t="s">
        <v>347</v>
      </c>
      <c r="AF622" s="113" t="s">
        <v>694</v>
      </c>
    </row>
    <row r="623" spans="1:32" x14ac:dyDescent="0.25">
      <c r="A623">
        <v>8</v>
      </c>
      <c r="B623" t="s">
        <v>18</v>
      </c>
      <c r="C623" t="s">
        <v>672</v>
      </c>
      <c r="D623">
        <v>3</v>
      </c>
      <c r="E623" t="s">
        <v>645</v>
      </c>
      <c r="F623">
        <v>20</v>
      </c>
      <c r="G623" t="str">
        <f>VLOOKUP(M623,'BATERIA DE PROYECTOS'!$A$2:$G$115,7,0)</f>
        <v>Programa 20. Promoción del emprendimiento formal, equitativo e incluyente</v>
      </c>
      <c r="H623" t="s">
        <v>345</v>
      </c>
      <c r="I623" t="str">
        <f>VLOOKUP(M623,'BATERIA DE PROYECTOS'!$A$2:$I$115,9,0)</f>
        <v>Emprendimiento equitativo e incluyente</v>
      </c>
      <c r="J623" t="s">
        <v>347</v>
      </c>
      <c r="K623">
        <v>38</v>
      </c>
      <c r="L623" t="str">
        <f>VLOOKUP(M623,'BATERIA DE PROYECTOS'!$A$2:$L$115,12,0)</f>
        <v>Fortalecimiento del tejido empresarial local</v>
      </c>
      <c r="M623">
        <v>58</v>
      </c>
      <c r="N623" t="s">
        <v>704</v>
      </c>
      <c r="O623" t="s">
        <v>705</v>
      </c>
      <c r="P623" t="s">
        <v>1598</v>
      </c>
      <c r="Q623" s="104">
        <v>1634</v>
      </c>
      <c r="R623" s="104">
        <v>1684</v>
      </c>
      <c r="S623" s="104">
        <v>1733</v>
      </c>
      <c r="T623" s="104">
        <v>1783</v>
      </c>
      <c r="U623" s="104">
        <v>6834</v>
      </c>
      <c r="V623" s="105">
        <v>1.0020043018446322E-2</v>
      </c>
      <c r="W623">
        <v>0</v>
      </c>
      <c r="X623" s="103">
        <v>1000</v>
      </c>
      <c r="Y623" t="s">
        <v>1044</v>
      </c>
      <c r="Z623" s="103">
        <v>11</v>
      </c>
      <c r="AA623" s="112">
        <v>20</v>
      </c>
      <c r="AB623" s="113" t="s">
        <v>706</v>
      </c>
      <c r="AC623" s="121"/>
      <c r="AD623" s="289" t="s">
        <v>347</v>
      </c>
      <c r="AE623" s="289" t="s">
        <v>707</v>
      </c>
      <c r="AF623" s="113" t="s">
        <v>708</v>
      </c>
    </row>
    <row r="624" spans="1:32" x14ac:dyDescent="0.25">
      <c r="A624">
        <v>8</v>
      </c>
      <c r="B624" t="s">
        <v>18</v>
      </c>
      <c r="C624" t="s">
        <v>536</v>
      </c>
      <c r="D624">
        <v>4</v>
      </c>
      <c r="E624" t="s">
        <v>710</v>
      </c>
      <c r="F624">
        <v>24</v>
      </c>
      <c r="G624" t="str">
        <f>VLOOKUP(M624,'BATERIA DE PROYECTOS'!$A$2:$G$115,7,0)</f>
        <v>Programa 24. Revitalización y renovación urbana y rural con inclusión.</v>
      </c>
      <c r="H624" t="s">
        <v>345</v>
      </c>
      <c r="I624" t="str">
        <f>VLOOKUP(M624,'BATERIA DE PROYECTOS'!$A$2:$I$115,9,0)</f>
        <v>Desarrollo urbano y rural integral</v>
      </c>
      <c r="J624" t="s">
        <v>347</v>
      </c>
      <c r="K624">
        <v>26</v>
      </c>
      <c r="L624" t="str">
        <f>VLOOKUP(M624,'BATERIA DE PROYECTOS'!$A$2:$L$115,12,0)</f>
        <v>Construcción, mantenimiento y dotación de parques de la red de proximidad</v>
      </c>
      <c r="M624">
        <v>60</v>
      </c>
      <c r="N624" t="s">
        <v>723</v>
      </c>
      <c r="O624" t="s">
        <v>724</v>
      </c>
      <c r="P624" t="s">
        <v>1599</v>
      </c>
      <c r="Q624" s="104">
        <v>1500</v>
      </c>
      <c r="R624" s="104">
        <v>1500</v>
      </c>
      <c r="S624" s="104">
        <v>1500</v>
      </c>
      <c r="T624" s="104">
        <v>1500</v>
      </c>
      <c r="U624" s="104">
        <v>6000</v>
      </c>
      <c r="V624" s="105">
        <v>8.7972282866078319E-3</v>
      </c>
      <c r="W624">
        <v>0</v>
      </c>
      <c r="X624" s="103">
        <v>1000</v>
      </c>
      <c r="Y624" t="s">
        <v>1027</v>
      </c>
      <c r="Z624" s="103">
        <v>26</v>
      </c>
      <c r="AA624" s="112">
        <v>22</v>
      </c>
      <c r="AB624" s="113" t="s">
        <v>725</v>
      </c>
      <c r="AC624" s="121"/>
      <c r="AD624" s="289" t="s">
        <v>347</v>
      </c>
      <c r="AE624" s="289" t="s">
        <v>347</v>
      </c>
      <c r="AF624" s="113" t="s">
        <v>726</v>
      </c>
    </row>
    <row r="625" spans="1:32" x14ac:dyDescent="0.25">
      <c r="A625">
        <v>8</v>
      </c>
      <c r="B625" t="s">
        <v>18</v>
      </c>
      <c r="C625" t="s">
        <v>536</v>
      </c>
      <c r="D625">
        <v>4</v>
      </c>
      <c r="E625" t="s">
        <v>710</v>
      </c>
      <c r="F625">
        <v>24</v>
      </c>
      <c r="G625" t="str">
        <f>VLOOKUP(M625,'BATERIA DE PROYECTOS'!$A$2:$G$115,7,0)</f>
        <v>Programa 24. Revitalización y renovación urbana y rural con inclusión.</v>
      </c>
      <c r="H625" t="s">
        <v>345</v>
      </c>
      <c r="I625" t="str">
        <f>VLOOKUP(M625,'BATERIA DE PROYECTOS'!$A$2:$I$115,9,0)</f>
        <v>Desarrollo urbano y rural integral</v>
      </c>
      <c r="J625" t="s">
        <v>347</v>
      </c>
      <c r="K625">
        <v>26</v>
      </c>
      <c r="L625" t="str">
        <f>VLOOKUP(M625,'BATERIA DE PROYECTOS'!$A$2:$L$115,12,0)</f>
        <v>Construcción, mantenimiento y dotación de parques de la red de proximidad</v>
      </c>
      <c r="M625">
        <v>61</v>
      </c>
      <c r="N625" t="s">
        <v>727</v>
      </c>
      <c r="O625" t="s">
        <v>728</v>
      </c>
      <c r="P625" t="s">
        <v>1600</v>
      </c>
      <c r="Q625" s="104">
        <v>2632</v>
      </c>
      <c r="R625" s="104">
        <v>2758</v>
      </c>
      <c r="S625" s="104">
        <v>2882</v>
      </c>
      <c r="T625" s="104">
        <v>3010</v>
      </c>
      <c r="U625" s="104">
        <v>11282</v>
      </c>
      <c r="V625" s="105">
        <v>1.6541721588251596E-2</v>
      </c>
      <c r="W625">
        <v>0</v>
      </c>
      <c r="X625" s="103">
        <v>32</v>
      </c>
      <c r="Y625" t="s">
        <v>1027</v>
      </c>
      <c r="Z625" s="103">
        <v>26</v>
      </c>
      <c r="AA625" s="112">
        <v>22</v>
      </c>
      <c r="AB625" s="113" t="s">
        <v>383</v>
      </c>
      <c r="AC625" s="121"/>
      <c r="AD625" s="289" t="s">
        <v>347</v>
      </c>
      <c r="AE625" s="289" t="s">
        <v>729</v>
      </c>
      <c r="AF625" s="113" t="s">
        <v>730</v>
      </c>
    </row>
    <row r="626" spans="1:32" x14ac:dyDescent="0.25">
      <c r="A626">
        <v>8</v>
      </c>
      <c r="B626" t="s">
        <v>18</v>
      </c>
      <c r="C626" t="s">
        <v>536</v>
      </c>
      <c r="D626">
        <v>4</v>
      </c>
      <c r="E626" t="s">
        <v>710</v>
      </c>
      <c r="F626">
        <v>24</v>
      </c>
      <c r="G626" t="str">
        <f>VLOOKUP(M626,'BATERIA DE PROYECTOS'!$A$2:$G$115,7,0)</f>
        <v>Programa 24. Revitalización y renovación urbana y rural con inclusión.</v>
      </c>
      <c r="H626" t="s">
        <v>345</v>
      </c>
      <c r="I626" t="str">
        <f>VLOOKUP(M626,'BATERIA DE PROYECTOS'!$A$2:$I$115,9,0)</f>
        <v>Desarrollo urbano y rural integral</v>
      </c>
      <c r="J626" t="s">
        <v>347</v>
      </c>
      <c r="K626">
        <v>31</v>
      </c>
      <c r="L626" t="str">
        <f>VLOOKUP(M626,'BATERIA DE PROYECTOS'!$A$2:$L$115,12,0)</f>
        <v>Dotación de equipamientos culturales de escala local</v>
      </c>
      <c r="M626">
        <v>62</v>
      </c>
      <c r="N626" t="s">
        <v>733</v>
      </c>
      <c r="O626" t="s">
        <v>734</v>
      </c>
      <c r="P626" t="s">
        <v>1387</v>
      </c>
      <c r="Q626" s="104">
        <v>832</v>
      </c>
      <c r="R626" s="104">
        <v>857</v>
      </c>
      <c r="S626" s="104">
        <v>882</v>
      </c>
      <c r="T626" s="104">
        <v>908</v>
      </c>
      <c r="U626" s="104">
        <v>3479</v>
      </c>
      <c r="V626" s="105">
        <v>5.1009262015181082E-3</v>
      </c>
      <c r="W626">
        <v>0</v>
      </c>
      <c r="X626" s="103">
        <v>4</v>
      </c>
      <c r="Y626" t="s">
        <v>1027</v>
      </c>
      <c r="Z626" s="103">
        <v>26</v>
      </c>
      <c r="AA626" s="112">
        <v>33</v>
      </c>
      <c r="AB626" s="113" t="s">
        <v>383</v>
      </c>
      <c r="AC626" s="121"/>
      <c r="AD626" s="289" t="s">
        <v>347</v>
      </c>
      <c r="AE626" s="289" t="s">
        <v>735</v>
      </c>
      <c r="AF626" s="113" t="s">
        <v>736</v>
      </c>
    </row>
    <row r="627" spans="1:32" x14ac:dyDescent="0.25">
      <c r="A627">
        <v>8</v>
      </c>
      <c r="B627" t="s">
        <v>18</v>
      </c>
      <c r="C627" t="s">
        <v>595</v>
      </c>
      <c r="D627">
        <v>4</v>
      </c>
      <c r="E627" t="s">
        <v>710</v>
      </c>
      <c r="F627">
        <v>25</v>
      </c>
      <c r="G627" t="str">
        <f>VLOOKUP(M627,'BATERIA DE PROYECTOS'!$A$2:$G$115,7,0)</f>
        <v>Programa 25. Aumento de la resiliencia al cambio climático y reduccion de la vulnerabilidad</v>
      </c>
      <c r="H627" t="s">
        <v>345</v>
      </c>
      <c r="I627" t="str">
        <f>VLOOKUP(M627,'BATERIA DE PROYECTOS'!$A$2:$I$115,9,0)</f>
        <v>Protección del ambiente y resiliencia al cambio climático</v>
      </c>
      <c r="J627" t="s">
        <v>347</v>
      </c>
      <c r="K627">
        <v>32</v>
      </c>
      <c r="L627" t="str">
        <f>VLOOKUP(M627,'BATERIA DE PROYECTOS'!$A$2:$L$115,12,0)</f>
        <v xml:space="preserve">Reverdecimeinto Urbano </v>
      </c>
      <c r="M627">
        <v>65</v>
      </c>
      <c r="N627" t="s">
        <v>750</v>
      </c>
      <c r="O627" t="s">
        <v>751</v>
      </c>
      <c r="P627" t="s">
        <v>1601</v>
      </c>
      <c r="Q627" s="104">
        <v>345</v>
      </c>
      <c r="R627" s="104">
        <v>356</v>
      </c>
      <c r="S627" s="104">
        <v>366</v>
      </c>
      <c r="T627" s="104">
        <v>377</v>
      </c>
      <c r="U627" s="104">
        <v>1444</v>
      </c>
      <c r="V627" s="105">
        <v>2.1171996076436183E-3</v>
      </c>
      <c r="W627">
        <v>0</v>
      </c>
      <c r="X627" s="103">
        <v>4</v>
      </c>
      <c r="Y627" t="s">
        <v>1036</v>
      </c>
      <c r="Z627" s="103">
        <v>33</v>
      </c>
      <c r="AA627" s="112">
        <v>24</v>
      </c>
      <c r="AB627" s="113" t="s">
        <v>752</v>
      </c>
      <c r="AC627" s="121"/>
      <c r="AD627" s="289" t="s">
        <v>744</v>
      </c>
      <c r="AE627" s="289" t="s">
        <v>753</v>
      </c>
      <c r="AF627" s="113" t="s">
        <v>745</v>
      </c>
    </row>
    <row r="628" spans="1:32" x14ac:dyDescent="0.25">
      <c r="A628">
        <v>8</v>
      </c>
      <c r="B628" t="s">
        <v>18</v>
      </c>
      <c r="C628" t="s">
        <v>758</v>
      </c>
      <c r="D628">
        <v>4</v>
      </c>
      <c r="E628" t="s">
        <v>710</v>
      </c>
      <c r="F628">
        <v>25</v>
      </c>
      <c r="G628" t="str">
        <f>VLOOKUP(M628,'BATERIA DE PROYECTOS'!$A$2:$G$115,7,0)</f>
        <v>Programa 25. Aumento de la resiliencia al cambio climático y reduccion de la vulnerabilidad</v>
      </c>
      <c r="H628" t="s">
        <v>345</v>
      </c>
      <c r="I628" t="str">
        <f>VLOOKUP(M628,'BATERIA DE PROYECTOS'!$A$2:$I$115,9,0)</f>
        <v>Protección del ambiente y resiliencia al cambio climático</v>
      </c>
      <c r="J628" t="s">
        <v>347</v>
      </c>
      <c r="K628">
        <v>32</v>
      </c>
      <c r="L628" t="str">
        <f>VLOOKUP(M628,'BATERIA DE PROYECTOS'!$A$2:$L$115,12,0)</f>
        <v xml:space="preserve">Reverdecimeinto Urbano </v>
      </c>
      <c r="M628">
        <v>67</v>
      </c>
      <c r="N628" t="s">
        <v>759</v>
      </c>
      <c r="O628" t="s">
        <v>760</v>
      </c>
      <c r="P628" t="s">
        <v>1602</v>
      </c>
      <c r="Q628" s="104">
        <v>400</v>
      </c>
      <c r="R628" s="104">
        <v>412</v>
      </c>
      <c r="S628" s="104">
        <v>424</v>
      </c>
      <c r="T628" s="104">
        <v>437</v>
      </c>
      <c r="U628" s="104">
        <v>1673</v>
      </c>
      <c r="V628" s="105">
        <v>2.4529604872491509E-3</v>
      </c>
      <c r="W628">
        <v>0</v>
      </c>
      <c r="X628" s="103">
        <v>40</v>
      </c>
      <c r="Y628" t="s">
        <v>1036</v>
      </c>
      <c r="Z628" s="103">
        <v>33</v>
      </c>
      <c r="AA628" s="112">
        <v>23</v>
      </c>
      <c r="AB628" s="113" t="s">
        <v>761</v>
      </c>
      <c r="AC628" s="121"/>
      <c r="AD628" s="289" t="s">
        <v>762</v>
      </c>
      <c r="AE628" s="289" t="s">
        <v>347</v>
      </c>
      <c r="AF628" s="113" t="s">
        <v>602</v>
      </c>
    </row>
    <row r="629" spans="1:32" x14ac:dyDescent="0.25">
      <c r="A629">
        <v>8</v>
      </c>
      <c r="B629" t="s">
        <v>18</v>
      </c>
      <c r="C629" t="s">
        <v>758</v>
      </c>
      <c r="D629">
        <v>4</v>
      </c>
      <c r="E629" t="s">
        <v>710</v>
      </c>
      <c r="F629">
        <v>25</v>
      </c>
      <c r="G629" t="str">
        <f>VLOOKUP(M629,'BATERIA DE PROYECTOS'!$A$2:$G$115,7,0)</f>
        <v>Programa 25. Aumento de la resiliencia al cambio climático y reduccion de la vulnerabilidad</v>
      </c>
      <c r="H629" t="s">
        <v>345</v>
      </c>
      <c r="I629" t="str">
        <f>VLOOKUP(M629,'BATERIA DE PROYECTOS'!$A$2:$I$115,9,0)</f>
        <v>Protección del ambiente y resiliencia al cambio climático</v>
      </c>
      <c r="J629" t="s">
        <v>347</v>
      </c>
      <c r="K629">
        <v>32</v>
      </c>
      <c r="L629" t="str">
        <f>VLOOKUP(M629,'BATERIA DE PROYECTOS'!$A$2:$L$115,12,0)</f>
        <v xml:space="preserve">Reverdecimeinto Urbano </v>
      </c>
      <c r="M629">
        <v>68</v>
      </c>
      <c r="N629" t="s">
        <v>763</v>
      </c>
      <c r="O629" t="s">
        <v>764</v>
      </c>
      <c r="P629" t="s">
        <v>1603</v>
      </c>
      <c r="Q629" s="104">
        <v>420</v>
      </c>
      <c r="R629" s="104">
        <v>433</v>
      </c>
      <c r="S629" s="104">
        <v>445</v>
      </c>
      <c r="T629" s="104">
        <v>458</v>
      </c>
      <c r="U629" s="104">
        <v>1756</v>
      </c>
      <c r="V629" s="105">
        <v>2.5746554785472256E-3</v>
      </c>
      <c r="W629">
        <v>0</v>
      </c>
      <c r="X629" s="103">
        <v>240</v>
      </c>
      <c r="Y629" t="s">
        <v>1036</v>
      </c>
      <c r="Z629" s="103">
        <v>33</v>
      </c>
      <c r="AA629" s="112">
        <v>23</v>
      </c>
      <c r="AB629" s="113" t="s">
        <v>765</v>
      </c>
      <c r="AC629" s="121"/>
      <c r="AD629" s="289" t="s">
        <v>347</v>
      </c>
      <c r="AE629" s="289" t="s">
        <v>766</v>
      </c>
      <c r="AF629" s="113" t="s">
        <v>767</v>
      </c>
    </row>
    <row r="630" spans="1:32" x14ac:dyDescent="0.25">
      <c r="A630">
        <v>8</v>
      </c>
      <c r="B630" t="s">
        <v>18</v>
      </c>
      <c r="C630" t="s">
        <v>758</v>
      </c>
      <c r="D630">
        <v>4</v>
      </c>
      <c r="E630" t="s">
        <v>710</v>
      </c>
      <c r="F630">
        <v>25</v>
      </c>
      <c r="G630" t="str">
        <f>VLOOKUP(M630,'BATERIA DE PROYECTOS'!$A$2:$G$115,7,0)</f>
        <v>Programa 25. Aumento de la resiliencia al cambio climático y reduccion de la vulnerabilidad</v>
      </c>
      <c r="H630" t="s">
        <v>345</v>
      </c>
      <c r="I630" t="str">
        <f>VLOOKUP(M630,'BATERIA DE PROYECTOS'!$A$2:$I$115,9,0)</f>
        <v>Protección del ambiente y resiliencia al cambio climático</v>
      </c>
      <c r="J630" t="s">
        <v>347</v>
      </c>
      <c r="K630">
        <v>32</v>
      </c>
      <c r="L630" t="str">
        <f>VLOOKUP(M630,'BATERIA DE PROYECTOS'!$A$2:$L$115,12,0)</f>
        <v xml:space="preserve">Reverdecimeinto Urbano </v>
      </c>
      <c r="M630">
        <v>70</v>
      </c>
      <c r="N630" t="s">
        <v>771</v>
      </c>
      <c r="O630" t="s">
        <v>772</v>
      </c>
      <c r="P630" t="s">
        <v>1604</v>
      </c>
      <c r="Q630" s="104">
        <v>100</v>
      </c>
      <c r="R630" s="104">
        <v>103</v>
      </c>
      <c r="S630" s="104">
        <v>106</v>
      </c>
      <c r="T630" s="104">
        <v>109</v>
      </c>
      <c r="U630" s="104">
        <v>418</v>
      </c>
      <c r="V630" s="105">
        <v>6.1287357063367898E-4</v>
      </c>
      <c r="W630">
        <v>0</v>
      </c>
      <c r="X630" s="103">
        <v>2000</v>
      </c>
      <c r="Y630" t="s">
        <v>1036</v>
      </c>
      <c r="Z630" s="103">
        <v>33</v>
      </c>
      <c r="AA630" s="112">
        <v>23</v>
      </c>
      <c r="AB630" s="113" t="s">
        <v>773</v>
      </c>
      <c r="AC630" s="121"/>
      <c r="AD630" s="289" t="s">
        <v>347</v>
      </c>
      <c r="AE630" s="289" t="s">
        <v>774</v>
      </c>
      <c r="AF630" s="113" t="s">
        <v>745</v>
      </c>
    </row>
    <row r="631" spans="1:32" x14ac:dyDescent="0.25">
      <c r="A631">
        <v>8</v>
      </c>
      <c r="B631" t="s">
        <v>18</v>
      </c>
      <c r="C631" t="s">
        <v>758</v>
      </c>
      <c r="D631">
        <v>4</v>
      </c>
      <c r="E631" t="s">
        <v>710</v>
      </c>
      <c r="F631">
        <v>25</v>
      </c>
      <c r="G631" t="str">
        <f>VLOOKUP(M631,'BATERIA DE PROYECTOS'!$A$2:$G$115,7,0)</f>
        <v>Programa 25. Aumento de la resiliencia al cambio climático y reduccion de la vulnerabilidad</v>
      </c>
      <c r="H631" t="s">
        <v>345</v>
      </c>
      <c r="I631" t="str">
        <f>VLOOKUP(M631,'BATERIA DE PROYECTOS'!$A$2:$I$115,9,0)</f>
        <v>Protección del ambiente y resiliencia al cambio climático</v>
      </c>
      <c r="J631" t="s">
        <v>347</v>
      </c>
      <c r="K631">
        <v>32</v>
      </c>
      <c r="L631" t="str">
        <f>VLOOKUP(M631,'BATERIA DE PROYECTOS'!$A$2:$L$115,12,0)</f>
        <v xml:space="preserve">Reverdecimeinto Urbano </v>
      </c>
      <c r="M631">
        <v>71</v>
      </c>
      <c r="N631" t="s">
        <v>775</v>
      </c>
      <c r="O631" t="s">
        <v>776</v>
      </c>
      <c r="P631" t="s">
        <v>1605</v>
      </c>
      <c r="Q631" s="104">
        <v>466</v>
      </c>
      <c r="R631" s="104">
        <v>480</v>
      </c>
      <c r="S631" s="104">
        <v>494</v>
      </c>
      <c r="T631" s="104">
        <v>509</v>
      </c>
      <c r="U631" s="104">
        <v>1949</v>
      </c>
      <c r="V631" s="105">
        <v>2.8576329884331111E-3</v>
      </c>
      <c r="W631">
        <v>0</v>
      </c>
      <c r="X631" s="103">
        <v>2160</v>
      </c>
      <c r="Y631" t="s">
        <v>1036</v>
      </c>
      <c r="Z631" s="103">
        <v>33</v>
      </c>
      <c r="AA631" s="112">
        <v>23</v>
      </c>
      <c r="AB631" s="113" t="s">
        <v>777</v>
      </c>
      <c r="AC631" s="121"/>
      <c r="AD631" s="289" t="s">
        <v>347</v>
      </c>
      <c r="AE631" s="289" t="s">
        <v>778</v>
      </c>
      <c r="AF631" s="113" t="s">
        <v>779</v>
      </c>
    </row>
    <row r="632" spans="1:32" x14ac:dyDescent="0.25">
      <c r="A632">
        <v>8</v>
      </c>
      <c r="B632" t="s">
        <v>18</v>
      </c>
      <c r="C632" t="s">
        <v>758</v>
      </c>
      <c r="D632">
        <v>4</v>
      </c>
      <c r="E632" t="s">
        <v>710</v>
      </c>
      <c r="F632">
        <v>25</v>
      </c>
      <c r="G632" t="str">
        <f>VLOOKUP(M632,'BATERIA DE PROYECTOS'!$A$2:$G$115,7,0)</f>
        <v>Programa 25. Aumento de la resiliencia al cambio climático y reduccion de la vulnerabilidad</v>
      </c>
      <c r="H632" t="s">
        <v>345</v>
      </c>
      <c r="I632" t="str">
        <f>VLOOKUP(M632,'BATERIA DE PROYECTOS'!$A$2:$I$115,9,0)</f>
        <v>Protección del ambiente y resiliencia al cambio climático</v>
      </c>
      <c r="J632" t="s">
        <v>347</v>
      </c>
      <c r="K632">
        <v>34</v>
      </c>
      <c r="L632" t="str">
        <f>VLOOKUP(M632,'BATERIA DE PROYECTOS'!$A$2:$L$115,12,0)</f>
        <v>Cambios de hábitos de consumo, separación en la fuente y reciclaje.</v>
      </c>
      <c r="M632">
        <v>76</v>
      </c>
      <c r="N632" t="s">
        <v>793</v>
      </c>
      <c r="O632" t="s">
        <v>794</v>
      </c>
      <c r="P632" t="s">
        <v>1606</v>
      </c>
      <c r="Q632" s="104">
        <v>1371</v>
      </c>
      <c r="R632" s="104">
        <v>1413</v>
      </c>
      <c r="S632" s="104">
        <v>1454</v>
      </c>
      <c r="T632" s="104">
        <v>1497</v>
      </c>
      <c r="U632" s="104">
        <v>5735</v>
      </c>
      <c r="V632" s="105">
        <v>8.408684037282654E-3</v>
      </c>
      <c r="W632">
        <v>0</v>
      </c>
      <c r="X632" s="103">
        <v>7200</v>
      </c>
      <c r="Y632" t="s">
        <v>1062</v>
      </c>
      <c r="Z632" s="103">
        <v>43</v>
      </c>
      <c r="AA632" s="112">
        <v>23</v>
      </c>
      <c r="AB632" s="113" t="s">
        <v>795</v>
      </c>
      <c r="AC632" s="121"/>
      <c r="AD632" s="289" t="s">
        <v>347</v>
      </c>
      <c r="AE632" s="289" t="s">
        <v>796</v>
      </c>
      <c r="AF632" s="113" t="s">
        <v>797</v>
      </c>
    </row>
    <row r="633" spans="1:32" x14ac:dyDescent="0.25">
      <c r="A633">
        <v>8</v>
      </c>
      <c r="B633" t="s">
        <v>18</v>
      </c>
      <c r="C633" t="s">
        <v>421</v>
      </c>
      <c r="D633">
        <v>4</v>
      </c>
      <c r="E633" t="s">
        <v>710</v>
      </c>
      <c r="F633">
        <v>26</v>
      </c>
      <c r="G633" t="str">
        <f>VLOOKUP(M633,'BATERIA DE PROYECTOS'!$A$2:$G$115,7,0)</f>
        <v>Programa 26. Movilidad Sostenible.</v>
      </c>
      <c r="H633" t="s">
        <v>345</v>
      </c>
      <c r="I633" t="str">
        <f>VLOOKUP(M633,'BATERIA DE PROYECTOS'!$A$2:$I$115,9,0)</f>
        <v>Infraestructura segura e incluyente</v>
      </c>
      <c r="J633" t="s">
        <v>799</v>
      </c>
      <c r="K633">
        <v>17</v>
      </c>
      <c r="L633" t="str">
        <f>VLOOKUP(M633,'BATERIA DE PROYECTOS'!$A$2:$L$115,12,0)</f>
        <v>Diseño, construcción y conservación (mantenimiento y rehabilitación) de la malla vial local e intermedia urbana o rural.</v>
      </c>
      <c r="M633">
        <v>77</v>
      </c>
      <c r="N633" t="s">
        <v>802</v>
      </c>
      <c r="O633" t="s">
        <v>803</v>
      </c>
      <c r="P633" t="s">
        <v>1607</v>
      </c>
      <c r="Q633" s="104">
        <v>23257</v>
      </c>
      <c r="R633" s="104">
        <v>23971</v>
      </c>
      <c r="S633" s="104">
        <v>24669</v>
      </c>
      <c r="T633" s="104">
        <v>25388</v>
      </c>
      <c r="U633" s="104">
        <v>97285</v>
      </c>
      <c r="V633" s="105">
        <v>0.14263972564377383</v>
      </c>
      <c r="W633">
        <v>0</v>
      </c>
      <c r="X633" s="103">
        <v>22</v>
      </c>
      <c r="Y633" t="s">
        <v>1006</v>
      </c>
      <c r="Z633" s="103">
        <v>37</v>
      </c>
      <c r="AA633" s="112">
        <v>25</v>
      </c>
      <c r="AB633" s="113" t="s">
        <v>804</v>
      </c>
      <c r="AC633" s="121"/>
      <c r="AD633" s="289" t="s">
        <v>347</v>
      </c>
      <c r="AE633" s="289" t="s">
        <v>805</v>
      </c>
      <c r="AF633" s="113" t="s">
        <v>806</v>
      </c>
    </row>
    <row r="634" spans="1:32" x14ac:dyDescent="0.25">
      <c r="A634">
        <v>8</v>
      </c>
      <c r="B634" t="s">
        <v>18</v>
      </c>
      <c r="C634" t="s">
        <v>595</v>
      </c>
      <c r="D634">
        <v>4</v>
      </c>
      <c r="E634" t="s">
        <v>710</v>
      </c>
      <c r="F634">
        <v>27</v>
      </c>
      <c r="G634" t="str">
        <f>VLOOKUP(M634,'BATERIA DE PROYECTOS'!$A$2:$G$115,7,0)</f>
        <v>Programa 27. Gestión del riesgo de desastres para un territorio seguro</v>
      </c>
      <c r="H634" t="s">
        <v>373</v>
      </c>
      <c r="I634" t="str">
        <f>VLOOKUP(M634,'BATERIA DE PROYECTOS'!$A$2:$I$115,9,0)</f>
        <v>Protección del ambiente y resiliencia al cambio climático</v>
      </c>
      <c r="J634" t="s">
        <v>539</v>
      </c>
      <c r="K634">
        <v>40</v>
      </c>
      <c r="L634" t="str">
        <f>VLOOKUP(M634,'BATERIA DE PROYECTOS'!$A$2:$L$115,12,0)</f>
        <v>Manejo de emergencias y mitigación del riesgo de desastres</v>
      </c>
      <c r="M634">
        <v>79</v>
      </c>
      <c r="N634" t="s">
        <v>813</v>
      </c>
      <c r="O634" t="s">
        <v>814</v>
      </c>
      <c r="P634" t="s">
        <v>1608</v>
      </c>
      <c r="Q634" s="104">
        <v>1304</v>
      </c>
      <c r="R634" s="104">
        <v>1344</v>
      </c>
      <c r="S634" s="104">
        <v>1384</v>
      </c>
      <c r="T634" s="104">
        <v>1424</v>
      </c>
      <c r="U634" s="104">
        <v>5456</v>
      </c>
      <c r="V634" s="105">
        <v>7.9996129219553885E-3</v>
      </c>
      <c r="W634">
        <v>0</v>
      </c>
      <c r="X634" s="103">
        <v>8</v>
      </c>
      <c r="Y634" t="s">
        <v>1036</v>
      </c>
      <c r="Z634" s="103">
        <v>33</v>
      </c>
      <c r="AA634" s="112">
        <v>26</v>
      </c>
      <c r="AB634" s="113" t="s">
        <v>815</v>
      </c>
      <c r="AC634" s="121"/>
      <c r="AD634" s="289" t="s">
        <v>347</v>
      </c>
      <c r="AE634" s="289" t="s">
        <v>347</v>
      </c>
      <c r="AF634" s="113" t="s">
        <v>816</v>
      </c>
    </row>
    <row r="635" spans="1:32" x14ac:dyDescent="0.25">
      <c r="A635">
        <v>8</v>
      </c>
      <c r="B635" t="s">
        <v>18</v>
      </c>
      <c r="C635" t="s">
        <v>612</v>
      </c>
      <c r="D635">
        <v>4</v>
      </c>
      <c r="E635" t="s">
        <v>710</v>
      </c>
      <c r="F635">
        <v>30</v>
      </c>
      <c r="G635" t="str">
        <f>VLOOKUP(M635,'BATERIA DE PROYECTOS'!$A$2:$G$115,7,0)</f>
        <v>Programa 30. Atención del déficit social para un hábitat digno.</v>
      </c>
      <c r="H635" t="s">
        <v>345</v>
      </c>
      <c r="I635" t="str">
        <f>VLOOKUP(M635,'BATERIA DE PROYECTOS'!$A$2:$I$115,9,0)</f>
        <v>Desarrollo urbano y rural integral</v>
      </c>
      <c r="J635" t="s">
        <v>347</v>
      </c>
      <c r="K635">
        <v>11</v>
      </c>
      <c r="L635" t="str">
        <f>VLOOKUP(M635,'BATERIA DE PROYECTOS'!$A$2:$L$115,12,0)</f>
        <v>Dotación, adecuación y mejoramiento a unidades operativas de servicios sociales de la SDIS</v>
      </c>
      <c r="M635">
        <v>82</v>
      </c>
      <c r="N635" t="s">
        <v>183</v>
      </c>
      <c r="O635" t="s">
        <v>834</v>
      </c>
      <c r="P635" t="s">
        <v>1609</v>
      </c>
      <c r="Q635" s="104">
        <v>1021</v>
      </c>
      <c r="R635" s="104">
        <v>1687</v>
      </c>
      <c r="S635" s="104">
        <v>1690</v>
      </c>
      <c r="T635" s="104">
        <v>2020</v>
      </c>
      <c r="U635" s="104">
        <v>6418</v>
      </c>
      <c r="V635" s="105">
        <v>9.410101857241511E-3</v>
      </c>
      <c r="W635">
        <v>0</v>
      </c>
      <c r="X635" s="103">
        <v>36</v>
      </c>
      <c r="Y635" t="s">
        <v>1009</v>
      </c>
      <c r="Z635" s="103">
        <v>24</v>
      </c>
      <c r="AA635" s="112">
        <v>28</v>
      </c>
      <c r="AB635" s="113" t="s">
        <v>222</v>
      </c>
      <c r="AC635" s="121"/>
      <c r="AD635" s="289" t="s">
        <v>347</v>
      </c>
      <c r="AE635" s="289" t="s">
        <v>835</v>
      </c>
      <c r="AF635" s="113" t="s">
        <v>836</v>
      </c>
    </row>
    <row r="636" spans="1:32" x14ac:dyDescent="0.25">
      <c r="A636">
        <v>8</v>
      </c>
      <c r="B636" t="s">
        <v>18</v>
      </c>
      <c r="C636" t="s">
        <v>612</v>
      </c>
      <c r="D636">
        <v>4</v>
      </c>
      <c r="E636" t="s">
        <v>710</v>
      </c>
      <c r="F636">
        <v>30</v>
      </c>
      <c r="G636" t="str">
        <f>VLOOKUP(M636,'BATERIA DE PROYECTOS'!$A$2:$G$115,7,0)</f>
        <v>Programa 30. Atención del déficit social para un hábitat digno.</v>
      </c>
      <c r="H636" t="s">
        <v>345</v>
      </c>
      <c r="I636" t="str">
        <f>VLOOKUP(M636,'BATERIA DE PROYECTOS'!$A$2:$I$115,9,0)</f>
        <v>Desarrollo urbano y rural integral</v>
      </c>
      <c r="J636" t="s">
        <v>347</v>
      </c>
      <c r="K636">
        <v>11</v>
      </c>
      <c r="L636" t="str">
        <f>VLOOKUP(M636,'BATERIA DE PROYECTOS'!$A$2:$L$115,12,0)</f>
        <v>Dotación, adecuación y mejoramiento a unidades operativas de servicios sociales de la SDIS</v>
      </c>
      <c r="M636">
        <v>83</v>
      </c>
      <c r="N636" t="s">
        <v>182</v>
      </c>
      <c r="O636" t="s">
        <v>837</v>
      </c>
      <c r="P636" t="s">
        <v>1610</v>
      </c>
      <c r="Q636" s="104">
        <v>800</v>
      </c>
      <c r="R636" s="104">
        <v>200</v>
      </c>
      <c r="S636" s="104">
        <v>262</v>
      </c>
      <c r="T636" s="104">
        <v>0</v>
      </c>
      <c r="U636" s="104">
        <v>1262</v>
      </c>
      <c r="V636" s="105">
        <v>1.8503503496165141E-3</v>
      </c>
      <c r="W636">
        <v>0</v>
      </c>
      <c r="X636" s="103">
        <v>2</v>
      </c>
      <c r="Y636" t="s">
        <v>1009</v>
      </c>
      <c r="Z636" s="103">
        <v>24</v>
      </c>
      <c r="AA636" s="112">
        <v>28</v>
      </c>
      <c r="AB636" s="113" t="s">
        <v>222</v>
      </c>
      <c r="AC636" s="121"/>
      <c r="AD636" s="289" t="s">
        <v>347</v>
      </c>
      <c r="AE636" s="289" t="s">
        <v>835</v>
      </c>
      <c r="AF636" s="113" t="s">
        <v>838</v>
      </c>
    </row>
    <row r="637" spans="1:32" x14ac:dyDescent="0.25">
      <c r="A637">
        <v>8</v>
      </c>
      <c r="B637" t="s">
        <v>18</v>
      </c>
      <c r="C637" t="s">
        <v>612</v>
      </c>
      <c r="D637">
        <v>4</v>
      </c>
      <c r="E637" t="s">
        <v>710</v>
      </c>
      <c r="F637">
        <v>30</v>
      </c>
      <c r="G637" t="str">
        <f>VLOOKUP(M637,'BATERIA DE PROYECTOS'!$A$2:$G$115,7,0)</f>
        <v>Programa 30. Atención del déficit social para un hábitat digno.</v>
      </c>
      <c r="H637" t="s">
        <v>345</v>
      </c>
      <c r="I637" t="str">
        <f>VLOOKUP(M637,'BATERIA DE PROYECTOS'!$A$2:$I$115,9,0)</f>
        <v>Desarrollo urbano y rural integral</v>
      </c>
      <c r="J637" t="s">
        <v>347</v>
      </c>
      <c r="K637">
        <v>11</v>
      </c>
      <c r="L637" t="str">
        <f>VLOOKUP(M637,'BATERIA DE PROYECTOS'!$A$2:$L$115,12,0)</f>
        <v>Dotación, adecuación y mejoramiento a unidades operativas de servicios sociales de la SDIS</v>
      </c>
      <c r="M637">
        <v>84</v>
      </c>
      <c r="N637" t="s">
        <v>839</v>
      </c>
      <c r="O637" t="s">
        <v>840</v>
      </c>
      <c r="P637" t="s">
        <v>1217</v>
      </c>
      <c r="Q637" s="104">
        <v>150</v>
      </c>
      <c r="R637" s="104">
        <v>150</v>
      </c>
      <c r="S637" s="104">
        <v>150</v>
      </c>
      <c r="T637" s="104">
        <v>150</v>
      </c>
      <c r="U637" s="104">
        <v>600</v>
      </c>
      <c r="V637" s="105">
        <v>8.7972282866078332E-4</v>
      </c>
      <c r="W637">
        <v>0</v>
      </c>
      <c r="X637" s="103">
        <v>1</v>
      </c>
      <c r="Y637" t="s">
        <v>1009</v>
      </c>
      <c r="Z637" s="103">
        <v>24</v>
      </c>
      <c r="AA637" s="112">
        <v>28</v>
      </c>
      <c r="AB637" s="113" t="s">
        <v>222</v>
      </c>
      <c r="AC637" s="121"/>
      <c r="AD637" s="289" t="s">
        <v>347</v>
      </c>
      <c r="AE637" s="289" t="s">
        <v>835</v>
      </c>
      <c r="AF637" s="113" t="s">
        <v>841</v>
      </c>
    </row>
    <row r="638" spans="1:32" x14ac:dyDescent="0.25">
      <c r="A638">
        <v>8</v>
      </c>
      <c r="B638" t="s">
        <v>18</v>
      </c>
      <c r="C638" t="s">
        <v>612</v>
      </c>
      <c r="D638">
        <v>4</v>
      </c>
      <c r="E638" t="s">
        <v>710</v>
      </c>
      <c r="F638">
        <v>30</v>
      </c>
      <c r="G638" t="str">
        <f>VLOOKUP(M638,'BATERIA DE PROYECTOS'!$A$2:$G$115,7,0)</f>
        <v>Programa 30. Atención del déficit social para un hábitat digno.</v>
      </c>
      <c r="H638" t="s">
        <v>345</v>
      </c>
      <c r="I638" t="str">
        <f>VLOOKUP(M638,'BATERIA DE PROYECTOS'!$A$2:$I$115,9,0)</f>
        <v>Desarrollo urbano y rural integral</v>
      </c>
      <c r="J638" t="s">
        <v>347</v>
      </c>
      <c r="K638">
        <v>11</v>
      </c>
      <c r="L638" t="str">
        <f>VLOOKUP(M638,'BATERIA DE PROYECTOS'!$A$2:$L$115,12,0)</f>
        <v>Dotación, adecuación y mejoramiento a unidades operativas de servicios sociales de la SDIS</v>
      </c>
      <c r="M638">
        <v>85</v>
      </c>
      <c r="N638" t="s">
        <v>181</v>
      </c>
      <c r="O638" t="s">
        <v>842</v>
      </c>
      <c r="P638" t="s">
        <v>1611</v>
      </c>
      <c r="Q638" s="104">
        <v>503</v>
      </c>
      <c r="R638" s="104">
        <v>519</v>
      </c>
      <c r="S638" s="104">
        <v>534</v>
      </c>
      <c r="T638" s="104">
        <v>549</v>
      </c>
      <c r="U638" s="104">
        <v>2105</v>
      </c>
      <c r="V638" s="105">
        <v>3.0863609238849146E-3</v>
      </c>
      <c r="W638">
        <v>0</v>
      </c>
      <c r="X638" s="103">
        <v>6</v>
      </c>
      <c r="Y638" t="s">
        <v>1009</v>
      </c>
      <c r="Z638" s="103">
        <v>24</v>
      </c>
      <c r="AA638" s="112">
        <v>28</v>
      </c>
      <c r="AB638" s="113" t="s">
        <v>222</v>
      </c>
      <c r="AC638" s="121"/>
      <c r="AD638" s="289" t="s">
        <v>347</v>
      </c>
      <c r="AE638" s="289" t="s">
        <v>835</v>
      </c>
      <c r="AF638" s="113" t="s">
        <v>843</v>
      </c>
    </row>
    <row r="639" spans="1:32" x14ac:dyDescent="0.25">
      <c r="A639">
        <v>8</v>
      </c>
      <c r="B639" t="s">
        <v>18</v>
      </c>
      <c r="C639" t="s">
        <v>612</v>
      </c>
      <c r="D639">
        <v>4</v>
      </c>
      <c r="E639" t="s">
        <v>710</v>
      </c>
      <c r="F639">
        <v>30</v>
      </c>
      <c r="G639" t="str">
        <f>VLOOKUP(M639,'BATERIA DE PROYECTOS'!$A$2:$G$115,7,0)</f>
        <v>Programa 30. Atención del déficit social para un hábitat digno.</v>
      </c>
      <c r="H639" t="s">
        <v>345</v>
      </c>
      <c r="I639" t="str">
        <f>VLOOKUP(M639,'BATERIA DE PROYECTOS'!$A$2:$I$115,9,0)</f>
        <v>Desarrollo urbano y rural integral</v>
      </c>
      <c r="J639" t="s">
        <v>347</v>
      </c>
      <c r="K639">
        <v>11</v>
      </c>
      <c r="L639" t="str">
        <f>VLOOKUP(M639,'BATERIA DE PROYECTOS'!$A$2:$L$115,12,0)</f>
        <v>Dotación, adecuación y mejoramiento a unidades operativas de servicios sociales de la SDIS</v>
      </c>
      <c r="M639">
        <v>86</v>
      </c>
      <c r="N639" t="s">
        <v>844</v>
      </c>
      <c r="O639" t="s">
        <v>845</v>
      </c>
      <c r="P639" t="s">
        <v>1612</v>
      </c>
      <c r="Q639" s="104">
        <v>200</v>
      </c>
      <c r="R639" s="104">
        <v>200</v>
      </c>
      <c r="S639" s="104">
        <v>200</v>
      </c>
      <c r="T639" s="104">
        <v>200</v>
      </c>
      <c r="U639" s="104">
        <v>800</v>
      </c>
      <c r="V639" s="105">
        <v>1.1729637715477111E-3</v>
      </c>
      <c r="W639">
        <v>0</v>
      </c>
      <c r="X639" s="103">
        <v>1</v>
      </c>
      <c r="Y639" t="s">
        <v>1009</v>
      </c>
      <c r="Z639" s="103">
        <v>24</v>
      </c>
      <c r="AA639" s="112">
        <v>28</v>
      </c>
      <c r="AB639" s="113" t="s">
        <v>222</v>
      </c>
      <c r="AC639" s="121"/>
      <c r="AD639" s="289" t="s">
        <v>347</v>
      </c>
      <c r="AE639" s="289" t="s">
        <v>835</v>
      </c>
      <c r="AF639" s="113" t="s">
        <v>846</v>
      </c>
    </row>
    <row r="640" spans="1:32" x14ac:dyDescent="0.25">
      <c r="A640">
        <v>8</v>
      </c>
      <c r="B640" t="s">
        <v>18</v>
      </c>
      <c r="C640" t="s">
        <v>412</v>
      </c>
      <c r="D640">
        <v>5</v>
      </c>
      <c r="E640" t="s">
        <v>861</v>
      </c>
      <c r="F640">
        <v>33</v>
      </c>
      <c r="G640" t="str">
        <f>VLOOKUP(M640,'BATERIA DE PROYECTOS'!$A$2:$G$115,7,0)</f>
        <v>Programa 33. Fortalecimiento institucional para un Gobierno confiable</v>
      </c>
      <c r="H640" t="s">
        <v>373</v>
      </c>
      <c r="I640" t="str">
        <f>VLOOKUP(M640,'BATERIA DE PROYECTOS'!$A$2:$I$115,9,0)</f>
        <v>Gobierno confiable</v>
      </c>
      <c r="J640" t="s">
        <v>1074</v>
      </c>
      <c r="K640">
        <v>42</v>
      </c>
      <c r="L640" t="str">
        <f>VLOOKUP(M640,'BATERIA DE PROYECTOS'!$A$2:$L$115,12,0)</f>
        <v>Infraestructura local</v>
      </c>
      <c r="M640">
        <v>92</v>
      </c>
      <c r="N640" t="s">
        <v>875</v>
      </c>
      <c r="O640" t="s">
        <v>876</v>
      </c>
      <c r="P640" t="s">
        <v>1411</v>
      </c>
      <c r="Q640" s="104">
        <v>326</v>
      </c>
      <c r="R640" s="104">
        <v>336</v>
      </c>
      <c r="S640" s="104">
        <v>346</v>
      </c>
      <c r="T640" s="104">
        <v>356</v>
      </c>
      <c r="U640" s="104">
        <v>1364</v>
      </c>
      <c r="V640" s="105">
        <v>1.9999032304888471E-3</v>
      </c>
      <c r="W640">
        <v>0</v>
      </c>
      <c r="X640" s="103">
        <v>1</v>
      </c>
      <c r="Y640" t="s">
        <v>1076</v>
      </c>
      <c r="Z640" s="103">
        <v>3</v>
      </c>
      <c r="AA640" s="112">
        <v>30</v>
      </c>
      <c r="AB640" s="113" t="s">
        <v>383</v>
      </c>
      <c r="AC640" s="121"/>
      <c r="AD640" s="289" t="s">
        <v>870</v>
      </c>
      <c r="AE640" s="289" t="s">
        <v>347</v>
      </c>
      <c r="AF640" s="113" t="s">
        <v>877</v>
      </c>
    </row>
    <row r="641" spans="1:32" x14ac:dyDescent="0.25">
      <c r="A641">
        <v>8</v>
      </c>
      <c r="B641" t="s">
        <v>18</v>
      </c>
      <c r="C641" t="s">
        <v>412</v>
      </c>
      <c r="D641">
        <v>5</v>
      </c>
      <c r="E641" t="s">
        <v>861</v>
      </c>
      <c r="F641">
        <v>33</v>
      </c>
      <c r="G641" t="str">
        <f>VLOOKUP(M641,'BATERIA DE PROYECTOS'!$A$2:$G$115,7,0)</f>
        <v>Programa 33. Fortalecimiento institucional para un Gobierno confiable</v>
      </c>
      <c r="H641" t="s">
        <v>373</v>
      </c>
      <c r="I641" t="str">
        <f>VLOOKUP(M641,'BATERIA DE PROYECTOS'!$A$2:$I$115,9,0)</f>
        <v>Gobierno confiable</v>
      </c>
      <c r="J641" t="s">
        <v>1074</v>
      </c>
      <c r="K641">
        <v>43</v>
      </c>
      <c r="L641" t="str">
        <f>VLOOKUP(M641,'BATERIA DE PROYECTOS'!$A$2:$L$115,12,0)</f>
        <v>Fortalecimiento institucional</v>
      </c>
      <c r="M641">
        <v>93</v>
      </c>
      <c r="N641" t="s">
        <v>880</v>
      </c>
      <c r="O641" t="s">
        <v>881</v>
      </c>
      <c r="P641" t="s">
        <v>881</v>
      </c>
      <c r="Q641" s="104">
        <v>15979</v>
      </c>
      <c r="R641" s="104">
        <v>16469</v>
      </c>
      <c r="S641" s="104">
        <v>16949</v>
      </c>
      <c r="T641" s="104">
        <v>17443</v>
      </c>
      <c r="U641" s="104">
        <v>66840</v>
      </c>
      <c r="V641" s="105">
        <v>9.8001123112811256E-2</v>
      </c>
      <c r="W641">
        <v>0</v>
      </c>
      <c r="X641" s="103">
        <v>4</v>
      </c>
      <c r="Y641" t="s">
        <v>1076</v>
      </c>
      <c r="Z641" s="103">
        <v>3</v>
      </c>
      <c r="AA641" s="112">
        <v>30</v>
      </c>
      <c r="AB641" s="113" t="s">
        <v>882</v>
      </c>
      <c r="AC641" s="121"/>
      <c r="AD641" s="289" t="s">
        <v>870</v>
      </c>
      <c r="AE641" s="289" t="s">
        <v>347</v>
      </c>
      <c r="AF641" s="113" t="s">
        <v>883</v>
      </c>
    </row>
    <row r="642" spans="1:32" x14ac:dyDescent="0.25">
      <c r="A642">
        <v>8</v>
      </c>
      <c r="B642" t="s">
        <v>18</v>
      </c>
      <c r="C642" t="s">
        <v>412</v>
      </c>
      <c r="D642">
        <v>5</v>
      </c>
      <c r="E642" t="s">
        <v>861</v>
      </c>
      <c r="F642">
        <v>33</v>
      </c>
      <c r="G642" t="str">
        <f>VLOOKUP(M642,'BATERIA DE PROYECTOS'!$A$2:$G$115,7,0)</f>
        <v>Programa 33. Fortalecimiento institucional para un Gobierno confiable</v>
      </c>
      <c r="H642" t="s">
        <v>373</v>
      </c>
      <c r="I642" t="str">
        <f>VLOOKUP(M642,'BATERIA DE PROYECTOS'!$A$2:$I$115,9,0)</f>
        <v>Gobierno confiable</v>
      </c>
      <c r="J642" t="s">
        <v>1074</v>
      </c>
      <c r="K642">
        <v>45</v>
      </c>
      <c r="L642" t="str">
        <f>VLOOKUP(M642,'BATERIA DE PROYECTOS'!$A$2:$L$115,12,0)</f>
        <v>Inspección, vigilancia y control.</v>
      </c>
      <c r="M642">
        <v>94</v>
      </c>
      <c r="N642" t="s">
        <v>886</v>
      </c>
      <c r="O642" t="s">
        <v>887</v>
      </c>
      <c r="P642" t="s">
        <v>887</v>
      </c>
      <c r="Q642" s="104">
        <v>8152</v>
      </c>
      <c r="R642" s="104">
        <v>8403</v>
      </c>
      <c r="S642" s="104">
        <v>8647</v>
      </c>
      <c r="T642" s="104">
        <v>8899</v>
      </c>
      <c r="U642" s="104">
        <v>34101</v>
      </c>
      <c r="V642" s="105">
        <v>4.999904696693562E-2</v>
      </c>
      <c r="W642">
        <v>0</v>
      </c>
      <c r="X642" s="103">
        <v>4</v>
      </c>
      <c r="Y642" t="s">
        <v>1076</v>
      </c>
      <c r="Z642" s="103">
        <v>3</v>
      </c>
      <c r="AA642" s="112">
        <v>30</v>
      </c>
      <c r="AB642" s="113" t="s">
        <v>888</v>
      </c>
      <c r="AC642" s="121"/>
      <c r="AD642" s="289" t="s">
        <v>870</v>
      </c>
      <c r="AE642" s="289" t="s">
        <v>347</v>
      </c>
      <c r="AF642" s="113" t="s">
        <v>889</v>
      </c>
    </row>
    <row r="643" spans="1:32" x14ac:dyDescent="0.25">
      <c r="A643">
        <v>8</v>
      </c>
      <c r="B643" t="s">
        <v>18</v>
      </c>
      <c r="C643" t="s">
        <v>521</v>
      </c>
      <c r="D643">
        <v>5</v>
      </c>
      <c r="E643" t="s">
        <v>861</v>
      </c>
      <c r="F643">
        <v>35</v>
      </c>
      <c r="G643" t="str">
        <f>VLOOKUP(M643,'BATERIA DE PROYECTOS'!$A$2:$G$115,7,0)</f>
        <v>Programa 35. Bogotá Ciudad Inteligente.</v>
      </c>
      <c r="H643" t="s">
        <v>345</v>
      </c>
      <c r="I643" t="str">
        <f>VLOOKUP(M643,'BATERIA DE PROYECTOS'!$A$2:$I$115,9,0)</f>
        <v>Ciudad inteligente​</v>
      </c>
      <c r="J643" t="s">
        <v>347</v>
      </c>
      <c r="K643">
        <v>12</v>
      </c>
      <c r="L643" t="str">
        <f>VLOOKUP(M643,'BATERIA DE PROYECTOS'!$A$2:$L$115,12,0)</f>
        <v>Conectividad y redes de comunicación.</v>
      </c>
      <c r="M643">
        <v>95</v>
      </c>
      <c r="N643" t="s">
        <v>901</v>
      </c>
      <c r="O643" t="s">
        <v>902</v>
      </c>
      <c r="P643" t="s">
        <v>1152</v>
      </c>
      <c r="Q643" s="104">
        <v>712</v>
      </c>
      <c r="R643" s="104">
        <v>734</v>
      </c>
      <c r="S643" s="104">
        <v>755</v>
      </c>
      <c r="T643" s="104">
        <v>777</v>
      </c>
      <c r="U643" s="104">
        <v>2978</v>
      </c>
      <c r="V643" s="105">
        <v>4.3663576395863539E-3</v>
      </c>
      <c r="W643">
        <v>0</v>
      </c>
      <c r="X643" s="103">
        <v>4</v>
      </c>
      <c r="Y643" t="s">
        <v>1023</v>
      </c>
      <c r="Z643" s="103">
        <v>1</v>
      </c>
      <c r="AA643" s="112">
        <v>31</v>
      </c>
      <c r="AB643" s="113" t="s">
        <v>903</v>
      </c>
      <c r="AC643" s="121"/>
      <c r="AD643" s="289" t="s">
        <v>347</v>
      </c>
      <c r="AE643" s="289" t="s">
        <v>347</v>
      </c>
      <c r="AF643" s="113" t="s">
        <v>904</v>
      </c>
    </row>
    <row r="644" spans="1:32" x14ac:dyDescent="0.25">
      <c r="A644">
        <v>8</v>
      </c>
      <c r="B644" t="s">
        <v>18</v>
      </c>
      <c r="C644" t="s">
        <v>521</v>
      </c>
      <c r="D644">
        <v>5</v>
      </c>
      <c r="E644" t="s">
        <v>861</v>
      </c>
      <c r="F644">
        <v>35</v>
      </c>
      <c r="G644" t="str">
        <f>VLOOKUP(M644,'BATERIA DE PROYECTOS'!$A$2:$G$115,7,0)</f>
        <v>Programa 35. Bogotá Ciudad Inteligente.</v>
      </c>
      <c r="H644" t="s">
        <v>345</v>
      </c>
      <c r="I644" t="str">
        <f>VLOOKUP(M644,'BATERIA DE PROYECTOS'!$A$2:$I$115,9,0)</f>
        <v>Ciudad inteligente​</v>
      </c>
      <c r="J644" t="s">
        <v>347</v>
      </c>
      <c r="K644">
        <v>12</v>
      </c>
      <c r="L644" t="str">
        <f>VLOOKUP(M644,'BATERIA DE PROYECTOS'!$A$2:$L$115,12,0)</f>
        <v>Conectividad y redes de comunicación.</v>
      </c>
      <c r="M644">
        <v>96</v>
      </c>
      <c r="N644" t="s">
        <v>905</v>
      </c>
      <c r="O644" t="s">
        <v>906</v>
      </c>
      <c r="P644" t="s">
        <v>1472</v>
      </c>
      <c r="Q644" s="104">
        <v>1068</v>
      </c>
      <c r="R644" s="104">
        <v>1101</v>
      </c>
      <c r="S644" s="104">
        <v>1133</v>
      </c>
      <c r="T644" s="104">
        <v>1166</v>
      </c>
      <c r="U644" s="104">
        <v>4468</v>
      </c>
      <c r="V644" s="105">
        <v>6.5510026640939658E-3</v>
      </c>
      <c r="W644">
        <v>0</v>
      </c>
      <c r="X644" s="103">
        <v>4</v>
      </c>
      <c r="Y644" t="s">
        <v>1023</v>
      </c>
      <c r="Z644" s="103">
        <v>1</v>
      </c>
      <c r="AA644" s="112">
        <v>31</v>
      </c>
      <c r="AB644" s="113" t="s">
        <v>352</v>
      </c>
      <c r="AC644" s="121"/>
      <c r="AD644" s="289" t="s">
        <v>347</v>
      </c>
      <c r="AE644" s="289" t="s">
        <v>347</v>
      </c>
      <c r="AF644" s="113" t="s">
        <v>907</v>
      </c>
    </row>
    <row r="645" spans="1:32" x14ac:dyDescent="0.25">
      <c r="A645">
        <v>8</v>
      </c>
      <c r="B645" t="s">
        <v>18</v>
      </c>
      <c r="C645" t="s">
        <v>412</v>
      </c>
      <c r="D645">
        <v>5</v>
      </c>
      <c r="E645" t="s">
        <v>861</v>
      </c>
      <c r="F645">
        <v>39</v>
      </c>
      <c r="G645" t="str">
        <f>VLOOKUP(M645,'BATERIA DE PROYECTOS'!$A$2:$G$115,7,0)</f>
        <v>Programa 39. Camino hacia una democracia deliberativa con un gobierno cercano a la gente y con participación ciudadana</v>
      </c>
      <c r="H645" t="s">
        <v>345</v>
      </c>
      <c r="I645" t="str">
        <f>VLOOKUP(M645,'BATERIA DE PROYECTOS'!$A$2:$I$115,9,0)</f>
        <v>Democracia deliberativa y participación</v>
      </c>
      <c r="J645" t="s">
        <v>347</v>
      </c>
      <c r="K645">
        <v>18</v>
      </c>
      <c r="L645" t="str">
        <f>VLOOKUP(M645,'BATERIA DE PROYECTOS'!$A$2:$L$115,12,0)</f>
        <v>Fortalecimiento a organizaciones sociales y comunitarias y a instancias de participación.</v>
      </c>
      <c r="M645">
        <v>97</v>
      </c>
      <c r="N645" t="s">
        <v>912</v>
      </c>
      <c r="O645" t="s">
        <v>913</v>
      </c>
      <c r="P645" t="s">
        <v>1613</v>
      </c>
      <c r="Q645" s="104">
        <v>2041</v>
      </c>
      <c r="R645" s="104">
        <v>2104</v>
      </c>
      <c r="S645" s="104">
        <v>2165</v>
      </c>
      <c r="T645" s="104">
        <v>2228</v>
      </c>
      <c r="U645" s="104">
        <v>8538</v>
      </c>
      <c r="V645" s="105">
        <v>1.2518455851842946E-2</v>
      </c>
      <c r="W645">
        <v>0</v>
      </c>
      <c r="X645" s="103">
        <v>240</v>
      </c>
      <c r="Y645" t="s">
        <v>1076</v>
      </c>
      <c r="Z645" s="103">
        <v>3</v>
      </c>
      <c r="AA645" s="112">
        <v>32</v>
      </c>
      <c r="AB645" s="113" t="s">
        <v>914</v>
      </c>
      <c r="AC645" s="121"/>
      <c r="AD645" s="289" t="s">
        <v>347</v>
      </c>
      <c r="AE645" s="289" t="s">
        <v>347</v>
      </c>
      <c r="AF645" s="113" t="s">
        <v>915</v>
      </c>
    </row>
    <row r="646" spans="1:32" x14ac:dyDescent="0.25">
      <c r="A646">
        <v>8</v>
      </c>
      <c r="B646" t="s">
        <v>18</v>
      </c>
      <c r="C646" t="s">
        <v>412</v>
      </c>
      <c r="D646">
        <v>5</v>
      </c>
      <c r="E646" t="s">
        <v>861</v>
      </c>
      <c r="F646">
        <v>39</v>
      </c>
      <c r="G646" t="str">
        <f>VLOOKUP(M646,'BATERIA DE PROYECTOS'!$A$2:$G$115,7,0)</f>
        <v>Programa 39. Camino hacia una democracia deliberativa con un gobierno cercano a la gente y con participación ciudadana</v>
      </c>
      <c r="H646" t="s">
        <v>345</v>
      </c>
      <c r="I646" t="str">
        <f>VLOOKUP(M646,'BATERIA DE PROYECTOS'!$A$2:$I$115,9,0)</f>
        <v>Democracia deliberativa y participación</v>
      </c>
      <c r="J646" t="s">
        <v>347</v>
      </c>
      <c r="K646">
        <v>20</v>
      </c>
      <c r="L646" t="str">
        <f>VLOOKUP(M646,'BATERIA DE PROYECTOS'!$A$2:$L$115,12,0)</f>
        <v>Procesos de formación en capacidades democráticas para la participación ciudadana incidente</v>
      </c>
      <c r="M646">
        <v>98</v>
      </c>
      <c r="N646" t="s">
        <v>918</v>
      </c>
      <c r="O646" t="s">
        <v>919</v>
      </c>
      <c r="P646" t="s">
        <v>1614</v>
      </c>
      <c r="Q646" s="104">
        <v>2041</v>
      </c>
      <c r="R646" s="104">
        <v>2104</v>
      </c>
      <c r="S646" s="104">
        <v>2165</v>
      </c>
      <c r="T646" s="104">
        <v>2228</v>
      </c>
      <c r="U646" s="104">
        <v>8538</v>
      </c>
      <c r="V646" s="105">
        <v>1.2518455851842946E-2</v>
      </c>
      <c r="W646">
        <v>0</v>
      </c>
      <c r="X646" s="103">
        <v>3200</v>
      </c>
      <c r="Y646" t="s">
        <v>1076</v>
      </c>
      <c r="Z646" s="103">
        <v>3</v>
      </c>
      <c r="AA646" s="112">
        <v>32</v>
      </c>
      <c r="AB646" s="113" t="s">
        <v>561</v>
      </c>
      <c r="AC646" s="121"/>
      <c r="AD646" s="289" t="s">
        <v>347</v>
      </c>
      <c r="AE646" s="289" t="s">
        <v>920</v>
      </c>
      <c r="AF646" s="113" t="s">
        <v>915</v>
      </c>
    </row>
    <row r="647" spans="1:32" x14ac:dyDescent="0.25">
      <c r="A647">
        <v>8</v>
      </c>
      <c r="B647" t="s">
        <v>18</v>
      </c>
      <c r="C647" t="s">
        <v>412</v>
      </c>
      <c r="D647">
        <v>5</v>
      </c>
      <c r="E647" t="s">
        <v>861</v>
      </c>
      <c r="F647">
        <v>39</v>
      </c>
      <c r="G647" t="str">
        <f>VLOOKUP(M647,'BATERIA DE PROYECTOS'!$A$2:$G$115,7,0)</f>
        <v>Programa 39. Camino hacia una democracia deliberativa con un gobierno cercano a la gente y con participación ciudadana</v>
      </c>
      <c r="H647" t="s">
        <v>373</v>
      </c>
      <c r="I647" t="str">
        <f>VLOOKUP(M647,'BATERIA DE PROYECTOS'!$A$2:$I$115,9,0)</f>
        <v>Democracia deliberativa y participación</v>
      </c>
      <c r="J647" t="s">
        <v>539</v>
      </c>
      <c r="K647">
        <v>41</v>
      </c>
      <c r="L647" t="str">
        <f>VLOOKUP(M647,'BATERIA DE PROYECTOS'!$A$2:$L$115,12,0)</f>
        <v>Fortalecimiento a organizaciones comunales</v>
      </c>
      <c r="M647">
        <v>99</v>
      </c>
      <c r="N647" t="s">
        <v>923</v>
      </c>
      <c r="O647" t="s">
        <v>924</v>
      </c>
      <c r="P647" t="s">
        <v>1615</v>
      </c>
      <c r="Q647" s="104">
        <v>1304</v>
      </c>
      <c r="R647" s="104">
        <v>1344</v>
      </c>
      <c r="S647" s="104">
        <v>1384</v>
      </c>
      <c r="T647" s="104">
        <v>1424</v>
      </c>
      <c r="U647" s="104">
        <v>5456</v>
      </c>
      <c r="V647" s="105">
        <v>7.9996129219553885E-3</v>
      </c>
      <c r="W647">
        <v>0</v>
      </c>
      <c r="X647" s="103">
        <v>150</v>
      </c>
      <c r="Y647" t="s">
        <v>1076</v>
      </c>
      <c r="Z647" s="103">
        <v>3</v>
      </c>
      <c r="AA647" s="112">
        <v>32</v>
      </c>
      <c r="AB647" s="113" t="s">
        <v>925</v>
      </c>
      <c r="AC647" s="121"/>
      <c r="AD647" s="289" t="s">
        <v>347</v>
      </c>
      <c r="AE647" s="289" t="s">
        <v>347</v>
      </c>
      <c r="AF647" s="113" t="s">
        <v>915</v>
      </c>
    </row>
    <row r="648" spans="1:32" x14ac:dyDescent="0.25">
      <c r="A648">
        <v>8</v>
      </c>
      <c r="B648" t="s">
        <v>18</v>
      </c>
      <c r="C648" t="s">
        <v>412</v>
      </c>
      <c r="D648">
        <v>5</v>
      </c>
      <c r="E648" t="s">
        <v>861</v>
      </c>
      <c r="F648">
        <v>39</v>
      </c>
      <c r="G648" t="str">
        <f>VLOOKUP(M648,'BATERIA DE PROYECTOS'!$A$2:$G$115,7,0)</f>
        <v>Programa 39. Camino hacia una democracia deliberativa con un gobierno cercano a la gente y con participación ciudadana</v>
      </c>
      <c r="H648" t="s">
        <v>373</v>
      </c>
      <c r="I648" t="str">
        <f>VLOOKUP(M648,'BATERIA DE PROYECTOS'!$A$2:$I$115,9,0)</f>
        <v>Gobierno confiable</v>
      </c>
      <c r="J648" t="s">
        <v>539</v>
      </c>
      <c r="K648">
        <v>44</v>
      </c>
      <c r="L648" t="str">
        <f>VLOOKUP(M648,'BATERIA DE PROYECTOS'!$A$2:$L$115,12,0)</f>
        <v>Bogotaneidad</v>
      </c>
      <c r="M648">
        <v>100</v>
      </c>
      <c r="N648" t="s">
        <v>927</v>
      </c>
      <c r="O648" t="s">
        <v>928</v>
      </c>
      <c r="P648" t="s">
        <v>1616</v>
      </c>
      <c r="Q648" s="104">
        <v>163</v>
      </c>
      <c r="R648" s="104">
        <v>168</v>
      </c>
      <c r="S648" s="104">
        <v>173</v>
      </c>
      <c r="T648" s="104">
        <v>178</v>
      </c>
      <c r="U648" s="104">
        <v>682</v>
      </c>
      <c r="V648" s="105">
        <v>9.9995161524442356E-4</v>
      </c>
      <c r="W648">
        <v>0</v>
      </c>
      <c r="X648" s="103">
        <v>4</v>
      </c>
      <c r="Y648" t="s">
        <v>1076</v>
      </c>
      <c r="Z648" s="103">
        <v>3</v>
      </c>
      <c r="AA648" s="112">
        <v>11</v>
      </c>
      <c r="AB648" s="113" t="s">
        <v>929</v>
      </c>
      <c r="AC648" s="121"/>
      <c r="AD648" s="289" t="s">
        <v>930</v>
      </c>
      <c r="AE648" s="289" t="s">
        <v>347</v>
      </c>
      <c r="AF648" s="113" t="s">
        <v>896</v>
      </c>
    </row>
    <row r="649" spans="1:32" x14ac:dyDescent="0.25">
      <c r="A649">
        <v>8</v>
      </c>
      <c r="B649" t="s">
        <v>18</v>
      </c>
      <c r="C649" t="s">
        <v>412</v>
      </c>
      <c r="D649">
        <v>5</v>
      </c>
      <c r="E649" t="s">
        <v>861</v>
      </c>
      <c r="F649">
        <v>39</v>
      </c>
      <c r="G649" t="str">
        <f>VLOOKUP(M649,'BATERIA DE PROYECTOS'!$A$2:$G$115,7,0)</f>
        <v>Programa 39. Camino hacia una democracia deliberativa con un gobierno cercano a la gente y con participación ciudadana</v>
      </c>
      <c r="H649" t="s">
        <v>373</v>
      </c>
      <c r="I649" t="str">
        <f>VLOOKUP(M649,'BATERIA DE PROYECTOS'!$A$2:$I$115,9,0)</f>
        <v>Gobierno confiable</v>
      </c>
      <c r="J649" t="s">
        <v>539</v>
      </c>
      <c r="K649">
        <v>44</v>
      </c>
      <c r="L649" t="str">
        <f>VLOOKUP(M649,'BATERIA DE PROYECTOS'!$A$2:$L$115,12,0)</f>
        <v>Bogotaneidad</v>
      </c>
      <c r="M649">
        <v>101</v>
      </c>
      <c r="N649" t="s">
        <v>892</v>
      </c>
      <c r="O649" t="s">
        <v>893</v>
      </c>
      <c r="P649" t="s">
        <v>1617</v>
      </c>
      <c r="Q649" s="104">
        <v>163</v>
      </c>
      <c r="R649" s="104">
        <v>168</v>
      </c>
      <c r="S649" s="104">
        <v>173</v>
      </c>
      <c r="T649" s="104">
        <v>178</v>
      </c>
      <c r="U649" s="104">
        <v>682</v>
      </c>
      <c r="V649" s="105">
        <v>9.9995161524442356E-4</v>
      </c>
      <c r="W649">
        <v>0</v>
      </c>
      <c r="X649" s="103">
        <v>1</v>
      </c>
      <c r="Y649" t="s">
        <v>1076</v>
      </c>
      <c r="Z649" s="103">
        <v>3</v>
      </c>
      <c r="AA649" s="112">
        <v>11</v>
      </c>
      <c r="AB649" s="113" t="s">
        <v>894</v>
      </c>
      <c r="AC649" s="121"/>
      <c r="AD649" s="289" t="s">
        <v>895</v>
      </c>
      <c r="AE649" s="289" t="s">
        <v>347</v>
      </c>
      <c r="AF649" s="113" t="s">
        <v>896</v>
      </c>
    </row>
    <row r="650" spans="1:32" x14ac:dyDescent="0.25">
      <c r="A650">
        <v>8</v>
      </c>
      <c r="B650" t="s">
        <v>18</v>
      </c>
      <c r="C650" t="s">
        <v>412</v>
      </c>
      <c r="D650">
        <v>5</v>
      </c>
      <c r="E650" t="s">
        <v>861</v>
      </c>
      <c r="F650">
        <v>39</v>
      </c>
      <c r="G650" t="str">
        <f>VLOOKUP(M650,'BATERIA DE PROYECTOS'!$A$2:$G$115,7,0)</f>
        <v>Programa 39. Camino hacia una democracia deliberativa con un gobierno cercano a la gente y con participación ciudadana</v>
      </c>
      <c r="H650" t="s">
        <v>373</v>
      </c>
      <c r="I650" t="str">
        <f>VLOOKUP(M650,'BATERIA DE PROYECTOS'!$A$2:$I$115,9,0)</f>
        <v>Línea diferencial étnica</v>
      </c>
      <c r="J650" t="s">
        <v>539</v>
      </c>
      <c r="K650">
        <v>46</v>
      </c>
      <c r="L650" t="str">
        <f>VLOOKUP(M650,'BATERIA DE PROYECTOS'!$A$2:$L$115,12,0)</f>
        <v>Iniciativas diferenciales étnicas para comunidades Negras, Afrocolombianas, Raizales, Palenqueras, y los Pueblos Indígenas, Rrom o Gitano</v>
      </c>
      <c r="M650">
        <v>103</v>
      </c>
      <c r="N650" t="s">
        <v>938</v>
      </c>
      <c r="O650" t="s">
        <v>939</v>
      </c>
      <c r="P650" t="s">
        <v>1419</v>
      </c>
      <c r="Q650" s="104">
        <v>200</v>
      </c>
      <c r="R650" s="104">
        <v>206</v>
      </c>
      <c r="S650" s="104">
        <v>212</v>
      </c>
      <c r="T650" s="104">
        <v>218</v>
      </c>
      <c r="U650" s="104">
        <v>836</v>
      </c>
      <c r="V650" s="105">
        <v>1.225747141267358E-3</v>
      </c>
      <c r="W650">
        <v>0</v>
      </c>
      <c r="X650" s="103">
        <v>1</v>
      </c>
      <c r="Y650" t="s">
        <v>1076</v>
      </c>
      <c r="Z650" s="103">
        <v>3</v>
      </c>
      <c r="AA650" s="112">
        <v>34</v>
      </c>
      <c r="AB650" s="113" t="s">
        <v>940</v>
      </c>
      <c r="AC650" s="121"/>
      <c r="AD650" s="289" t="s">
        <v>347</v>
      </c>
      <c r="AE650" s="289" t="s">
        <v>347</v>
      </c>
      <c r="AF650" s="113" t="s">
        <v>937</v>
      </c>
    </row>
    <row r="651" spans="1:32" x14ac:dyDescent="0.25">
      <c r="A651">
        <v>8</v>
      </c>
      <c r="B651" t="s">
        <v>18</v>
      </c>
      <c r="C651" t="s">
        <v>412</v>
      </c>
      <c r="D651">
        <v>5</v>
      </c>
      <c r="E651" t="s">
        <v>861</v>
      </c>
      <c r="F651">
        <v>39</v>
      </c>
      <c r="G651" t="str">
        <f>VLOOKUP(M651,'BATERIA DE PROYECTOS'!$A$2:$G$115,7,0)</f>
        <v>Programa 39. Camino hacia una democracia deliberativa con un gobierno cercano a la gente y con participación ciudadana</v>
      </c>
      <c r="H651" t="s">
        <v>373</v>
      </c>
      <c r="I651" t="str">
        <f>VLOOKUP(M651,'BATERIA DE PROYECTOS'!$A$2:$I$115,9,0)</f>
        <v>Línea diferencial étnica</v>
      </c>
      <c r="J651" t="s">
        <v>539</v>
      </c>
      <c r="K651">
        <v>46</v>
      </c>
      <c r="L651" t="str">
        <f>VLOOKUP(M651,'BATERIA DE PROYECTOS'!$A$2:$L$115,12,0)</f>
        <v>Iniciativas diferenciales étnicas para comunidades Negras, Afrocolombianas, Raizales, Palenqueras, y los Pueblos Indígenas, Rrom o Gitano</v>
      </c>
      <c r="M651">
        <v>104</v>
      </c>
      <c r="N651" t="s">
        <v>941</v>
      </c>
      <c r="O651" t="s">
        <v>942</v>
      </c>
      <c r="P651" t="s">
        <v>1420</v>
      </c>
      <c r="Q651" s="104">
        <v>458</v>
      </c>
      <c r="R651" s="104">
        <v>472</v>
      </c>
      <c r="S651" s="104">
        <v>490</v>
      </c>
      <c r="T651" s="104">
        <v>502</v>
      </c>
      <c r="U651" s="104">
        <v>1922</v>
      </c>
      <c r="V651" s="105">
        <v>2.8180454611433756E-3</v>
      </c>
      <c r="W651">
        <v>0</v>
      </c>
      <c r="X651" s="103">
        <v>1</v>
      </c>
      <c r="Y651" t="s">
        <v>1076</v>
      </c>
      <c r="Z651" s="103">
        <v>3</v>
      </c>
      <c r="AA651" s="112">
        <v>34</v>
      </c>
      <c r="AB651" s="113" t="s">
        <v>943</v>
      </c>
      <c r="AC651" s="121"/>
      <c r="AD651" s="289" t="s">
        <v>347</v>
      </c>
      <c r="AE651" s="289" t="s">
        <v>347</v>
      </c>
      <c r="AF651" s="113" t="s">
        <v>937</v>
      </c>
    </row>
    <row r="652" spans="1:32" x14ac:dyDescent="0.25">
      <c r="A652">
        <v>8</v>
      </c>
      <c r="B652" t="s">
        <v>18</v>
      </c>
      <c r="C652" t="s">
        <v>412</v>
      </c>
      <c r="D652">
        <v>5</v>
      </c>
      <c r="E652" t="s">
        <v>861</v>
      </c>
      <c r="F652">
        <v>39</v>
      </c>
      <c r="G652" t="str">
        <f>VLOOKUP(M652,'BATERIA DE PROYECTOS'!$A$2:$G$115,7,0)</f>
        <v>Programa 39. Camino hacia una democracia deliberativa con un gobierno cercano a la gente y con participación ciudadana</v>
      </c>
      <c r="H652" t="s">
        <v>373</v>
      </c>
      <c r="I652" t="str">
        <f>VLOOKUP(M652,'BATERIA DE PROYECTOS'!$A$2:$I$115,9,0)</f>
        <v>Línea diferencial étnica</v>
      </c>
      <c r="J652" t="s">
        <v>539</v>
      </c>
      <c r="K652">
        <v>46</v>
      </c>
      <c r="L652" t="str">
        <f>VLOOKUP(M652,'BATERIA DE PROYECTOS'!$A$2:$L$115,12,0)</f>
        <v>Iniciativas diferenciales étnicas para comunidades Negras, Afrocolombianas, Raizales, Palenqueras, y los Pueblos Indígenas, Rrom o Gitano</v>
      </c>
      <c r="M652">
        <v>105</v>
      </c>
      <c r="N652" t="s">
        <v>944</v>
      </c>
      <c r="O652" t="s">
        <v>945</v>
      </c>
      <c r="P652" t="s">
        <v>1618</v>
      </c>
      <c r="Q652" s="104">
        <v>160</v>
      </c>
      <c r="R652" s="104">
        <v>165</v>
      </c>
      <c r="S652" s="104">
        <v>168</v>
      </c>
      <c r="T652" s="104">
        <v>174</v>
      </c>
      <c r="U652" s="104">
        <v>667</v>
      </c>
      <c r="V652" s="105">
        <v>9.7795854452790401E-4</v>
      </c>
      <c r="W652">
        <v>0</v>
      </c>
      <c r="X652" s="103">
        <v>1</v>
      </c>
      <c r="Y652" t="s">
        <v>1076</v>
      </c>
      <c r="Z652" s="103">
        <v>3</v>
      </c>
      <c r="AA652" s="112">
        <v>34</v>
      </c>
      <c r="AB652" s="113" t="s">
        <v>946</v>
      </c>
      <c r="AC652" s="121"/>
      <c r="AD652" s="289" t="s">
        <v>347</v>
      </c>
      <c r="AE652" s="289" t="s">
        <v>347</v>
      </c>
      <c r="AF652" s="113" t="s">
        <v>937</v>
      </c>
    </row>
    <row r="653" spans="1:32" x14ac:dyDescent="0.25">
      <c r="A653">
        <v>8</v>
      </c>
      <c r="B653" t="s">
        <v>18</v>
      </c>
      <c r="C653" t="s">
        <v>412</v>
      </c>
      <c r="D653">
        <v>5</v>
      </c>
      <c r="E653" t="s">
        <v>861</v>
      </c>
      <c r="F653">
        <v>39</v>
      </c>
      <c r="G653" t="str">
        <f>VLOOKUP(M653,'BATERIA DE PROYECTOS'!$A$2:$G$115,7,0)</f>
        <v>Programa 39. Camino hacia una democracia deliberativa con un gobierno cercano a la gente y con participación ciudadana</v>
      </c>
      <c r="H653" t="s">
        <v>373</v>
      </c>
      <c r="I653" t="str">
        <f>VLOOKUP(M653,'BATERIA DE PROYECTOS'!$A$2:$I$115,9,0)</f>
        <v>Línea diferencial étnica</v>
      </c>
      <c r="J653" t="s">
        <v>539</v>
      </c>
      <c r="K653">
        <v>46</v>
      </c>
      <c r="L653" t="str">
        <f>VLOOKUP(M653,'BATERIA DE PROYECTOS'!$A$2:$L$115,12,0)</f>
        <v>Iniciativas diferenciales étnicas para comunidades Negras, Afrocolombianas, Raizales, Palenqueras, y los Pueblos Indígenas, Rrom o Gitano</v>
      </c>
      <c r="M653">
        <v>106</v>
      </c>
      <c r="N653" t="s">
        <v>947</v>
      </c>
      <c r="O653" t="s">
        <v>948</v>
      </c>
      <c r="P653" t="s">
        <v>1619</v>
      </c>
      <c r="Q653" s="104">
        <v>160</v>
      </c>
      <c r="R653" s="104">
        <v>165</v>
      </c>
      <c r="S653" s="104">
        <v>168</v>
      </c>
      <c r="T653" s="104">
        <v>174</v>
      </c>
      <c r="U653" s="104">
        <v>667</v>
      </c>
      <c r="V653" s="105">
        <v>9.7795854452790401E-4</v>
      </c>
      <c r="W653">
        <v>0</v>
      </c>
      <c r="X653" s="103">
        <v>1</v>
      </c>
      <c r="Y653" t="s">
        <v>1076</v>
      </c>
      <c r="Z653" s="103">
        <v>3</v>
      </c>
      <c r="AA653" s="112">
        <v>34</v>
      </c>
      <c r="AB653" s="113" t="s">
        <v>949</v>
      </c>
      <c r="AC653" s="121"/>
      <c r="AD653" s="289" t="s">
        <v>347</v>
      </c>
      <c r="AE653" s="289" t="s">
        <v>347</v>
      </c>
      <c r="AF653" s="113" t="s">
        <v>937</v>
      </c>
    </row>
    <row r="654" spans="1:32" x14ac:dyDescent="0.25">
      <c r="A654">
        <v>9</v>
      </c>
      <c r="B654" t="s">
        <v>20</v>
      </c>
      <c r="C654" t="s">
        <v>342</v>
      </c>
      <c r="D654">
        <v>1</v>
      </c>
      <c r="E654" t="s">
        <v>343</v>
      </c>
      <c r="F654">
        <v>1</v>
      </c>
      <c r="G654" t="str">
        <f>VLOOKUP(M654,'BATERIA DE PROYECTOS'!$A$2:$G$115,7,0)</f>
        <v>Programa 1. Diálogo social y cultura ciudadana para la convivencia pacífica y la recuperación de la confianza.</v>
      </c>
      <c r="H654" t="s">
        <v>345</v>
      </c>
      <c r="I654" t="str">
        <f>VLOOKUP(M654,'BATERIA DE PROYECTOS'!$A$2:$I$115,9,0)</f>
        <v>Cultura ciudadana para la convivencia pacífica</v>
      </c>
      <c r="J654" t="s">
        <v>347</v>
      </c>
      <c r="K654">
        <v>15</v>
      </c>
      <c r="L654" t="str">
        <f>VLOOKUP(M654,'BATERIA DE PROYECTOS'!$A$2:$L$115,12,0)</f>
        <v>Promoción de la convivencia ciudadana</v>
      </c>
      <c r="M654">
        <v>1</v>
      </c>
      <c r="N654" t="s">
        <v>350</v>
      </c>
      <c r="O654" t="s">
        <v>351</v>
      </c>
      <c r="P654" t="s">
        <v>1620</v>
      </c>
      <c r="Q654" s="104">
        <v>246</v>
      </c>
      <c r="R654" s="104">
        <v>251</v>
      </c>
      <c r="S654" s="104">
        <v>259</v>
      </c>
      <c r="T654" s="104">
        <v>266</v>
      </c>
      <c r="U654" s="104">
        <v>1021</v>
      </c>
      <c r="V654" s="105">
        <v>4.5999999999999999E-3</v>
      </c>
      <c r="W654">
        <v>0</v>
      </c>
      <c r="X654" s="103">
        <v>200</v>
      </c>
      <c r="Y654" t="s">
        <v>991</v>
      </c>
      <c r="Z654" s="103">
        <v>51</v>
      </c>
      <c r="AA654" s="112">
        <v>1</v>
      </c>
      <c r="AB654" s="113" t="s">
        <v>352</v>
      </c>
      <c r="AC654" s="121"/>
      <c r="AD654" s="289" t="s">
        <v>353</v>
      </c>
      <c r="AE654" s="289" t="s">
        <v>347</v>
      </c>
      <c r="AF654" s="113" t="s">
        <v>354</v>
      </c>
    </row>
    <row r="655" spans="1:32" x14ac:dyDescent="0.25">
      <c r="A655">
        <v>9</v>
      </c>
      <c r="B655" t="s">
        <v>20</v>
      </c>
      <c r="C655" t="s">
        <v>342</v>
      </c>
      <c r="D655">
        <v>1</v>
      </c>
      <c r="E655" t="s">
        <v>343</v>
      </c>
      <c r="F655">
        <v>1</v>
      </c>
      <c r="G655" t="str">
        <f>VLOOKUP(M655,'BATERIA DE PROYECTOS'!$A$2:$G$115,7,0)</f>
        <v>Programa 1. Diálogo social y cultura ciudadana para la convivencia pacífica y la recuperación de la confianza.</v>
      </c>
      <c r="H655" t="s">
        <v>345</v>
      </c>
      <c r="I655" t="str">
        <f>VLOOKUP(M655,'BATERIA DE PROYECTOS'!$A$2:$I$115,9,0)</f>
        <v>Cultura ciudadana para la convivencia pacífica</v>
      </c>
      <c r="J655" t="s">
        <v>347</v>
      </c>
      <c r="K655">
        <v>15</v>
      </c>
      <c r="L655" t="str">
        <f>VLOOKUP(M655,'BATERIA DE PROYECTOS'!$A$2:$L$115,12,0)</f>
        <v>Promoción de la convivencia ciudadana</v>
      </c>
      <c r="M655">
        <v>2</v>
      </c>
      <c r="N655" t="s">
        <v>355</v>
      </c>
      <c r="O655" t="s">
        <v>356</v>
      </c>
      <c r="P655" t="s">
        <v>1621</v>
      </c>
      <c r="Q655" s="104">
        <v>112</v>
      </c>
      <c r="R655" s="104">
        <v>115</v>
      </c>
      <c r="S655" s="104">
        <v>118</v>
      </c>
      <c r="T655" s="104">
        <v>121</v>
      </c>
      <c r="U655" s="104">
        <v>466</v>
      </c>
      <c r="V655" s="105">
        <v>2.0999999999999999E-3</v>
      </c>
      <c r="W655">
        <v>0</v>
      </c>
      <c r="X655" s="103">
        <v>8</v>
      </c>
      <c r="Y655" t="s">
        <v>991</v>
      </c>
      <c r="Z655" s="103">
        <v>51</v>
      </c>
      <c r="AA655" s="112">
        <v>1</v>
      </c>
      <c r="AB655" s="113" t="s">
        <v>357</v>
      </c>
      <c r="AC655" s="121"/>
      <c r="AD655" s="289" t="s">
        <v>358</v>
      </c>
      <c r="AE655" s="289" t="s">
        <v>347</v>
      </c>
      <c r="AF655" s="113" t="s">
        <v>359</v>
      </c>
    </row>
    <row r="656" spans="1:32" x14ac:dyDescent="0.25">
      <c r="A656">
        <v>9</v>
      </c>
      <c r="B656" t="s">
        <v>20</v>
      </c>
      <c r="C656" t="s">
        <v>342</v>
      </c>
      <c r="D656">
        <v>1</v>
      </c>
      <c r="E656" t="s">
        <v>343</v>
      </c>
      <c r="F656">
        <v>1</v>
      </c>
      <c r="G656" t="str">
        <f>VLOOKUP(M656,'BATERIA DE PROYECTOS'!$A$2:$G$115,7,0)</f>
        <v>Programa 1. Diálogo social y cultura ciudadana para la convivencia pacífica y la recuperación de la confianza.</v>
      </c>
      <c r="H656" t="s">
        <v>345</v>
      </c>
      <c r="I656" t="str">
        <f>VLOOKUP(M656,'BATERIA DE PROYECTOS'!$A$2:$I$115,9,0)</f>
        <v>Cultura ciudadana para la convivencia pacífica</v>
      </c>
      <c r="J656" t="s">
        <v>347</v>
      </c>
      <c r="K656">
        <v>15</v>
      </c>
      <c r="L656" t="str">
        <f>VLOOKUP(M656,'BATERIA DE PROYECTOS'!$A$2:$L$115,12,0)</f>
        <v>Promoción de la convivencia ciudadana</v>
      </c>
      <c r="M656">
        <v>3</v>
      </c>
      <c r="N656" t="s">
        <v>360</v>
      </c>
      <c r="O656" t="s">
        <v>361</v>
      </c>
      <c r="P656" t="s">
        <v>1622</v>
      </c>
      <c r="Q656" s="104">
        <v>374</v>
      </c>
      <c r="R656" s="104">
        <v>382</v>
      </c>
      <c r="S656" s="104">
        <v>393</v>
      </c>
      <c r="T656" s="104">
        <v>405</v>
      </c>
      <c r="U656" s="104">
        <v>1554</v>
      </c>
      <c r="V656" s="105">
        <v>7.0000000000000001E-3</v>
      </c>
      <c r="W656">
        <v>0</v>
      </c>
      <c r="X656" s="103">
        <v>8</v>
      </c>
      <c r="Y656" t="s">
        <v>991</v>
      </c>
      <c r="Z656" s="103">
        <v>51</v>
      </c>
      <c r="AA656" s="112">
        <v>1</v>
      </c>
      <c r="AB656" s="113" t="s">
        <v>362</v>
      </c>
      <c r="AC656" s="121"/>
      <c r="AD656" s="289" t="s">
        <v>358</v>
      </c>
      <c r="AE656" s="289" t="s">
        <v>347</v>
      </c>
      <c r="AF656" s="113" t="s">
        <v>354</v>
      </c>
    </row>
    <row r="657" spans="1:32" x14ac:dyDescent="0.25">
      <c r="A657">
        <v>9</v>
      </c>
      <c r="B657" t="s">
        <v>20</v>
      </c>
      <c r="C657" t="s">
        <v>363</v>
      </c>
      <c r="D657">
        <v>1</v>
      </c>
      <c r="E657" t="s">
        <v>343</v>
      </c>
      <c r="F657">
        <v>2</v>
      </c>
      <c r="G657" t="str">
        <f>VLOOKUP(M657,'BATERIA DE PROYECTOS'!$A$2:$G$115,7,0)</f>
        <v>Programa 2. Cero tolerancia a las violencias contra las mujeres y basadas en género</v>
      </c>
      <c r="H657" t="s">
        <v>345</v>
      </c>
      <c r="I657" t="str">
        <f>VLOOKUP(M657,'BATERIA DE PROYECTOS'!$A$2:$I$115,9,0)</f>
        <v>Cero tolerancia a las violencias</v>
      </c>
      <c r="J657" t="s">
        <v>347</v>
      </c>
      <c r="K657">
        <v>22</v>
      </c>
      <c r="L657" t="str">
        <f>VLOOKUP(M657,'BATERIA DE PROYECTOS'!$A$2:$L$115,12,0)</f>
        <v>Prevención del feminicidio y las violencias contra las mujeres</v>
      </c>
      <c r="M657">
        <v>4</v>
      </c>
      <c r="N657" t="s">
        <v>368</v>
      </c>
      <c r="O657" t="s">
        <v>369</v>
      </c>
      <c r="P657" t="s">
        <v>1623</v>
      </c>
      <c r="Q657" s="104">
        <v>780</v>
      </c>
      <c r="R657" s="104">
        <v>797</v>
      </c>
      <c r="S657" s="104">
        <v>821</v>
      </c>
      <c r="T657" s="104">
        <v>844</v>
      </c>
      <c r="U657" s="104">
        <v>3242</v>
      </c>
      <c r="V657" s="105">
        <v>1.46E-2</v>
      </c>
      <c r="W657">
        <v>0</v>
      </c>
      <c r="X657" s="103">
        <v>4200</v>
      </c>
      <c r="Y657" t="s">
        <v>995</v>
      </c>
      <c r="Z657" s="103">
        <v>50</v>
      </c>
      <c r="AA657" s="112">
        <v>2</v>
      </c>
      <c r="AB657" s="113" t="s">
        <v>222</v>
      </c>
      <c r="AC657" s="121"/>
      <c r="AD657" s="289" t="s">
        <v>370</v>
      </c>
      <c r="AE657" s="289" t="s">
        <v>347</v>
      </c>
      <c r="AF657" s="113" t="s">
        <v>371</v>
      </c>
    </row>
    <row r="658" spans="1:32" x14ac:dyDescent="0.25">
      <c r="A658">
        <v>9</v>
      </c>
      <c r="B658" t="s">
        <v>20</v>
      </c>
      <c r="C658" t="s">
        <v>342</v>
      </c>
      <c r="D658">
        <v>1</v>
      </c>
      <c r="E658" t="s">
        <v>343</v>
      </c>
      <c r="F658">
        <v>3</v>
      </c>
      <c r="G658" t="str">
        <f>VLOOKUP(M658,'BATERIA DE PROYECTOS'!$A$2:$G$115,7,0)</f>
        <v>Programa 3. Desmantelamiento de estructuras criminales y delincuenciales con mejores capacidades y activos tecnológicos.</v>
      </c>
      <c r="H658" t="s">
        <v>373</v>
      </c>
      <c r="I658" t="str">
        <f>VLOOKUP(M658,'BATERIA DE PROYECTOS'!$A$2:$I$115,9,0)</f>
        <v>Mejores capacidades al servicio de la seguridad</v>
      </c>
      <c r="J658" t="s">
        <v>375</v>
      </c>
      <c r="K658">
        <v>2</v>
      </c>
      <c r="L658" t="str">
        <f>VLOOKUP(M658,'BATERIA DE PROYECTOS'!$A$2:$L$115,12,0)</f>
        <v>Dotación, mantenimiento de equipamientos que permitan el fortalecimiento de la seguridad y justicia.</v>
      </c>
      <c r="M658">
        <v>5</v>
      </c>
      <c r="N658" t="s">
        <v>378</v>
      </c>
      <c r="O658" t="s">
        <v>379</v>
      </c>
      <c r="P658" t="s">
        <v>996</v>
      </c>
      <c r="Q658" s="104">
        <v>561</v>
      </c>
      <c r="R658" s="104">
        <v>573</v>
      </c>
      <c r="S658" s="104">
        <v>590</v>
      </c>
      <c r="T658" s="104">
        <v>607</v>
      </c>
      <c r="U658" s="104">
        <v>2332</v>
      </c>
      <c r="V658" s="105">
        <v>1.0500000000000001E-2</v>
      </c>
      <c r="W658">
        <v>0</v>
      </c>
      <c r="X658" s="103">
        <v>4</v>
      </c>
      <c r="Y658" t="s">
        <v>991</v>
      </c>
      <c r="Z658" s="103">
        <v>51</v>
      </c>
      <c r="AA658" s="112">
        <v>3</v>
      </c>
      <c r="AB658" s="113" t="s">
        <v>222</v>
      </c>
      <c r="AC658" s="121"/>
      <c r="AD658" s="289" t="s">
        <v>347</v>
      </c>
      <c r="AE658" s="289" t="s">
        <v>347</v>
      </c>
      <c r="AF658" s="113" t="s">
        <v>380</v>
      </c>
    </row>
    <row r="659" spans="1:32" x14ac:dyDescent="0.25">
      <c r="A659">
        <v>9</v>
      </c>
      <c r="B659" t="s">
        <v>20</v>
      </c>
      <c r="C659" t="s">
        <v>342</v>
      </c>
      <c r="D659">
        <v>1</v>
      </c>
      <c r="E659" t="s">
        <v>343</v>
      </c>
      <c r="F659">
        <v>3</v>
      </c>
      <c r="G659" t="str">
        <f>VLOOKUP(M659,'BATERIA DE PROYECTOS'!$A$2:$G$115,7,0)</f>
        <v>Programa 3. Desmantelamiento de estructuras criminales y delincuenciales con mejores capacidades y activos tecnológicos.</v>
      </c>
      <c r="H659" t="s">
        <v>373</v>
      </c>
      <c r="I659" t="str">
        <f>VLOOKUP(M659,'BATERIA DE PROYECTOS'!$A$2:$I$115,9,0)</f>
        <v>Mejores capacidades al servicio de la seguridad</v>
      </c>
      <c r="J659" t="s">
        <v>375</v>
      </c>
      <c r="K659">
        <v>2</v>
      </c>
      <c r="L659" t="str">
        <f>VLOOKUP(M659,'BATERIA DE PROYECTOS'!$A$2:$L$115,12,0)</f>
        <v>Dotación, mantenimiento de equipamientos que permitan el fortalecimiento de la seguridad y justicia.</v>
      </c>
      <c r="M659">
        <v>6</v>
      </c>
      <c r="N659" t="s">
        <v>381</v>
      </c>
      <c r="O659" t="s">
        <v>382</v>
      </c>
      <c r="P659" t="s">
        <v>1624</v>
      </c>
      <c r="Q659" s="104">
        <v>53</v>
      </c>
      <c r="R659" s="104">
        <v>55</v>
      </c>
      <c r="S659" s="104">
        <v>56</v>
      </c>
      <c r="T659" s="104">
        <v>58</v>
      </c>
      <c r="U659" s="104">
        <v>222</v>
      </c>
      <c r="V659" s="105">
        <v>1E-3</v>
      </c>
      <c r="W659">
        <v>0</v>
      </c>
      <c r="X659" s="103">
        <v>1</v>
      </c>
      <c r="Y659" t="s">
        <v>991</v>
      </c>
      <c r="Z659" s="103">
        <v>51</v>
      </c>
      <c r="AA659" s="112">
        <v>3</v>
      </c>
      <c r="AB659" s="113" t="s">
        <v>383</v>
      </c>
      <c r="AC659" s="121"/>
      <c r="AD659" s="289" t="s">
        <v>347</v>
      </c>
      <c r="AE659" s="289" t="s">
        <v>347</v>
      </c>
      <c r="AF659" s="113" t="s">
        <v>384</v>
      </c>
    </row>
    <row r="660" spans="1:32" x14ac:dyDescent="0.25">
      <c r="A660">
        <v>9</v>
      </c>
      <c r="B660" t="s">
        <v>20</v>
      </c>
      <c r="C660" t="s">
        <v>342</v>
      </c>
      <c r="D660">
        <v>1</v>
      </c>
      <c r="E660" t="s">
        <v>343</v>
      </c>
      <c r="F660">
        <v>4</v>
      </c>
      <c r="G660" t="str">
        <f>VLOOKUP(M660,'BATERIA DE PROYECTOS'!$A$2:$G$115,7,0)</f>
        <v>Programa 4. Servicios centrados en la justicia.</v>
      </c>
      <c r="H660" t="s">
        <v>345</v>
      </c>
      <c r="I660" t="str">
        <f>VLOOKUP(M660,'BATERIA DE PROYECTOS'!$A$2:$I$115,9,0)</f>
        <v>Cultura ciudadana para la convivencia pacífica</v>
      </c>
      <c r="J660" t="s">
        <v>347</v>
      </c>
      <c r="K660">
        <v>14</v>
      </c>
      <c r="L660" t="str">
        <f>VLOOKUP(M660,'BATERIA DE PROYECTOS'!$A$2:$L$115,12,0)</f>
        <v>Acceso a la Justicia</v>
      </c>
      <c r="M660">
        <v>7</v>
      </c>
      <c r="N660" t="s">
        <v>388</v>
      </c>
      <c r="O660" t="s">
        <v>389</v>
      </c>
      <c r="P660" t="s">
        <v>1625</v>
      </c>
      <c r="Q660" s="104">
        <v>85</v>
      </c>
      <c r="R660" s="104">
        <v>87</v>
      </c>
      <c r="S660" s="104">
        <v>90</v>
      </c>
      <c r="T660" s="104">
        <v>93</v>
      </c>
      <c r="U660" s="104">
        <v>355</v>
      </c>
      <c r="V660" s="105">
        <v>1.6000000000000001E-3</v>
      </c>
      <c r="W660">
        <v>0</v>
      </c>
      <c r="X660" s="103">
        <v>4</v>
      </c>
      <c r="Y660" t="s">
        <v>991</v>
      </c>
      <c r="Z660" s="103">
        <v>51</v>
      </c>
      <c r="AA660" s="112">
        <v>4</v>
      </c>
      <c r="AB660" s="113" t="s">
        <v>390</v>
      </c>
      <c r="AC660" s="121"/>
      <c r="AD660" s="289" t="s">
        <v>347</v>
      </c>
      <c r="AE660" s="289" t="s">
        <v>347</v>
      </c>
      <c r="AF660" s="113" t="s">
        <v>391</v>
      </c>
    </row>
    <row r="661" spans="1:32" x14ac:dyDescent="0.25">
      <c r="A661">
        <v>9</v>
      </c>
      <c r="B661" t="s">
        <v>20</v>
      </c>
      <c r="C661" t="s">
        <v>342</v>
      </c>
      <c r="D661">
        <v>1</v>
      </c>
      <c r="E661" t="s">
        <v>343</v>
      </c>
      <c r="F661">
        <v>4</v>
      </c>
      <c r="G661" t="str">
        <f>VLOOKUP(M661,'BATERIA DE PROYECTOS'!$A$2:$G$115,7,0)</f>
        <v>Programa 4. Servicios centrados en la justicia.</v>
      </c>
      <c r="H661" t="s">
        <v>345</v>
      </c>
      <c r="I661" t="str">
        <f>VLOOKUP(M661,'BATERIA DE PROYECTOS'!$A$2:$I$115,9,0)</f>
        <v>Cultura ciudadana para la convivencia pacífica</v>
      </c>
      <c r="J661" t="s">
        <v>347</v>
      </c>
      <c r="K661">
        <v>14</v>
      </c>
      <c r="L661" t="str">
        <f>VLOOKUP(M661,'BATERIA DE PROYECTOS'!$A$2:$L$115,12,0)</f>
        <v>Acceso a la Justicia</v>
      </c>
      <c r="M661">
        <v>8</v>
      </c>
      <c r="N661" t="s">
        <v>392</v>
      </c>
      <c r="O661" t="s">
        <v>393</v>
      </c>
      <c r="P661" t="s">
        <v>1626</v>
      </c>
      <c r="Q661" s="104">
        <v>101</v>
      </c>
      <c r="R661" s="104">
        <v>104</v>
      </c>
      <c r="S661" s="104">
        <v>107</v>
      </c>
      <c r="T661" s="104">
        <v>110</v>
      </c>
      <c r="U661" s="104">
        <v>422</v>
      </c>
      <c r="V661" s="105">
        <v>1.9E-3</v>
      </c>
      <c r="W661">
        <v>0</v>
      </c>
      <c r="X661" s="103">
        <v>40</v>
      </c>
      <c r="Y661" t="s">
        <v>991</v>
      </c>
      <c r="Z661" s="103">
        <v>51</v>
      </c>
      <c r="AA661" s="112">
        <v>4</v>
      </c>
      <c r="AB661" s="113" t="s">
        <v>352</v>
      </c>
      <c r="AC661" s="121"/>
      <c r="AD661" s="289" t="s">
        <v>347</v>
      </c>
      <c r="AE661" s="289" t="s">
        <v>347</v>
      </c>
      <c r="AF661" s="113" t="s">
        <v>391</v>
      </c>
    </row>
    <row r="662" spans="1:32" x14ac:dyDescent="0.25">
      <c r="A662">
        <v>9</v>
      </c>
      <c r="B662" t="s">
        <v>20</v>
      </c>
      <c r="C662" t="s">
        <v>342</v>
      </c>
      <c r="D662">
        <v>1</v>
      </c>
      <c r="E662" t="s">
        <v>343</v>
      </c>
      <c r="F662">
        <v>4</v>
      </c>
      <c r="G662" t="str">
        <f>VLOOKUP(M662,'BATERIA DE PROYECTOS'!$A$2:$G$115,7,0)</f>
        <v>Programa 4. Servicios centrados en la justicia.</v>
      </c>
      <c r="H662" t="s">
        <v>345</v>
      </c>
      <c r="I662" t="str">
        <f>VLOOKUP(M662,'BATERIA DE PROYECTOS'!$A$2:$I$115,9,0)</f>
        <v>Cultura ciudadana para la convivencia pacífica</v>
      </c>
      <c r="J662" t="s">
        <v>347</v>
      </c>
      <c r="K662">
        <v>14</v>
      </c>
      <c r="L662" t="str">
        <f>VLOOKUP(M662,'BATERIA DE PROYECTOS'!$A$2:$L$115,12,0)</f>
        <v>Acceso a la Justicia</v>
      </c>
      <c r="M662">
        <v>9</v>
      </c>
      <c r="N662" t="s">
        <v>394</v>
      </c>
      <c r="O662" t="s">
        <v>395</v>
      </c>
      <c r="P662" t="s">
        <v>1627</v>
      </c>
      <c r="Q662" s="104">
        <v>48</v>
      </c>
      <c r="R662" s="104">
        <v>49</v>
      </c>
      <c r="S662" s="104">
        <v>51</v>
      </c>
      <c r="T662" s="104">
        <v>52</v>
      </c>
      <c r="U662" s="104">
        <v>200</v>
      </c>
      <c r="V662" s="105">
        <v>8.9999999999999998E-4</v>
      </c>
      <c r="W662">
        <v>0</v>
      </c>
      <c r="X662" s="103">
        <v>4</v>
      </c>
      <c r="Y662" t="s">
        <v>991</v>
      </c>
      <c r="Z662" s="103">
        <v>51</v>
      </c>
      <c r="AA662" s="112">
        <v>4</v>
      </c>
      <c r="AB662" s="113" t="s">
        <v>396</v>
      </c>
      <c r="AC662" s="121"/>
      <c r="AD662" s="289" t="s">
        <v>347</v>
      </c>
      <c r="AE662" s="289" t="s">
        <v>347</v>
      </c>
      <c r="AF662" s="113" t="s">
        <v>397</v>
      </c>
    </row>
    <row r="663" spans="1:32" x14ac:dyDescent="0.25">
      <c r="A663">
        <v>9</v>
      </c>
      <c r="B663" t="s">
        <v>20</v>
      </c>
      <c r="C663" t="s">
        <v>342</v>
      </c>
      <c r="D663">
        <v>1</v>
      </c>
      <c r="E663" t="s">
        <v>343</v>
      </c>
      <c r="F663">
        <v>4</v>
      </c>
      <c r="G663" t="str">
        <f>VLOOKUP(M663,'BATERIA DE PROYECTOS'!$A$2:$G$115,7,0)</f>
        <v>Programa 4. Servicios centrados en la justicia.</v>
      </c>
      <c r="H663" t="s">
        <v>345</v>
      </c>
      <c r="I663" t="str">
        <f>VLOOKUP(M663,'BATERIA DE PROYECTOS'!$A$2:$I$115,9,0)</f>
        <v>Cultura ciudadana para la convivencia pacífica</v>
      </c>
      <c r="J663" t="s">
        <v>347</v>
      </c>
      <c r="K663">
        <v>14</v>
      </c>
      <c r="L663" t="str">
        <f>VLOOKUP(M663,'BATERIA DE PROYECTOS'!$A$2:$L$115,12,0)</f>
        <v>Acceso a la Justicia</v>
      </c>
      <c r="M663">
        <v>10</v>
      </c>
      <c r="N663" t="s">
        <v>398</v>
      </c>
      <c r="O663" t="s">
        <v>399</v>
      </c>
      <c r="P663" t="s">
        <v>1628</v>
      </c>
      <c r="Q663" s="104">
        <v>96</v>
      </c>
      <c r="R663" s="104">
        <v>98</v>
      </c>
      <c r="S663" s="104">
        <v>101</v>
      </c>
      <c r="T663" s="104">
        <v>104</v>
      </c>
      <c r="U663" s="104">
        <v>400</v>
      </c>
      <c r="V663" s="105">
        <v>1.8E-3</v>
      </c>
      <c r="W663">
        <v>0</v>
      </c>
      <c r="X663" s="103">
        <v>200</v>
      </c>
      <c r="Y663" t="s">
        <v>991</v>
      </c>
      <c r="Z663" s="103">
        <v>51</v>
      </c>
      <c r="AA663" s="112">
        <v>4</v>
      </c>
      <c r="AB663" s="113" t="s">
        <v>400</v>
      </c>
      <c r="AC663" s="121"/>
      <c r="AD663" s="289" t="s">
        <v>347</v>
      </c>
      <c r="AE663" s="289" t="s">
        <v>347</v>
      </c>
      <c r="AF663" s="113" t="s">
        <v>354</v>
      </c>
    </row>
    <row r="664" spans="1:32" x14ac:dyDescent="0.25">
      <c r="A664">
        <v>9</v>
      </c>
      <c r="B664" t="s">
        <v>20</v>
      </c>
      <c r="C664" t="s">
        <v>342</v>
      </c>
      <c r="D664">
        <v>1</v>
      </c>
      <c r="E664" t="s">
        <v>343</v>
      </c>
      <c r="F664">
        <v>4</v>
      </c>
      <c r="G664" t="str">
        <f>VLOOKUP(M664,'BATERIA DE PROYECTOS'!$A$2:$G$115,7,0)</f>
        <v>Programa 4. Servicios centrados en la justicia.</v>
      </c>
      <c r="H664" t="s">
        <v>345</v>
      </c>
      <c r="I664" t="str">
        <f>VLOOKUP(M664,'BATERIA DE PROYECTOS'!$A$2:$I$115,9,0)</f>
        <v>Cultura ciudadana para la convivencia pacífica</v>
      </c>
      <c r="J664" t="s">
        <v>347</v>
      </c>
      <c r="K664">
        <v>14</v>
      </c>
      <c r="L664" t="str">
        <f>VLOOKUP(M664,'BATERIA DE PROYECTOS'!$A$2:$L$115,12,0)</f>
        <v>Acceso a la Justicia</v>
      </c>
      <c r="M664">
        <v>11</v>
      </c>
      <c r="N664" t="s">
        <v>401</v>
      </c>
      <c r="O664" t="s">
        <v>402</v>
      </c>
      <c r="P664" t="s">
        <v>1629</v>
      </c>
      <c r="Q664" s="104">
        <v>150</v>
      </c>
      <c r="R664" s="104">
        <v>153</v>
      </c>
      <c r="S664" s="104">
        <v>157</v>
      </c>
      <c r="T664" s="104">
        <v>162</v>
      </c>
      <c r="U664" s="104">
        <v>622</v>
      </c>
      <c r="V664" s="105">
        <v>2.8E-3</v>
      </c>
      <c r="W664">
        <v>0</v>
      </c>
      <c r="X664" s="103">
        <v>4</v>
      </c>
      <c r="Y664" t="s">
        <v>991</v>
      </c>
      <c r="Z664" s="103">
        <v>51</v>
      </c>
      <c r="AA664" s="112">
        <v>4</v>
      </c>
      <c r="AB664" s="113" t="s">
        <v>403</v>
      </c>
      <c r="AC664" s="121"/>
      <c r="AD664" s="289" t="s">
        <v>358</v>
      </c>
      <c r="AE664" s="289" t="s">
        <v>347</v>
      </c>
      <c r="AF664" s="113" t="s">
        <v>354</v>
      </c>
    </row>
    <row r="665" spans="1:32" x14ac:dyDescent="0.25">
      <c r="A665">
        <v>9</v>
      </c>
      <c r="B665" t="s">
        <v>20</v>
      </c>
      <c r="C665" t="s">
        <v>342</v>
      </c>
      <c r="D665">
        <v>1</v>
      </c>
      <c r="E665" t="s">
        <v>343</v>
      </c>
      <c r="F665">
        <v>4</v>
      </c>
      <c r="G665" t="str">
        <f>VLOOKUP(M665,'BATERIA DE PROYECTOS'!$A$2:$G$115,7,0)</f>
        <v>Programa 4. Servicios centrados en la justicia.</v>
      </c>
      <c r="H665" t="s">
        <v>345</v>
      </c>
      <c r="I665" t="str">
        <f>VLOOKUP(M665,'BATERIA DE PROYECTOS'!$A$2:$I$115,9,0)</f>
        <v>Cultura ciudadana para la convivencia pacífica</v>
      </c>
      <c r="J665" t="s">
        <v>347</v>
      </c>
      <c r="K665">
        <v>14</v>
      </c>
      <c r="L665" t="str">
        <f>VLOOKUP(M665,'BATERIA DE PROYECTOS'!$A$2:$L$115,12,0)</f>
        <v>Acceso a la Justicia</v>
      </c>
      <c r="M665">
        <v>12</v>
      </c>
      <c r="N665" t="s">
        <v>404</v>
      </c>
      <c r="O665" t="s">
        <v>405</v>
      </c>
      <c r="P665" t="s">
        <v>1630</v>
      </c>
      <c r="Q665" s="104">
        <v>101</v>
      </c>
      <c r="R665" s="104">
        <v>104</v>
      </c>
      <c r="S665" s="104">
        <v>107</v>
      </c>
      <c r="T665" s="104">
        <v>110</v>
      </c>
      <c r="U665" s="104">
        <v>422</v>
      </c>
      <c r="V665" s="105">
        <v>1.9E-3</v>
      </c>
      <c r="W665">
        <v>0</v>
      </c>
      <c r="X665" s="103">
        <v>8</v>
      </c>
      <c r="Y665" t="s">
        <v>991</v>
      </c>
      <c r="Z665" s="103">
        <v>51</v>
      </c>
      <c r="AA665" s="112">
        <v>4</v>
      </c>
      <c r="AB665" s="113" t="s">
        <v>406</v>
      </c>
      <c r="AC665" s="121"/>
      <c r="AD665" s="289" t="s">
        <v>407</v>
      </c>
      <c r="AE665" s="289" t="s">
        <v>347</v>
      </c>
      <c r="AF665" s="113" t="s">
        <v>408</v>
      </c>
    </row>
    <row r="666" spans="1:32" x14ac:dyDescent="0.25">
      <c r="A666">
        <v>9</v>
      </c>
      <c r="B666" t="s">
        <v>20</v>
      </c>
      <c r="C666" t="s">
        <v>342</v>
      </c>
      <c r="D666">
        <v>1</v>
      </c>
      <c r="E666" t="s">
        <v>343</v>
      </c>
      <c r="F666">
        <v>4</v>
      </c>
      <c r="G666" t="str">
        <f>VLOOKUP(M666,'BATERIA DE PROYECTOS'!$A$2:$G$115,7,0)</f>
        <v>Programa 4. Servicios centrados en la justicia.</v>
      </c>
      <c r="H666" t="s">
        <v>345</v>
      </c>
      <c r="I666" t="str">
        <f>VLOOKUP(M666,'BATERIA DE PROYECTOS'!$A$2:$I$115,9,0)</f>
        <v>Cultura ciudadana para la convivencia pacífica</v>
      </c>
      <c r="J666" t="s">
        <v>347</v>
      </c>
      <c r="K666">
        <v>14</v>
      </c>
      <c r="L666" t="str">
        <f>VLOOKUP(M666,'BATERIA DE PROYECTOS'!$A$2:$L$115,12,0)</f>
        <v>Acceso a la Justicia</v>
      </c>
      <c r="M666">
        <v>13</v>
      </c>
      <c r="N666" t="s">
        <v>409</v>
      </c>
      <c r="O666" t="s">
        <v>410</v>
      </c>
      <c r="P666" t="s">
        <v>1631</v>
      </c>
      <c r="Q666" s="104">
        <v>96</v>
      </c>
      <c r="R666" s="104">
        <v>98</v>
      </c>
      <c r="S666" s="104">
        <v>101</v>
      </c>
      <c r="T666" s="104">
        <v>104</v>
      </c>
      <c r="U666" s="104">
        <v>400</v>
      </c>
      <c r="V666" s="105">
        <v>1.8E-3</v>
      </c>
      <c r="W666">
        <v>0</v>
      </c>
      <c r="X666" s="103">
        <v>4</v>
      </c>
      <c r="Y666" t="s">
        <v>991</v>
      </c>
      <c r="Z666" s="103">
        <v>51</v>
      </c>
      <c r="AA666" s="112">
        <v>4</v>
      </c>
      <c r="AB666" s="113" t="s">
        <v>411</v>
      </c>
      <c r="AC666" s="121"/>
      <c r="AD666" s="289" t="s">
        <v>353</v>
      </c>
      <c r="AE666" s="289" t="s">
        <v>347</v>
      </c>
      <c r="AF666" s="113" t="s">
        <v>354</v>
      </c>
    </row>
    <row r="667" spans="1:32" x14ac:dyDescent="0.25">
      <c r="A667">
        <v>9</v>
      </c>
      <c r="B667" t="s">
        <v>20</v>
      </c>
      <c r="C667" t="s">
        <v>412</v>
      </c>
      <c r="D667">
        <v>1</v>
      </c>
      <c r="E667" t="s">
        <v>343</v>
      </c>
      <c r="F667">
        <v>5</v>
      </c>
      <c r="G667" t="str">
        <f>VLOOKUP(M667,'BATERIA DE PROYECTOS'!$A$2:$G$115,7,0)</f>
        <v>Programa 5. Espacio público seguro e inclusivo.</v>
      </c>
      <c r="H667" t="s">
        <v>345</v>
      </c>
      <c r="I667" t="str">
        <f>VLOOKUP(M667,'BATERIA DE PROYECTOS'!$A$2:$I$115,9,0)</f>
        <v>Cultura ciudadana para la convivencia pacífica</v>
      </c>
      <c r="J667" t="s">
        <v>347</v>
      </c>
      <c r="K667">
        <v>60</v>
      </c>
      <c r="L667" t="str">
        <f>VLOOKUP(M667,'BATERIA DE PROYECTOS'!$A$2:$L$115,12,0)</f>
        <v>Acuerdos para el uso y aprovechamiento del espacio público</v>
      </c>
      <c r="M667">
        <v>14</v>
      </c>
      <c r="N667" t="s">
        <v>416</v>
      </c>
      <c r="O667" t="s">
        <v>417</v>
      </c>
      <c r="P667" t="s">
        <v>1632</v>
      </c>
      <c r="Q667" s="104">
        <v>726</v>
      </c>
      <c r="R667" s="104">
        <v>743</v>
      </c>
      <c r="S667" s="104">
        <v>764</v>
      </c>
      <c r="T667" s="104">
        <v>787</v>
      </c>
      <c r="U667" s="104">
        <v>3020</v>
      </c>
      <c r="V667" s="105">
        <v>1.3599999999999999E-2</v>
      </c>
      <c r="W667">
        <v>0</v>
      </c>
      <c r="X667" s="103">
        <v>4</v>
      </c>
      <c r="Y667" t="s">
        <v>1076</v>
      </c>
      <c r="Z667" s="103">
        <v>3</v>
      </c>
      <c r="AA667" s="112">
        <v>5</v>
      </c>
      <c r="AB667" s="113" t="s">
        <v>418</v>
      </c>
      <c r="AC667" s="121"/>
      <c r="AD667" s="289" t="s">
        <v>419</v>
      </c>
      <c r="AE667" s="289" t="s">
        <v>347</v>
      </c>
      <c r="AF667" s="113" t="s">
        <v>420</v>
      </c>
    </row>
    <row r="668" spans="1:32" x14ac:dyDescent="0.25">
      <c r="A668">
        <v>9</v>
      </c>
      <c r="B668" t="s">
        <v>20</v>
      </c>
      <c r="C668" t="s">
        <v>421</v>
      </c>
      <c r="D668">
        <v>1</v>
      </c>
      <c r="E668" t="s">
        <v>343</v>
      </c>
      <c r="F668">
        <v>5</v>
      </c>
      <c r="G668" t="str">
        <f>VLOOKUP(M668,'BATERIA DE PROYECTOS'!$A$2:$G$115,7,0)</f>
        <v>Programa 5. Espacio público seguro e inclusivo.</v>
      </c>
      <c r="H668" t="s">
        <v>345</v>
      </c>
      <c r="I668" t="str">
        <f>VLOOKUP(M668,'BATERIA DE PROYECTOS'!$A$2:$I$115,9,0)</f>
        <v>Infraestructura segura e incluyente</v>
      </c>
      <c r="J668" t="s">
        <v>347</v>
      </c>
      <c r="K668">
        <v>16</v>
      </c>
      <c r="L668" t="str">
        <f>VLOOKUP(M668,'BATERIA DE PROYECTOS'!$A$2:$L$115,12,0)</f>
        <v>Construcción y/o conservación de elementos del sistema de espacio público</v>
      </c>
      <c r="M668">
        <v>15</v>
      </c>
      <c r="N668" t="s">
        <v>425</v>
      </c>
      <c r="O668" t="s">
        <v>426</v>
      </c>
      <c r="P668" t="s">
        <v>1633</v>
      </c>
      <c r="Q668" s="104">
        <v>1105</v>
      </c>
      <c r="R668" s="104">
        <v>1130</v>
      </c>
      <c r="S668" s="104">
        <v>1163</v>
      </c>
      <c r="T668" s="104">
        <v>1197</v>
      </c>
      <c r="U668" s="104">
        <v>4596</v>
      </c>
      <c r="V668" s="105">
        <v>2.07E-2</v>
      </c>
      <c r="W668">
        <v>0</v>
      </c>
      <c r="X668" s="103">
        <v>6200</v>
      </c>
      <c r="Y668" t="s">
        <v>1006</v>
      </c>
      <c r="Z668" s="103">
        <v>37</v>
      </c>
      <c r="AA668" s="112">
        <v>6</v>
      </c>
      <c r="AB668" s="113" t="s">
        <v>383</v>
      </c>
      <c r="AC668" s="121"/>
      <c r="AD668" s="289" t="s">
        <v>419</v>
      </c>
      <c r="AE668" s="289" t="s">
        <v>427</v>
      </c>
      <c r="AF668" s="113" t="s">
        <v>429</v>
      </c>
    </row>
    <row r="669" spans="1:32" x14ac:dyDescent="0.25">
      <c r="A669">
        <v>9</v>
      </c>
      <c r="B669" t="s">
        <v>20</v>
      </c>
      <c r="C669" s="121" t="s">
        <v>342</v>
      </c>
      <c r="D669">
        <v>1</v>
      </c>
      <c r="E669" t="s">
        <v>343</v>
      </c>
      <c r="F669">
        <v>5</v>
      </c>
      <c r="H669" t="s">
        <v>373</v>
      </c>
      <c r="I669" t="e">
        <f>VLOOKUP(M669,'BATERIA DE PROYECTOS'!$A$2:$I$115,9,0)</f>
        <v>#N/A</v>
      </c>
      <c r="J669">
        <v>0</v>
      </c>
      <c r="M669" s="121"/>
      <c r="N669" t="e">
        <v>#N/A</v>
      </c>
      <c r="O669" t="s">
        <v>1634</v>
      </c>
      <c r="P669" t="s">
        <v>1635</v>
      </c>
      <c r="Q669" s="104">
        <v>288</v>
      </c>
      <c r="R669" s="104">
        <v>295</v>
      </c>
      <c r="S669" s="104">
        <v>303</v>
      </c>
      <c r="T669" s="104">
        <v>312</v>
      </c>
      <c r="U669" s="104">
        <v>1199</v>
      </c>
      <c r="V669" s="105">
        <v>5.4000000000000003E-3</v>
      </c>
      <c r="W669" t="s">
        <v>1636</v>
      </c>
      <c r="X669" s="103">
        <v>1</v>
      </c>
      <c r="Y669" t="s">
        <v>991</v>
      </c>
      <c r="Z669" s="103">
        <v>51</v>
      </c>
      <c r="AA669" s="112"/>
      <c r="AB669" s="113"/>
      <c r="AC669" s="121"/>
      <c r="AD669" s="289"/>
      <c r="AE669" s="289"/>
      <c r="AF669" s="113"/>
    </row>
    <row r="670" spans="1:32" x14ac:dyDescent="0.25">
      <c r="A670">
        <v>9</v>
      </c>
      <c r="B670" t="s">
        <v>20</v>
      </c>
      <c r="C670" t="s">
        <v>342</v>
      </c>
      <c r="D670">
        <v>1</v>
      </c>
      <c r="E670" t="s">
        <v>343</v>
      </c>
      <c r="F670">
        <v>5</v>
      </c>
      <c r="G670" t="str">
        <f>VLOOKUP(M670,'BATERIA DE PROYECTOS'!$A$2:$G$115,7,0)</f>
        <v>Programa 5. Espacio público seguro e inclusivo.</v>
      </c>
      <c r="H670" t="s">
        <v>373</v>
      </c>
      <c r="I670" t="str">
        <f>VLOOKUP(M670,'BATERIA DE PROYECTOS'!$A$2:$I$115,9,0)</f>
        <v>Cultura ciudadana para la convivencia pacífica</v>
      </c>
      <c r="J670" t="s">
        <v>430</v>
      </c>
      <c r="K670">
        <v>1</v>
      </c>
      <c r="L670" t="str">
        <f>VLOOKUP(M670,'BATERIA DE PROYECTOS'!$A$2:$L$115,12,0)</f>
        <v>Cultura ciudadana en torno a la seguridad</v>
      </c>
      <c r="M670">
        <v>16</v>
      </c>
      <c r="N670" t="s">
        <v>433</v>
      </c>
      <c r="O670" t="s">
        <v>434</v>
      </c>
      <c r="P670" t="s">
        <v>1007</v>
      </c>
      <c r="Q670" s="104">
        <v>619</v>
      </c>
      <c r="R670" s="104">
        <v>634</v>
      </c>
      <c r="S670" s="104">
        <v>652</v>
      </c>
      <c r="T670" s="104">
        <v>671</v>
      </c>
      <c r="U670" s="104">
        <v>2576</v>
      </c>
      <c r="V670" s="105">
        <v>1.1599999999999999E-2</v>
      </c>
      <c r="W670">
        <v>0</v>
      </c>
      <c r="X670" s="103">
        <v>4</v>
      </c>
      <c r="Y670" t="s">
        <v>991</v>
      </c>
      <c r="Z670" s="103">
        <v>51</v>
      </c>
      <c r="AA670" s="112">
        <v>7</v>
      </c>
      <c r="AB670" s="113" t="s">
        <v>435</v>
      </c>
      <c r="AC670" s="121"/>
      <c r="AD670" s="289" t="s">
        <v>436</v>
      </c>
      <c r="AE670" s="289" t="s">
        <v>347</v>
      </c>
      <c r="AF670" s="113" t="s">
        <v>437</v>
      </c>
    </row>
    <row r="671" spans="1:32" x14ac:dyDescent="0.25">
      <c r="A671">
        <v>9</v>
      </c>
      <c r="B671" t="s">
        <v>20</v>
      </c>
      <c r="C671" t="s">
        <v>612</v>
      </c>
      <c r="D671">
        <v>2</v>
      </c>
      <c r="E671" t="s">
        <v>439</v>
      </c>
      <c r="F671">
        <v>7</v>
      </c>
      <c r="G671" t="str">
        <f>VLOOKUP(M671,'BATERIA DE PROYECTOS'!$A$2:$G$115,7,0)</f>
        <v>Programa 7. Bogotá, una ciudad con menos pobreza.</v>
      </c>
      <c r="H671" t="s">
        <v>373</v>
      </c>
      <c r="I671" t="str">
        <f>VLOOKUP(M671,'BATERIA DE PROYECTOS'!$A$2:$I$115,9,0)</f>
        <v xml:space="preserve">Menos pobreza </v>
      </c>
      <c r="J671">
        <v>0.12</v>
      </c>
      <c r="K671">
        <v>4</v>
      </c>
      <c r="L671" t="str">
        <f>VLOOKUP(M671,'BATERIA DE PROYECTOS'!$A$2:$L$115,12,0)</f>
        <v xml:space="preserve">Transferencias monetarias condicionadas para jóvenes </v>
      </c>
      <c r="M671">
        <v>46</v>
      </c>
      <c r="N671" t="s">
        <v>617</v>
      </c>
      <c r="O671" t="s">
        <v>618</v>
      </c>
      <c r="P671" t="s">
        <v>1637</v>
      </c>
      <c r="Q671" s="104">
        <v>1202</v>
      </c>
      <c r="R671" s="104">
        <v>1229</v>
      </c>
      <c r="S671" s="104">
        <v>1264</v>
      </c>
      <c r="T671" s="104">
        <v>1301</v>
      </c>
      <c r="U671" s="104">
        <v>4996</v>
      </c>
      <c r="V671" s="105">
        <v>2.2499999999999999E-2</v>
      </c>
      <c r="W671">
        <v>0</v>
      </c>
      <c r="X671" s="103">
        <v>1200</v>
      </c>
      <c r="Y671" t="s">
        <v>1009</v>
      </c>
      <c r="Z671" s="103">
        <v>24</v>
      </c>
      <c r="AA671" s="112">
        <v>8</v>
      </c>
      <c r="AB671" s="113" t="s">
        <v>619</v>
      </c>
      <c r="AC671" s="121"/>
      <c r="AD671" s="289" t="s">
        <v>620</v>
      </c>
      <c r="AE671" s="289" t="s">
        <v>621</v>
      </c>
      <c r="AF671" s="113" t="s">
        <v>622</v>
      </c>
    </row>
    <row r="672" spans="1:32" x14ac:dyDescent="0.25">
      <c r="A672">
        <v>9</v>
      </c>
      <c r="B672" t="s">
        <v>20</v>
      </c>
      <c r="C672" t="s">
        <v>612</v>
      </c>
      <c r="D672">
        <v>2</v>
      </c>
      <c r="E672" t="s">
        <v>439</v>
      </c>
      <c r="F672">
        <v>7</v>
      </c>
      <c r="G672" t="str">
        <f>VLOOKUP(M672,'BATERIA DE PROYECTOS'!$A$2:$G$115,7,0)</f>
        <v>Programa 7. Bogotá, una ciudad con menos pobreza.</v>
      </c>
      <c r="H672" t="s">
        <v>373</v>
      </c>
      <c r="I672" t="str">
        <f>VLOOKUP(M672,'BATERIA DE PROYECTOS'!$A$2:$I$115,9,0)</f>
        <v xml:space="preserve">Menos pobreza </v>
      </c>
      <c r="J672">
        <v>0.12</v>
      </c>
      <c r="K672">
        <v>5</v>
      </c>
      <c r="L672" t="str">
        <f>VLOOKUP(M672,'BATERIA DE PROYECTOS'!$A$2:$L$115,12,0)</f>
        <v>Otras Transferencias Monetarias</v>
      </c>
      <c r="M672">
        <v>47</v>
      </c>
      <c r="N672" t="s">
        <v>625</v>
      </c>
      <c r="O672" t="s">
        <v>626</v>
      </c>
      <c r="P672" t="s">
        <v>1638</v>
      </c>
      <c r="Q672" s="104">
        <v>3680</v>
      </c>
      <c r="R672" s="104">
        <v>3763</v>
      </c>
      <c r="S672" s="104">
        <v>3872</v>
      </c>
      <c r="T672" s="104">
        <v>3985</v>
      </c>
      <c r="U672" s="104">
        <v>15299</v>
      </c>
      <c r="V672" s="105">
        <v>6.8900000000000003E-2</v>
      </c>
      <c r="W672">
        <v>0</v>
      </c>
      <c r="X672" s="103">
        <v>36000</v>
      </c>
      <c r="Y672" t="s">
        <v>1009</v>
      </c>
      <c r="Z672" s="103">
        <v>24</v>
      </c>
      <c r="AA672" s="112">
        <v>8</v>
      </c>
      <c r="AB672" s="113" t="s">
        <v>627</v>
      </c>
      <c r="AC672" s="121"/>
      <c r="AD672" s="289" t="s">
        <v>620</v>
      </c>
      <c r="AE672" s="289" t="s">
        <v>628</v>
      </c>
      <c r="AF672" s="113" t="s">
        <v>629</v>
      </c>
    </row>
    <row r="673" spans="1:32" x14ac:dyDescent="0.25">
      <c r="A673">
        <v>9</v>
      </c>
      <c r="B673" t="s">
        <v>20</v>
      </c>
      <c r="C673" t="s">
        <v>612</v>
      </c>
      <c r="D673">
        <v>2</v>
      </c>
      <c r="E673" t="s">
        <v>439</v>
      </c>
      <c r="F673">
        <v>7</v>
      </c>
      <c r="G673" t="str">
        <f>VLOOKUP(M673,'BATERIA DE PROYECTOS'!$A$2:$G$115,7,0)</f>
        <v>Programa 7. Bogotá, una ciudad con menos pobreza.</v>
      </c>
      <c r="H673" t="s">
        <v>373</v>
      </c>
      <c r="I673" t="str">
        <f>VLOOKUP(M673,'BATERIA DE PROYECTOS'!$A$2:$I$115,9,0)</f>
        <v xml:space="preserve">Menos pobreza </v>
      </c>
      <c r="J673">
        <v>0.12</v>
      </c>
      <c r="K673">
        <v>6</v>
      </c>
      <c r="L673" t="str">
        <f>VLOOKUP(M673,'BATERIA DE PROYECTOS'!$A$2:$L$115,12,0)</f>
        <v>Apoyo económico para persona mayor - tipo C</v>
      </c>
      <c r="M673">
        <v>48</v>
      </c>
      <c r="N673" t="s">
        <v>632</v>
      </c>
      <c r="O673" t="s">
        <v>633</v>
      </c>
      <c r="P673" t="s">
        <v>1639</v>
      </c>
      <c r="Q673" s="104">
        <v>2553</v>
      </c>
      <c r="R673" s="104">
        <v>2611</v>
      </c>
      <c r="S673" s="104">
        <v>2686</v>
      </c>
      <c r="T673" s="104">
        <v>2764</v>
      </c>
      <c r="U673" s="104">
        <v>10614</v>
      </c>
      <c r="V673" s="105">
        <v>4.7800000000000002E-2</v>
      </c>
      <c r="W673">
        <v>0</v>
      </c>
      <c r="X673" s="103">
        <v>1480</v>
      </c>
      <c r="Y673" t="s">
        <v>1009</v>
      </c>
      <c r="Z673" s="103">
        <v>24</v>
      </c>
      <c r="AA673" s="112">
        <v>8</v>
      </c>
      <c r="AB673" s="113" t="s">
        <v>634</v>
      </c>
      <c r="AC673" s="121"/>
      <c r="AD673" s="289" t="s">
        <v>620</v>
      </c>
      <c r="AE673" s="289" t="s">
        <v>628</v>
      </c>
      <c r="AF673" s="113" t="s">
        <v>635</v>
      </c>
    </row>
    <row r="674" spans="1:32" x14ac:dyDescent="0.25">
      <c r="A674">
        <v>9</v>
      </c>
      <c r="B674" t="s">
        <v>20</v>
      </c>
      <c r="C674" t="s">
        <v>612</v>
      </c>
      <c r="D674">
        <v>2</v>
      </c>
      <c r="E674" t="s">
        <v>439</v>
      </c>
      <c r="F674">
        <v>8</v>
      </c>
      <c r="G674" t="str">
        <f>VLOOKUP(M674,'BATERIA DE PROYECTOS'!$A$2:$G$115,7,0)</f>
        <v>Programa 8. Erradicación del hambre en Bogotá</v>
      </c>
      <c r="H674" t="s">
        <v>373</v>
      </c>
      <c r="I674" t="str">
        <f>VLOOKUP(M674,'BATERIA DE PROYECTOS'!$A$2:$I$115,9,0)</f>
        <v xml:space="preserve">Menos pobreza </v>
      </c>
      <c r="J674">
        <v>0.12</v>
      </c>
      <c r="K674">
        <v>7</v>
      </c>
      <c r="L674" t="str">
        <f>VLOOKUP(M674,'BATERIA DE PROYECTOS'!$A$2:$L$115,12,0)</f>
        <v>Comedores Comunitarios</v>
      </c>
      <c r="M674">
        <v>49</v>
      </c>
      <c r="N674" t="s">
        <v>639</v>
      </c>
      <c r="O674" t="s">
        <v>1104</v>
      </c>
      <c r="P674" t="s">
        <v>1640</v>
      </c>
      <c r="Q674" s="104">
        <v>401</v>
      </c>
      <c r="R674" s="104">
        <v>410</v>
      </c>
      <c r="S674" s="104">
        <v>421</v>
      </c>
      <c r="T674" s="104">
        <v>434</v>
      </c>
      <c r="U674" s="104">
        <v>1665</v>
      </c>
      <c r="V674" s="105">
        <v>7.4999999999999997E-3</v>
      </c>
      <c r="W674">
        <v>0</v>
      </c>
      <c r="X674" s="103">
        <v>100</v>
      </c>
      <c r="Y674" t="s">
        <v>1009</v>
      </c>
      <c r="Z674" s="103">
        <v>24</v>
      </c>
      <c r="AA674" s="112">
        <v>9</v>
      </c>
      <c r="AB674" s="113" t="s">
        <v>641</v>
      </c>
      <c r="AC674" s="121"/>
      <c r="AD674" s="289" t="s">
        <v>642</v>
      </c>
      <c r="AE674" s="289" t="s">
        <v>347</v>
      </c>
      <c r="AF674" s="113" t="s">
        <v>643</v>
      </c>
    </row>
    <row r="675" spans="1:32" x14ac:dyDescent="0.25">
      <c r="A675">
        <v>9</v>
      </c>
      <c r="B675" t="s">
        <v>20</v>
      </c>
      <c r="C675" s="121" t="s">
        <v>612</v>
      </c>
      <c r="D675">
        <v>2</v>
      </c>
      <c r="E675" t="s">
        <v>439</v>
      </c>
      <c r="F675">
        <v>8</v>
      </c>
      <c r="H675" t="s">
        <v>373</v>
      </c>
      <c r="I675" t="e">
        <f>VLOOKUP(M675,'BATERIA DE PROYECTOS'!$A$2:$I$115,9,0)</f>
        <v>#N/A</v>
      </c>
      <c r="J675" t="s">
        <v>347</v>
      </c>
      <c r="M675" s="121"/>
      <c r="N675" t="e">
        <v>#N/A</v>
      </c>
      <c r="O675" t="s">
        <v>1634</v>
      </c>
      <c r="P675" t="s">
        <v>1641</v>
      </c>
      <c r="Q675" s="104">
        <v>251</v>
      </c>
      <c r="R675" s="104">
        <v>257</v>
      </c>
      <c r="S675" s="104">
        <v>264</v>
      </c>
      <c r="T675" s="104">
        <v>272</v>
      </c>
      <c r="U675" s="104">
        <v>1044</v>
      </c>
      <c r="V675" s="105">
        <v>4.7000000000000002E-3</v>
      </c>
      <c r="W675" t="s">
        <v>1636</v>
      </c>
      <c r="X675" s="103">
        <v>3000</v>
      </c>
      <c r="Y675" t="s">
        <v>1009</v>
      </c>
      <c r="Z675" s="103">
        <v>24</v>
      </c>
      <c r="AA675" s="112"/>
      <c r="AB675" s="113"/>
      <c r="AC675" s="121"/>
      <c r="AD675" s="289"/>
      <c r="AE675" s="289"/>
      <c r="AF675" s="113"/>
    </row>
    <row r="676" spans="1:32" x14ac:dyDescent="0.25">
      <c r="A676">
        <v>9</v>
      </c>
      <c r="B676" t="s">
        <v>20</v>
      </c>
      <c r="C676" t="s">
        <v>438</v>
      </c>
      <c r="D676">
        <v>2</v>
      </c>
      <c r="E676" t="s">
        <v>439</v>
      </c>
      <c r="F676">
        <v>10</v>
      </c>
      <c r="G676" t="str">
        <f>VLOOKUP(M676,'BATERIA DE PROYECTOS'!$A$2:$G$115,7,0)</f>
        <v xml:space="preserve">Programa 10. Salud Pública Integrada e Integral </v>
      </c>
      <c r="H676" t="s">
        <v>373</v>
      </c>
      <c r="I676" t="str">
        <f>VLOOKUP(M676,'BATERIA DE PROYECTOS'!$A$2:$I$115,9,0)</f>
        <v>Ciudad saludable y con bien-estar</v>
      </c>
      <c r="J676">
        <v>0.03</v>
      </c>
      <c r="K676">
        <v>8</v>
      </c>
      <c r="L676" t="str">
        <f>VLOOKUP(M676,'BATERIA DE PROYECTOS'!$A$2:$L$115,12,0)</f>
        <v>Acciones complementarias para personas con discapacidad y sus cuidadores</v>
      </c>
      <c r="M676">
        <v>17</v>
      </c>
      <c r="N676" t="s">
        <v>444</v>
      </c>
      <c r="O676" t="s">
        <v>445</v>
      </c>
      <c r="P676" t="s">
        <v>1642</v>
      </c>
      <c r="Q676" s="104">
        <v>347</v>
      </c>
      <c r="R676" s="104">
        <v>355</v>
      </c>
      <c r="S676" s="104">
        <v>365</v>
      </c>
      <c r="T676" s="104">
        <v>376</v>
      </c>
      <c r="U676" s="104">
        <v>1443</v>
      </c>
      <c r="V676" s="105">
        <v>6.4999999999999997E-3</v>
      </c>
      <c r="W676">
        <v>0</v>
      </c>
      <c r="X676" s="103">
        <v>600</v>
      </c>
      <c r="Y676" t="s">
        <v>1013</v>
      </c>
      <c r="Z676" s="103">
        <v>18</v>
      </c>
      <c r="AA676" s="112">
        <v>10</v>
      </c>
      <c r="AB676" s="113" t="s">
        <v>446</v>
      </c>
      <c r="AC676" s="121"/>
      <c r="AD676" s="289" t="s">
        <v>347</v>
      </c>
      <c r="AE676" s="289" t="s">
        <v>447</v>
      </c>
      <c r="AF676" s="113" t="s">
        <v>449</v>
      </c>
    </row>
    <row r="677" spans="1:32" x14ac:dyDescent="0.25">
      <c r="A677">
        <v>9</v>
      </c>
      <c r="B677" t="s">
        <v>20</v>
      </c>
      <c r="C677" t="s">
        <v>438</v>
      </c>
      <c r="D677">
        <v>2</v>
      </c>
      <c r="E677" t="s">
        <v>439</v>
      </c>
      <c r="F677">
        <v>10</v>
      </c>
      <c r="G677" t="str">
        <f>VLOOKUP(M677,'BATERIA DE PROYECTOS'!$A$2:$G$115,7,0)</f>
        <v xml:space="preserve">Programa 10. Salud Pública Integrada e Integral </v>
      </c>
      <c r="H677" t="s">
        <v>373</v>
      </c>
      <c r="I677" t="str">
        <f>VLOOKUP(M677,'BATERIA DE PROYECTOS'!$A$2:$I$115,9,0)</f>
        <v>Ciudad saludable y con bien-estar</v>
      </c>
      <c r="J677">
        <v>0.03</v>
      </c>
      <c r="K677">
        <v>9</v>
      </c>
      <c r="L677" t="str">
        <f>VLOOKUP(M677,'BATERIA DE PROYECTOS'!$A$2:$L$115,12,0)</f>
        <v>Acciones para la disminución de los factores de riesgo frente al consumo de sustancias psicoactivas.</v>
      </c>
      <c r="M677">
        <v>18</v>
      </c>
      <c r="N677" t="s">
        <v>452</v>
      </c>
      <c r="O677" t="s">
        <v>453</v>
      </c>
      <c r="P677" t="s">
        <v>1643</v>
      </c>
      <c r="Q677" s="104">
        <v>240</v>
      </c>
      <c r="R677" s="104">
        <v>246</v>
      </c>
      <c r="S677" s="104">
        <v>253</v>
      </c>
      <c r="T677" s="104">
        <v>260</v>
      </c>
      <c r="U677" s="104">
        <v>999</v>
      </c>
      <c r="V677" s="105">
        <v>4.4999999999999997E-3</v>
      </c>
      <c r="W677">
        <v>0</v>
      </c>
      <c r="X677" s="103">
        <v>1200</v>
      </c>
      <c r="Y677" t="s">
        <v>1013</v>
      </c>
      <c r="Z677" s="103">
        <v>18</v>
      </c>
      <c r="AA677" s="112">
        <v>10</v>
      </c>
      <c r="AB677" s="113" t="s">
        <v>454</v>
      </c>
      <c r="AC677" s="121"/>
      <c r="AD677" s="289" t="s">
        <v>347</v>
      </c>
      <c r="AE677" s="289" t="s">
        <v>347</v>
      </c>
      <c r="AF677" s="113" t="s">
        <v>455</v>
      </c>
    </row>
    <row r="678" spans="1:32" x14ac:dyDescent="0.25">
      <c r="A678">
        <v>9</v>
      </c>
      <c r="B678" t="s">
        <v>20</v>
      </c>
      <c r="C678" t="s">
        <v>438</v>
      </c>
      <c r="D678">
        <v>2</v>
      </c>
      <c r="E678" t="s">
        <v>439</v>
      </c>
      <c r="F678">
        <v>10</v>
      </c>
      <c r="G678" t="str">
        <f>VLOOKUP(M678,'BATERIA DE PROYECTOS'!$A$2:$G$115,7,0)</f>
        <v xml:space="preserve">Programa 10. Salud Pública Integrada e Integral </v>
      </c>
      <c r="H678" t="s">
        <v>373</v>
      </c>
      <c r="I678" t="str">
        <f>VLOOKUP(M678,'BATERIA DE PROYECTOS'!$A$2:$I$115,9,0)</f>
        <v>Ciudad saludable y con bien-estar</v>
      </c>
      <c r="J678">
        <v>0.03</v>
      </c>
      <c r="K678">
        <v>10</v>
      </c>
      <c r="L678" t="str">
        <f>VLOOKUP(M678,'BATERIA DE PROYECTOS'!$A$2:$L$115,12,0)</f>
        <v xml:space="preserve">Otorgamiento de Dispositivos de asistencia Personal - DAP - a personas con discapacidad </v>
      </c>
      <c r="M678">
        <v>19</v>
      </c>
      <c r="N678" t="s">
        <v>458</v>
      </c>
      <c r="O678" t="s">
        <v>459</v>
      </c>
      <c r="P678" t="s">
        <v>1644</v>
      </c>
      <c r="Q678" s="104">
        <v>721</v>
      </c>
      <c r="R678" s="104">
        <v>737</v>
      </c>
      <c r="S678" s="104">
        <v>759</v>
      </c>
      <c r="T678" s="104">
        <v>781</v>
      </c>
      <c r="U678" s="104">
        <v>2998</v>
      </c>
      <c r="V678" s="105">
        <v>1.35E-2</v>
      </c>
      <c r="W678">
        <v>0</v>
      </c>
      <c r="X678" s="103">
        <v>900</v>
      </c>
      <c r="Y678" t="s">
        <v>1013</v>
      </c>
      <c r="Z678" s="103">
        <v>18</v>
      </c>
      <c r="AA678" s="112">
        <v>10</v>
      </c>
      <c r="AB678" s="113" t="s">
        <v>460</v>
      </c>
      <c r="AC678" s="121"/>
      <c r="AD678" s="289" t="s">
        <v>347</v>
      </c>
      <c r="AE678" s="289" t="s">
        <v>447</v>
      </c>
      <c r="AF678" s="113" t="s">
        <v>449</v>
      </c>
    </row>
    <row r="679" spans="1:32" x14ac:dyDescent="0.25">
      <c r="A679">
        <v>9</v>
      </c>
      <c r="B679" t="s">
        <v>20</v>
      </c>
      <c r="C679" t="s">
        <v>438</v>
      </c>
      <c r="D679">
        <v>2</v>
      </c>
      <c r="E679" t="s">
        <v>439</v>
      </c>
      <c r="F679">
        <v>10</v>
      </c>
      <c r="G679" t="str">
        <f>VLOOKUP(M679,'BATERIA DE PROYECTOS'!$A$2:$G$115,7,0)</f>
        <v xml:space="preserve">Programa 10. Salud Pública Integrada e Integral </v>
      </c>
      <c r="H679" t="s">
        <v>373</v>
      </c>
      <c r="I679" t="str">
        <f>VLOOKUP(M679,'BATERIA DE PROYECTOS'!$A$2:$I$115,9,0)</f>
        <v>Ciudad saludable y con bien-estar</v>
      </c>
      <c r="J679">
        <v>0.03</v>
      </c>
      <c r="K679">
        <v>19</v>
      </c>
      <c r="L679" t="str">
        <f>VLOOKUP(M679,'BATERIA DE PROYECTOS'!$A$2:$L$115,12,0)</f>
        <v>Salud sexual y reproductiva consciente en adolescentes y jóvenes</v>
      </c>
      <c r="M679">
        <v>20</v>
      </c>
      <c r="N679" t="s">
        <v>463</v>
      </c>
      <c r="O679" t="s">
        <v>464</v>
      </c>
      <c r="P679" t="s">
        <v>1442</v>
      </c>
      <c r="Q679" s="104">
        <v>294</v>
      </c>
      <c r="R679" s="104">
        <v>300</v>
      </c>
      <c r="S679" s="104">
        <v>309</v>
      </c>
      <c r="T679" s="104">
        <v>318</v>
      </c>
      <c r="U679" s="104">
        <v>1221</v>
      </c>
      <c r="V679" s="105">
        <v>5.4999999999999997E-3</v>
      </c>
      <c r="W679">
        <v>0</v>
      </c>
      <c r="X679" s="103">
        <v>1000</v>
      </c>
      <c r="Y679" t="s">
        <v>1013</v>
      </c>
      <c r="Z679" s="103">
        <v>18</v>
      </c>
      <c r="AA679" s="112">
        <v>10</v>
      </c>
      <c r="AB679" s="113" t="s">
        <v>465</v>
      </c>
      <c r="AC679" s="121"/>
      <c r="AD679" s="289" t="s">
        <v>347</v>
      </c>
      <c r="AE679" s="289" t="s">
        <v>347</v>
      </c>
      <c r="AF679" s="113" t="s">
        <v>466</v>
      </c>
    </row>
    <row r="680" spans="1:32" x14ac:dyDescent="0.25">
      <c r="A680">
        <v>9</v>
      </c>
      <c r="B680" t="s">
        <v>20</v>
      </c>
      <c r="C680" t="s">
        <v>438</v>
      </c>
      <c r="D680">
        <v>2</v>
      </c>
      <c r="E680" t="s">
        <v>439</v>
      </c>
      <c r="F680">
        <v>10</v>
      </c>
      <c r="G680" t="str">
        <f>VLOOKUP(M680,'BATERIA DE PROYECTOS'!$A$2:$G$115,7,0)</f>
        <v xml:space="preserve">Programa 10. Salud Pública Integrada e Integral </v>
      </c>
      <c r="H680" t="s">
        <v>345</v>
      </c>
      <c r="I680" t="str">
        <f>VLOOKUP(M680,'BATERIA DE PROYECTOS'!$A$2:$I$115,9,0)</f>
        <v>Ciudad saludable y con bien-estar</v>
      </c>
      <c r="J680" t="s">
        <v>347</v>
      </c>
      <c r="K680">
        <v>70</v>
      </c>
      <c r="L680" t="str">
        <f>VLOOKUP(M680,'BATERIA DE PROYECTOS'!$A$2:$L$115,12,0)</f>
        <v>Acciones para la promoción y atención de la salud mental</v>
      </c>
      <c r="M680">
        <v>23</v>
      </c>
      <c r="N680" t="s">
        <v>480</v>
      </c>
      <c r="O680" t="s">
        <v>481</v>
      </c>
      <c r="P680" t="s">
        <v>1645</v>
      </c>
      <c r="Q680" s="104">
        <v>753</v>
      </c>
      <c r="R680" s="104">
        <v>770</v>
      </c>
      <c r="S680" s="104">
        <v>792</v>
      </c>
      <c r="T680" s="104">
        <v>815</v>
      </c>
      <c r="U680" s="104">
        <v>3131</v>
      </c>
      <c r="V680" s="105">
        <v>1.41E-2</v>
      </c>
      <c r="W680">
        <v>0</v>
      </c>
      <c r="X680" s="103">
        <v>1000</v>
      </c>
      <c r="Y680" t="s">
        <v>1013</v>
      </c>
      <c r="Z680" s="103">
        <v>18</v>
      </c>
      <c r="AA680" s="112">
        <v>10</v>
      </c>
      <c r="AB680" s="113" t="s">
        <v>482</v>
      </c>
      <c r="AC680" s="121"/>
      <c r="AD680" s="289" t="s">
        <v>483</v>
      </c>
      <c r="AE680" s="289" t="s">
        <v>347</v>
      </c>
      <c r="AF680" s="113" t="s">
        <v>472</v>
      </c>
    </row>
    <row r="681" spans="1:32" x14ac:dyDescent="0.25">
      <c r="A681">
        <v>9</v>
      </c>
      <c r="B681" t="s">
        <v>20</v>
      </c>
      <c r="C681" t="s">
        <v>491</v>
      </c>
      <c r="D681">
        <v>2</v>
      </c>
      <c r="E681" t="s">
        <v>439</v>
      </c>
      <c r="F681">
        <v>12</v>
      </c>
      <c r="G681" t="str">
        <f>VLOOKUP(M681,'BATERIA DE PROYECTOS'!$A$2:$G$115,7,0)</f>
        <v>Programa 12. Bogotá cuida a su gente</v>
      </c>
      <c r="H681" t="s">
        <v>345</v>
      </c>
      <c r="I681" t="str">
        <f>VLOOKUP(M681,'BATERIA DE PROYECTOS'!$A$2:$I$115,9,0)</f>
        <v>Cuidado de la vida</v>
      </c>
      <c r="J681" t="s">
        <v>347</v>
      </c>
      <c r="K681">
        <v>66</v>
      </c>
      <c r="L681" t="str">
        <f>VLOOKUP(M681,'BATERIA DE PROYECTOS'!$A$2:$L$115,12,0)</f>
        <v>Prevención y atención de violencia intrafamiliar y sexual para poblaciones en situaciones de riesgo y vulnerabilidad de derechos</v>
      </c>
      <c r="M681">
        <v>25</v>
      </c>
      <c r="N681" t="s">
        <v>496</v>
      </c>
      <c r="O681" t="s">
        <v>497</v>
      </c>
      <c r="P681" t="s">
        <v>1646</v>
      </c>
      <c r="Q681" s="104">
        <v>502</v>
      </c>
      <c r="R681" s="104">
        <v>513</v>
      </c>
      <c r="S681" s="104">
        <v>528</v>
      </c>
      <c r="T681" s="104">
        <v>544</v>
      </c>
      <c r="U681" s="104">
        <v>2087</v>
      </c>
      <c r="V681" s="105">
        <v>9.4000000000000004E-3</v>
      </c>
      <c r="W681">
        <v>0</v>
      </c>
      <c r="X681" s="103">
        <v>4000</v>
      </c>
      <c r="Y681" t="s">
        <v>1009</v>
      </c>
      <c r="Z681" s="103">
        <v>24</v>
      </c>
      <c r="AA681" s="112">
        <v>12</v>
      </c>
      <c r="AB681" s="113" t="s">
        <v>498</v>
      </c>
      <c r="AC681" s="121"/>
      <c r="AD681" s="289" t="s">
        <v>347</v>
      </c>
      <c r="AE681" s="289" t="s">
        <v>347</v>
      </c>
      <c r="AF681" s="113" t="s">
        <v>371</v>
      </c>
    </row>
    <row r="682" spans="1:32" x14ac:dyDescent="0.25">
      <c r="A682">
        <v>9</v>
      </c>
      <c r="B682" t="s">
        <v>20</v>
      </c>
      <c r="C682" t="s">
        <v>491</v>
      </c>
      <c r="D682">
        <v>2</v>
      </c>
      <c r="E682" t="s">
        <v>439</v>
      </c>
      <c r="F682">
        <v>12</v>
      </c>
      <c r="G682" t="str">
        <f>VLOOKUP(M682,'BATERIA DE PROYECTOS'!$A$2:$G$115,7,0)</f>
        <v>Programa 12. Bogotá cuida a su gente</v>
      </c>
      <c r="H682" t="s">
        <v>345</v>
      </c>
      <c r="I682" t="str">
        <f>VLOOKUP(M682,'BATERIA DE PROYECTOS'!$A$2:$I$115,9,0)</f>
        <v>Cuidado de la vida</v>
      </c>
      <c r="J682" t="s">
        <v>347</v>
      </c>
      <c r="K682">
        <v>23</v>
      </c>
      <c r="L682" t="str">
        <f>VLOOKUP(M682,'BATERIA DE PROYECTOS'!$A$2:$L$115,12,0)</f>
        <v>Estrategias de cuidado a personas cuidadoras</v>
      </c>
      <c r="M682">
        <v>26</v>
      </c>
      <c r="N682" t="s">
        <v>501</v>
      </c>
      <c r="O682" t="s">
        <v>502</v>
      </c>
      <c r="P682" t="s">
        <v>1647</v>
      </c>
      <c r="Q682" s="104">
        <v>678</v>
      </c>
      <c r="R682" s="104">
        <v>694</v>
      </c>
      <c r="S682" s="104">
        <v>714</v>
      </c>
      <c r="T682" s="104">
        <v>734</v>
      </c>
      <c r="U682" s="104">
        <v>2820</v>
      </c>
      <c r="V682" s="105">
        <v>1.2699999999999999E-2</v>
      </c>
      <c r="W682">
        <v>0</v>
      </c>
      <c r="X682" s="103">
        <v>3100</v>
      </c>
      <c r="Y682" t="s">
        <v>995</v>
      </c>
      <c r="Z682" s="103">
        <v>50</v>
      </c>
      <c r="AA682" s="112">
        <v>12</v>
      </c>
      <c r="AB682" s="113" t="s">
        <v>503</v>
      </c>
      <c r="AC682" s="121"/>
      <c r="AD682" s="289" t="s">
        <v>347</v>
      </c>
      <c r="AE682" s="289" t="s">
        <v>347</v>
      </c>
      <c r="AF682" s="113" t="s">
        <v>371</v>
      </c>
    </row>
    <row r="683" spans="1:32" x14ac:dyDescent="0.25">
      <c r="A683">
        <v>9</v>
      </c>
      <c r="B683" t="s">
        <v>20</v>
      </c>
      <c r="C683" t="s">
        <v>491</v>
      </c>
      <c r="D683">
        <v>2</v>
      </c>
      <c r="E683" t="s">
        <v>439</v>
      </c>
      <c r="F683">
        <v>12</v>
      </c>
      <c r="G683" t="str">
        <f>VLOOKUP(M683,'BATERIA DE PROYECTOS'!$A$2:$G$115,7,0)</f>
        <v>Programa 12. Bogotá cuida a su gente</v>
      </c>
      <c r="H683" t="s">
        <v>345</v>
      </c>
      <c r="I683" t="str">
        <f>VLOOKUP(M683,'BATERIA DE PROYECTOS'!$A$2:$I$115,9,0)</f>
        <v>Cuidado de la vida</v>
      </c>
      <c r="J683" t="s">
        <v>347</v>
      </c>
      <c r="K683">
        <v>50</v>
      </c>
      <c r="L683" t="str">
        <f>VLOOKUP(M683,'BATERIA DE PROYECTOS'!$A$2:$L$115,12,0)</f>
        <v>Fortalecimiento de capacidades para el ejercicio de derechos y para la autonomía económica de las mujeres.</v>
      </c>
      <c r="M683">
        <v>27</v>
      </c>
      <c r="N683" t="s">
        <v>506</v>
      </c>
      <c r="O683" t="s">
        <v>507</v>
      </c>
      <c r="P683" t="s">
        <v>1648</v>
      </c>
      <c r="Q683" s="104">
        <v>780</v>
      </c>
      <c r="R683" s="104">
        <v>797</v>
      </c>
      <c r="S683" s="104">
        <v>821</v>
      </c>
      <c r="T683" s="104">
        <v>844</v>
      </c>
      <c r="U683" s="104">
        <v>3242</v>
      </c>
      <c r="V683" s="105">
        <v>1.46E-2</v>
      </c>
      <c r="W683">
        <v>0</v>
      </c>
      <c r="X683" s="103">
        <v>4000</v>
      </c>
      <c r="Y683" t="s">
        <v>995</v>
      </c>
      <c r="Z683" s="103">
        <v>50</v>
      </c>
      <c r="AA683" s="112">
        <v>12</v>
      </c>
      <c r="AB683" s="113" t="s">
        <v>352</v>
      </c>
      <c r="AC683" s="121"/>
      <c r="AD683" s="289" t="s">
        <v>347</v>
      </c>
      <c r="AE683" s="289" t="s">
        <v>508</v>
      </c>
      <c r="AF683" s="113" t="s">
        <v>509</v>
      </c>
    </row>
    <row r="684" spans="1:32" x14ac:dyDescent="0.25">
      <c r="A684">
        <v>9</v>
      </c>
      <c r="B684" t="s">
        <v>20</v>
      </c>
      <c r="C684" t="s">
        <v>521</v>
      </c>
      <c r="D684">
        <v>2</v>
      </c>
      <c r="E684" t="s">
        <v>439</v>
      </c>
      <c r="F684">
        <v>13</v>
      </c>
      <c r="G684" t="str">
        <f>VLOOKUP(M684,'BATERIA DE PROYECTOS'!$A$2:$G$115,7,0)</f>
        <v>Programa 13. Bogotá, un territorio de paz y reconciliación en donde todos puedan volver a empezar.</v>
      </c>
      <c r="H684" t="s">
        <v>345</v>
      </c>
      <c r="I684" t="str">
        <f>VLOOKUP(M684,'BATERIA DE PROYECTOS'!$A$2:$I$115,9,0)</f>
        <v>Cuidado de la vida</v>
      </c>
      <c r="J684" t="s">
        <v>347</v>
      </c>
      <c r="K684">
        <v>21</v>
      </c>
      <c r="L684" t="str">
        <f>VLOOKUP(M684,'BATERIA DE PROYECTOS'!$A$2:$L$115,12,0)</f>
        <v>Construcción de memoria, verdad, reparación, víctimas, paz y reconciliación</v>
      </c>
      <c r="M684">
        <v>30</v>
      </c>
      <c r="N684" t="s">
        <v>525</v>
      </c>
      <c r="O684" t="s">
        <v>526</v>
      </c>
      <c r="P684" t="s">
        <v>1649</v>
      </c>
      <c r="Q684" s="104">
        <v>53</v>
      </c>
      <c r="R684" s="104">
        <v>55</v>
      </c>
      <c r="S684" s="104">
        <v>56</v>
      </c>
      <c r="T684" s="104">
        <v>58</v>
      </c>
      <c r="U684" s="104">
        <v>222</v>
      </c>
      <c r="V684" s="105">
        <v>1E-3</v>
      </c>
      <c r="W684">
        <v>0</v>
      </c>
      <c r="X684" s="103">
        <v>4</v>
      </c>
      <c r="Y684" t="s">
        <v>1023</v>
      </c>
      <c r="Z684" s="103">
        <v>1</v>
      </c>
      <c r="AA684" s="112">
        <v>13</v>
      </c>
      <c r="AB684" s="113" t="s">
        <v>362</v>
      </c>
      <c r="AC684" s="121"/>
      <c r="AD684" s="289" t="s">
        <v>347</v>
      </c>
      <c r="AE684" s="289" t="s">
        <v>527</v>
      </c>
      <c r="AF684" s="113" t="s">
        <v>528</v>
      </c>
    </row>
    <row r="685" spans="1:32" x14ac:dyDescent="0.25">
      <c r="A685">
        <v>9</v>
      </c>
      <c r="B685" t="s">
        <v>20</v>
      </c>
      <c r="C685" t="s">
        <v>521</v>
      </c>
      <c r="D685">
        <v>2</v>
      </c>
      <c r="E685" t="s">
        <v>439</v>
      </c>
      <c r="F685">
        <v>13</v>
      </c>
      <c r="G685" t="str">
        <f>VLOOKUP(M685,'BATERIA DE PROYECTOS'!$A$2:$G$115,7,0)</f>
        <v>Programa 13. Bogotá, un territorio de paz y reconciliación en donde todos puedan volver a empezar.</v>
      </c>
      <c r="H685" t="s">
        <v>345</v>
      </c>
      <c r="I685" t="str">
        <f>VLOOKUP(M685,'BATERIA DE PROYECTOS'!$A$2:$I$115,9,0)</f>
        <v>Cuidado de la vida</v>
      </c>
      <c r="J685" t="s">
        <v>347</v>
      </c>
      <c r="K685">
        <v>21</v>
      </c>
      <c r="L685" t="str">
        <f>VLOOKUP(M685,'BATERIA DE PROYECTOS'!$A$2:$L$115,12,0)</f>
        <v>Construcción de memoria, verdad, reparación, víctimas, paz y reconciliación</v>
      </c>
      <c r="M685">
        <v>31</v>
      </c>
      <c r="N685" t="s">
        <v>529</v>
      </c>
      <c r="O685" t="s">
        <v>530</v>
      </c>
      <c r="P685" t="s">
        <v>1364</v>
      </c>
      <c r="Q685" s="104">
        <v>187</v>
      </c>
      <c r="R685" s="104">
        <v>191</v>
      </c>
      <c r="S685" s="104">
        <v>197</v>
      </c>
      <c r="T685" s="104">
        <v>202</v>
      </c>
      <c r="U685" s="104">
        <v>777</v>
      </c>
      <c r="V685" s="105">
        <v>3.5000000000000001E-3</v>
      </c>
      <c r="W685">
        <v>0</v>
      </c>
      <c r="X685" s="103">
        <v>8</v>
      </c>
      <c r="Y685" t="s">
        <v>1023</v>
      </c>
      <c r="Z685" s="103">
        <v>1</v>
      </c>
      <c r="AA685" s="112">
        <v>13</v>
      </c>
      <c r="AB685" s="113" t="s">
        <v>531</v>
      </c>
      <c r="AC685" s="121"/>
      <c r="AD685" s="289" t="s">
        <v>347</v>
      </c>
      <c r="AE685" s="289" t="s">
        <v>347</v>
      </c>
      <c r="AF685" s="113" t="s">
        <v>532</v>
      </c>
    </row>
    <row r="686" spans="1:32" x14ac:dyDescent="0.25">
      <c r="A686">
        <v>9</v>
      </c>
      <c r="B686" t="s">
        <v>20</v>
      </c>
      <c r="C686" t="s">
        <v>521</v>
      </c>
      <c r="D686">
        <v>2</v>
      </c>
      <c r="E686" t="s">
        <v>439</v>
      </c>
      <c r="F686">
        <v>13</v>
      </c>
      <c r="G686" t="str">
        <f>VLOOKUP(M686,'BATERIA DE PROYECTOS'!$A$2:$G$115,7,0)</f>
        <v>Programa 13. Bogotá, un territorio de paz y reconciliación en donde todos puedan volver a empezar.</v>
      </c>
      <c r="H686" t="s">
        <v>345</v>
      </c>
      <c r="I686" t="str">
        <f>VLOOKUP(M686,'BATERIA DE PROYECTOS'!$A$2:$I$115,9,0)</f>
        <v>Cuidado de la vida</v>
      </c>
      <c r="J686" t="s">
        <v>347</v>
      </c>
      <c r="K686">
        <v>21</v>
      </c>
      <c r="L686" t="str">
        <f>VLOOKUP(M686,'BATERIA DE PROYECTOS'!$A$2:$L$115,12,0)</f>
        <v>Construcción de memoria, verdad, reparación, víctimas, paz y reconciliación</v>
      </c>
      <c r="M686">
        <v>32</v>
      </c>
      <c r="N686" t="s">
        <v>533</v>
      </c>
      <c r="O686" t="s">
        <v>534</v>
      </c>
      <c r="P686" t="s">
        <v>1650</v>
      </c>
      <c r="Q686" s="104">
        <v>80</v>
      </c>
      <c r="R686" s="104">
        <v>82</v>
      </c>
      <c r="S686" s="104">
        <v>84</v>
      </c>
      <c r="T686" s="104">
        <v>87</v>
      </c>
      <c r="U686" s="104">
        <v>333</v>
      </c>
      <c r="V686" s="105">
        <v>1.5E-3</v>
      </c>
      <c r="W686">
        <v>0</v>
      </c>
      <c r="X686" s="103">
        <v>8</v>
      </c>
      <c r="Y686" t="s">
        <v>1023</v>
      </c>
      <c r="Z686" s="103">
        <v>1</v>
      </c>
      <c r="AA686" s="112">
        <v>13</v>
      </c>
      <c r="AB686" s="113" t="s">
        <v>352</v>
      </c>
      <c r="AC686" s="121"/>
      <c r="AD686" s="289" t="s">
        <v>347</v>
      </c>
      <c r="AE686" s="289" t="s">
        <v>347</v>
      </c>
      <c r="AF686" s="113" t="s">
        <v>535</v>
      </c>
    </row>
    <row r="687" spans="1:32" x14ac:dyDescent="0.25">
      <c r="A687">
        <v>9</v>
      </c>
      <c r="B687" t="s">
        <v>20</v>
      </c>
      <c r="C687" t="s">
        <v>536</v>
      </c>
      <c r="D687">
        <v>2</v>
      </c>
      <c r="E687" t="s">
        <v>439</v>
      </c>
      <c r="F687">
        <v>14</v>
      </c>
      <c r="G687" t="str">
        <f>VLOOKUP(M687,'BATERIA DE PROYECTOS'!$A$2:$G$115,7,0)</f>
        <v>Programa 14. Bogotá deportiva, recreativa, artística, patrimonial e intercultural.</v>
      </c>
      <c r="H687" t="s">
        <v>373</v>
      </c>
      <c r="I687" t="str">
        <f>VLOOKUP(M687,'BATERIA DE PROYECTOS'!$A$2:$I$115,9,0)</f>
        <v>Bogotá cultural y deportiva</v>
      </c>
      <c r="J687" t="s">
        <v>539</v>
      </c>
      <c r="K687">
        <v>3</v>
      </c>
      <c r="L687" t="str">
        <f>VLOOKUP(M687,'BATERIA DE PROYECTOS'!$A$2:$L$115,12,0)</f>
        <v>Iniciativas de interés cultural, artístico, patrimonial y de cultura ciudadana.</v>
      </c>
      <c r="M687">
        <v>33</v>
      </c>
      <c r="N687" t="s">
        <v>542</v>
      </c>
      <c r="O687" t="s">
        <v>543</v>
      </c>
      <c r="P687" t="s">
        <v>1651</v>
      </c>
      <c r="Q687" s="104">
        <v>748</v>
      </c>
      <c r="R687" s="104">
        <v>765</v>
      </c>
      <c r="S687" s="104">
        <v>787</v>
      </c>
      <c r="T687" s="104">
        <v>810</v>
      </c>
      <c r="U687" s="104">
        <v>3109</v>
      </c>
      <c r="V687" s="105">
        <v>1.4E-2</v>
      </c>
      <c r="W687">
        <v>0</v>
      </c>
      <c r="X687" s="103">
        <v>160</v>
      </c>
      <c r="Y687" t="s">
        <v>1027</v>
      </c>
      <c r="Z687" s="103">
        <v>26</v>
      </c>
      <c r="AA687" s="112">
        <v>14</v>
      </c>
      <c r="AB687" s="113" t="s">
        <v>544</v>
      </c>
      <c r="AC687" s="121"/>
      <c r="AD687" s="289" t="s">
        <v>545</v>
      </c>
      <c r="AE687" s="289" t="s">
        <v>546</v>
      </c>
      <c r="AF687" s="113" t="s">
        <v>548</v>
      </c>
    </row>
    <row r="688" spans="1:32" x14ac:dyDescent="0.25">
      <c r="A688">
        <v>9</v>
      </c>
      <c r="B688" t="s">
        <v>20</v>
      </c>
      <c r="C688" t="s">
        <v>536</v>
      </c>
      <c r="D688">
        <v>2</v>
      </c>
      <c r="E688" t="s">
        <v>439</v>
      </c>
      <c r="F688">
        <v>14</v>
      </c>
      <c r="G688" t="str">
        <f>VLOOKUP(M688,'BATERIA DE PROYECTOS'!$A$2:$G$115,7,0)</f>
        <v>Programa 14. Bogotá deportiva, recreativa, artística, patrimonial e intercultural.</v>
      </c>
      <c r="H688" t="s">
        <v>345</v>
      </c>
      <c r="I688" t="str">
        <f>VLOOKUP(M688,'BATERIA DE PROYECTOS'!$A$2:$I$115,9,0)</f>
        <v>Bogotá cultural y deportiva</v>
      </c>
      <c r="J688" t="s">
        <v>347</v>
      </c>
      <c r="K688">
        <v>24</v>
      </c>
      <c r="L688" t="str">
        <f>VLOOKUP(M688,'BATERIA DE PROYECTOS'!$A$2:$L$115,12,0)</f>
        <v xml:space="preserve">Recreación y deporte </v>
      </c>
      <c r="M688">
        <v>34</v>
      </c>
      <c r="N688" t="s">
        <v>551</v>
      </c>
      <c r="O688" t="s">
        <v>552</v>
      </c>
      <c r="P688" t="s">
        <v>1652</v>
      </c>
      <c r="Q688" s="104">
        <v>198</v>
      </c>
      <c r="R688" s="104">
        <v>202</v>
      </c>
      <c r="S688" s="104">
        <v>208</v>
      </c>
      <c r="T688" s="104">
        <v>214</v>
      </c>
      <c r="U688" s="104">
        <v>822</v>
      </c>
      <c r="V688" s="105">
        <v>3.7000000000000002E-3</v>
      </c>
      <c r="W688">
        <v>0</v>
      </c>
      <c r="X688" s="103">
        <v>40</v>
      </c>
      <c r="Y688" t="s">
        <v>1027</v>
      </c>
      <c r="Z688" s="103">
        <v>26</v>
      </c>
      <c r="AA688" s="112">
        <v>15</v>
      </c>
      <c r="AB688" s="113" t="s">
        <v>553</v>
      </c>
      <c r="AC688" s="121"/>
      <c r="AD688" s="289" t="s">
        <v>545</v>
      </c>
      <c r="AE688" s="289" t="s">
        <v>347</v>
      </c>
      <c r="AF688" s="113" t="s">
        <v>554</v>
      </c>
    </row>
    <row r="689" spans="1:32" x14ac:dyDescent="0.25">
      <c r="A689">
        <v>9</v>
      </c>
      <c r="B689" t="s">
        <v>20</v>
      </c>
      <c r="C689" t="s">
        <v>536</v>
      </c>
      <c r="D689">
        <v>2</v>
      </c>
      <c r="E689" t="s">
        <v>439</v>
      </c>
      <c r="F689">
        <v>14</v>
      </c>
      <c r="G689" t="str">
        <f>VLOOKUP(M689,'BATERIA DE PROYECTOS'!$A$2:$G$115,7,0)</f>
        <v>Programa 14. Bogotá deportiva, recreativa, artística, patrimonial e intercultural.</v>
      </c>
      <c r="H689" t="s">
        <v>345</v>
      </c>
      <c r="I689" t="str">
        <f>VLOOKUP(M689,'BATERIA DE PROYECTOS'!$A$2:$I$115,9,0)</f>
        <v>Bogotá cultural y deportiva</v>
      </c>
      <c r="J689" t="s">
        <v>347</v>
      </c>
      <c r="K689">
        <v>24</v>
      </c>
      <c r="L689" t="str">
        <f>VLOOKUP(M689,'BATERIA DE PROYECTOS'!$A$2:$L$115,12,0)</f>
        <v xml:space="preserve">Recreación y deporte </v>
      </c>
      <c r="M689">
        <v>35</v>
      </c>
      <c r="N689" t="s">
        <v>555</v>
      </c>
      <c r="O689" t="s">
        <v>556</v>
      </c>
      <c r="P689" t="s">
        <v>1653</v>
      </c>
      <c r="Q689" s="104">
        <v>961</v>
      </c>
      <c r="R689" s="104">
        <v>983</v>
      </c>
      <c r="S689" s="104">
        <v>1012</v>
      </c>
      <c r="T689" s="104">
        <v>1041</v>
      </c>
      <c r="U689" s="104">
        <v>3997</v>
      </c>
      <c r="V689" s="105">
        <v>1.7999999999999999E-2</v>
      </c>
      <c r="W689">
        <v>0</v>
      </c>
      <c r="X689" s="103">
        <v>30000</v>
      </c>
      <c r="Y689" t="s">
        <v>1027</v>
      </c>
      <c r="Z689" s="103">
        <v>26</v>
      </c>
      <c r="AA689" s="112">
        <v>15</v>
      </c>
      <c r="AB689" s="113" t="s">
        <v>557</v>
      </c>
      <c r="AC689" s="121"/>
      <c r="AD689" s="289" t="s">
        <v>545</v>
      </c>
      <c r="AE689" s="289" t="s">
        <v>347</v>
      </c>
      <c r="AF689" s="113" t="s">
        <v>558</v>
      </c>
    </row>
    <row r="690" spans="1:32" x14ac:dyDescent="0.25">
      <c r="A690">
        <v>9</v>
      </c>
      <c r="B690" t="s">
        <v>20</v>
      </c>
      <c r="C690" t="s">
        <v>536</v>
      </c>
      <c r="D690">
        <v>2</v>
      </c>
      <c r="E690" t="s">
        <v>439</v>
      </c>
      <c r="F690">
        <v>14</v>
      </c>
      <c r="G690" t="str">
        <f>VLOOKUP(M690,'BATERIA DE PROYECTOS'!$A$2:$G$115,7,0)</f>
        <v>Programa 14. Bogotá deportiva, recreativa, artística, patrimonial e intercultural.</v>
      </c>
      <c r="H690" t="s">
        <v>345</v>
      </c>
      <c r="I690" t="str">
        <f>VLOOKUP(M690,'BATERIA DE PROYECTOS'!$A$2:$I$115,9,0)</f>
        <v>Bogotá cultural y deportiva</v>
      </c>
      <c r="J690" t="s">
        <v>347</v>
      </c>
      <c r="K690">
        <v>24</v>
      </c>
      <c r="L690" t="str">
        <f>VLOOKUP(M690,'BATERIA DE PROYECTOS'!$A$2:$L$115,12,0)</f>
        <v xml:space="preserve">Recreación y deporte </v>
      </c>
      <c r="M690">
        <v>36</v>
      </c>
      <c r="N690" t="s">
        <v>559</v>
      </c>
      <c r="O690" t="s">
        <v>560</v>
      </c>
      <c r="P690" t="s">
        <v>1654</v>
      </c>
      <c r="Q690" s="104">
        <v>641</v>
      </c>
      <c r="R690" s="104">
        <v>655</v>
      </c>
      <c r="S690" s="104">
        <v>674</v>
      </c>
      <c r="T690" s="104">
        <v>694</v>
      </c>
      <c r="U690" s="104">
        <v>2665</v>
      </c>
      <c r="V690" s="105">
        <v>1.2E-2</v>
      </c>
      <c r="W690">
        <v>0</v>
      </c>
      <c r="X690" s="103">
        <v>5000</v>
      </c>
      <c r="Y690" t="s">
        <v>1027</v>
      </c>
      <c r="Z690" s="103">
        <v>26</v>
      </c>
      <c r="AA690" s="112">
        <v>15</v>
      </c>
      <c r="AB690" s="113" t="s">
        <v>561</v>
      </c>
      <c r="AC690" s="121"/>
      <c r="AD690" s="289" t="s">
        <v>545</v>
      </c>
      <c r="AE690" s="289" t="s">
        <v>562</v>
      </c>
      <c r="AF690" s="113" t="s">
        <v>563</v>
      </c>
    </row>
    <row r="691" spans="1:32" x14ac:dyDescent="0.25">
      <c r="A691">
        <v>9</v>
      </c>
      <c r="B691" t="s">
        <v>20</v>
      </c>
      <c r="C691" t="s">
        <v>536</v>
      </c>
      <c r="D691">
        <v>2</v>
      </c>
      <c r="E691" t="s">
        <v>439</v>
      </c>
      <c r="F691">
        <v>14</v>
      </c>
      <c r="G691" t="str">
        <f>VLOOKUP(M691,'BATERIA DE PROYECTOS'!$A$2:$G$115,7,0)</f>
        <v>Programa 14. Bogotá deportiva, recreativa, artística, patrimonial e intercultural.</v>
      </c>
      <c r="H691" t="s">
        <v>345</v>
      </c>
      <c r="I691" t="str">
        <f>VLOOKUP(M691,'BATERIA DE PROYECTOS'!$A$2:$I$115,9,0)</f>
        <v>Bogotá cultural y deportiva</v>
      </c>
      <c r="J691" t="s">
        <v>347</v>
      </c>
      <c r="K691">
        <v>24</v>
      </c>
      <c r="L691" t="str">
        <f>VLOOKUP(M691,'BATERIA DE PROYECTOS'!$A$2:$L$115,12,0)</f>
        <v xml:space="preserve">Recreación y deporte </v>
      </c>
      <c r="M691">
        <v>37</v>
      </c>
      <c r="N691" t="s">
        <v>564</v>
      </c>
      <c r="O691" t="s">
        <v>565</v>
      </c>
      <c r="P691" t="s">
        <v>1655</v>
      </c>
      <c r="Q691" s="104">
        <v>278</v>
      </c>
      <c r="R691" s="104">
        <v>284</v>
      </c>
      <c r="S691" s="104">
        <v>292</v>
      </c>
      <c r="T691" s="104">
        <v>301</v>
      </c>
      <c r="U691" s="104">
        <v>1155</v>
      </c>
      <c r="V691" s="105">
        <v>5.1999999999999998E-3</v>
      </c>
      <c r="W691">
        <v>0</v>
      </c>
      <c r="X691" s="103">
        <v>4000</v>
      </c>
      <c r="Y691" t="s">
        <v>1027</v>
      </c>
      <c r="Z691" s="103">
        <v>26</v>
      </c>
      <c r="AA691" s="112">
        <v>15</v>
      </c>
      <c r="AB691" s="113" t="s">
        <v>222</v>
      </c>
      <c r="AC691" s="121"/>
      <c r="AD691" s="289" t="s">
        <v>347</v>
      </c>
      <c r="AE691" s="289" t="s">
        <v>347</v>
      </c>
      <c r="AF691" s="113" t="s">
        <v>566</v>
      </c>
    </row>
    <row r="692" spans="1:32" x14ac:dyDescent="0.25">
      <c r="A692">
        <v>9</v>
      </c>
      <c r="B692" t="s">
        <v>20</v>
      </c>
      <c r="C692" t="s">
        <v>536</v>
      </c>
      <c r="D692">
        <v>2</v>
      </c>
      <c r="E692" t="s">
        <v>439</v>
      </c>
      <c r="F692">
        <v>14</v>
      </c>
      <c r="G692" t="str">
        <f>VLOOKUP(M692,'BATERIA DE PROYECTOS'!$A$2:$G$115,7,0)</f>
        <v>Programa 14. Bogotá deportiva, recreativa, artística, patrimonial e intercultural.</v>
      </c>
      <c r="H692" t="s">
        <v>345</v>
      </c>
      <c r="I692" t="str">
        <f>VLOOKUP(M692,'BATERIA DE PROYECTOS'!$A$2:$I$115,9,0)</f>
        <v>Bogotá cultural y deportiva</v>
      </c>
      <c r="J692" t="s">
        <v>347</v>
      </c>
      <c r="K692">
        <v>25</v>
      </c>
      <c r="L692" t="str">
        <f>VLOOKUP(M692,'BATERIA DE PROYECTOS'!$A$2:$L$115,12,0)</f>
        <v>Arte, cultura y patrimonio</v>
      </c>
      <c r="M692">
        <v>38</v>
      </c>
      <c r="N692" t="s">
        <v>569</v>
      </c>
      <c r="O692" t="s">
        <v>570</v>
      </c>
      <c r="P692" t="s">
        <v>1656</v>
      </c>
      <c r="Q692" s="104">
        <v>854</v>
      </c>
      <c r="R692" s="104">
        <v>874</v>
      </c>
      <c r="S692" s="104">
        <v>899</v>
      </c>
      <c r="T692" s="104">
        <v>925</v>
      </c>
      <c r="U692" s="104">
        <v>3553</v>
      </c>
      <c r="V692" s="105">
        <v>1.6E-2</v>
      </c>
      <c r="W692">
        <v>0</v>
      </c>
      <c r="X692" s="103">
        <v>18</v>
      </c>
      <c r="Y692" t="s">
        <v>1027</v>
      </c>
      <c r="Z692" s="103">
        <v>26</v>
      </c>
      <c r="AA692" s="112">
        <v>14</v>
      </c>
      <c r="AB692" s="113" t="s">
        <v>571</v>
      </c>
      <c r="AC692" s="121"/>
      <c r="AD692" s="289" t="s">
        <v>545</v>
      </c>
      <c r="AE692" s="289" t="s">
        <v>572</v>
      </c>
      <c r="AF692" s="113" t="s">
        <v>573</v>
      </c>
    </row>
    <row r="693" spans="1:32" x14ac:dyDescent="0.25">
      <c r="A693">
        <v>9</v>
      </c>
      <c r="B693" t="s">
        <v>20</v>
      </c>
      <c r="C693" t="s">
        <v>536</v>
      </c>
      <c r="D693">
        <v>2</v>
      </c>
      <c r="E693" t="s">
        <v>439</v>
      </c>
      <c r="F693">
        <v>14</v>
      </c>
      <c r="G693" t="str">
        <f>VLOOKUP(M693,'BATERIA DE PROYECTOS'!$A$2:$G$115,7,0)</f>
        <v>Programa 14. Bogotá deportiva, recreativa, artística, patrimonial e intercultural.</v>
      </c>
      <c r="H693" t="s">
        <v>345</v>
      </c>
      <c r="I693" t="str">
        <f>VLOOKUP(M693,'BATERIA DE PROYECTOS'!$A$2:$I$115,9,0)</f>
        <v>Bogotá cultural y deportiva</v>
      </c>
      <c r="J693" t="s">
        <v>347</v>
      </c>
      <c r="K693">
        <v>25</v>
      </c>
      <c r="L693" t="str">
        <f>VLOOKUP(M693,'BATERIA DE PROYECTOS'!$A$2:$L$115,12,0)</f>
        <v>Arte, cultura y patrimonio</v>
      </c>
      <c r="M693">
        <v>39</v>
      </c>
      <c r="N693" t="s">
        <v>574</v>
      </c>
      <c r="O693" t="s">
        <v>575</v>
      </c>
      <c r="P693" t="s">
        <v>1657</v>
      </c>
      <c r="Q693" s="104">
        <v>571</v>
      </c>
      <c r="R693" s="104">
        <v>584</v>
      </c>
      <c r="S693" s="104">
        <v>601</v>
      </c>
      <c r="T693" s="104">
        <v>619</v>
      </c>
      <c r="U693" s="104">
        <v>2376</v>
      </c>
      <c r="V693" s="105">
        <v>1.0699999999999999E-2</v>
      </c>
      <c r="W693">
        <v>0</v>
      </c>
      <c r="X693" s="103">
        <v>2500</v>
      </c>
      <c r="Y693" t="s">
        <v>1027</v>
      </c>
      <c r="Z693" s="103">
        <v>26</v>
      </c>
      <c r="AA693" s="112">
        <v>14</v>
      </c>
      <c r="AB693" s="113" t="s">
        <v>561</v>
      </c>
      <c r="AC693" s="121"/>
      <c r="AD693" s="289" t="s">
        <v>545</v>
      </c>
      <c r="AE693" s="289" t="s">
        <v>576</v>
      </c>
      <c r="AF693" s="113" t="s">
        <v>577</v>
      </c>
    </row>
    <row r="694" spans="1:32" x14ac:dyDescent="0.25">
      <c r="A694">
        <v>9</v>
      </c>
      <c r="B694" t="s">
        <v>20</v>
      </c>
      <c r="C694" t="s">
        <v>536</v>
      </c>
      <c r="D694">
        <v>2</v>
      </c>
      <c r="E694" t="s">
        <v>439</v>
      </c>
      <c r="F694">
        <v>14</v>
      </c>
      <c r="G694" t="str">
        <f>VLOOKUP(M694,'BATERIA DE PROYECTOS'!$A$2:$G$115,7,0)</f>
        <v>Programa 14. Bogotá deportiva, recreativa, artística, patrimonial e intercultural.</v>
      </c>
      <c r="H694" t="s">
        <v>345</v>
      </c>
      <c r="I694" t="str">
        <f>VLOOKUP(M694,'BATERIA DE PROYECTOS'!$A$2:$I$115,9,0)</f>
        <v>Bogotá cultural y deportiva</v>
      </c>
      <c r="J694" t="s">
        <v>347</v>
      </c>
      <c r="K694">
        <v>25</v>
      </c>
      <c r="L694" t="str">
        <f>VLOOKUP(M694,'BATERIA DE PROYECTOS'!$A$2:$L$115,12,0)</f>
        <v>Arte, cultura y patrimonio</v>
      </c>
      <c r="M694">
        <v>40</v>
      </c>
      <c r="N694" t="s">
        <v>578</v>
      </c>
      <c r="O694" t="s">
        <v>579</v>
      </c>
      <c r="P694" t="s">
        <v>1658</v>
      </c>
      <c r="Q694" s="104">
        <v>192</v>
      </c>
      <c r="R694" s="104">
        <v>197</v>
      </c>
      <c r="S694" s="104">
        <v>202</v>
      </c>
      <c r="T694" s="104">
        <v>208</v>
      </c>
      <c r="U694" s="104">
        <v>799</v>
      </c>
      <c r="V694" s="105">
        <v>3.5999999999999999E-3</v>
      </c>
      <c r="W694">
        <v>0</v>
      </c>
      <c r="X694" s="103">
        <v>40</v>
      </c>
      <c r="Y694" t="s">
        <v>1027</v>
      </c>
      <c r="Z694" s="103">
        <v>26</v>
      </c>
      <c r="AA694" s="112">
        <v>14</v>
      </c>
      <c r="AB694" s="113" t="s">
        <v>580</v>
      </c>
      <c r="AC694" s="121"/>
      <c r="AD694" s="289" t="s">
        <v>347</v>
      </c>
      <c r="AE694" s="289" t="s">
        <v>347</v>
      </c>
      <c r="AF694" s="113" t="s">
        <v>581</v>
      </c>
    </row>
    <row r="695" spans="1:32" x14ac:dyDescent="0.25">
      <c r="A695">
        <v>9</v>
      </c>
      <c r="B695" t="s">
        <v>20</v>
      </c>
      <c r="C695" t="s">
        <v>595</v>
      </c>
      <c r="D695">
        <v>2</v>
      </c>
      <c r="E695" t="s">
        <v>439</v>
      </c>
      <c r="F695">
        <v>15</v>
      </c>
      <c r="G695" t="str">
        <f>VLOOKUP(M695,'BATERIA DE PROYECTOS'!$A$2:$G$115,7,0)</f>
        <v>Programa 15. Bogotá protege todas las formas de vida</v>
      </c>
      <c r="H695" t="s">
        <v>345</v>
      </c>
      <c r="I695" t="str">
        <f>VLOOKUP(M695,'BATERIA DE PROYECTOS'!$A$2:$I$115,9,0)</f>
        <v>Cuidado de la vida</v>
      </c>
      <c r="J695" t="s">
        <v>347</v>
      </c>
      <c r="K695">
        <v>33</v>
      </c>
      <c r="L695" t="str">
        <f>VLOOKUP(M695,'BATERIA DE PROYECTOS'!$A$2:$L$115,12,0)</f>
        <v>Protección y bienestar animal</v>
      </c>
      <c r="M695">
        <v>43</v>
      </c>
      <c r="N695" t="s">
        <v>599</v>
      </c>
      <c r="O695" t="s">
        <v>600</v>
      </c>
      <c r="P695" t="s">
        <v>1659</v>
      </c>
      <c r="Q695" s="104">
        <v>53</v>
      </c>
      <c r="R695" s="104">
        <v>55</v>
      </c>
      <c r="S695" s="104">
        <v>56</v>
      </c>
      <c r="T695" s="104">
        <v>58</v>
      </c>
      <c r="U695" s="104">
        <v>222</v>
      </c>
      <c r="V695" s="105">
        <v>1E-3</v>
      </c>
      <c r="W695">
        <v>0</v>
      </c>
      <c r="X695" s="103">
        <v>1000</v>
      </c>
      <c r="Y695" t="s">
        <v>1036</v>
      </c>
      <c r="Z695" s="103">
        <v>33</v>
      </c>
      <c r="AA695" s="112">
        <v>16</v>
      </c>
      <c r="AB695" s="113" t="s">
        <v>406</v>
      </c>
      <c r="AC695" s="121"/>
      <c r="AD695" s="289" t="s">
        <v>347</v>
      </c>
      <c r="AE695" s="289" t="s">
        <v>601</v>
      </c>
      <c r="AF695" s="113" t="s">
        <v>602</v>
      </c>
    </row>
    <row r="696" spans="1:32" x14ac:dyDescent="0.25">
      <c r="A696">
        <v>9</v>
      </c>
      <c r="B696" t="s">
        <v>20</v>
      </c>
      <c r="C696" t="s">
        <v>595</v>
      </c>
      <c r="D696">
        <v>2</v>
      </c>
      <c r="E696" t="s">
        <v>439</v>
      </c>
      <c r="F696">
        <v>15</v>
      </c>
      <c r="G696" t="str">
        <f>VLOOKUP(M696,'BATERIA DE PROYECTOS'!$A$2:$G$115,7,0)</f>
        <v>Programa 15. Bogotá protege todas las formas de vida</v>
      </c>
      <c r="H696" t="s">
        <v>345</v>
      </c>
      <c r="I696" t="str">
        <f>VLOOKUP(M696,'BATERIA DE PROYECTOS'!$A$2:$I$115,9,0)</f>
        <v>Cuidado de la vida</v>
      </c>
      <c r="J696" t="s">
        <v>347</v>
      </c>
      <c r="K696">
        <v>33</v>
      </c>
      <c r="L696" t="str">
        <f>VLOOKUP(M696,'BATERIA DE PROYECTOS'!$A$2:$L$115,12,0)</f>
        <v>Protección y bienestar animal</v>
      </c>
      <c r="M696">
        <v>44</v>
      </c>
      <c r="N696" t="s">
        <v>603</v>
      </c>
      <c r="O696" t="s">
        <v>604</v>
      </c>
      <c r="P696" t="s">
        <v>1660</v>
      </c>
      <c r="Q696" s="104">
        <v>224</v>
      </c>
      <c r="R696" s="104">
        <v>229</v>
      </c>
      <c r="S696" s="104">
        <v>236</v>
      </c>
      <c r="T696" s="104">
        <v>243</v>
      </c>
      <c r="U696" s="104">
        <v>933</v>
      </c>
      <c r="V696" s="105">
        <v>4.1999999999999997E-3</v>
      </c>
      <c r="W696">
        <v>0</v>
      </c>
      <c r="X696" s="103">
        <v>2000</v>
      </c>
      <c r="Y696" t="s">
        <v>1036</v>
      </c>
      <c r="Z696" s="103">
        <v>33</v>
      </c>
      <c r="AA696" s="112">
        <v>16</v>
      </c>
      <c r="AB696" s="113" t="s">
        <v>605</v>
      </c>
      <c r="AC696" s="121"/>
      <c r="AD696" s="289" t="s">
        <v>347</v>
      </c>
      <c r="AE696" s="289" t="s">
        <v>606</v>
      </c>
      <c r="AF696" s="113" t="s">
        <v>607</v>
      </c>
    </row>
    <row r="697" spans="1:32" x14ac:dyDescent="0.25">
      <c r="A697">
        <v>9</v>
      </c>
      <c r="B697" t="s">
        <v>20</v>
      </c>
      <c r="C697" t="s">
        <v>595</v>
      </c>
      <c r="D697">
        <v>2</v>
      </c>
      <c r="E697" t="s">
        <v>439</v>
      </c>
      <c r="F697">
        <v>15</v>
      </c>
      <c r="G697" t="str">
        <f>VLOOKUP(M697,'BATERIA DE PROYECTOS'!$A$2:$G$115,7,0)</f>
        <v>Programa 15. Bogotá protege todas las formas de vida</v>
      </c>
      <c r="H697" t="s">
        <v>345</v>
      </c>
      <c r="I697" t="str">
        <f>VLOOKUP(M697,'BATERIA DE PROYECTOS'!$A$2:$I$115,9,0)</f>
        <v>Cuidado de la vida</v>
      </c>
      <c r="J697" t="s">
        <v>347</v>
      </c>
      <c r="K697">
        <v>33</v>
      </c>
      <c r="L697" t="str">
        <f>VLOOKUP(M697,'BATERIA DE PROYECTOS'!$A$2:$L$115,12,0)</f>
        <v>Protección y bienestar animal</v>
      </c>
      <c r="M697">
        <v>45</v>
      </c>
      <c r="N697" t="s">
        <v>608</v>
      </c>
      <c r="O697" t="s">
        <v>609</v>
      </c>
      <c r="P697" t="s">
        <v>1661</v>
      </c>
      <c r="Q697" s="104">
        <v>475</v>
      </c>
      <c r="R697" s="104">
        <v>486</v>
      </c>
      <c r="S697" s="104">
        <v>500</v>
      </c>
      <c r="T697" s="104">
        <v>515</v>
      </c>
      <c r="U697" s="104">
        <v>1976</v>
      </c>
      <c r="V697" s="105">
        <v>8.8999999999999999E-3</v>
      </c>
      <c r="W697">
        <v>0</v>
      </c>
      <c r="X697" s="103">
        <v>7440</v>
      </c>
      <c r="Y697" t="s">
        <v>1036</v>
      </c>
      <c r="Z697" s="103">
        <v>33</v>
      </c>
      <c r="AA697" s="112">
        <v>16</v>
      </c>
      <c r="AB697" s="113" t="s">
        <v>610</v>
      </c>
      <c r="AC697" s="121"/>
      <c r="AD697" s="289" t="s">
        <v>347</v>
      </c>
      <c r="AE697" s="289" t="s">
        <v>611</v>
      </c>
      <c r="AF697" s="113" t="s">
        <v>607</v>
      </c>
    </row>
    <row r="698" spans="1:32" x14ac:dyDescent="0.25">
      <c r="A698">
        <v>9</v>
      </c>
      <c r="B698" t="s">
        <v>20</v>
      </c>
      <c r="C698" t="s">
        <v>644</v>
      </c>
      <c r="D698">
        <v>3</v>
      </c>
      <c r="E698" t="s">
        <v>645</v>
      </c>
      <c r="F698">
        <v>16</v>
      </c>
      <c r="G698" t="str">
        <f>VLOOKUP(M698,'BATERIA DE PROYECTOS'!$A$2:$G$115,7,0)</f>
        <v>Programa 16. Atención integral a la primera infancia y educación como eje del potencial humano.</v>
      </c>
      <c r="H698" t="s">
        <v>373</v>
      </c>
      <c r="I698" t="str">
        <f>VLOOKUP(M698,'BATERIA DE PROYECTOS'!$A$2:$I$115,9,0)</f>
        <v>Educación como eje del potencial humano</v>
      </c>
      <c r="J698">
        <v>0.09</v>
      </c>
      <c r="K698">
        <v>28</v>
      </c>
      <c r="L698" t="str">
        <f>VLOOKUP(M698,'BATERIA DE PROYECTOS'!$A$2:$L$115,12,0)</f>
        <v>Dotación de equipamientos para instituciones educativas públicas del distrito.</v>
      </c>
      <c r="M698">
        <v>50</v>
      </c>
      <c r="N698" t="s">
        <v>650</v>
      </c>
      <c r="O698" t="s">
        <v>651</v>
      </c>
      <c r="P698" t="s">
        <v>1662</v>
      </c>
      <c r="Q698" s="104">
        <v>1255</v>
      </c>
      <c r="R698" s="104">
        <v>1283</v>
      </c>
      <c r="S698" s="104">
        <v>1321</v>
      </c>
      <c r="T698" s="104">
        <v>1359</v>
      </c>
      <c r="U698" s="104">
        <v>5218</v>
      </c>
      <c r="V698" s="105">
        <v>2.35E-2</v>
      </c>
      <c r="W698">
        <v>0</v>
      </c>
      <c r="X698" s="103">
        <v>26</v>
      </c>
      <c r="Y698" t="s">
        <v>1040</v>
      </c>
      <c r="Z698" s="103">
        <v>15</v>
      </c>
      <c r="AA698" s="112">
        <v>17</v>
      </c>
      <c r="AB698" s="113" t="s">
        <v>222</v>
      </c>
      <c r="AC698" s="121"/>
      <c r="AD698" s="289" t="s">
        <v>347</v>
      </c>
      <c r="AE698" s="289" t="s">
        <v>652</v>
      </c>
      <c r="AF698" s="113" t="s">
        <v>653</v>
      </c>
    </row>
    <row r="699" spans="1:32" x14ac:dyDescent="0.25">
      <c r="A699">
        <v>9</v>
      </c>
      <c r="B699" t="s">
        <v>20</v>
      </c>
      <c r="C699" t="s">
        <v>644</v>
      </c>
      <c r="D699">
        <v>3</v>
      </c>
      <c r="E699" t="s">
        <v>645</v>
      </c>
      <c r="F699">
        <v>16</v>
      </c>
      <c r="G699" t="str">
        <f>VLOOKUP(M699,'BATERIA DE PROYECTOS'!$A$2:$G$115,7,0)</f>
        <v>Programa 16. Atención integral a la primera infancia y educación como eje del potencial humano.</v>
      </c>
      <c r="H699" t="s">
        <v>373</v>
      </c>
      <c r="I699" t="str">
        <f>VLOOKUP(M699,'BATERIA DE PROYECTOS'!$A$2:$I$115,9,0)</f>
        <v>Educación como eje del potencial humano</v>
      </c>
      <c r="J699">
        <v>0.09</v>
      </c>
      <c r="K699">
        <v>29</v>
      </c>
      <c r="L699" t="str">
        <f>VLOOKUP(M699,'BATERIA DE PROYECTOS'!$A$2:$L$115,12,0)</f>
        <v>Apoyo para educación superior</v>
      </c>
      <c r="M699">
        <v>51</v>
      </c>
      <c r="N699" t="s">
        <v>656</v>
      </c>
      <c r="O699" t="s">
        <v>657</v>
      </c>
      <c r="P699" t="s">
        <v>1379</v>
      </c>
      <c r="Q699" s="104">
        <v>1041</v>
      </c>
      <c r="R699" s="104">
        <v>1065</v>
      </c>
      <c r="S699" s="104">
        <v>1096</v>
      </c>
      <c r="T699" s="104">
        <v>1128</v>
      </c>
      <c r="U699" s="104">
        <v>4330</v>
      </c>
      <c r="V699" s="105">
        <v>1.95E-2</v>
      </c>
      <c r="W699">
        <v>0</v>
      </c>
      <c r="X699" s="103">
        <v>500</v>
      </c>
      <c r="Y699" t="s">
        <v>1040</v>
      </c>
      <c r="Z699" s="103">
        <v>15</v>
      </c>
      <c r="AA699" s="112">
        <v>17</v>
      </c>
      <c r="AB699" s="113" t="s">
        <v>658</v>
      </c>
      <c r="AC699" s="121"/>
      <c r="AD699" s="289" t="s">
        <v>659</v>
      </c>
      <c r="AE699" s="289" t="s">
        <v>660</v>
      </c>
      <c r="AF699" s="113" t="s">
        <v>661</v>
      </c>
    </row>
    <row r="700" spans="1:32" x14ac:dyDescent="0.25">
      <c r="A700">
        <v>9</v>
      </c>
      <c r="B700" t="s">
        <v>20</v>
      </c>
      <c r="C700" t="s">
        <v>644</v>
      </c>
      <c r="D700">
        <v>3</v>
      </c>
      <c r="E700" t="s">
        <v>645</v>
      </c>
      <c r="F700">
        <v>16</v>
      </c>
      <c r="G700" t="str">
        <f>VLOOKUP(M700,'BATERIA DE PROYECTOS'!$A$2:$G$115,7,0)</f>
        <v>Programa 16. Atención integral a la primera infancia y educación como eje del potencial humano.</v>
      </c>
      <c r="H700" t="s">
        <v>373</v>
      </c>
      <c r="I700" t="str">
        <f>VLOOKUP(M700,'BATERIA DE PROYECTOS'!$A$2:$I$115,9,0)</f>
        <v>Educación como eje del potencial humano</v>
      </c>
      <c r="J700">
        <v>0.09</v>
      </c>
      <c r="K700">
        <v>29</v>
      </c>
      <c r="L700" t="str">
        <f>VLOOKUP(M700,'BATERIA DE PROYECTOS'!$A$2:$L$115,12,0)</f>
        <v>Apoyo para educación superior</v>
      </c>
      <c r="M700">
        <v>52</v>
      </c>
      <c r="N700" t="s">
        <v>662</v>
      </c>
      <c r="O700" t="s">
        <v>663</v>
      </c>
      <c r="P700" t="s">
        <v>1663</v>
      </c>
      <c r="Q700" s="104">
        <v>2510</v>
      </c>
      <c r="R700" s="104">
        <v>2567</v>
      </c>
      <c r="S700" s="104">
        <v>2641</v>
      </c>
      <c r="T700" s="104">
        <v>2718</v>
      </c>
      <c r="U700" s="104">
        <v>10436</v>
      </c>
      <c r="V700" s="105">
        <v>4.7E-2</v>
      </c>
      <c r="W700">
        <v>0</v>
      </c>
      <c r="X700" s="103">
        <v>250</v>
      </c>
      <c r="Y700" t="s">
        <v>1040</v>
      </c>
      <c r="Z700" s="103">
        <v>15</v>
      </c>
      <c r="AA700" s="112">
        <v>17</v>
      </c>
      <c r="AB700" s="113" t="s">
        <v>664</v>
      </c>
      <c r="AC700" s="121"/>
      <c r="AD700" s="289" t="s">
        <v>659</v>
      </c>
      <c r="AE700" s="289" t="s">
        <v>660</v>
      </c>
      <c r="AF700" s="113" t="s">
        <v>665</v>
      </c>
    </row>
    <row r="701" spans="1:32" x14ac:dyDescent="0.25">
      <c r="A701">
        <v>9</v>
      </c>
      <c r="B701" t="s">
        <v>20</v>
      </c>
      <c r="C701" t="s">
        <v>672</v>
      </c>
      <c r="D701">
        <v>3</v>
      </c>
      <c r="E701" t="s">
        <v>645</v>
      </c>
      <c r="F701">
        <v>19</v>
      </c>
      <c r="G701" t="str">
        <f>VLOOKUP(M701,'BATERIA DE PROYECTOS'!$A$2:$G$115,7,0)</f>
        <v>Programa 19. Desarrollo empresarial, productividad y empleo.</v>
      </c>
      <c r="H701" t="s">
        <v>345</v>
      </c>
      <c r="I701" t="str">
        <f>VLOOKUP(M701,'BATERIA DE PROYECTOS'!$A$2:$I$115,9,0)</f>
        <v>Desarrollo empresarial, productividad y empleo</v>
      </c>
      <c r="J701" t="s">
        <v>347</v>
      </c>
      <c r="K701">
        <v>35</v>
      </c>
      <c r="L701" t="str">
        <f>VLOOKUP(M701,'BATERIA DE PROYECTOS'!$A$2:$L$115,12,0)</f>
        <v>Fortalecimiento de habilidades para la empleabilidad - impulso al empleo local.</v>
      </c>
      <c r="M701">
        <v>54</v>
      </c>
      <c r="N701" t="s">
        <v>677</v>
      </c>
      <c r="O701" t="s">
        <v>678</v>
      </c>
      <c r="P701" t="s">
        <v>1664</v>
      </c>
      <c r="Q701" s="104">
        <v>753</v>
      </c>
      <c r="R701" s="104">
        <v>770</v>
      </c>
      <c r="S701" s="104">
        <v>792</v>
      </c>
      <c r="T701" s="104">
        <v>815</v>
      </c>
      <c r="U701" s="104">
        <v>3131</v>
      </c>
      <c r="V701" s="105">
        <v>1.41E-2</v>
      </c>
      <c r="W701">
        <v>0</v>
      </c>
      <c r="X701" s="103">
        <v>4</v>
      </c>
      <c r="Y701" t="s">
        <v>1044</v>
      </c>
      <c r="Z701" s="103">
        <v>11</v>
      </c>
      <c r="AA701" s="112">
        <v>18</v>
      </c>
      <c r="AB701" s="113" t="s">
        <v>352</v>
      </c>
      <c r="AC701" s="121"/>
      <c r="AD701" s="289" t="s">
        <v>679</v>
      </c>
      <c r="AE701" s="289" t="s">
        <v>347</v>
      </c>
      <c r="AF701" s="113" t="s">
        <v>680</v>
      </c>
    </row>
    <row r="702" spans="1:32" x14ac:dyDescent="0.25">
      <c r="A702">
        <v>9</v>
      </c>
      <c r="B702" t="s">
        <v>20</v>
      </c>
      <c r="C702" t="s">
        <v>672</v>
      </c>
      <c r="D702">
        <v>3</v>
      </c>
      <c r="E702" t="s">
        <v>645</v>
      </c>
      <c r="F702">
        <v>19</v>
      </c>
      <c r="G702" t="str">
        <f>VLOOKUP(M702,'BATERIA DE PROYECTOS'!$A$2:$G$115,7,0)</f>
        <v>Programa 19. Desarrollo empresarial, productividad y empleo.</v>
      </c>
      <c r="H702" t="s">
        <v>345</v>
      </c>
      <c r="I702" t="str">
        <f>VLOOKUP(M702,'BATERIA DE PROYECTOS'!$A$2:$I$115,9,0)</f>
        <v>Emprendimiento equitativo e incluyente</v>
      </c>
      <c r="J702" t="s">
        <v>347</v>
      </c>
      <c r="K702">
        <v>36</v>
      </c>
      <c r="L702" t="str">
        <f>VLOOKUP(M702,'BATERIA DE PROYECTOS'!$A$2:$L$115,12,0)</f>
        <v>Desarrollo turístico local</v>
      </c>
      <c r="M702">
        <v>55</v>
      </c>
      <c r="N702" t="s">
        <v>684</v>
      </c>
      <c r="O702" t="s">
        <v>685</v>
      </c>
      <c r="P702" t="s">
        <v>1665</v>
      </c>
      <c r="Q702" s="104">
        <v>561</v>
      </c>
      <c r="R702" s="104">
        <v>573</v>
      </c>
      <c r="S702" s="104">
        <v>590</v>
      </c>
      <c r="T702" s="104">
        <v>607</v>
      </c>
      <c r="U702" s="104">
        <v>2332</v>
      </c>
      <c r="V702" s="105">
        <v>1.0500000000000001E-2</v>
      </c>
      <c r="W702">
        <v>0</v>
      </c>
      <c r="X702" s="103">
        <v>200</v>
      </c>
      <c r="Y702" t="s">
        <v>1044</v>
      </c>
      <c r="Z702" s="103">
        <v>11</v>
      </c>
      <c r="AA702" s="112">
        <v>18</v>
      </c>
      <c r="AB702" s="113" t="s">
        <v>686</v>
      </c>
      <c r="AC702" s="121"/>
      <c r="AD702" s="289" t="s">
        <v>347</v>
      </c>
      <c r="AE702" s="289" t="s">
        <v>347</v>
      </c>
      <c r="AF702" s="113" t="s">
        <v>687</v>
      </c>
    </row>
    <row r="703" spans="1:32" x14ac:dyDescent="0.25">
      <c r="A703">
        <v>9</v>
      </c>
      <c r="B703" t="s">
        <v>20</v>
      </c>
      <c r="C703" t="s">
        <v>536</v>
      </c>
      <c r="D703">
        <v>3</v>
      </c>
      <c r="E703" t="s">
        <v>645</v>
      </c>
      <c r="F703">
        <v>20</v>
      </c>
      <c r="G703" t="str">
        <f>VLOOKUP(M703,'BATERIA DE PROYECTOS'!$A$2:$G$115,7,0)</f>
        <v>Programa 20. Promoción del emprendimiento formal, equitativo e incluyente</v>
      </c>
      <c r="H703" t="s">
        <v>345</v>
      </c>
      <c r="I703" t="str">
        <f>VLOOKUP(M703,'BATERIA DE PROYECTOS'!$A$2:$I$115,9,0)</f>
        <v>Bogotá cultural y deportiva</v>
      </c>
      <c r="J703" t="s">
        <v>347</v>
      </c>
      <c r="K703">
        <v>30</v>
      </c>
      <c r="L703" t="str">
        <f>VLOOKUP(M703,'BATERIA DE PROYECTOS'!$A$2:$L$115,12,0)</f>
        <v>Sostenibilidad del ecosistema cultural y creativo</v>
      </c>
      <c r="M703">
        <v>56</v>
      </c>
      <c r="N703" t="s">
        <v>691</v>
      </c>
      <c r="O703" t="s">
        <v>692</v>
      </c>
      <c r="P703" t="s">
        <v>1666</v>
      </c>
      <c r="Q703" s="104">
        <v>502</v>
      </c>
      <c r="R703" s="104">
        <v>513</v>
      </c>
      <c r="S703" s="104">
        <v>528</v>
      </c>
      <c r="T703" s="104">
        <v>544</v>
      </c>
      <c r="U703" s="104">
        <v>2087</v>
      </c>
      <c r="V703" s="105">
        <v>9.4000000000000004E-3</v>
      </c>
      <c r="W703">
        <v>0</v>
      </c>
      <c r="X703" s="103">
        <v>70</v>
      </c>
      <c r="Y703" t="s">
        <v>1027</v>
      </c>
      <c r="Z703" s="103">
        <v>26</v>
      </c>
      <c r="AA703" s="112">
        <v>19</v>
      </c>
      <c r="AB703" s="113" t="s">
        <v>693</v>
      </c>
      <c r="AC703" s="121"/>
      <c r="AD703" s="289" t="s">
        <v>545</v>
      </c>
      <c r="AE703" s="289" t="s">
        <v>347</v>
      </c>
      <c r="AF703" s="113" t="s">
        <v>694</v>
      </c>
    </row>
    <row r="704" spans="1:32" x14ac:dyDescent="0.25">
      <c r="A704">
        <v>9</v>
      </c>
      <c r="B704" t="s">
        <v>20</v>
      </c>
      <c r="C704" t="s">
        <v>672</v>
      </c>
      <c r="D704">
        <v>3</v>
      </c>
      <c r="E704" t="s">
        <v>645</v>
      </c>
      <c r="F704">
        <v>20</v>
      </c>
      <c r="G704" t="str">
        <f>VLOOKUP(M704,'BATERIA DE PROYECTOS'!$A$2:$G$115,7,0)</f>
        <v>Programa 20. Promoción del emprendimiento formal, equitativo e incluyente</v>
      </c>
      <c r="H704" t="s">
        <v>345</v>
      </c>
      <c r="I704" t="str">
        <f>VLOOKUP(M704,'BATERIA DE PROYECTOS'!$A$2:$I$115,9,0)</f>
        <v>Emprendimiento equitativo e incluyente</v>
      </c>
      <c r="J704" t="s">
        <v>347</v>
      </c>
      <c r="K704">
        <v>38</v>
      </c>
      <c r="L704" t="str">
        <f>VLOOKUP(M704,'BATERIA DE PROYECTOS'!$A$2:$L$115,12,0)</f>
        <v>Fortalecimiento del tejido empresarial local</v>
      </c>
      <c r="M704">
        <v>58</v>
      </c>
      <c r="N704" t="s">
        <v>704</v>
      </c>
      <c r="O704" t="s">
        <v>705</v>
      </c>
      <c r="P704" t="s">
        <v>1667</v>
      </c>
      <c r="Q704" s="104">
        <v>502</v>
      </c>
      <c r="R704" s="104">
        <v>513</v>
      </c>
      <c r="S704" s="104">
        <v>528</v>
      </c>
      <c r="T704" s="104">
        <v>544</v>
      </c>
      <c r="U704" s="104">
        <v>2087</v>
      </c>
      <c r="V704" s="105">
        <v>9.4000000000000004E-3</v>
      </c>
      <c r="W704">
        <v>0</v>
      </c>
      <c r="X704" s="103">
        <v>180</v>
      </c>
      <c r="Y704" t="s">
        <v>1044</v>
      </c>
      <c r="Z704" s="103">
        <v>11</v>
      </c>
      <c r="AA704" s="112">
        <v>20</v>
      </c>
      <c r="AB704" s="113" t="s">
        <v>706</v>
      </c>
      <c r="AC704" s="121"/>
      <c r="AD704" s="289" t="s">
        <v>347</v>
      </c>
      <c r="AE704" s="289" t="s">
        <v>707</v>
      </c>
      <c r="AF704" s="113" t="s">
        <v>708</v>
      </c>
    </row>
    <row r="705" spans="1:32" x14ac:dyDescent="0.25">
      <c r="A705">
        <v>9</v>
      </c>
      <c r="B705" t="s">
        <v>20</v>
      </c>
      <c r="C705" t="s">
        <v>536</v>
      </c>
      <c r="D705">
        <v>4</v>
      </c>
      <c r="E705" t="s">
        <v>710</v>
      </c>
      <c r="F705">
        <v>24</v>
      </c>
      <c r="G705" t="str">
        <f>VLOOKUP(M705,'BATERIA DE PROYECTOS'!$A$2:$G$115,7,0)</f>
        <v>Programa 24. Revitalización y renovación urbana y rural con inclusión.</v>
      </c>
      <c r="H705" t="s">
        <v>345</v>
      </c>
      <c r="I705" t="str">
        <f>VLOOKUP(M705,'BATERIA DE PROYECTOS'!$A$2:$I$115,9,0)</f>
        <v>Desarrollo urbano y rural integral</v>
      </c>
      <c r="J705" t="s">
        <v>347</v>
      </c>
      <c r="K705">
        <v>26</v>
      </c>
      <c r="L705" t="str">
        <f>VLOOKUP(M705,'BATERIA DE PROYECTOS'!$A$2:$L$115,12,0)</f>
        <v>Construcción, mantenimiento y dotación de parques de la red de proximidad</v>
      </c>
      <c r="M705">
        <v>61</v>
      </c>
      <c r="N705" t="s">
        <v>727</v>
      </c>
      <c r="O705" t="s">
        <v>728</v>
      </c>
      <c r="P705" t="s">
        <v>1668</v>
      </c>
      <c r="Q705" s="104">
        <v>1020</v>
      </c>
      <c r="R705" s="104">
        <v>1043</v>
      </c>
      <c r="S705" s="104">
        <v>1073</v>
      </c>
      <c r="T705" s="104">
        <v>1105</v>
      </c>
      <c r="U705" s="104">
        <v>4241</v>
      </c>
      <c r="V705" s="105">
        <v>1.9099999999999999E-2</v>
      </c>
      <c r="W705">
        <v>0</v>
      </c>
      <c r="X705" s="103">
        <v>20</v>
      </c>
      <c r="Y705" t="s">
        <v>1027</v>
      </c>
      <c r="Z705" s="103">
        <v>26</v>
      </c>
      <c r="AA705" s="112">
        <v>22</v>
      </c>
      <c r="AB705" s="113" t="s">
        <v>383</v>
      </c>
      <c r="AC705" s="121"/>
      <c r="AD705" s="289" t="s">
        <v>347</v>
      </c>
      <c r="AE705" s="289" t="s">
        <v>729</v>
      </c>
      <c r="AF705" s="113" t="s">
        <v>730</v>
      </c>
    </row>
    <row r="706" spans="1:32" x14ac:dyDescent="0.25">
      <c r="A706">
        <v>9</v>
      </c>
      <c r="B706" t="s">
        <v>20</v>
      </c>
      <c r="C706" t="s">
        <v>536</v>
      </c>
      <c r="D706">
        <v>4</v>
      </c>
      <c r="E706" t="s">
        <v>710</v>
      </c>
      <c r="F706">
        <v>24</v>
      </c>
      <c r="G706" t="str">
        <f>VLOOKUP(M706,'BATERIA DE PROYECTOS'!$A$2:$G$115,7,0)</f>
        <v>Programa 24. Revitalización y renovación urbana y rural con inclusión.</v>
      </c>
      <c r="H706" t="s">
        <v>345</v>
      </c>
      <c r="I706" t="str">
        <f>VLOOKUP(M706,'BATERIA DE PROYECTOS'!$A$2:$I$115,9,0)</f>
        <v>Desarrollo urbano y rural integral</v>
      </c>
      <c r="J706" t="s">
        <v>347</v>
      </c>
      <c r="K706">
        <v>31</v>
      </c>
      <c r="L706" t="str">
        <f>VLOOKUP(M706,'BATERIA DE PROYECTOS'!$A$2:$L$115,12,0)</f>
        <v>Dotación de equipamientos culturales de escala local</v>
      </c>
      <c r="M706">
        <v>62</v>
      </c>
      <c r="N706" t="s">
        <v>733</v>
      </c>
      <c r="O706" t="s">
        <v>734</v>
      </c>
      <c r="P706" t="s">
        <v>1669</v>
      </c>
      <c r="Q706" s="104">
        <v>203</v>
      </c>
      <c r="R706" s="104">
        <v>208</v>
      </c>
      <c r="S706" s="104">
        <v>214</v>
      </c>
      <c r="T706" s="104">
        <v>220</v>
      </c>
      <c r="U706" s="104">
        <v>844</v>
      </c>
      <c r="V706" s="105">
        <v>3.8E-3</v>
      </c>
      <c r="W706">
        <v>0</v>
      </c>
      <c r="X706" s="103">
        <v>2</v>
      </c>
      <c r="Y706" t="s">
        <v>1027</v>
      </c>
      <c r="Z706" s="103">
        <v>26</v>
      </c>
      <c r="AA706" s="112">
        <v>33</v>
      </c>
      <c r="AB706" s="113" t="s">
        <v>383</v>
      </c>
      <c r="AC706" s="121"/>
      <c r="AD706" s="289" t="s">
        <v>347</v>
      </c>
      <c r="AE706" s="289" t="s">
        <v>735</v>
      </c>
      <c r="AF706" s="113" t="s">
        <v>736</v>
      </c>
    </row>
    <row r="707" spans="1:32" x14ac:dyDescent="0.25">
      <c r="A707">
        <v>9</v>
      </c>
      <c r="B707" t="s">
        <v>20</v>
      </c>
      <c r="C707" t="s">
        <v>595</v>
      </c>
      <c r="D707">
        <v>4</v>
      </c>
      <c r="E707" t="s">
        <v>710</v>
      </c>
      <c r="F707">
        <v>25</v>
      </c>
      <c r="G707" t="str">
        <f>VLOOKUP(M707,'BATERIA DE PROYECTOS'!$A$2:$G$115,7,0)</f>
        <v>Programa 25. Aumento de la resiliencia al cambio climático y reduccion de la vulnerabilidad</v>
      </c>
      <c r="H707" t="s">
        <v>345</v>
      </c>
      <c r="I707" t="str">
        <f>VLOOKUP(M707,'BATERIA DE PROYECTOS'!$A$2:$I$115,9,0)</f>
        <v>Protección del ambiente y resiliencia al cambio climático</v>
      </c>
      <c r="J707" t="s">
        <v>347</v>
      </c>
      <c r="K707">
        <v>32</v>
      </c>
      <c r="L707" t="str">
        <f>VLOOKUP(M707,'BATERIA DE PROYECTOS'!$A$2:$L$115,12,0)</f>
        <v xml:space="preserve">Reverdecimeinto Urbano </v>
      </c>
      <c r="M707">
        <v>64</v>
      </c>
      <c r="N707" t="s">
        <v>746</v>
      </c>
      <c r="O707" t="s">
        <v>747</v>
      </c>
      <c r="P707" t="s">
        <v>1670</v>
      </c>
      <c r="Q707" s="104">
        <v>53</v>
      </c>
      <c r="R707" s="104">
        <v>55</v>
      </c>
      <c r="S707" s="104">
        <v>56</v>
      </c>
      <c r="T707" s="104">
        <v>58</v>
      </c>
      <c r="U707" s="104">
        <v>222</v>
      </c>
      <c r="V707" s="105">
        <v>1E-3</v>
      </c>
      <c r="W707">
        <v>0</v>
      </c>
      <c r="X707" s="103">
        <v>9</v>
      </c>
      <c r="Y707" t="s">
        <v>1036</v>
      </c>
      <c r="Z707" s="103">
        <v>33</v>
      </c>
      <c r="AA707" s="112">
        <v>24</v>
      </c>
      <c r="AB707" s="113" t="s">
        <v>748</v>
      </c>
      <c r="AC707" s="121"/>
      <c r="AD707" s="289" t="s">
        <v>744</v>
      </c>
      <c r="AE707" s="289" t="s">
        <v>749</v>
      </c>
      <c r="AF707" s="113" t="s">
        <v>745</v>
      </c>
    </row>
    <row r="708" spans="1:32" x14ac:dyDescent="0.25">
      <c r="A708">
        <v>9</v>
      </c>
      <c r="B708" t="s">
        <v>20</v>
      </c>
      <c r="C708" t="s">
        <v>758</v>
      </c>
      <c r="D708">
        <v>4</v>
      </c>
      <c r="E708" t="s">
        <v>710</v>
      </c>
      <c r="F708">
        <v>25</v>
      </c>
      <c r="G708" t="str">
        <f>VLOOKUP(M708,'BATERIA DE PROYECTOS'!$A$2:$G$115,7,0)</f>
        <v>Programa 25. Aumento de la resiliencia al cambio climático y reduccion de la vulnerabilidad</v>
      </c>
      <c r="H708" t="s">
        <v>345</v>
      </c>
      <c r="I708" t="str">
        <f>VLOOKUP(M708,'BATERIA DE PROYECTOS'!$A$2:$I$115,9,0)</f>
        <v>Protección del ambiente y resiliencia al cambio climático</v>
      </c>
      <c r="J708" t="s">
        <v>347</v>
      </c>
      <c r="K708">
        <v>32</v>
      </c>
      <c r="L708" t="str">
        <f>VLOOKUP(M708,'BATERIA DE PROYECTOS'!$A$2:$L$115,12,0)</f>
        <v xml:space="preserve">Reverdecimeinto Urbano </v>
      </c>
      <c r="M708">
        <v>67</v>
      </c>
      <c r="N708" t="s">
        <v>759</v>
      </c>
      <c r="O708" t="s">
        <v>760</v>
      </c>
      <c r="P708" t="s">
        <v>1671</v>
      </c>
      <c r="Q708" s="104">
        <v>182</v>
      </c>
      <c r="R708" s="104">
        <v>186</v>
      </c>
      <c r="S708" s="104">
        <v>191</v>
      </c>
      <c r="T708" s="104">
        <v>197</v>
      </c>
      <c r="U708" s="104">
        <v>755</v>
      </c>
      <c r="V708" s="105">
        <v>3.3999999999999998E-3</v>
      </c>
      <c r="W708">
        <v>0</v>
      </c>
      <c r="X708" s="103">
        <v>12</v>
      </c>
      <c r="Y708" t="s">
        <v>1036</v>
      </c>
      <c r="Z708" s="103">
        <v>33</v>
      </c>
      <c r="AA708" s="112">
        <v>23</v>
      </c>
      <c r="AB708" s="113" t="s">
        <v>761</v>
      </c>
      <c r="AC708" s="121"/>
      <c r="AD708" s="289" t="s">
        <v>762</v>
      </c>
      <c r="AE708" s="289" t="s">
        <v>347</v>
      </c>
      <c r="AF708" s="113" t="s">
        <v>602</v>
      </c>
    </row>
    <row r="709" spans="1:32" x14ac:dyDescent="0.25">
      <c r="A709">
        <v>9</v>
      </c>
      <c r="B709" t="s">
        <v>20</v>
      </c>
      <c r="C709" t="s">
        <v>758</v>
      </c>
      <c r="D709">
        <v>4</v>
      </c>
      <c r="E709" t="s">
        <v>710</v>
      </c>
      <c r="F709">
        <v>25</v>
      </c>
      <c r="G709" t="str">
        <f>VLOOKUP(M709,'BATERIA DE PROYECTOS'!$A$2:$G$115,7,0)</f>
        <v>Programa 25. Aumento de la resiliencia al cambio climático y reduccion de la vulnerabilidad</v>
      </c>
      <c r="H709" t="s">
        <v>345</v>
      </c>
      <c r="I709" t="str">
        <f>VLOOKUP(M709,'BATERIA DE PROYECTOS'!$A$2:$I$115,9,0)</f>
        <v>Protección del ambiente y resiliencia al cambio climático</v>
      </c>
      <c r="J709" t="s">
        <v>347</v>
      </c>
      <c r="K709">
        <v>32</v>
      </c>
      <c r="L709" t="str">
        <f>VLOOKUP(M709,'BATERIA DE PROYECTOS'!$A$2:$L$115,12,0)</f>
        <v xml:space="preserve">Reverdecimeinto Urbano </v>
      </c>
      <c r="M709">
        <v>68</v>
      </c>
      <c r="N709" t="s">
        <v>763</v>
      </c>
      <c r="O709" t="s">
        <v>764</v>
      </c>
      <c r="P709" t="s">
        <v>1672</v>
      </c>
      <c r="Q709" s="104">
        <v>80</v>
      </c>
      <c r="R709" s="104">
        <v>82</v>
      </c>
      <c r="S709" s="104">
        <v>84</v>
      </c>
      <c r="T709" s="104">
        <v>87</v>
      </c>
      <c r="U709" s="104">
        <v>333</v>
      </c>
      <c r="V709" s="105">
        <v>1.5E-3</v>
      </c>
      <c r="W709">
        <v>0</v>
      </c>
      <c r="X709" s="103">
        <v>25</v>
      </c>
      <c r="Y709" t="s">
        <v>1036</v>
      </c>
      <c r="Z709" s="103">
        <v>33</v>
      </c>
      <c r="AA709" s="112">
        <v>23</v>
      </c>
      <c r="AB709" s="113" t="s">
        <v>765</v>
      </c>
      <c r="AC709" s="121"/>
      <c r="AD709" s="289" t="s">
        <v>347</v>
      </c>
      <c r="AE709" s="289" t="s">
        <v>766</v>
      </c>
      <c r="AF709" s="113" t="s">
        <v>767</v>
      </c>
    </row>
    <row r="710" spans="1:32" x14ac:dyDescent="0.25">
      <c r="A710">
        <v>9</v>
      </c>
      <c r="B710" t="s">
        <v>20</v>
      </c>
      <c r="C710" t="s">
        <v>758</v>
      </c>
      <c r="D710">
        <v>4</v>
      </c>
      <c r="E710" t="s">
        <v>710</v>
      </c>
      <c r="F710">
        <v>25</v>
      </c>
      <c r="G710" t="str">
        <f>VLOOKUP(M710,'BATERIA DE PROYECTOS'!$A$2:$G$115,7,0)</f>
        <v>Programa 25. Aumento de la resiliencia al cambio climático y reduccion de la vulnerabilidad</v>
      </c>
      <c r="H710" t="s">
        <v>345</v>
      </c>
      <c r="I710" t="str">
        <f>VLOOKUP(M710,'BATERIA DE PROYECTOS'!$A$2:$I$115,9,0)</f>
        <v>Protección del ambiente y resiliencia al cambio climático</v>
      </c>
      <c r="J710" t="s">
        <v>347</v>
      </c>
      <c r="K710">
        <v>32</v>
      </c>
      <c r="L710" t="str">
        <f>VLOOKUP(M710,'BATERIA DE PROYECTOS'!$A$2:$L$115,12,0)</f>
        <v xml:space="preserve">Reverdecimeinto Urbano </v>
      </c>
      <c r="M710">
        <v>69</v>
      </c>
      <c r="N710" t="s">
        <v>768</v>
      </c>
      <c r="O710" t="s">
        <v>769</v>
      </c>
      <c r="P710" t="s">
        <v>1673</v>
      </c>
      <c r="Q710" s="104">
        <v>59</v>
      </c>
      <c r="R710" s="104">
        <v>60</v>
      </c>
      <c r="S710" s="104">
        <v>62</v>
      </c>
      <c r="T710" s="104">
        <v>64</v>
      </c>
      <c r="U710" s="104">
        <v>244</v>
      </c>
      <c r="V710" s="105">
        <v>1.1000000000000001E-3</v>
      </c>
      <c r="W710">
        <v>0</v>
      </c>
      <c r="X710" s="103">
        <v>360</v>
      </c>
      <c r="Y710" t="s">
        <v>1036</v>
      </c>
      <c r="Z710" s="103">
        <v>33</v>
      </c>
      <c r="AA710" s="112">
        <v>23</v>
      </c>
      <c r="AB710" s="113" t="s">
        <v>770</v>
      </c>
      <c r="AC710" s="121"/>
      <c r="AD710" s="289" t="s">
        <v>347</v>
      </c>
      <c r="AE710" s="289" t="s">
        <v>347</v>
      </c>
      <c r="AF710" s="113" t="s">
        <v>745</v>
      </c>
    </row>
    <row r="711" spans="1:32" x14ac:dyDescent="0.25">
      <c r="A711">
        <v>9</v>
      </c>
      <c r="B711" t="s">
        <v>20</v>
      </c>
      <c r="C711" t="s">
        <v>758</v>
      </c>
      <c r="D711">
        <v>4</v>
      </c>
      <c r="E711" t="s">
        <v>710</v>
      </c>
      <c r="F711">
        <v>25</v>
      </c>
      <c r="G711" t="str">
        <f>VLOOKUP(M711,'BATERIA DE PROYECTOS'!$A$2:$G$115,7,0)</f>
        <v>Programa 25. Aumento de la resiliencia al cambio climático y reduccion de la vulnerabilidad</v>
      </c>
      <c r="H711" t="s">
        <v>345</v>
      </c>
      <c r="I711" t="str">
        <f>VLOOKUP(M711,'BATERIA DE PROYECTOS'!$A$2:$I$115,9,0)</f>
        <v>Protección del ambiente y resiliencia al cambio climático</v>
      </c>
      <c r="J711" t="s">
        <v>347</v>
      </c>
      <c r="K711">
        <v>32</v>
      </c>
      <c r="L711" t="str">
        <f>VLOOKUP(M711,'BATERIA DE PROYECTOS'!$A$2:$L$115,12,0)</f>
        <v xml:space="preserve">Reverdecimeinto Urbano </v>
      </c>
      <c r="M711">
        <v>70</v>
      </c>
      <c r="N711" t="s">
        <v>771</v>
      </c>
      <c r="O711" t="s">
        <v>772</v>
      </c>
      <c r="P711" t="s">
        <v>1674</v>
      </c>
      <c r="Q711" s="104">
        <v>144</v>
      </c>
      <c r="R711" s="104">
        <v>147</v>
      </c>
      <c r="S711" s="104">
        <v>152</v>
      </c>
      <c r="T711" s="104">
        <v>156</v>
      </c>
      <c r="U711" s="104">
        <v>600</v>
      </c>
      <c r="V711" s="105">
        <v>2.7000000000000001E-3</v>
      </c>
      <c r="W711">
        <v>0</v>
      </c>
      <c r="X711" s="103">
        <v>3000</v>
      </c>
      <c r="Y711" t="s">
        <v>1036</v>
      </c>
      <c r="Z711" s="103">
        <v>33</v>
      </c>
      <c r="AA711" s="112">
        <v>23</v>
      </c>
      <c r="AB711" s="113" t="s">
        <v>773</v>
      </c>
      <c r="AC711" s="121"/>
      <c r="AD711" s="289" t="s">
        <v>347</v>
      </c>
      <c r="AE711" s="289" t="s">
        <v>774</v>
      </c>
      <c r="AF711" s="113" t="s">
        <v>745</v>
      </c>
    </row>
    <row r="712" spans="1:32" x14ac:dyDescent="0.25">
      <c r="A712">
        <v>9</v>
      </c>
      <c r="B712" t="s">
        <v>20</v>
      </c>
      <c r="C712" t="s">
        <v>758</v>
      </c>
      <c r="D712">
        <v>4</v>
      </c>
      <c r="E712" t="s">
        <v>710</v>
      </c>
      <c r="F712">
        <v>25</v>
      </c>
      <c r="G712" t="str">
        <f>VLOOKUP(M712,'BATERIA DE PROYECTOS'!$A$2:$G$115,7,0)</f>
        <v>Programa 25. Aumento de la resiliencia al cambio climático y reduccion de la vulnerabilidad</v>
      </c>
      <c r="H712" t="s">
        <v>345</v>
      </c>
      <c r="I712" t="str">
        <f>VLOOKUP(M712,'BATERIA DE PROYECTOS'!$A$2:$I$115,9,0)</f>
        <v>Protección del ambiente y resiliencia al cambio climático</v>
      </c>
      <c r="J712" t="s">
        <v>347</v>
      </c>
      <c r="K712">
        <v>32</v>
      </c>
      <c r="L712" t="str">
        <f>VLOOKUP(M712,'BATERIA DE PROYECTOS'!$A$2:$L$115,12,0)</f>
        <v xml:space="preserve">Reverdecimeinto Urbano </v>
      </c>
      <c r="M712">
        <v>71</v>
      </c>
      <c r="N712" t="s">
        <v>775</v>
      </c>
      <c r="O712" t="s">
        <v>776</v>
      </c>
      <c r="P712" t="s">
        <v>1675</v>
      </c>
      <c r="Q712" s="104">
        <v>160</v>
      </c>
      <c r="R712" s="104">
        <v>164</v>
      </c>
      <c r="S712" s="104">
        <v>169</v>
      </c>
      <c r="T712" s="104">
        <v>173</v>
      </c>
      <c r="U712" s="104">
        <v>666</v>
      </c>
      <c r="V712" s="105">
        <v>3.0000000000000001E-3</v>
      </c>
      <c r="W712">
        <v>0</v>
      </c>
      <c r="X712" s="103">
        <v>3700</v>
      </c>
      <c r="Y712" t="s">
        <v>1036</v>
      </c>
      <c r="Z712" s="103">
        <v>33</v>
      </c>
      <c r="AA712" s="112">
        <v>23</v>
      </c>
      <c r="AB712" s="113" t="s">
        <v>777</v>
      </c>
      <c r="AC712" s="121"/>
      <c r="AD712" s="289" t="s">
        <v>347</v>
      </c>
      <c r="AE712" s="289" t="s">
        <v>778</v>
      </c>
      <c r="AF712" s="113" t="s">
        <v>779</v>
      </c>
    </row>
    <row r="713" spans="1:32" x14ac:dyDescent="0.25">
      <c r="A713">
        <v>9</v>
      </c>
      <c r="B713" t="s">
        <v>20</v>
      </c>
      <c r="C713" t="s">
        <v>758</v>
      </c>
      <c r="D713">
        <v>4</v>
      </c>
      <c r="E713" t="s">
        <v>710</v>
      </c>
      <c r="F713">
        <v>25</v>
      </c>
      <c r="G713" t="str">
        <f>VLOOKUP(M713,'BATERIA DE PROYECTOS'!$A$2:$G$115,7,0)</f>
        <v>Programa 25. Aumento de la resiliencia al cambio climático y reduccion de la vulnerabilidad</v>
      </c>
      <c r="H713" t="s">
        <v>345</v>
      </c>
      <c r="I713" t="str">
        <f>VLOOKUP(M713,'BATERIA DE PROYECTOS'!$A$2:$I$115,9,0)</f>
        <v>Protección del ambiente y resiliencia al cambio climático</v>
      </c>
      <c r="J713" t="s">
        <v>347</v>
      </c>
      <c r="K713">
        <v>34</v>
      </c>
      <c r="L713" t="str">
        <f>VLOOKUP(M713,'BATERIA DE PROYECTOS'!$A$2:$L$115,12,0)</f>
        <v>Cambios de hábitos de consumo, separación en la fuente y reciclaje.</v>
      </c>
      <c r="M713">
        <v>76</v>
      </c>
      <c r="N713" t="s">
        <v>793</v>
      </c>
      <c r="O713" t="s">
        <v>794</v>
      </c>
      <c r="P713" t="s">
        <v>1676</v>
      </c>
      <c r="Q713" s="104">
        <v>614</v>
      </c>
      <c r="R713" s="104">
        <v>628</v>
      </c>
      <c r="S713" s="104">
        <v>646</v>
      </c>
      <c r="T713" s="104">
        <v>665</v>
      </c>
      <c r="U713" s="104">
        <v>2554</v>
      </c>
      <c r="V713" s="105">
        <v>1.15E-2</v>
      </c>
      <c r="W713">
        <v>0</v>
      </c>
      <c r="X713" s="103">
        <v>2800</v>
      </c>
      <c r="Y713" t="s">
        <v>1062</v>
      </c>
      <c r="Z713" s="103">
        <v>43</v>
      </c>
      <c r="AA713" s="112">
        <v>23</v>
      </c>
      <c r="AB713" s="113" t="s">
        <v>795</v>
      </c>
      <c r="AC713" s="121"/>
      <c r="AD713" s="289" t="s">
        <v>347</v>
      </c>
      <c r="AE713" s="289" t="s">
        <v>796</v>
      </c>
      <c r="AF713" s="113" t="s">
        <v>797</v>
      </c>
    </row>
    <row r="714" spans="1:32" x14ac:dyDescent="0.25">
      <c r="A714">
        <v>9</v>
      </c>
      <c r="B714" t="s">
        <v>20</v>
      </c>
      <c r="C714" t="s">
        <v>421</v>
      </c>
      <c r="D714">
        <v>4</v>
      </c>
      <c r="E714" t="s">
        <v>710</v>
      </c>
      <c r="F714">
        <v>26</v>
      </c>
      <c r="G714" t="str">
        <f>VLOOKUP(M714,'BATERIA DE PROYECTOS'!$A$2:$G$115,7,0)</f>
        <v>Programa 26. Movilidad Sostenible.</v>
      </c>
      <c r="H714" t="s">
        <v>345</v>
      </c>
      <c r="I714" t="str">
        <f>VLOOKUP(M714,'BATERIA DE PROYECTOS'!$A$2:$I$115,9,0)</f>
        <v>Infraestructura segura e incluyente</v>
      </c>
      <c r="J714" t="s">
        <v>799</v>
      </c>
      <c r="K714">
        <v>17</v>
      </c>
      <c r="L714" t="str">
        <f>VLOOKUP(M714,'BATERIA DE PROYECTOS'!$A$2:$L$115,12,0)</f>
        <v>Diseño, construcción y conservación (mantenimiento y rehabilitación) de la malla vial local e intermedia urbana o rural.</v>
      </c>
      <c r="M714">
        <v>77</v>
      </c>
      <c r="N714" t="s">
        <v>802</v>
      </c>
      <c r="O714" t="s">
        <v>803</v>
      </c>
      <c r="P714" t="s">
        <v>1677</v>
      </c>
      <c r="Q714" s="104">
        <v>8246</v>
      </c>
      <c r="R714" s="104">
        <v>8432</v>
      </c>
      <c r="S714" s="104">
        <v>8677</v>
      </c>
      <c r="T714" s="104">
        <v>8929</v>
      </c>
      <c r="U714" s="104">
        <v>34284</v>
      </c>
      <c r="V714" s="105">
        <v>0.15440000000000001</v>
      </c>
      <c r="W714">
        <v>0</v>
      </c>
      <c r="X714" s="103">
        <v>55</v>
      </c>
      <c r="Y714" t="s">
        <v>1006</v>
      </c>
      <c r="Z714" s="103">
        <v>37</v>
      </c>
      <c r="AA714" s="112">
        <v>25</v>
      </c>
      <c r="AB714" s="113" t="s">
        <v>804</v>
      </c>
      <c r="AC714" s="121"/>
      <c r="AD714" s="289" t="s">
        <v>347</v>
      </c>
      <c r="AE714" s="289" t="s">
        <v>805</v>
      </c>
      <c r="AF714" s="113" t="s">
        <v>806</v>
      </c>
    </row>
    <row r="715" spans="1:32" x14ac:dyDescent="0.25">
      <c r="A715">
        <v>9</v>
      </c>
      <c r="B715" t="s">
        <v>20</v>
      </c>
      <c r="C715" t="s">
        <v>595</v>
      </c>
      <c r="D715">
        <v>4</v>
      </c>
      <c r="E715" t="s">
        <v>710</v>
      </c>
      <c r="F715">
        <v>27</v>
      </c>
      <c r="G715" t="str">
        <f>VLOOKUP(M715,'BATERIA DE PROYECTOS'!$A$2:$G$115,7,0)</f>
        <v>Programa 27. Gestión del riesgo de desastres para un territorio seguro</v>
      </c>
      <c r="H715" t="s">
        <v>373</v>
      </c>
      <c r="I715" t="str">
        <f>VLOOKUP(M715,'BATERIA DE PROYECTOS'!$A$2:$I$115,9,0)</f>
        <v>Protección del ambiente y resiliencia al cambio climático</v>
      </c>
      <c r="J715" t="s">
        <v>539</v>
      </c>
      <c r="K715">
        <v>40</v>
      </c>
      <c r="L715" t="str">
        <f>VLOOKUP(M715,'BATERIA DE PROYECTOS'!$A$2:$L$115,12,0)</f>
        <v>Manejo de emergencias y mitigación del riesgo de desastres</v>
      </c>
      <c r="M715">
        <v>79</v>
      </c>
      <c r="N715" t="s">
        <v>813</v>
      </c>
      <c r="O715" t="s">
        <v>814</v>
      </c>
      <c r="P715" t="s">
        <v>1678</v>
      </c>
      <c r="Q715" s="104">
        <v>198</v>
      </c>
      <c r="R715" s="104">
        <v>202</v>
      </c>
      <c r="S715" s="104">
        <v>208</v>
      </c>
      <c r="T715" s="104">
        <v>214</v>
      </c>
      <c r="U715" s="104">
        <v>822</v>
      </c>
      <c r="V715" s="105">
        <v>3.7000000000000002E-3</v>
      </c>
      <c r="W715">
        <v>0</v>
      </c>
      <c r="X715" s="103">
        <v>4</v>
      </c>
      <c r="Y715" t="s">
        <v>1036</v>
      </c>
      <c r="Z715" s="103">
        <v>33</v>
      </c>
      <c r="AA715" s="112">
        <v>26</v>
      </c>
      <c r="AB715" s="113" t="s">
        <v>815</v>
      </c>
      <c r="AC715" s="121"/>
      <c r="AD715" s="289" t="s">
        <v>347</v>
      </c>
      <c r="AE715" s="289" t="s">
        <v>347</v>
      </c>
      <c r="AF715" s="113" t="s">
        <v>816</v>
      </c>
    </row>
    <row r="716" spans="1:32" x14ac:dyDescent="0.25">
      <c r="A716">
        <v>9</v>
      </c>
      <c r="B716" t="s">
        <v>20</v>
      </c>
      <c r="C716" t="s">
        <v>595</v>
      </c>
      <c r="D716">
        <v>4</v>
      </c>
      <c r="E716" t="s">
        <v>710</v>
      </c>
      <c r="F716">
        <v>27</v>
      </c>
      <c r="G716" t="str">
        <f>VLOOKUP(M716,'BATERIA DE PROYECTOS'!$A$2:$G$115,7,0)</f>
        <v>Programa 27. Gestión del riesgo de desastres para un territorio seguro</v>
      </c>
      <c r="H716" t="s">
        <v>373</v>
      </c>
      <c r="I716" t="str">
        <f>VLOOKUP(M716,'BATERIA DE PROYECTOS'!$A$2:$I$115,9,0)</f>
        <v>Protección del ambiente y resiliencia al cambio climático</v>
      </c>
      <c r="J716" t="s">
        <v>539</v>
      </c>
      <c r="K716">
        <v>40</v>
      </c>
      <c r="L716" t="str">
        <f>VLOOKUP(M716,'BATERIA DE PROYECTOS'!$A$2:$L$115,12,0)</f>
        <v>Manejo de emergencias y mitigación del riesgo de desastres</v>
      </c>
      <c r="M716">
        <v>113</v>
      </c>
      <c r="N716" t="s">
        <v>970</v>
      </c>
      <c r="O716" t="s">
        <v>971</v>
      </c>
      <c r="P716" t="s">
        <v>1679</v>
      </c>
      <c r="Q716" s="104">
        <v>69</v>
      </c>
      <c r="R716" s="104">
        <v>71</v>
      </c>
      <c r="S716" s="104">
        <v>73</v>
      </c>
      <c r="T716" s="104">
        <v>75</v>
      </c>
      <c r="U716" s="104">
        <v>289</v>
      </c>
      <c r="V716" s="105">
        <v>1.2999999999999999E-3</v>
      </c>
      <c r="W716">
        <v>0</v>
      </c>
      <c r="X716" s="103">
        <v>1</v>
      </c>
      <c r="Y716" t="s">
        <v>1036</v>
      </c>
      <c r="Z716" s="103">
        <v>33</v>
      </c>
      <c r="AA716" s="112">
        <v>26</v>
      </c>
      <c r="AB716" s="113" t="s">
        <v>972</v>
      </c>
      <c r="AC716" s="121"/>
      <c r="AD716" s="289" t="s">
        <v>347</v>
      </c>
      <c r="AE716" s="289" t="s">
        <v>347</v>
      </c>
      <c r="AF716" s="113" t="s">
        <v>973</v>
      </c>
    </row>
    <row r="717" spans="1:32" x14ac:dyDescent="0.25">
      <c r="A717">
        <v>9</v>
      </c>
      <c r="B717" t="s">
        <v>20</v>
      </c>
      <c r="C717" t="s">
        <v>612</v>
      </c>
      <c r="D717">
        <v>4</v>
      </c>
      <c r="E717" t="s">
        <v>710</v>
      </c>
      <c r="F717">
        <v>30</v>
      </c>
      <c r="G717" t="str">
        <f>VLOOKUP(M717,'BATERIA DE PROYECTOS'!$A$2:$G$115,7,0)</f>
        <v>Programa 30. Atención del déficit social para un hábitat digno.</v>
      </c>
      <c r="H717" t="s">
        <v>345</v>
      </c>
      <c r="I717" t="str">
        <f>VLOOKUP(M717,'BATERIA DE PROYECTOS'!$A$2:$I$115,9,0)</f>
        <v>Desarrollo urbano y rural integral</v>
      </c>
      <c r="J717" t="s">
        <v>347</v>
      </c>
      <c r="K717">
        <v>11</v>
      </c>
      <c r="L717" t="str">
        <f>VLOOKUP(M717,'BATERIA DE PROYECTOS'!$A$2:$L$115,12,0)</f>
        <v>Dotación, adecuación y mejoramiento a unidades operativas de servicios sociales de la SDIS</v>
      </c>
      <c r="M717">
        <v>82</v>
      </c>
      <c r="N717" t="s">
        <v>183</v>
      </c>
      <c r="O717" t="s">
        <v>834</v>
      </c>
      <c r="P717" t="s">
        <v>1680</v>
      </c>
      <c r="Q717" s="104">
        <v>267</v>
      </c>
      <c r="R717" s="104">
        <v>273</v>
      </c>
      <c r="S717" s="104">
        <v>281</v>
      </c>
      <c r="T717" s="104">
        <v>289</v>
      </c>
      <c r="U717" s="104">
        <v>1110</v>
      </c>
      <c r="V717" s="105">
        <v>5.0000000000000001E-3</v>
      </c>
      <c r="W717">
        <v>0</v>
      </c>
      <c r="X717" s="103">
        <v>7</v>
      </c>
      <c r="Y717" t="s">
        <v>1009</v>
      </c>
      <c r="Z717" s="103">
        <v>24</v>
      </c>
      <c r="AA717" s="112">
        <v>28</v>
      </c>
      <c r="AB717" s="113" t="s">
        <v>222</v>
      </c>
      <c r="AC717" s="121"/>
      <c r="AD717" s="289" t="s">
        <v>347</v>
      </c>
      <c r="AE717" s="289" t="s">
        <v>835</v>
      </c>
      <c r="AF717" s="113" t="s">
        <v>836</v>
      </c>
    </row>
    <row r="718" spans="1:32" x14ac:dyDescent="0.25">
      <c r="A718">
        <v>9</v>
      </c>
      <c r="B718" t="s">
        <v>20</v>
      </c>
      <c r="C718" t="s">
        <v>612</v>
      </c>
      <c r="D718">
        <v>4</v>
      </c>
      <c r="E718" t="s">
        <v>710</v>
      </c>
      <c r="F718">
        <v>30</v>
      </c>
      <c r="G718" t="str">
        <f>VLOOKUP(M718,'BATERIA DE PROYECTOS'!$A$2:$G$115,7,0)</f>
        <v>Programa 30. Atención del déficit social para un hábitat digno.</v>
      </c>
      <c r="H718" t="s">
        <v>345</v>
      </c>
      <c r="I718" t="str">
        <f>VLOOKUP(M718,'BATERIA DE PROYECTOS'!$A$2:$I$115,9,0)</f>
        <v>Desarrollo urbano y rural integral</v>
      </c>
      <c r="J718" t="s">
        <v>347</v>
      </c>
      <c r="K718">
        <v>11</v>
      </c>
      <c r="L718" t="str">
        <f>VLOOKUP(M718,'BATERIA DE PROYECTOS'!$A$2:$L$115,12,0)</f>
        <v>Dotación, adecuación y mejoramiento a unidades operativas de servicios sociales de la SDIS</v>
      </c>
      <c r="M718">
        <v>83</v>
      </c>
      <c r="N718" t="s">
        <v>182</v>
      </c>
      <c r="O718" t="s">
        <v>837</v>
      </c>
      <c r="P718" t="s">
        <v>1681</v>
      </c>
      <c r="Q718" s="104">
        <v>107</v>
      </c>
      <c r="R718" s="104">
        <v>109</v>
      </c>
      <c r="S718" s="104">
        <v>112</v>
      </c>
      <c r="T718" s="104">
        <v>116</v>
      </c>
      <c r="U718" s="104">
        <v>444</v>
      </c>
      <c r="V718" s="105">
        <v>2E-3</v>
      </c>
      <c r="W718">
        <v>0</v>
      </c>
      <c r="X718" s="103">
        <v>2</v>
      </c>
      <c r="Y718" t="s">
        <v>1009</v>
      </c>
      <c r="Z718" s="103">
        <v>24</v>
      </c>
      <c r="AA718" s="112">
        <v>28</v>
      </c>
      <c r="AB718" s="113" t="s">
        <v>222</v>
      </c>
      <c r="AC718" s="121"/>
      <c r="AD718" s="289" t="s">
        <v>347</v>
      </c>
      <c r="AE718" s="289" t="s">
        <v>835</v>
      </c>
      <c r="AF718" s="113" t="s">
        <v>838</v>
      </c>
    </row>
    <row r="719" spans="1:32" x14ac:dyDescent="0.25">
      <c r="A719">
        <v>9</v>
      </c>
      <c r="B719" t="s">
        <v>20</v>
      </c>
      <c r="C719" t="s">
        <v>612</v>
      </c>
      <c r="D719">
        <v>4</v>
      </c>
      <c r="E719" t="s">
        <v>710</v>
      </c>
      <c r="F719">
        <v>30</v>
      </c>
      <c r="G719" t="str">
        <f>VLOOKUP(M719,'BATERIA DE PROYECTOS'!$A$2:$G$115,7,0)</f>
        <v>Programa 30. Atención del déficit social para un hábitat digno.</v>
      </c>
      <c r="H719" t="s">
        <v>345</v>
      </c>
      <c r="I719" t="str">
        <f>VLOOKUP(M719,'BATERIA DE PROYECTOS'!$A$2:$I$115,9,0)</f>
        <v>Desarrollo urbano y rural integral</v>
      </c>
      <c r="J719" t="s">
        <v>347</v>
      </c>
      <c r="K719">
        <v>11</v>
      </c>
      <c r="L719" t="str">
        <f>VLOOKUP(M719,'BATERIA DE PROYECTOS'!$A$2:$L$115,12,0)</f>
        <v>Dotación, adecuación y mejoramiento a unidades operativas de servicios sociales de la SDIS</v>
      </c>
      <c r="M719">
        <v>84</v>
      </c>
      <c r="N719" t="s">
        <v>839</v>
      </c>
      <c r="O719" t="s">
        <v>840</v>
      </c>
      <c r="P719" t="s">
        <v>1682</v>
      </c>
      <c r="Q719" s="104">
        <v>27</v>
      </c>
      <c r="R719" s="104">
        <v>27</v>
      </c>
      <c r="S719" s="104">
        <v>28</v>
      </c>
      <c r="T719" s="104">
        <v>29</v>
      </c>
      <c r="U719" s="104">
        <v>111</v>
      </c>
      <c r="V719" s="105">
        <v>5.0000000000000001E-4</v>
      </c>
      <c r="W719">
        <v>0</v>
      </c>
      <c r="X719" s="103">
        <v>1</v>
      </c>
      <c r="Y719" t="s">
        <v>1009</v>
      </c>
      <c r="Z719" s="103">
        <v>24</v>
      </c>
      <c r="AA719" s="112">
        <v>28</v>
      </c>
      <c r="AB719" s="113" t="s">
        <v>222</v>
      </c>
      <c r="AC719" s="121"/>
      <c r="AD719" s="289" t="s">
        <v>347</v>
      </c>
      <c r="AE719" s="289" t="s">
        <v>835</v>
      </c>
      <c r="AF719" s="113" t="s">
        <v>841</v>
      </c>
    </row>
    <row r="720" spans="1:32" x14ac:dyDescent="0.25">
      <c r="A720">
        <v>9</v>
      </c>
      <c r="B720" t="s">
        <v>20</v>
      </c>
      <c r="C720" t="s">
        <v>612</v>
      </c>
      <c r="D720">
        <v>4</v>
      </c>
      <c r="E720" t="s">
        <v>710</v>
      </c>
      <c r="F720">
        <v>30</v>
      </c>
      <c r="G720" t="str">
        <f>VLOOKUP(M720,'BATERIA DE PROYECTOS'!$A$2:$G$115,7,0)</f>
        <v>Programa 30. Atención del déficit social para un hábitat digno.</v>
      </c>
      <c r="H720" t="s">
        <v>345</v>
      </c>
      <c r="I720" t="str">
        <f>VLOOKUP(M720,'BATERIA DE PROYECTOS'!$A$2:$I$115,9,0)</f>
        <v>Desarrollo urbano y rural integral</v>
      </c>
      <c r="J720" t="s">
        <v>347</v>
      </c>
      <c r="K720">
        <v>11</v>
      </c>
      <c r="L720" t="str">
        <f>VLOOKUP(M720,'BATERIA DE PROYECTOS'!$A$2:$L$115,12,0)</f>
        <v>Dotación, adecuación y mejoramiento a unidades operativas de servicios sociales de la SDIS</v>
      </c>
      <c r="M720">
        <v>88</v>
      </c>
      <c r="N720" t="s">
        <v>850</v>
      </c>
      <c r="O720" t="s">
        <v>851</v>
      </c>
      <c r="P720" t="s">
        <v>1683</v>
      </c>
      <c r="Q720" s="104">
        <v>80</v>
      </c>
      <c r="R720" s="104">
        <v>82</v>
      </c>
      <c r="S720" s="104">
        <v>84</v>
      </c>
      <c r="T720" s="104">
        <v>87</v>
      </c>
      <c r="U720" s="104">
        <v>333</v>
      </c>
      <c r="V720" s="105">
        <v>1.5E-3</v>
      </c>
      <c r="W720">
        <v>0</v>
      </c>
      <c r="X720" s="103">
        <v>1</v>
      </c>
      <c r="Y720" t="s">
        <v>1009</v>
      </c>
      <c r="Z720" s="103">
        <v>24</v>
      </c>
      <c r="AA720" s="112">
        <v>28</v>
      </c>
      <c r="AB720" s="113" t="s">
        <v>222</v>
      </c>
      <c r="AC720" s="121"/>
      <c r="AD720" s="289" t="s">
        <v>347</v>
      </c>
      <c r="AE720" s="289" t="s">
        <v>835</v>
      </c>
      <c r="AF720" s="113" t="s">
        <v>852</v>
      </c>
    </row>
    <row r="721" spans="1:32" x14ac:dyDescent="0.25">
      <c r="A721">
        <v>9</v>
      </c>
      <c r="B721" t="s">
        <v>20</v>
      </c>
      <c r="C721" t="s">
        <v>412</v>
      </c>
      <c r="D721">
        <v>5</v>
      </c>
      <c r="E721" t="s">
        <v>861</v>
      </c>
      <c r="F721">
        <v>33</v>
      </c>
      <c r="G721" t="str">
        <f>VLOOKUP(M721,'BATERIA DE PROYECTOS'!$A$2:$G$115,7,0)</f>
        <v>Programa 33. Fortalecimiento institucional para un Gobierno confiable</v>
      </c>
      <c r="H721" t="s">
        <v>373</v>
      </c>
      <c r="I721" t="str">
        <f>VLOOKUP(M721,'BATERIA DE PROYECTOS'!$A$2:$I$115,9,0)</f>
        <v>Gobierno confiable</v>
      </c>
      <c r="J721" t="s">
        <v>1074</v>
      </c>
      <c r="K721">
        <v>42</v>
      </c>
      <c r="L721" t="str">
        <f>VLOOKUP(M721,'BATERIA DE PROYECTOS'!$A$2:$L$115,12,0)</f>
        <v>Infraestructura local</v>
      </c>
      <c r="M721">
        <v>92</v>
      </c>
      <c r="N721" t="s">
        <v>875</v>
      </c>
      <c r="O721" t="s">
        <v>876</v>
      </c>
      <c r="P721" t="s">
        <v>1684</v>
      </c>
      <c r="Q721" s="104">
        <v>801</v>
      </c>
      <c r="R721" s="104">
        <v>819</v>
      </c>
      <c r="S721" s="104">
        <v>843</v>
      </c>
      <c r="T721" s="104">
        <v>867</v>
      </c>
      <c r="U721" s="104">
        <v>3331</v>
      </c>
      <c r="V721" s="105">
        <v>1.4999999999999999E-2</v>
      </c>
      <c r="W721">
        <v>0</v>
      </c>
      <c r="X721" s="103">
        <v>3</v>
      </c>
      <c r="Y721" t="s">
        <v>1076</v>
      </c>
      <c r="Z721" s="103">
        <v>3</v>
      </c>
      <c r="AA721" s="112">
        <v>30</v>
      </c>
      <c r="AB721" s="113" t="s">
        <v>383</v>
      </c>
      <c r="AC721" s="121"/>
      <c r="AD721" s="289" t="s">
        <v>870</v>
      </c>
      <c r="AE721" s="289" t="s">
        <v>347</v>
      </c>
      <c r="AF721" s="113" t="s">
        <v>877</v>
      </c>
    </row>
    <row r="722" spans="1:32" x14ac:dyDescent="0.25">
      <c r="A722">
        <v>9</v>
      </c>
      <c r="B722" t="s">
        <v>20</v>
      </c>
      <c r="C722" t="s">
        <v>412</v>
      </c>
      <c r="D722">
        <v>5</v>
      </c>
      <c r="E722" t="s">
        <v>861</v>
      </c>
      <c r="F722">
        <v>33</v>
      </c>
      <c r="G722" t="str">
        <f>VLOOKUP(M722,'BATERIA DE PROYECTOS'!$A$2:$G$115,7,0)</f>
        <v>Programa 33. Fortalecimiento institucional para un Gobierno confiable</v>
      </c>
      <c r="H722" t="s">
        <v>373</v>
      </c>
      <c r="I722" t="str">
        <f>VLOOKUP(M722,'BATERIA DE PROYECTOS'!$A$2:$I$115,9,0)</f>
        <v>Gobierno confiable</v>
      </c>
      <c r="J722" t="s">
        <v>1074</v>
      </c>
      <c r="K722">
        <v>43</v>
      </c>
      <c r="L722" t="str">
        <f>VLOOKUP(M722,'BATERIA DE PROYECTOS'!$A$2:$L$115,12,0)</f>
        <v>Fortalecimiento institucional</v>
      </c>
      <c r="M722">
        <v>93</v>
      </c>
      <c r="N722" t="s">
        <v>880</v>
      </c>
      <c r="O722" t="s">
        <v>881</v>
      </c>
      <c r="P722" t="s">
        <v>881</v>
      </c>
      <c r="Q722" s="104">
        <v>5501</v>
      </c>
      <c r="R722" s="104">
        <v>5625</v>
      </c>
      <c r="S722" s="104">
        <v>5789</v>
      </c>
      <c r="T722" s="104">
        <v>5957</v>
      </c>
      <c r="U722" s="104">
        <v>22871</v>
      </c>
      <c r="V722" s="105">
        <v>0.10299999999999999</v>
      </c>
      <c r="W722">
        <v>0</v>
      </c>
      <c r="X722" s="103">
        <v>4</v>
      </c>
      <c r="Y722" t="s">
        <v>1076</v>
      </c>
      <c r="Z722" s="103">
        <v>3</v>
      </c>
      <c r="AA722" s="112">
        <v>30</v>
      </c>
      <c r="AB722" s="113" t="s">
        <v>882</v>
      </c>
      <c r="AC722" s="121"/>
      <c r="AD722" s="289" t="s">
        <v>870</v>
      </c>
      <c r="AE722" s="289" t="s">
        <v>347</v>
      </c>
      <c r="AF722" s="113" t="s">
        <v>883</v>
      </c>
    </row>
    <row r="723" spans="1:32" x14ac:dyDescent="0.25">
      <c r="A723">
        <v>9</v>
      </c>
      <c r="B723" t="s">
        <v>20</v>
      </c>
      <c r="C723" t="s">
        <v>412</v>
      </c>
      <c r="D723">
        <v>5</v>
      </c>
      <c r="E723" t="s">
        <v>861</v>
      </c>
      <c r="F723">
        <v>33</v>
      </c>
      <c r="G723" t="str">
        <f>VLOOKUP(M723,'BATERIA DE PROYECTOS'!$A$2:$G$115,7,0)</f>
        <v>Programa 33. Fortalecimiento institucional para un Gobierno confiable</v>
      </c>
      <c r="H723" t="s">
        <v>373</v>
      </c>
      <c r="I723" t="str">
        <f>VLOOKUP(M723,'BATERIA DE PROYECTOS'!$A$2:$I$115,9,0)</f>
        <v>Gobierno confiable</v>
      </c>
      <c r="J723" t="s">
        <v>1074</v>
      </c>
      <c r="K723">
        <v>45</v>
      </c>
      <c r="L723" t="str">
        <f>VLOOKUP(M723,'BATERIA DE PROYECTOS'!$A$2:$L$115,12,0)</f>
        <v>Inspección, vigilancia y control.</v>
      </c>
      <c r="M723">
        <v>94</v>
      </c>
      <c r="N723" t="s">
        <v>886</v>
      </c>
      <c r="O723" t="s">
        <v>887</v>
      </c>
      <c r="P723" t="s">
        <v>887</v>
      </c>
      <c r="Q723" s="104">
        <v>1656</v>
      </c>
      <c r="R723" s="104">
        <v>1693</v>
      </c>
      <c r="S723" s="104">
        <v>1742</v>
      </c>
      <c r="T723" s="104">
        <v>1793</v>
      </c>
      <c r="U723" s="104">
        <v>6884</v>
      </c>
      <c r="V723" s="105">
        <v>3.1E-2</v>
      </c>
      <c r="W723">
        <v>0</v>
      </c>
      <c r="X723" s="103">
        <v>4</v>
      </c>
      <c r="Y723" t="s">
        <v>1076</v>
      </c>
      <c r="Z723" s="103">
        <v>3</v>
      </c>
      <c r="AA723" s="112">
        <v>30</v>
      </c>
      <c r="AB723" s="113" t="s">
        <v>888</v>
      </c>
      <c r="AC723" s="121"/>
      <c r="AD723" s="289" t="s">
        <v>870</v>
      </c>
      <c r="AE723" s="289" t="s">
        <v>347</v>
      </c>
      <c r="AF723" s="113" t="s">
        <v>889</v>
      </c>
    </row>
    <row r="724" spans="1:32" x14ac:dyDescent="0.25">
      <c r="A724">
        <v>9</v>
      </c>
      <c r="B724" t="s">
        <v>20</v>
      </c>
      <c r="C724" t="s">
        <v>412</v>
      </c>
      <c r="D724">
        <v>5</v>
      </c>
      <c r="E724" t="s">
        <v>861</v>
      </c>
      <c r="F724">
        <v>39</v>
      </c>
      <c r="G724" t="str">
        <f>VLOOKUP(M724,'BATERIA DE PROYECTOS'!$A$2:$G$115,7,0)</f>
        <v>Programa 39. Camino hacia una democracia deliberativa con un gobierno cercano a la gente y con participación ciudadana</v>
      </c>
      <c r="H724" t="s">
        <v>345</v>
      </c>
      <c r="I724" t="str">
        <f>VLOOKUP(M724,'BATERIA DE PROYECTOS'!$A$2:$I$115,9,0)</f>
        <v>Democracia deliberativa y participación</v>
      </c>
      <c r="J724" t="s">
        <v>347</v>
      </c>
      <c r="K724">
        <v>18</v>
      </c>
      <c r="L724" t="str">
        <f>VLOOKUP(M724,'BATERIA DE PROYECTOS'!$A$2:$L$115,12,0)</f>
        <v>Fortalecimiento a organizaciones sociales y comunitarias y a instancias de participación.</v>
      </c>
      <c r="M724">
        <v>97</v>
      </c>
      <c r="N724" t="s">
        <v>912</v>
      </c>
      <c r="O724" t="s">
        <v>913</v>
      </c>
      <c r="P724" t="s">
        <v>1685</v>
      </c>
      <c r="Q724" s="104">
        <v>630</v>
      </c>
      <c r="R724" s="104">
        <v>644</v>
      </c>
      <c r="S724" s="104">
        <v>663</v>
      </c>
      <c r="T724" s="104">
        <v>682</v>
      </c>
      <c r="U724" s="104">
        <v>2620</v>
      </c>
      <c r="V724" s="105">
        <v>1.18E-2</v>
      </c>
      <c r="W724">
        <v>0</v>
      </c>
      <c r="X724" s="103">
        <v>200</v>
      </c>
      <c r="Y724" t="s">
        <v>1076</v>
      </c>
      <c r="Z724" s="103">
        <v>3</v>
      </c>
      <c r="AA724" s="112">
        <v>32</v>
      </c>
      <c r="AB724" s="113" t="s">
        <v>914</v>
      </c>
      <c r="AC724" s="121"/>
      <c r="AD724" s="289" t="s">
        <v>347</v>
      </c>
      <c r="AE724" s="289" t="s">
        <v>347</v>
      </c>
      <c r="AF724" s="113" t="s">
        <v>915</v>
      </c>
    </row>
    <row r="725" spans="1:32" x14ac:dyDescent="0.25">
      <c r="A725">
        <v>9</v>
      </c>
      <c r="B725" t="s">
        <v>20</v>
      </c>
      <c r="C725" t="s">
        <v>412</v>
      </c>
      <c r="D725">
        <v>5</v>
      </c>
      <c r="E725" t="s">
        <v>861</v>
      </c>
      <c r="F725">
        <v>39</v>
      </c>
      <c r="G725" t="str">
        <f>VLOOKUP(M725,'BATERIA DE PROYECTOS'!$A$2:$G$115,7,0)</f>
        <v>Programa 39. Camino hacia una democracia deliberativa con un gobierno cercano a la gente y con participación ciudadana</v>
      </c>
      <c r="H725" t="s">
        <v>345</v>
      </c>
      <c r="I725" t="str">
        <f>VLOOKUP(M725,'BATERIA DE PROYECTOS'!$A$2:$I$115,9,0)</f>
        <v>Democracia deliberativa y participación</v>
      </c>
      <c r="J725" t="s">
        <v>347</v>
      </c>
      <c r="K725">
        <v>20</v>
      </c>
      <c r="L725" t="str">
        <f>VLOOKUP(M725,'BATERIA DE PROYECTOS'!$A$2:$L$115,12,0)</f>
        <v>Procesos de formación en capacidades democráticas para la participación ciudadana incidente</v>
      </c>
      <c r="M725">
        <v>98</v>
      </c>
      <c r="N725" t="s">
        <v>918</v>
      </c>
      <c r="O725" t="s">
        <v>919</v>
      </c>
      <c r="P725" t="s">
        <v>1473</v>
      </c>
      <c r="Q725" s="104">
        <v>331</v>
      </c>
      <c r="R725" s="104">
        <v>339</v>
      </c>
      <c r="S725" s="104">
        <v>348</v>
      </c>
      <c r="T725" s="104">
        <v>359</v>
      </c>
      <c r="U725" s="104">
        <v>1377</v>
      </c>
      <c r="V725" s="105">
        <v>6.1999999999999998E-3</v>
      </c>
      <c r="W725">
        <v>0</v>
      </c>
      <c r="X725" s="103">
        <v>1000</v>
      </c>
      <c r="Y725" t="s">
        <v>1076</v>
      </c>
      <c r="Z725" s="103">
        <v>3</v>
      </c>
      <c r="AA725" s="112">
        <v>32</v>
      </c>
      <c r="AB725" s="113" t="s">
        <v>561</v>
      </c>
      <c r="AC725" s="121"/>
      <c r="AD725" s="289" t="s">
        <v>347</v>
      </c>
      <c r="AE725" s="289" t="s">
        <v>920</v>
      </c>
      <c r="AF725" s="113" t="s">
        <v>915</v>
      </c>
    </row>
    <row r="726" spans="1:32" x14ac:dyDescent="0.25">
      <c r="A726">
        <v>9</v>
      </c>
      <c r="B726" t="s">
        <v>20</v>
      </c>
      <c r="C726" t="s">
        <v>412</v>
      </c>
      <c r="D726">
        <v>5</v>
      </c>
      <c r="E726" t="s">
        <v>861</v>
      </c>
      <c r="F726">
        <v>39</v>
      </c>
      <c r="G726" t="str">
        <f>VLOOKUP(M726,'BATERIA DE PROYECTOS'!$A$2:$G$115,7,0)</f>
        <v>Programa 39. Camino hacia una democracia deliberativa con un gobierno cercano a la gente y con participación ciudadana</v>
      </c>
      <c r="H726" t="s">
        <v>373</v>
      </c>
      <c r="I726" t="str">
        <f>VLOOKUP(M726,'BATERIA DE PROYECTOS'!$A$2:$I$115,9,0)</f>
        <v>Democracia deliberativa y participación</v>
      </c>
      <c r="J726" t="s">
        <v>539</v>
      </c>
      <c r="K726">
        <v>41</v>
      </c>
      <c r="L726" t="str">
        <f>VLOOKUP(M726,'BATERIA DE PROYECTOS'!$A$2:$L$115,12,0)</f>
        <v>Fortalecimiento a organizaciones comunales</v>
      </c>
      <c r="M726">
        <v>99</v>
      </c>
      <c r="N726" t="s">
        <v>923</v>
      </c>
      <c r="O726" t="s">
        <v>924</v>
      </c>
      <c r="P726" t="s">
        <v>1686</v>
      </c>
      <c r="Q726" s="104">
        <v>374</v>
      </c>
      <c r="R726" s="104">
        <v>382</v>
      </c>
      <c r="S726" s="104">
        <v>393</v>
      </c>
      <c r="T726" s="104">
        <v>405</v>
      </c>
      <c r="U726" s="104">
        <v>1554</v>
      </c>
      <c r="V726" s="105">
        <v>7.0000000000000001E-3</v>
      </c>
      <c r="W726">
        <v>0</v>
      </c>
      <c r="X726" s="103">
        <v>68</v>
      </c>
      <c r="Y726" t="s">
        <v>1076</v>
      </c>
      <c r="Z726" s="103">
        <v>3</v>
      </c>
      <c r="AA726" s="112">
        <v>32</v>
      </c>
      <c r="AB726" s="113" t="s">
        <v>925</v>
      </c>
      <c r="AC726" s="121"/>
      <c r="AD726" s="289" t="s">
        <v>347</v>
      </c>
      <c r="AE726" s="289" t="s">
        <v>347</v>
      </c>
      <c r="AF726" s="113" t="s">
        <v>915</v>
      </c>
    </row>
    <row r="727" spans="1:32" x14ac:dyDescent="0.25">
      <c r="A727">
        <v>9</v>
      </c>
      <c r="B727" t="s">
        <v>20</v>
      </c>
      <c r="C727" t="s">
        <v>412</v>
      </c>
      <c r="D727">
        <v>5</v>
      </c>
      <c r="E727" t="s">
        <v>861</v>
      </c>
      <c r="F727">
        <v>39</v>
      </c>
      <c r="G727" t="str">
        <f>VLOOKUP(M727,'BATERIA DE PROYECTOS'!$A$2:$G$115,7,0)</f>
        <v>Programa 39. Camino hacia una democracia deliberativa con un gobierno cercano a la gente y con participación ciudadana</v>
      </c>
      <c r="H727" t="s">
        <v>373</v>
      </c>
      <c r="I727" t="str">
        <f>VLOOKUP(M727,'BATERIA DE PROYECTOS'!$A$2:$I$115,9,0)</f>
        <v>Gobierno confiable</v>
      </c>
      <c r="J727" t="s">
        <v>539</v>
      </c>
      <c r="K727">
        <v>44</v>
      </c>
      <c r="L727" t="str">
        <f>VLOOKUP(M727,'BATERIA DE PROYECTOS'!$A$2:$L$115,12,0)</f>
        <v>Bogotaneidad</v>
      </c>
      <c r="M727">
        <v>100</v>
      </c>
      <c r="N727" t="s">
        <v>927</v>
      </c>
      <c r="O727" t="s">
        <v>928</v>
      </c>
      <c r="P727" t="s">
        <v>1157</v>
      </c>
      <c r="Q727" s="104">
        <v>246</v>
      </c>
      <c r="R727" s="104">
        <v>251</v>
      </c>
      <c r="S727" s="104">
        <v>259</v>
      </c>
      <c r="T727" s="104">
        <v>266</v>
      </c>
      <c r="U727" s="104">
        <v>1021</v>
      </c>
      <c r="V727" s="105">
        <v>4.5999999999999999E-3</v>
      </c>
      <c r="W727">
        <v>0</v>
      </c>
      <c r="X727" s="103">
        <v>4</v>
      </c>
      <c r="Y727" t="s">
        <v>1076</v>
      </c>
      <c r="Z727" s="103">
        <v>3</v>
      </c>
      <c r="AA727" s="112">
        <v>11</v>
      </c>
      <c r="AB727" s="113" t="s">
        <v>929</v>
      </c>
      <c r="AC727" s="121"/>
      <c r="AD727" s="289" t="s">
        <v>930</v>
      </c>
      <c r="AE727" s="289" t="s">
        <v>347</v>
      </c>
      <c r="AF727" s="113" t="s">
        <v>896</v>
      </c>
    </row>
    <row r="728" spans="1:32" x14ac:dyDescent="0.25">
      <c r="A728">
        <v>9</v>
      </c>
      <c r="B728" t="s">
        <v>20</v>
      </c>
      <c r="C728" t="s">
        <v>412</v>
      </c>
      <c r="D728">
        <v>5</v>
      </c>
      <c r="E728" t="s">
        <v>861</v>
      </c>
      <c r="F728">
        <v>39</v>
      </c>
      <c r="G728" t="str">
        <f>VLOOKUP(M728,'BATERIA DE PROYECTOS'!$A$2:$G$115,7,0)</f>
        <v>Programa 39. Camino hacia una democracia deliberativa con un gobierno cercano a la gente y con participación ciudadana</v>
      </c>
      <c r="H728" t="s">
        <v>373</v>
      </c>
      <c r="I728" t="str">
        <f>VLOOKUP(M728,'BATERIA DE PROYECTOS'!$A$2:$I$115,9,0)</f>
        <v>Gobierno confiable</v>
      </c>
      <c r="J728" t="s">
        <v>539</v>
      </c>
      <c r="K728">
        <v>44</v>
      </c>
      <c r="L728" t="str">
        <f>VLOOKUP(M728,'BATERIA DE PROYECTOS'!$A$2:$L$115,12,0)</f>
        <v>Bogotaneidad</v>
      </c>
      <c r="M728">
        <v>101</v>
      </c>
      <c r="N728" t="s">
        <v>892</v>
      </c>
      <c r="O728" t="s">
        <v>893</v>
      </c>
      <c r="P728" t="s">
        <v>1687</v>
      </c>
      <c r="Q728" s="104">
        <v>774</v>
      </c>
      <c r="R728" s="104">
        <v>792</v>
      </c>
      <c r="S728" s="104">
        <v>815</v>
      </c>
      <c r="T728" s="104">
        <v>839</v>
      </c>
      <c r="U728" s="104">
        <v>3220</v>
      </c>
      <c r="V728" s="105">
        <v>1.4500000000000001E-2</v>
      </c>
      <c r="W728">
        <v>0</v>
      </c>
      <c r="X728" s="103">
        <v>1</v>
      </c>
      <c r="Y728" t="s">
        <v>1076</v>
      </c>
      <c r="Z728" s="103">
        <v>3</v>
      </c>
      <c r="AA728" s="112">
        <v>11</v>
      </c>
      <c r="AB728" s="113" t="s">
        <v>894</v>
      </c>
      <c r="AC728" s="121"/>
      <c r="AD728" s="289" t="s">
        <v>895</v>
      </c>
      <c r="AE728" s="289" t="s">
        <v>347</v>
      </c>
      <c r="AF728" s="113" t="s">
        <v>896</v>
      </c>
    </row>
    <row r="729" spans="1:32" x14ac:dyDescent="0.25">
      <c r="A729">
        <v>9</v>
      </c>
      <c r="B729" t="s">
        <v>20</v>
      </c>
      <c r="C729" t="s">
        <v>412</v>
      </c>
      <c r="D729">
        <v>5</v>
      </c>
      <c r="E729" t="s">
        <v>861</v>
      </c>
      <c r="F729">
        <v>39</v>
      </c>
      <c r="G729" t="str">
        <f>VLOOKUP(M729,'BATERIA DE PROYECTOS'!$A$2:$G$115,7,0)</f>
        <v>Programa 39. Camino hacia una democracia deliberativa con un gobierno cercano a la gente y con participación ciudadana</v>
      </c>
      <c r="H729" t="s">
        <v>373</v>
      </c>
      <c r="I729" t="str">
        <f>VLOOKUP(M729,'BATERIA DE PROYECTOS'!$A$2:$I$115,9,0)</f>
        <v>Línea diferencial étnica</v>
      </c>
      <c r="J729" t="s">
        <v>539</v>
      </c>
      <c r="K729">
        <v>46</v>
      </c>
      <c r="L729" t="str">
        <f>VLOOKUP(M729,'BATERIA DE PROYECTOS'!$A$2:$L$115,12,0)</f>
        <v>Iniciativas diferenciales étnicas para comunidades Negras, Afrocolombianas, Raizales, Palenqueras, y los Pueblos Indígenas, Rrom o Gitano</v>
      </c>
      <c r="M729">
        <v>103</v>
      </c>
      <c r="N729" t="s">
        <v>938</v>
      </c>
      <c r="O729" t="s">
        <v>939</v>
      </c>
      <c r="P729" t="s">
        <v>1688</v>
      </c>
      <c r="Q729" s="104">
        <v>117</v>
      </c>
      <c r="R729" s="104">
        <v>120</v>
      </c>
      <c r="S729" s="104">
        <v>124</v>
      </c>
      <c r="T729" s="104">
        <v>127</v>
      </c>
      <c r="U729" s="104">
        <v>489</v>
      </c>
      <c r="V729" s="105">
        <v>2.2000000000000001E-3</v>
      </c>
      <c r="W729">
        <v>0</v>
      </c>
      <c r="X729" s="103">
        <v>4</v>
      </c>
      <c r="Y729" t="s">
        <v>1076</v>
      </c>
      <c r="Z729" s="103">
        <v>3</v>
      </c>
      <c r="AA729" s="112">
        <v>34</v>
      </c>
      <c r="AB729" s="113" t="s">
        <v>940</v>
      </c>
      <c r="AC729" s="121"/>
      <c r="AD729" s="289" t="s">
        <v>347</v>
      </c>
      <c r="AE729" s="289" t="s">
        <v>347</v>
      </c>
      <c r="AF729" s="113" t="s">
        <v>937</v>
      </c>
    </row>
    <row r="730" spans="1:32" x14ac:dyDescent="0.25">
      <c r="A730">
        <v>9</v>
      </c>
      <c r="B730" t="s">
        <v>20</v>
      </c>
      <c r="C730" t="s">
        <v>412</v>
      </c>
      <c r="D730">
        <v>5</v>
      </c>
      <c r="E730" t="s">
        <v>861</v>
      </c>
      <c r="F730">
        <v>39</v>
      </c>
      <c r="G730" t="str">
        <f>VLOOKUP(M730,'BATERIA DE PROYECTOS'!$A$2:$G$115,7,0)</f>
        <v>Programa 39. Camino hacia una democracia deliberativa con un gobierno cercano a la gente y con participación ciudadana</v>
      </c>
      <c r="H730" t="s">
        <v>373</v>
      </c>
      <c r="I730" t="str">
        <f>VLOOKUP(M730,'BATERIA DE PROYECTOS'!$A$2:$I$115,9,0)</f>
        <v>Línea diferencial étnica</v>
      </c>
      <c r="J730" t="s">
        <v>539</v>
      </c>
      <c r="K730">
        <v>46</v>
      </c>
      <c r="L730" t="str">
        <f>VLOOKUP(M730,'BATERIA DE PROYECTOS'!$A$2:$L$115,12,0)</f>
        <v>Iniciativas diferenciales étnicas para comunidades Negras, Afrocolombianas, Raizales, Palenqueras, y los Pueblos Indígenas, Rrom o Gitano</v>
      </c>
      <c r="M730">
        <v>104</v>
      </c>
      <c r="N730" t="s">
        <v>941</v>
      </c>
      <c r="O730" t="s">
        <v>942</v>
      </c>
      <c r="P730" t="s">
        <v>1689</v>
      </c>
      <c r="Q730" s="104">
        <v>203</v>
      </c>
      <c r="R730" s="104">
        <v>208</v>
      </c>
      <c r="S730" s="104">
        <v>214</v>
      </c>
      <c r="T730" s="104">
        <v>220</v>
      </c>
      <c r="U730" s="104">
        <v>844</v>
      </c>
      <c r="V730" s="105">
        <v>3.8E-3</v>
      </c>
      <c r="W730">
        <v>0</v>
      </c>
      <c r="X730" s="103">
        <v>4</v>
      </c>
      <c r="Y730" t="s">
        <v>1076</v>
      </c>
      <c r="Z730" s="103">
        <v>3</v>
      </c>
      <c r="AA730" s="112">
        <v>34</v>
      </c>
      <c r="AB730" s="113" t="s">
        <v>943</v>
      </c>
      <c r="AC730" s="121"/>
      <c r="AD730" s="289" t="s">
        <v>347</v>
      </c>
      <c r="AE730" s="289" t="s">
        <v>347</v>
      </c>
      <c r="AF730" s="113" t="s">
        <v>937</v>
      </c>
    </row>
    <row r="731" spans="1:32" x14ac:dyDescent="0.25">
      <c r="A731">
        <v>9</v>
      </c>
      <c r="B731" t="s">
        <v>20</v>
      </c>
      <c r="C731" t="s">
        <v>412</v>
      </c>
      <c r="D731">
        <v>5</v>
      </c>
      <c r="E731" t="s">
        <v>861</v>
      </c>
      <c r="F731">
        <v>39</v>
      </c>
      <c r="G731" t="str">
        <f>VLOOKUP(M731,'BATERIA DE PROYECTOS'!$A$2:$G$115,7,0)</f>
        <v>Programa 39. Camino hacia una democracia deliberativa con un gobierno cercano a la gente y con participación ciudadana</v>
      </c>
      <c r="H731" t="s">
        <v>345</v>
      </c>
      <c r="I731" t="str">
        <f>VLOOKUP(M731,'BATERIA DE PROYECTOS'!$A$2:$I$115,9,0)</f>
        <v>Democracia deliberativa y participación</v>
      </c>
      <c r="J731" t="s">
        <v>347</v>
      </c>
      <c r="K731">
        <v>58</v>
      </c>
      <c r="L731" t="str">
        <f>VLOOKUP(M731,'BATERIA DE PROYECTOS'!$A$2:$L$115,12,0)</f>
        <v>Infraestructura de espacios para la participación</v>
      </c>
      <c r="M731">
        <v>107</v>
      </c>
      <c r="N731" t="s">
        <v>952</v>
      </c>
      <c r="O731" t="s">
        <v>953</v>
      </c>
      <c r="P731" t="s">
        <v>1690</v>
      </c>
      <c r="Q731" s="104">
        <v>262</v>
      </c>
      <c r="R731" s="104">
        <v>268</v>
      </c>
      <c r="S731" s="104">
        <v>275</v>
      </c>
      <c r="T731" s="104">
        <v>283</v>
      </c>
      <c r="U731" s="104">
        <v>1088</v>
      </c>
      <c r="V731" s="105">
        <v>4.8999999999999998E-3</v>
      </c>
      <c r="W731">
        <v>0</v>
      </c>
      <c r="X731" s="103">
        <v>9</v>
      </c>
      <c r="Y731" t="s">
        <v>1076</v>
      </c>
      <c r="Z731" s="103">
        <v>3</v>
      </c>
      <c r="AA731" s="112">
        <v>32</v>
      </c>
      <c r="AB731" s="113" t="s">
        <v>954</v>
      </c>
      <c r="AC731" s="121"/>
      <c r="AD731" s="289" t="s">
        <v>347</v>
      </c>
      <c r="AE731" s="289" t="s">
        <v>347</v>
      </c>
      <c r="AF731" s="113" t="s">
        <v>955</v>
      </c>
    </row>
    <row r="732" spans="1:32" x14ac:dyDescent="0.25">
      <c r="A732">
        <v>9</v>
      </c>
      <c r="B732" t="s">
        <v>20</v>
      </c>
      <c r="C732" t="s">
        <v>412</v>
      </c>
      <c r="D732">
        <v>5</v>
      </c>
      <c r="E732" t="s">
        <v>861</v>
      </c>
      <c r="F732">
        <v>39</v>
      </c>
      <c r="G732" t="str">
        <f>VLOOKUP(M732,'BATERIA DE PROYECTOS'!$A$2:$G$115,7,0)</f>
        <v>Programa 39. Camino hacia una democracia deliberativa con un gobierno cercano a la gente y con participación ciudadana</v>
      </c>
      <c r="H732" t="s">
        <v>345</v>
      </c>
      <c r="I732" t="str">
        <f>VLOOKUP(M732,'BATERIA DE PROYECTOS'!$A$2:$I$115,9,0)</f>
        <v>Democracia deliberativa y participación</v>
      </c>
      <c r="J732" t="s">
        <v>347</v>
      </c>
      <c r="K732">
        <v>58</v>
      </c>
      <c r="L732" t="str">
        <f>VLOOKUP(M732,'BATERIA DE PROYECTOS'!$A$2:$L$115,12,0)</f>
        <v>Infraestructura de espacios para la participación</v>
      </c>
      <c r="M732">
        <v>108</v>
      </c>
      <c r="N732" t="s">
        <v>956</v>
      </c>
      <c r="O732" t="s">
        <v>957</v>
      </c>
      <c r="P732" t="s">
        <v>1691</v>
      </c>
      <c r="Q732" s="104">
        <v>214</v>
      </c>
      <c r="R732" s="104">
        <v>218</v>
      </c>
      <c r="S732" s="104">
        <v>225</v>
      </c>
      <c r="T732" s="104">
        <v>231</v>
      </c>
      <c r="U732" s="104">
        <v>888</v>
      </c>
      <c r="V732" s="105">
        <v>4.0000000000000001E-3</v>
      </c>
      <c r="W732">
        <v>0</v>
      </c>
      <c r="X732" s="103">
        <v>21</v>
      </c>
      <c r="Y732" t="s">
        <v>1076</v>
      </c>
      <c r="Z732" s="103">
        <v>3</v>
      </c>
      <c r="AA732" s="112">
        <v>32</v>
      </c>
      <c r="AB732" s="113" t="s">
        <v>222</v>
      </c>
      <c r="AC732" s="121"/>
      <c r="AD732" s="289" t="s">
        <v>347</v>
      </c>
      <c r="AE732" s="289" t="s">
        <v>347</v>
      </c>
      <c r="AF732" s="113" t="s">
        <v>958</v>
      </c>
    </row>
    <row r="733" spans="1:32" x14ac:dyDescent="0.25">
      <c r="A733">
        <v>9</v>
      </c>
      <c r="B733" t="s">
        <v>20</v>
      </c>
      <c r="C733" t="s">
        <v>412</v>
      </c>
      <c r="D733">
        <v>5</v>
      </c>
      <c r="E733" t="s">
        <v>861</v>
      </c>
      <c r="F733">
        <v>39</v>
      </c>
      <c r="G733" t="str">
        <f>VLOOKUP(M733,'BATERIA DE PROYECTOS'!$A$2:$G$115,7,0)</f>
        <v>Programa 39. Camino hacia una democracia deliberativa con un gobierno cercano a la gente y con participación ciudadana</v>
      </c>
      <c r="H733" t="s">
        <v>345</v>
      </c>
      <c r="I733" t="str">
        <f>VLOOKUP(M733,'BATERIA DE PROYECTOS'!$A$2:$I$115,9,0)</f>
        <v>Gobierno confiable</v>
      </c>
      <c r="J733" t="s">
        <v>347</v>
      </c>
      <c r="K733">
        <v>59</v>
      </c>
      <c r="L733" t="str">
        <f>VLOOKUP(M733,'BATERIA DE PROYECTOS'!$A$2:$L$115,12,0)</f>
        <v>Fortalecimiento a medios comunitarios y alternativos</v>
      </c>
      <c r="M733">
        <v>109</v>
      </c>
      <c r="N733" t="s">
        <v>966</v>
      </c>
      <c r="O733" t="s">
        <v>967</v>
      </c>
      <c r="P733" t="s">
        <v>1692</v>
      </c>
      <c r="Q733" s="104">
        <v>203</v>
      </c>
      <c r="R733" s="104">
        <v>208</v>
      </c>
      <c r="S733" s="104">
        <v>214</v>
      </c>
      <c r="T733" s="104">
        <v>220</v>
      </c>
      <c r="U733" s="104">
        <v>844</v>
      </c>
      <c r="V733" s="105">
        <v>3.8E-3</v>
      </c>
      <c r="W733">
        <v>0</v>
      </c>
      <c r="X733" s="103">
        <v>18</v>
      </c>
      <c r="Y733" t="s">
        <v>1076</v>
      </c>
      <c r="Z733" s="103">
        <v>3</v>
      </c>
      <c r="AA733" s="112">
        <v>32</v>
      </c>
      <c r="AB733" s="113" t="s">
        <v>968</v>
      </c>
      <c r="AC733" s="121"/>
      <c r="AD733" s="289" t="s">
        <v>347</v>
      </c>
      <c r="AE733" s="289" t="s">
        <v>347</v>
      </c>
      <c r="AF733" s="113" t="s">
        <v>969</v>
      </c>
    </row>
    <row r="734" spans="1:32" x14ac:dyDescent="0.25">
      <c r="A734">
        <v>10</v>
      </c>
      <c r="B734" t="s">
        <v>22</v>
      </c>
      <c r="C734" t="s">
        <v>342</v>
      </c>
      <c r="D734">
        <v>1</v>
      </c>
      <c r="E734" t="s">
        <v>343</v>
      </c>
      <c r="F734">
        <v>1</v>
      </c>
      <c r="G734" t="str">
        <f>VLOOKUP(M734,'BATERIA DE PROYECTOS'!$A$2:$G$115,7,0)</f>
        <v>Programa 1. Diálogo social y cultura ciudadana para la convivencia pacífica y la recuperación de la confianza.</v>
      </c>
      <c r="H734" t="s">
        <v>345</v>
      </c>
      <c r="I734" t="str">
        <f>VLOOKUP(M734,'BATERIA DE PROYECTOS'!$A$2:$I$115,9,0)</f>
        <v>Cultura ciudadana para la convivencia pacífica</v>
      </c>
      <c r="J734" t="s">
        <v>347</v>
      </c>
      <c r="K734">
        <v>15</v>
      </c>
      <c r="L734" t="str">
        <f>VLOOKUP(M734,'BATERIA DE PROYECTOS'!$A$2:$L$115,12,0)</f>
        <v>Promoción de la convivencia ciudadana</v>
      </c>
      <c r="M734">
        <v>1</v>
      </c>
      <c r="N734" t="s">
        <v>350</v>
      </c>
      <c r="O734" t="s">
        <v>351</v>
      </c>
      <c r="P734" t="s">
        <v>1229</v>
      </c>
      <c r="Q734" s="104">
        <v>1126</v>
      </c>
      <c r="R734" s="104">
        <v>1182</v>
      </c>
      <c r="S734" s="104">
        <v>1216</v>
      </c>
      <c r="T734" s="104">
        <v>1251</v>
      </c>
      <c r="U734" s="104">
        <v>4775</v>
      </c>
      <c r="V734" s="105">
        <v>1.1317472281080978E-2</v>
      </c>
      <c r="W734">
        <v>0</v>
      </c>
      <c r="X734" s="103">
        <v>100</v>
      </c>
      <c r="Y734" t="s">
        <v>991</v>
      </c>
      <c r="Z734" s="103">
        <v>51</v>
      </c>
      <c r="AA734" s="112">
        <v>1</v>
      </c>
      <c r="AB734" s="113" t="s">
        <v>352</v>
      </c>
      <c r="AC734" s="121"/>
      <c r="AD734" s="289" t="s">
        <v>353</v>
      </c>
      <c r="AE734" s="289" t="s">
        <v>347</v>
      </c>
      <c r="AF734" s="113" t="s">
        <v>354</v>
      </c>
    </row>
    <row r="735" spans="1:32" x14ac:dyDescent="0.25">
      <c r="A735">
        <v>10</v>
      </c>
      <c r="B735" t="s">
        <v>22</v>
      </c>
      <c r="C735" t="s">
        <v>342</v>
      </c>
      <c r="D735">
        <v>1</v>
      </c>
      <c r="E735" t="s">
        <v>343</v>
      </c>
      <c r="F735">
        <v>1</v>
      </c>
      <c r="G735" t="str">
        <f>VLOOKUP(M735,'BATERIA DE PROYECTOS'!$A$2:$G$115,7,0)</f>
        <v>Programa 1. Diálogo social y cultura ciudadana para la convivencia pacífica y la recuperación de la confianza.</v>
      </c>
      <c r="H735" t="s">
        <v>345</v>
      </c>
      <c r="I735" t="str">
        <f>VLOOKUP(M735,'BATERIA DE PROYECTOS'!$A$2:$I$115,9,0)</f>
        <v>Cultura ciudadana para la convivencia pacífica</v>
      </c>
      <c r="J735" t="s">
        <v>347</v>
      </c>
      <c r="K735">
        <v>15</v>
      </c>
      <c r="L735" t="str">
        <f>VLOOKUP(M735,'BATERIA DE PROYECTOS'!$A$2:$L$115,12,0)</f>
        <v>Promoción de la convivencia ciudadana</v>
      </c>
      <c r="M735">
        <v>2</v>
      </c>
      <c r="N735" t="s">
        <v>355</v>
      </c>
      <c r="O735" t="s">
        <v>356</v>
      </c>
      <c r="P735" t="s">
        <v>992</v>
      </c>
      <c r="Q735" s="104">
        <v>375</v>
      </c>
      <c r="R735" s="104">
        <v>394</v>
      </c>
      <c r="S735" s="104">
        <v>405</v>
      </c>
      <c r="T735" s="104">
        <v>417</v>
      </c>
      <c r="U735" s="104">
        <v>1591</v>
      </c>
      <c r="V735" s="105">
        <v>3.7709106595182904E-3</v>
      </c>
      <c r="W735">
        <v>0</v>
      </c>
      <c r="X735" s="103">
        <v>4</v>
      </c>
      <c r="Y735" t="s">
        <v>991</v>
      </c>
      <c r="Z735" s="103">
        <v>51</v>
      </c>
      <c r="AA735" s="112">
        <v>1</v>
      </c>
      <c r="AB735" s="113" t="s">
        <v>357</v>
      </c>
      <c r="AC735" s="121"/>
      <c r="AD735" s="289" t="s">
        <v>358</v>
      </c>
      <c r="AE735" s="289" t="s">
        <v>347</v>
      </c>
      <c r="AF735" s="113" t="s">
        <v>359</v>
      </c>
    </row>
    <row r="736" spans="1:32" x14ac:dyDescent="0.25">
      <c r="A736">
        <v>10</v>
      </c>
      <c r="B736" t="s">
        <v>22</v>
      </c>
      <c r="C736" t="s">
        <v>363</v>
      </c>
      <c r="D736">
        <v>1</v>
      </c>
      <c r="E736" t="s">
        <v>343</v>
      </c>
      <c r="F736">
        <v>2</v>
      </c>
      <c r="G736" t="str">
        <f>VLOOKUP(M736,'BATERIA DE PROYECTOS'!$A$2:$G$115,7,0)</f>
        <v>Programa 2. Cero tolerancia a las violencias contra las mujeres y basadas en género</v>
      </c>
      <c r="H736" t="s">
        <v>345</v>
      </c>
      <c r="I736" t="str">
        <f>VLOOKUP(M736,'BATERIA DE PROYECTOS'!$A$2:$I$115,9,0)</f>
        <v>Cero tolerancia a las violencias</v>
      </c>
      <c r="J736" t="s">
        <v>347</v>
      </c>
      <c r="K736">
        <v>22</v>
      </c>
      <c r="L736" t="str">
        <f>VLOOKUP(M736,'BATERIA DE PROYECTOS'!$A$2:$L$115,12,0)</f>
        <v>Prevención del feminicidio y las violencias contra las mujeres</v>
      </c>
      <c r="M736">
        <v>4</v>
      </c>
      <c r="N736" t="s">
        <v>368</v>
      </c>
      <c r="O736" t="s">
        <v>369</v>
      </c>
      <c r="P736" t="s">
        <v>1693</v>
      </c>
      <c r="Q736" s="104">
        <v>1511</v>
      </c>
      <c r="R736" s="104">
        <v>1586</v>
      </c>
      <c r="S736" s="104">
        <v>1632</v>
      </c>
      <c r="T736" s="104">
        <v>1680</v>
      </c>
      <c r="U736" s="104">
        <v>6409</v>
      </c>
      <c r="V736" s="105">
        <v>1.5190299444910575E-2</v>
      </c>
      <c r="W736">
        <v>0</v>
      </c>
      <c r="X736" s="103">
        <v>4000</v>
      </c>
      <c r="Y736" t="s">
        <v>995</v>
      </c>
      <c r="Z736" s="103">
        <v>50</v>
      </c>
      <c r="AA736" s="112">
        <v>2</v>
      </c>
      <c r="AB736" s="113" t="s">
        <v>222</v>
      </c>
      <c r="AC736" s="121"/>
      <c r="AD736" s="289" t="s">
        <v>370</v>
      </c>
      <c r="AE736" s="289" t="s">
        <v>347</v>
      </c>
      <c r="AF736" s="113" t="s">
        <v>371</v>
      </c>
    </row>
    <row r="737" spans="1:32" x14ac:dyDescent="0.25">
      <c r="A737">
        <v>10</v>
      </c>
      <c r="B737" t="s">
        <v>22</v>
      </c>
      <c r="C737" t="s">
        <v>342</v>
      </c>
      <c r="D737">
        <v>1</v>
      </c>
      <c r="E737" t="s">
        <v>343</v>
      </c>
      <c r="F737">
        <v>3</v>
      </c>
      <c r="G737" t="str">
        <f>VLOOKUP(M737,'BATERIA DE PROYECTOS'!$A$2:$G$115,7,0)</f>
        <v>Programa 3. Desmantelamiento de estructuras criminales y delincuenciales con mejores capacidades y activos tecnológicos.</v>
      </c>
      <c r="H737" t="s">
        <v>373</v>
      </c>
      <c r="I737" t="str">
        <f>VLOOKUP(M737,'BATERIA DE PROYECTOS'!$A$2:$I$115,9,0)</f>
        <v>Mejores capacidades al servicio de la seguridad</v>
      </c>
      <c r="J737" t="s">
        <v>375</v>
      </c>
      <c r="K737">
        <v>2</v>
      </c>
      <c r="L737" t="str">
        <f>VLOOKUP(M737,'BATERIA DE PROYECTOS'!$A$2:$L$115,12,0)</f>
        <v>Dotación, mantenimiento de equipamientos que permitan el fortalecimiento de la seguridad y justicia.</v>
      </c>
      <c r="M737">
        <v>5</v>
      </c>
      <c r="N737" t="s">
        <v>378</v>
      </c>
      <c r="O737" t="s">
        <v>379</v>
      </c>
      <c r="P737" t="s">
        <v>996</v>
      </c>
      <c r="Q737" s="104">
        <v>746</v>
      </c>
      <c r="R737" s="104">
        <v>783</v>
      </c>
      <c r="S737" s="104">
        <v>806</v>
      </c>
      <c r="T737" s="104">
        <v>829</v>
      </c>
      <c r="U737" s="104">
        <v>3164</v>
      </c>
      <c r="V737" s="105">
        <v>7.4991585963016163E-3</v>
      </c>
      <c r="W737">
        <v>0</v>
      </c>
      <c r="X737" s="103">
        <v>4</v>
      </c>
      <c r="Y737" t="s">
        <v>991</v>
      </c>
      <c r="Z737" s="103">
        <v>51</v>
      </c>
      <c r="AA737" s="112">
        <v>3</v>
      </c>
      <c r="AB737" s="113" t="s">
        <v>222</v>
      </c>
      <c r="AC737" s="121"/>
      <c r="AD737" s="289" t="s">
        <v>347</v>
      </c>
      <c r="AE737" s="289" t="s">
        <v>347</v>
      </c>
      <c r="AF737" s="113" t="s">
        <v>380</v>
      </c>
    </row>
    <row r="738" spans="1:32" x14ac:dyDescent="0.25">
      <c r="A738">
        <v>10</v>
      </c>
      <c r="B738" t="s">
        <v>22</v>
      </c>
      <c r="C738" t="s">
        <v>342</v>
      </c>
      <c r="D738">
        <v>1</v>
      </c>
      <c r="E738" t="s">
        <v>343</v>
      </c>
      <c r="F738">
        <v>3</v>
      </c>
      <c r="G738" t="str">
        <f>VLOOKUP(M738,'BATERIA DE PROYECTOS'!$A$2:$G$115,7,0)</f>
        <v>Programa 3. Desmantelamiento de estructuras criminales y delincuenciales con mejores capacidades y activos tecnológicos.</v>
      </c>
      <c r="H738" t="s">
        <v>373</v>
      </c>
      <c r="I738" t="str">
        <f>VLOOKUP(M738,'BATERIA DE PROYECTOS'!$A$2:$I$115,9,0)</f>
        <v>Mejores capacidades al servicio de la seguridad</v>
      </c>
      <c r="J738" t="s">
        <v>375</v>
      </c>
      <c r="K738">
        <v>2</v>
      </c>
      <c r="L738" t="str">
        <f>VLOOKUP(M738,'BATERIA DE PROYECTOS'!$A$2:$L$115,12,0)</f>
        <v>Dotación, mantenimiento de equipamientos que permitan el fortalecimiento de la seguridad y justicia.</v>
      </c>
      <c r="M738">
        <v>6</v>
      </c>
      <c r="N738" t="s">
        <v>381</v>
      </c>
      <c r="O738" t="s">
        <v>382</v>
      </c>
      <c r="P738" t="s">
        <v>1341</v>
      </c>
      <c r="Q738" s="104">
        <v>746</v>
      </c>
      <c r="R738" s="104">
        <v>783</v>
      </c>
      <c r="S738" s="104">
        <v>806</v>
      </c>
      <c r="T738" s="104">
        <v>829</v>
      </c>
      <c r="U738" s="104">
        <v>3164</v>
      </c>
      <c r="V738" s="105">
        <v>7.4991585963016163E-3</v>
      </c>
      <c r="W738">
        <v>0</v>
      </c>
      <c r="X738" s="103">
        <v>4</v>
      </c>
      <c r="Y738" t="s">
        <v>991</v>
      </c>
      <c r="Z738" s="103">
        <v>51</v>
      </c>
      <c r="AA738" s="112">
        <v>3</v>
      </c>
      <c r="AB738" s="113" t="s">
        <v>383</v>
      </c>
      <c r="AC738" s="121"/>
      <c r="AD738" s="289" t="s">
        <v>347</v>
      </c>
      <c r="AE738" s="289" t="s">
        <v>347</v>
      </c>
      <c r="AF738" s="113" t="s">
        <v>384</v>
      </c>
    </row>
    <row r="739" spans="1:32" x14ac:dyDescent="0.25">
      <c r="A739">
        <v>10</v>
      </c>
      <c r="B739" t="s">
        <v>22</v>
      </c>
      <c r="C739" t="s">
        <v>342</v>
      </c>
      <c r="D739">
        <v>1</v>
      </c>
      <c r="E739" t="s">
        <v>343</v>
      </c>
      <c r="F739">
        <v>4</v>
      </c>
      <c r="G739" t="str">
        <f>VLOOKUP(M739,'BATERIA DE PROYECTOS'!$A$2:$G$115,7,0)</f>
        <v>Programa 4. Servicios centrados en la justicia.</v>
      </c>
      <c r="H739" t="s">
        <v>345</v>
      </c>
      <c r="I739" t="str">
        <f>VLOOKUP(M739,'BATERIA DE PROYECTOS'!$A$2:$I$115,9,0)</f>
        <v>Cultura ciudadana para la convivencia pacífica</v>
      </c>
      <c r="J739" t="s">
        <v>347</v>
      </c>
      <c r="K739">
        <v>14</v>
      </c>
      <c r="L739" t="str">
        <f>VLOOKUP(M739,'BATERIA DE PROYECTOS'!$A$2:$L$115,12,0)</f>
        <v>Acceso a la Justicia</v>
      </c>
      <c r="M739">
        <v>7</v>
      </c>
      <c r="N739" t="s">
        <v>388</v>
      </c>
      <c r="O739" t="s">
        <v>389</v>
      </c>
      <c r="P739" t="s">
        <v>1564</v>
      </c>
      <c r="Q739" s="104">
        <v>328</v>
      </c>
      <c r="R739" s="104">
        <v>345</v>
      </c>
      <c r="S739" s="104">
        <v>355</v>
      </c>
      <c r="T739" s="104">
        <v>365</v>
      </c>
      <c r="U739" s="104">
        <v>1393</v>
      </c>
      <c r="V739" s="105">
        <v>3.3016207094336762E-3</v>
      </c>
      <c r="W739">
        <v>0</v>
      </c>
      <c r="X739" s="103">
        <v>4</v>
      </c>
      <c r="Y739" t="s">
        <v>991</v>
      </c>
      <c r="Z739" s="103">
        <v>51</v>
      </c>
      <c r="AA739" s="112">
        <v>4</v>
      </c>
      <c r="AB739" s="113" t="s">
        <v>390</v>
      </c>
      <c r="AC739" s="121"/>
      <c r="AD739" s="289" t="s">
        <v>347</v>
      </c>
      <c r="AE739" s="289" t="s">
        <v>347</v>
      </c>
      <c r="AF739" s="113" t="s">
        <v>391</v>
      </c>
    </row>
    <row r="740" spans="1:32" x14ac:dyDescent="0.25">
      <c r="A740">
        <v>10</v>
      </c>
      <c r="B740" t="s">
        <v>22</v>
      </c>
      <c r="C740" t="s">
        <v>342</v>
      </c>
      <c r="D740">
        <v>1</v>
      </c>
      <c r="E740" t="s">
        <v>343</v>
      </c>
      <c r="F740">
        <v>4</v>
      </c>
      <c r="G740" t="str">
        <f>VLOOKUP(M740,'BATERIA DE PROYECTOS'!$A$2:$G$115,7,0)</f>
        <v>Programa 4. Servicios centrados en la justicia.</v>
      </c>
      <c r="H740" t="s">
        <v>345</v>
      </c>
      <c r="I740" t="str">
        <f>VLOOKUP(M740,'BATERIA DE PROYECTOS'!$A$2:$I$115,9,0)</f>
        <v>Cultura ciudadana para la convivencia pacífica</v>
      </c>
      <c r="J740" t="s">
        <v>347</v>
      </c>
      <c r="K740">
        <v>14</v>
      </c>
      <c r="L740" t="str">
        <f>VLOOKUP(M740,'BATERIA DE PROYECTOS'!$A$2:$L$115,12,0)</f>
        <v>Acceso a la Justicia</v>
      </c>
      <c r="M740">
        <v>8</v>
      </c>
      <c r="N740" t="s">
        <v>392</v>
      </c>
      <c r="O740" t="s">
        <v>393</v>
      </c>
      <c r="P740" t="s">
        <v>1694</v>
      </c>
      <c r="Q740" s="104">
        <v>438</v>
      </c>
      <c r="R740" s="104">
        <v>459</v>
      </c>
      <c r="S740" s="104">
        <v>473</v>
      </c>
      <c r="T740" s="104">
        <v>487</v>
      </c>
      <c r="U740" s="104">
        <v>1857</v>
      </c>
      <c r="V740" s="105">
        <v>4.4013708954905506E-3</v>
      </c>
      <c r="W740">
        <v>0</v>
      </c>
      <c r="X740" s="103">
        <v>8</v>
      </c>
      <c r="Y740" t="s">
        <v>991</v>
      </c>
      <c r="Z740" s="103">
        <v>51</v>
      </c>
      <c r="AA740" s="112">
        <v>4</v>
      </c>
      <c r="AB740" s="113" t="s">
        <v>352</v>
      </c>
      <c r="AC740" s="121"/>
      <c r="AD740" s="289" t="s">
        <v>347</v>
      </c>
      <c r="AE740" s="289" t="s">
        <v>347</v>
      </c>
      <c r="AF740" s="113" t="s">
        <v>391</v>
      </c>
    </row>
    <row r="741" spans="1:32" x14ac:dyDescent="0.25">
      <c r="A741">
        <v>10</v>
      </c>
      <c r="B741" t="s">
        <v>22</v>
      </c>
      <c r="C741" t="s">
        <v>342</v>
      </c>
      <c r="D741">
        <v>1</v>
      </c>
      <c r="E741" t="s">
        <v>343</v>
      </c>
      <c r="F741">
        <v>4</v>
      </c>
      <c r="G741" t="str">
        <f>VLOOKUP(M741,'BATERIA DE PROYECTOS'!$A$2:$G$115,7,0)</f>
        <v>Programa 4. Servicios centrados en la justicia.</v>
      </c>
      <c r="H741" t="s">
        <v>345</v>
      </c>
      <c r="I741" t="str">
        <f>VLOOKUP(M741,'BATERIA DE PROYECTOS'!$A$2:$I$115,9,0)</f>
        <v>Cultura ciudadana para la convivencia pacífica</v>
      </c>
      <c r="J741" t="s">
        <v>347</v>
      </c>
      <c r="K741">
        <v>14</v>
      </c>
      <c r="L741" t="str">
        <f>VLOOKUP(M741,'BATERIA DE PROYECTOS'!$A$2:$L$115,12,0)</f>
        <v>Acceso a la Justicia</v>
      </c>
      <c r="M741">
        <v>11</v>
      </c>
      <c r="N741" t="s">
        <v>401</v>
      </c>
      <c r="O741" t="s">
        <v>402</v>
      </c>
      <c r="P741" t="s">
        <v>1629</v>
      </c>
      <c r="Q741" s="104">
        <v>219</v>
      </c>
      <c r="R741" s="104">
        <v>230</v>
      </c>
      <c r="S741" s="104">
        <v>236</v>
      </c>
      <c r="T741" s="104">
        <v>243</v>
      </c>
      <c r="U741" s="104">
        <v>928</v>
      </c>
      <c r="V741" s="105">
        <v>2.1995003721137483E-3</v>
      </c>
      <c r="W741">
        <v>0</v>
      </c>
      <c r="X741" s="103">
        <v>4</v>
      </c>
      <c r="Y741" t="s">
        <v>991</v>
      </c>
      <c r="Z741" s="103">
        <v>51</v>
      </c>
      <c r="AA741" s="112">
        <v>4</v>
      </c>
      <c r="AB741" s="113" t="s">
        <v>403</v>
      </c>
      <c r="AC741" s="121"/>
      <c r="AD741" s="289" t="s">
        <v>358</v>
      </c>
      <c r="AE741" s="289" t="s">
        <v>347</v>
      </c>
      <c r="AF741" s="113" t="s">
        <v>354</v>
      </c>
    </row>
    <row r="742" spans="1:32" x14ac:dyDescent="0.25">
      <c r="A742">
        <v>10</v>
      </c>
      <c r="B742" t="s">
        <v>22</v>
      </c>
      <c r="C742" t="s">
        <v>342</v>
      </c>
      <c r="D742">
        <v>1</v>
      </c>
      <c r="E742" t="s">
        <v>343</v>
      </c>
      <c r="F742">
        <v>4</v>
      </c>
      <c r="G742" t="str">
        <f>VLOOKUP(M742,'BATERIA DE PROYECTOS'!$A$2:$G$115,7,0)</f>
        <v>Programa 4. Servicios centrados en la justicia.</v>
      </c>
      <c r="H742" t="s">
        <v>345</v>
      </c>
      <c r="I742" t="str">
        <f>VLOOKUP(M742,'BATERIA DE PROYECTOS'!$A$2:$I$115,9,0)</f>
        <v>Cultura ciudadana para la convivencia pacífica</v>
      </c>
      <c r="J742" t="s">
        <v>347</v>
      </c>
      <c r="K742">
        <v>14</v>
      </c>
      <c r="L742" t="str">
        <f>VLOOKUP(M742,'BATERIA DE PROYECTOS'!$A$2:$L$115,12,0)</f>
        <v>Acceso a la Justicia</v>
      </c>
      <c r="M742">
        <v>13</v>
      </c>
      <c r="N742" t="s">
        <v>409</v>
      </c>
      <c r="O742" t="s">
        <v>410</v>
      </c>
      <c r="P742" t="s">
        <v>1243</v>
      </c>
      <c r="Q742" s="104">
        <v>328</v>
      </c>
      <c r="R742" s="104">
        <v>345</v>
      </c>
      <c r="S742" s="104">
        <v>355</v>
      </c>
      <c r="T742" s="104">
        <v>365</v>
      </c>
      <c r="U742" s="104">
        <v>1393</v>
      </c>
      <c r="V742" s="105">
        <v>3.3016207094336762E-3</v>
      </c>
      <c r="W742">
        <v>0</v>
      </c>
      <c r="X742" s="103">
        <v>4</v>
      </c>
      <c r="Y742" t="s">
        <v>991</v>
      </c>
      <c r="Z742" s="103">
        <v>51</v>
      </c>
      <c r="AA742" s="112">
        <v>4</v>
      </c>
      <c r="AB742" s="113" t="s">
        <v>411</v>
      </c>
      <c r="AC742" s="121"/>
      <c r="AD742" s="289" t="s">
        <v>353</v>
      </c>
      <c r="AE742" s="289" t="s">
        <v>347</v>
      </c>
      <c r="AF742" s="113" t="s">
        <v>354</v>
      </c>
    </row>
    <row r="743" spans="1:32" x14ac:dyDescent="0.25">
      <c r="A743">
        <v>10</v>
      </c>
      <c r="B743" t="s">
        <v>22</v>
      </c>
      <c r="C743" t="s">
        <v>412</v>
      </c>
      <c r="D743">
        <v>1</v>
      </c>
      <c r="E743" t="s">
        <v>343</v>
      </c>
      <c r="F743">
        <v>5</v>
      </c>
      <c r="G743" t="str">
        <f>VLOOKUP(M743,'BATERIA DE PROYECTOS'!$A$2:$G$115,7,0)</f>
        <v>Programa 5. Espacio público seguro e inclusivo.</v>
      </c>
      <c r="H743" t="s">
        <v>345</v>
      </c>
      <c r="I743" t="str">
        <f>VLOOKUP(M743,'BATERIA DE PROYECTOS'!$A$2:$I$115,9,0)</f>
        <v>Cultura ciudadana para la convivencia pacífica</v>
      </c>
      <c r="J743" t="s">
        <v>347</v>
      </c>
      <c r="K743">
        <v>60</v>
      </c>
      <c r="L743" t="str">
        <f>VLOOKUP(M743,'BATERIA DE PROYECTOS'!$A$2:$L$115,12,0)</f>
        <v>Acuerdos para el uso y aprovechamiento del espacio público</v>
      </c>
      <c r="M743">
        <v>14</v>
      </c>
      <c r="N743" t="s">
        <v>416</v>
      </c>
      <c r="O743" t="s">
        <v>417</v>
      </c>
      <c r="P743" t="s">
        <v>1695</v>
      </c>
      <c r="Q743" s="104">
        <v>1412</v>
      </c>
      <c r="R743" s="104">
        <v>1482</v>
      </c>
      <c r="S743" s="104">
        <v>1525</v>
      </c>
      <c r="T743" s="104">
        <v>1569</v>
      </c>
      <c r="U743" s="104">
        <v>5988</v>
      </c>
      <c r="V743" s="105">
        <v>1.4192465763165005E-2</v>
      </c>
      <c r="W743">
        <v>0</v>
      </c>
      <c r="X743" s="103">
        <v>4</v>
      </c>
      <c r="Y743" t="s">
        <v>1076</v>
      </c>
      <c r="Z743" s="103">
        <v>3</v>
      </c>
      <c r="AA743" s="112">
        <v>5</v>
      </c>
      <c r="AB743" s="113" t="s">
        <v>418</v>
      </c>
      <c r="AC743" s="121"/>
      <c r="AD743" s="289" t="s">
        <v>419</v>
      </c>
      <c r="AE743" s="289" t="s">
        <v>347</v>
      </c>
      <c r="AF743" s="113" t="s">
        <v>420</v>
      </c>
    </row>
    <row r="744" spans="1:32" x14ac:dyDescent="0.25">
      <c r="A744">
        <v>10</v>
      </c>
      <c r="B744" t="s">
        <v>22</v>
      </c>
      <c r="C744" t="s">
        <v>421</v>
      </c>
      <c r="D744">
        <v>1</v>
      </c>
      <c r="E744" t="s">
        <v>343</v>
      </c>
      <c r="F744">
        <v>5</v>
      </c>
      <c r="G744" t="str">
        <f>VLOOKUP(M744,'BATERIA DE PROYECTOS'!$A$2:$G$115,7,0)</f>
        <v>Programa 5. Espacio público seguro e inclusivo.</v>
      </c>
      <c r="H744" t="s">
        <v>345</v>
      </c>
      <c r="I744" t="str">
        <f>VLOOKUP(M744,'BATERIA DE PROYECTOS'!$A$2:$I$115,9,0)</f>
        <v>Infraestructura segura e incluyente</v>
      </c>
      <c r="J744" t="s">
        <v>347</v>
      </c>
      <c r="K744">
        <v>16</v>
      </c>
      <c r="L744" t="str">
        <f>VLOOKUP(M744,'BATERIA DE PROYECTOS'!$A$2:$L$115,12,0)</f>
        <v>Construcción y/o conservación de elementos del sistema de espacio público</v>
      </c>
      <c r="M744">
        <v>15</v>
      </c>
      <c r="N744" t="s">
        <v>425</v>
      </c>
      <c r="O744" t="s">
        <v>426</v>
      </c>
      <c r="P744" t="s">
        <v>1696</v>
      </c>
      <c r="Q744" s="104">
        <v>1611</v>
      </c>
      <c r="R744" s="104">
        <v>1691</v>
      </c>
      <c r="S744" s="104">
        <v>1741</v>
      </c>
      <c r="T744" s="104">
        <v>1791</v>
      </c>
      <c r="U744" s="104">
        <v>6834</v>
      </c>
      <c r="V744" s="105">
        <v>1.6197613731708357E-2</v>
      </c>
      <c r="W744">
        <v>0</v>
      </c>
      <c r="X744" s="103">
        <v>2500</v>
      </c>
      <c r="Y744" t="s">
        <v>1006</v>
      </c>
      <c r="Z744" s="103">
        <v>37</v>
      </c>
      <c r="AA744" s="112">
        <v>6</v>
      </c>
      <c r="AB744" s="113" t="s">
        <v>383</v>
      </c>
      <c r="AC744" s="121"/>
      <c r="AD744" s="289" t="s">
        <v>419</v>
      </c>
      <c r="AE744" s="289" t="s">
        <v>427</v>
      </c>
      <c r="AF744" s="113" t="s">
        <v>429</v>
      </c>
    </row>
    <row r="745" spans="1:32" x14ac:dyDescent="0.25">
      <c r="A745">
        <v>10</v>
      </c>
      <c r="B745" t="s">
        <v>22</v>
      </c>
      <c r="C745" t="s">
        <v>342</v>
      </c>
      <c r="D745">
        <v>1</v>
      </c>
      <c r="E745" t="s">
        <v>343</v>
      </c>
      <c r="F745">
        <v>5</v>
      </c>
      <c r="G745" t="str">
        <f>VLOOKUP(M745,'BATERIA DE PROYECTOS'!$A$2:$G$115,7,0)</f>
        <v>Programa 5. Espacio público seguro e inclusivo.</v>
      </c>
      <c r="H745" t="s">
        <v>373</v>
      </c>
      <c r="I745" t="str">
        <f>VLOOKUP(M745,'BATERIA DE PROYECTOS'!$A$2:$I$115,9,0)</f>
        <v>Cultura ciudadana para la convivencia pacífica</v>
      </c>
      <c r="J745" t="s">
        <v>430</v>
      </c>
      <c r="K745">
        <v>1</v>
      </c>
      <c r="L745" t="str">
        <f>VLOOKUP(M745,'BATERIA DE PROYECTOS'!$A$2:$L$115,12,0)</f>
        <v>Cultura ciudadana en torno a la seguridad</v>
      </c>
      <c r="M745">
        <v>16</v>
      </c>
      <c r="N745" t="s">
        <v>433</v>
      </c>
      <c r="O745" t="s">
        <v>434</v>
      </c>
      <c r="P745" t="s">
        <v>1167</v>
      </c>
      <c r="Q745" s="104">
        <v>2487</v>
      </c>
      <c r="R745" s="104">
        <v>2610</v>
      </c>
      <c r="S745" s="104">
        <v>2686</v>
      </c>
      <c r="T745" s="104">
        <v>2765</v>
      </c>
      <c r="U745" s="104">
        <v>10548</v>
      </c>
      <c r="V745" s="105">
        <v>2.500035552268946E-2</v>
      </c>
      <c r="W745">
        <v>0</v>
      </c>
      <c r="X745" s="103">
        <v>4</v>
      </c>
      <c r="Y745" t="s">
        <v>991</v>
      </c>
      <c r="Z745" s="103">
        <v>51</v>
      </c>
      <c r="AA745" s="112">
        <v>7</v>
      </c>
      <c r="AB745" s="113" t="s">
        <v>435</v>
      </c>
      <c r="AC745" s="121"/>
      <c r="AD745" s="289" t="s">
        <v>436</v>
      </c>
      <c r="AE745" s="289" t="s">
        <v>347</v>
      </c>
      <c r="AF745" s="113" t="s">
        <v>437</v>
      </c>
    </row>
    <row r="746" spans="1:32" x14ac:dyDescent="0.25">
      <c r="A746">
        <v>10</v>
      </c>
      <c r="B746" t="s">
        <v>22</v>
      </c>
      <c r="C746" t="s">
        <v>612</v>
      </c>
      <c r="D746">
        <v>2</v>
      </c>
      <c r="E746" t="s">
        <v>439</v>
      </c>
      <c r="F746">
        <v>7</v>
      </c>
      <c r="G746" t="str">
        <f>VLOOKUP(M746,'BATERIA DE PROYECTOS'!$A$2:$G$115,7,0)</f>
        <v>Programa 7. Bogotá, una ciudad con menos pobreza.</v>
      </c>
      <c r="H746" t="s">
        <v>373</v>
      </c>
      <c r="I746" t="str">
        <f>VLOOKUP(M746,'BATERIA DE PROYECTOS'!$A$2:$I$115,9,0)</f>
        <v xml:space="preserve">Menos pobreza </v>
      </c>
      <c r="J746">
        <v>0.12</v>
      </c>
      <c r="K746">
        <v>4</v>
      </c>
      <c r="L746" t="str">
        <f>VLOOKUP(M746,'BATERIA DE PROYECTOS'!$A$2:$L$115,12,0)</f>
        <v xml:space="preserve">Transferencias monetarias condicionadas para jóvenes </v>
      </c>
      <c r="M746">
        <v>46</v>
      </c>
      <c r="N746" t="s">
        <v>617</v>
      </c>
      <c r="O746" t="s">
        <v>618</v>
      </c>
      <c r="P746" t="s">
        <v>1697</v>
      </c>
      <c r="Q746" s="104">
        <v>2487</v>
      </c>
      <c r="R746" s="104">
        <v>2610</v>
      </c>
      <c r="S746" s="104">
        <v>2686</v>
      </c>
      <c r="T746" s="104">
        <v>2765</v>
      </c>
      <c r="U746" s="104">
        <v>10548</v>
      </c>
      <c r="V746" s="105">
        <v>2.500035552268946E-2</v>
      </c>
      <c r="W746">
        <v>0</v>
      </c>
      <c r="X746" s="103">
        <v>3200</v>
      </c>
      <c r="Y746" t="s">
        <v>1009</v>
      </c>
      <c r="Z746" s="103">
        <v>24</v>
      </c>
      <c r="AA746" s="112">
        <v>8</v>
      </c>
      <c r="AB746" s="113" t="s">
        <v>619</v>
      </c>
      <c r="AC746" s="121"/>
      <c r="AD746" s="289" t="s">
        <v>620</v>
      </c>
      <c r="AE746" s="289" t="s">
        <v>621</v>
      </c>
      <c r="AF746" s="113" t="s">
        <v>622</v>
      </c>
    </row>
    <row r="747" spans="1:32" x14ac:dyDescent="0.25">
      <c r="A747">
        <v>10</v>
      </c>
      <c r="B747" t="s">
        <v>22</v>
      </c>
      <c r="C747" t="s">
        <v>612</v>
      </c>
      <c r="D747">
        <v>2</v>
      </c>
      <c r="E747" t="s">
        <v>439</v>
      </c>
      <c r="F747">
        <v>7</v>
      </c>
      <c r="G747" t="str">
        <f>VLOOKUP(M747,'BATERIA DE PROYECTOS'!$A$2:$G$115,7,0)</f>
        <v>Programa 7. Bogotá, una ciudad con menos pobreza.</v>
      </c>
      <c r="H747" t="s">
        <v>373</v>
      </c>
      <c r="I747" t="str">
        <f>VLOOKUP(M747,'BATERIA DE PROYECTOS'!$A$2:$I$115,9,0)</f>
        <v xml:space="preserve">Menos pobreza </v>
      </c>
      <c r="J747">
        <v>0.12</v>
      </c>
      <c r="K747">
        <v>5</v>
      </c>
      <c r="L747" t="str">
        <f>VLOOKUP(M747,'BATERIA DE PROYECTOS'!$A$2:$L$115,12,0)</f>
        <v>Otras Transferencias Monetarias</v>
      </c>
      <c r="M747">
        <v>47</v>
      </c>
      <c r="N747" t="s">
        <v>625</v>
      </c>
      <c r="O747" t="s">
        <v>626</v>
      </c>
      <c r="P747" t="s">
        <v>1698</v>
      </c>
      <c r="Q747" s="104">
        <v>4974</v>
      </c>
      <c r="R747" s="104">
        <v>5221</v>
      </c>
      <c r="S747" s="104">
        <v>5373</v>
      </c>
      <c r="T747" s="104">
        <v>5529</v>
      </c>
      <c r="U747" s="104">
        <v>21097</v>
      </c>
      <c r="V747" s="105">
        <v>5.0003081196641971E-2</v>
      </c>
      <c r="W747">
        <v>0</v>
      </c>
      <c r="X747" s="103">
        <v>10000</v>
      </c>
      <c r="Y747" t="s">
        <v>1009</v>
      </c>
      <c r="Z747" s="103">
        <v>24</v>
      </c>
      <c r="AA747" s="112">
        <v>8</v>
      </c>
      <c r="AB747" s="113" t="s">
        <v>627</v>
      </c>
      <c r="AC747" s="121"/>
      <c r="AD747" s="289" t="s">
        <v>620</v>
      </c>
      <c r="AE747" s="289" t="s">
        <v>628</v>
      </c>
      <c r="AF747" s="113" t="s">
        <v>629</v>
      </c>
    </row>
    <row r="748" spans="1:32" x14ac:dyDescent="0.25">
      <c r="A748">
        <v>10</v>
      </c>
      <c r="B748" t="s">
        <v>22</v>
      </c>
      <c r="C748" t="s">
        <v>612</v>
      </c>
      <c r="D748">
        <v>2</v>
      </c>
      <c r="E748" t="s">
        <v>439</v>
      </c>
      <c r="F748">
        <v>7</v>
      </c>
      <c r="G748" t="str">
        <f>VLOOKUP(M748,'BATERIA DE PROYECTOS'!$A$2:$G$115,7,0)</f>
        <v>Programa 7. Bogotá, una ciudad con menos pobreza.</v>
      </c>
      <c r="H748" t="s">
        <v>373</v>
      </c>
      <c r="I748" t="str">
        <f>VLOOKUP(M748,'BATERIA DE PROYECTOS'!$A$2:$I$115,9,0)</f>
        <v xml:space="preserve">Menos pobreza </v>
      </c>
      <c r="J748">
        <v>0.12</v>
      </c>
      <c r="K748">
        <v>6</v>
      </c>
      <c r="L748" t="str">
        <f>VLOOKUP(M748,'BATERIA DE PROYECTOS'!$A$2:$L$115,12,0)</f>
        <v>Apoyo económico para persona mayor - tipo C</v>
      </c>
      <c r="M748">
        <v>48</v>
      </c>
      <c r="N748" t="s">
        <v>632</v>
      </c>
      <c r="O748" t="s">
        <v>633</v>
      </c>
      <c r="P748" t="s">
        <v>1699</v>
      </c>
      <c r="Q748" s="104">
        <v>7460</v>
      </c>
      <c r="R748" s="104">
        <v>7831</v>
      </c>
      <c r="S748" s="104">
        <v>8059</v>
      </c>
      <c r="T748" s="104">
        <v>8294</v>
      </c>
      <c r="U748" s="104">
        <v>31644</v>
      </c>
      <c r="V748" s="105">
        <v>7.5001066568068375E-2</v>
      </c>
      <c r="W748">
        <v>0</v>
      </c>
      <c r="X748" s="103">
        <v>3650</v>
      </c>
      <c r="Y748" t="s">
        <v>1009</v>
      </c>
      <c r="Z748" s="103">
        <v>24</v>
      </c>
      <c r="AA748" s="112">
        <v>8</v>
      </c>
      <c r="AB748" s="113" t="s">
        <v>634</v>
      </c>
      <c r="AC748" s="121"/>
      <c r="AD748" s="289" t="s">
        <v>620</v>
      </c>
      <c r="AE748" s="289" t="s">
        <v>628</v>
      </c>
      <c r="AF748" s="113" t="s">
        <v>635</v>
      </c>
    </row>
    <row r="749" spans="1:32" x14ac:dyDescent="0.25">
      <c r="A749">
        <v>10</v>
      </c>
      <c r="B749" t="s">
        <v>22</v>
      </c>
      <c r="C749" t="s">
        <v>612</v>
      </c>
      <c r="D749">
        <v>2</v>
      </c>
      <c r="E749" t="s">
        <v>439</v>
      </c>
      <c r="F749">
        <v>8</v>
      </c>
      <c r="G749" t="str">
        <f>VLOOKUP(M749,'BATERIA DE PROYECTOS'!$A$2:$G$115,7,0)</f>
        <v>Programa 8. Erradicación del hambre en Bogotá</v>
      </c>
      <c r="H749" t="s">
        <v>373</v>
      </c>
      <c r="I749" t="str">
        <f>VLOOKUP(M749,'BATERIA DE PROYECTOS'!$A$2:$I$115,9,0)</f>
        <v xml:space="preserve">Menos pobreza </v>
      </c>
      <c r="J749">
        <v>0.12</v>
      </c>
      <c r="K749">
        <v>7</v>
      </c>
      <c r="L749" t="str">
        <f>VLOOKUP(M749,'BATERIA DE PROYECTOS'!$A$2:$L$115,12,0)</f>
        <v>Comedores Comunitarios</v>
      </c>
      <c r="M749">
        <v>49</v>
      </c>
      <c r="N749" t="s">
        <v>639</v>
      </c>
      <c r="O749" t="s">
        <v>640</v>
      </c>
      <c r="P749" t="s">
        <v>1700</v>
      </c>
      <c r="Q749" s="104">
        <v>995</v>
      </c>
      <c r="R749" s="104">
        <v>1044</v>
      </c>
      <c r="S749" s="104">
        <v>1075</v>
      </c>
      <c r="T749" s="104">
        <v>1106</v>
      </c>
      <c r="U749" s="104">
        <v>4220</v>
      </c>
      <c r="V749" s="105">
        <v>1.0002038330086225E-2</v>
      </c>
      <c r="W749">
        <v>0</v>
      </c>
      <c r="X749" s="103">
        <v>230</v>
      </c>
      <c r="Y749" t="s">
        <v>1009</v>
      </c>
      <c r="Z749" s="103">
        <v>24</v>
      </c>
      <c r="AA749" s="112">
        <v>9</v>
      </c>
      <c r="AB749" s="113" t="s">
        <v>641</v>
      </c>
      <c r="AC749" s="121"/>
      <c r="AD749" s="289" t="s">
        <v>642</v>
      </c>
      <c r="AE749" s="289" t="s">
        <v>347</v>
      </c>
      <c r="AF749" s="113" t="s">
        <v>643</v>
      </c>
    </row>
    <row r="750" spans="1:32" x14ac:dyDescent="0.25">
      <c r="A750">
        <v>10</v>
      </c>
      <c r="B750" t="s">
        <v>22</v>
      </c>
      <c r="C750" t="s">
        <v>438</v>
      </c>
      <c r="D750">
        <v>2</v>
      </c>
      <c r="E750" t="s">
        <v>439</v>
      </c>
      <c r="F750">
        <v>10</v>
      </c>
      <c r="G750" t="str">
        <f>VLOOKUP(M750,'BATERIA DE PROYECTOS'!$A$2:$G$115,7,0)</f>
        <v xml:space="preserve">Programa 10. Salud Pública Integrada e Integral </v>
      </c>
      <c r="H750" t="s">
        <v>373</v>
      </c>
      <c r="I750" t="str">
        <f>VLOOKUP(M750,'BATERIA DE PROYECTOS'!$A$2:$I$115,9,0)</f>
        <v>Ciudad saludable y con bien-estar</v>
      </c>
      <c r="J750">
        <v>0.03</v>
      </c>
      <c r="K750">
        <v>8</v>
      </c>
      <c r="L750" t="str">
        <f>VLOOKUP(M750,'BATERIA DE PROYECTOS'!$A$2:$L$115,12,0)</f>
        <v>Acciones complementarias para personas con discapacidad y sus cuidadores</v>
      </c>
      <c r="M750">
        <v>17</v>
      </c>
      <c r="N750" t="s">
        <v>444</v>
      </c>
      <c r="O750" t="s">
        <v>445</v>
      </c>
      <c r="P750" t="s">
        <v>1701</v>
      </c>
      <c r="Q750" s="104">
        <v>746</v>
      </c>
      <c r="R750" s="104">
        <v>783</v>
      </c>
      <c r="S750" s="104">
        <v>806</v>
      </c>
      <c r="T750" s="104">
        <v>829</v>
      </c>
      <c r="U750" s="104">
        <v>3164</v>
      </c>
      <c r="V750" s="105">
        <v>7.4991585963016163E-3</v>
      </c>
      <c r="W750">
        <v>0</v>
      </c>
      <c r="X750" s="103">
        <v>600</v>
      </c>
      <c r="Y750" t="s">
        <v>1013</v>
      </c>
      <c r="Z750" s="103">
        <v>18</v>
      </c>
      <c r="AA750" s="112">
        <v>10</v>
      </c>
      <c r="AB750" s="113" t="s">
        <v>446</v>
      </c>
      <c r="AC750" s="121"/>
      <c r="AD750" s="289" t="s">
        <v>347</v>
      </c>
      <c r="AE750" s="289" t="s">
        <v>447</v>
      </c>
      <c r="AF750" s="113" t="s">
        <v>449</v>
      </c>
    </row>
    <row r="751" spans="1:32" x14ac:dyDescent="0.25">
      <c r="A751">
        <v>10</v>
      </c>
      <c r="B751" t="s">
        <v>22</v>
      </c>
      <c r="C751" t="s">
        <v>438</v>
      </c>
      <c r="D751">
        <v>2</v>
      </c>
      <c r="E751" t="s">
        <v>439</v>
      </c>
      <c r="F751">
        <v>10</v>
      </c>
      <c r="G751" t="str">
        <f>VLOOKUP(M751,'BATERIA DE PROYECTOS'!$A$2:$G$115,7,0)</f>
        <v xml:space="preserve">Programa 10. Salud Pública Integrada e Integral </v>
      </c>
      <c r="H751" t="s">
        <v>373</v>
      </c>
      <c r="I751" t="str">
        <f>VLOOKUP(M751,'BATERIA DE PROYECTOS'!$A$2:$I$115,9,0)</f>
        <v>Ciudad saludable y con bien-estar</v>
      </c>
      <c r="J751">
        <v>0.03</v>
      </c>
      <c r="K751">
        <v>9</v>
      </c>
      <c r="L751" t="str">
        <f>VLOOKUP(M751,'BATERIA DE PROYECTOS'!$A$2:$L$115,12,0)</f>
        <v>Acciones para la disminución de los factores de riesgo frente al consumo de sustancias psicoactivas.</v>
      </c>
      <c r="M751">
        <v>18</v>
      </c>
      <c r="N751" t="s">
        <v>452</v>
      </c>
      <c r="O751" t="s">
        <v>453</v>
      </c>
      <c r="P751" t="s">
        <v>1702</v>
      </c>
      <c r="Q751" s="104">
        <v>249</v>
      </c>
      <c r="R751" s="104">
        <v>261</v>
      </c>
      <c r="S751" s="104">
        <v>269</v>
      </c>
      <c r="T751" s="104">
        <v>276</v>
      </c>
      <c r="U751" s="104">
        <v>1055</v>
      </c>
      <c r="V751" s="105">
        <v>2.5005095825215563E-3</v>
      </c>
      <c r="W751">
        <v>0</v>
      </c>
      <c r="X751" s="103">
        <v>200</v>
      </c>
      <c r="Y751" t="s">
        <v>1013</v>
      </c>
      <c r="Z751" s="103">
        <v>18</v>
      </c>
      <c r="AA751" s="112">
        <v>10</v>
      </c>
      <c r="AB751" s="113" t="s">
        <v>454</v>
      </c>
      <c r="AC751" s="121"/>
      <c r="AD751" s="289" t="s">
        <v>347</v>
      </c>
      <c r="AE751" s="289" t="s">
        <v>347</v>
      </c>
      <c r="AF751" s="113" t="s">
        <v>455</v>
      </c>
    </row>
    <row r="752" spans="1:32" x14ac:dyDescent="0.25">
      <c r="A752">
        <v>10</v>
      </c>
      <c r="B752" t="s">
        <v>22</v>
      </c>
      <c r="C752" t="s">
        <v>438</v>
      </c>
      <c r="D752">
        <v>2</v>
      </c>
      <c r="E752" t="s">
        <v>439</v>
      </c>
      <c r="F752">
        <v>10</v>
      </c>
      <c r="G752" t="str">
        <f>VLOOKUP(M752,'BATERIA DE PROYECTOS'!$A$2:$G$115,7,0)</f>
        <v xml:space="preserve">Programa 10. Salud Pública Integrada e Integral </v>
      </c>
      <c r="H752" t="s">
        <v>373</v>
      </c>
      <c r="I752" t="str">
        <f>VLOOKUP(M752,'BATERIA DE PROYECTOS'!$A$2:$I$115,9,0)</f>
        <v>Ciudad saludable y con bien-estar</v>
      </c>
      <c r="J752">
        <v>0.03</v>
      </c>
      <c r="K752">
        <v>10</v>
      </c>
      <c r="L752" t="str">
        <f>VLOOKUP(M752,'BATERIA DE PROYECTOS'!$A$2:$L$115,12,0)</f>
        <v xml:space="preserve">Otorgamiento de Dispositivos de asistencia Personal - DAP - a personas con discapacidad </v>
      </c>
      <c r="M752">
        <v>19</v>
      </c>
      <c r="N752" t="s">
        <v>458</v>
      </c>
      <c r="O752" t="s">
        <v>459</v>
      </c>
      <c r="P752" t="s">
        <v>1703</v>
      </c>
      <c r="Q752" s="104">
        <v>1393</v>
      </c>
      <c r="R752" s="104">
        <v>1462</v>
      </c>
      <c r="S752" s="104">
        <v>1504</v>
      </c>
      <c r="T752" s="104">
        <v>1548</v>
      </c>
      <c r="U752" s="104">
        <v>5907</v>
      </c>
      <c r="V752" s="105">
        <v>1.4000483510857663E-2</v>
      </c>
      <c r="W752">
        <v>0</v>
      </c>
      <c r="X752" s="103">
        <v>1600</v>
      </c>
      <c r="Y752" t="s">
        <v>1013</v>
      </c>
      <c r="Z752" s="103">
        <v>18</v>
      </c>
      <c r="AA752" s="112">
        <v>10</v>
      </c>
      <c r="AB752" s="113" t="s">
        <v>460</v>
      </c>
      <c r="AC752" s="121"/>
      <c r="AD752" s="289" t="s">
        <v>347</v>
      </c>
      <c r="AE752" s="289" t="s">
        <v>447</v>
      </c>
      <c r="AF752" s="113" t="s">
        <v>449</v>
      </c>
    </row>
    <row r="753" spans="1:32" x14ac:dyDescent="0.25">
      <c r="A753">
        <v>10</v>
      </c>
      <c r="B753" t="s">
        <v>22</v>
      </c>
      <c r="C753" t="s">
        <v>438</v>
      </c>
      <c r="D753">
        <v>2</v>
      </c>
      <c r="E753" t="s">
        <v>439</v>
      </c>
      <c r="F753">
        <v>10</v>
      </c>
      <c r="G753" t="str">
        <f>VLOOKUP(M753,'BATERIA DE PROYECTOS'!$A$2:$G$115,7,0)</f>
        <v xml:space="preserve">Programa 10. Salud Pública Integrada e Integral </v>
      </c>
      <c r="H753" t="s">
        <v>373</v>
      </c>
      <c r="I753" t="str">
        <f>VLOOKUP(M753,'BATERIA DE PROYECTOS'!$A$2:$I$115,9,0)</f>
        <v>Ciudad saludable y con bien-estar</v>
      </c>
      <c r="J753">
        <v>0.03</v>
      </c>
      <c r="K753">
        <v>19</v>
      </c>
      <c r="L753" t="str">
        <f>VLOOKUP(M753,'BATERIA DE PROYECTOS'!$A$2:$L$115,12,0)</f>
        <v>Salud sexual y reproductiva consciente en adolescentes y jóvenes</v>
      </c>
      <c r="M753">
        <v>20</v>
      </c>
      <c r="N753" t="s">
        <v>463</v>
      </c>
      <c r="O753" t="s">
        <v>464</v>
      </c>
      <c r="P753" t="s">
        <v>1704</v>
      </c>
      <c r="Q753" s="104">
        <v>298</v>
      </c>
      <c r="R753" s="104">
        <v>313</v>
      </c>
      <c r="S753" s="104">
        <v>322</v>
      </c>
      <c r="T753" s="104">
        <v>332</v>
      </c>
      <c r="U753" s="104">
        <v>1265</v>
      </c>
      <c r="V753" s="105">
        <v>2.9982413477628142E-3</v>
      </c>
      <c r="W753">
        <v>0</v>
      </c>
      <c r="X753" s="103">
        <v>350</v>
      </c>
      <c r="Y753" t="s">
        <v>1013</v>
      </c>
      <c r="Z753" s="103">
        <v>18</v>
      </c>
      <c r="AA753" s="112">
        <v>10</v>
      </c>
      <c r="AB753" s="113" t="s">
        <v>465</v>
      </c>
      <c r="AC753" s="121"/>
      <c r="AD753" s="289" t="s">
        <v>347</v>
      </c>
      <c r="AE753" s="289" t="s">
        <v>347</v>
      </c>
      <c r="AF753" s="113" t="s">
        <v>466</v>
      </c>
    </row>
    <row r="754" spans="1:32" x14ac:dyDescent="0.25">
      <c r="A754">
        <v>10</v>
      </c>
      <c r="B754" t="s">
        <v>22</v>
      </c>
      <c r="C754" t="s">
        <v>438</v>
      </c>
      <c r="D754">
        <v>2</v>
      </c>
      <c r="E754" t="s">
        <v>439</v>
      </c>
      <c r="F754">
        <v>10</v>
      </c>
      <c r="G754" t="str">
        <f>VLOOKUP(M754,'BATERIA DE PROYECTOS'!$A$2:$G$115,7,0)</f>
        <v xml:space="preserve">Programa 10. Salud Pública Integrada e Integral </v>
      </c>
      <c r="H754" t="s">
        <v>373</v>
      </c>
      <c r="I754" t="str">
        <f>VLOOKUP(M754,'BATERIA DE PROYECTOS'!$A$2:$I$115,9,0)</f>
        <v>Ciudad saludable y con bien-estar</v>
      </c>
      <c r="J754" t="s">
        <v>347</v>
      </c>
      <c r="K754">
        <v>49</v>
      </c>
      <c r="L754" t="str">
        <f>VLOOKUP(M754,'BATERIA DE PROYECTOS'!$A$2:$L$115,12,0)</f>
        <v>Acciones complementarias en salud física y nutricional</v>
      </c>
      <c r="M754">
        <v>22</v>
      </c>
      <c r="N754" t="s">
        <v>475</v>
      </c>
      <c r="O754" t="s">
        <v>476</v>
      </c>
      <c r="P754" t="s">
        <v>1705</v>
      </c>
      <c r="Q754" s="104">
        <v>298</v>
      </c>
      <c r="R754" s="104">
        <v>313</v>
      </c>
      <c r="S754" s="104">
        <v>322</v>
      </c>
      <c r="T754" s="104">
        <v>332</v>
      </c>
      <c r="U754" s="104">
        <v>1265</v>
      </c>
      <c r="V754" s="105">
        <v>2.9982413477628142E-3</v>
      </c>
      <c r="W754">
        <v>0</v>
      </c>
      <c r="X754" s="103">
        <v>800</v>
      </c>
      <c r="Y754" t="s">
        <v>1013</v>
      </c>
      <c r="Z754" s="103">
        <v>18</v>
      </c>
      <c r="AA754" s="112">
        <v>10</v>
      </c>
      <c r="AB754" s="113" t="s">
        <v>477</v>
      </c>
      <c r="AC754" s="121"/>
      <c r="AD754" s="289" t="s">
        <v>347</v>
      </c>
      <c r="AE754" s="289" t="s">
        <v>347</v>
      </c>
      <c r="AF754" s="113" t="s">
        <v>472</v>
      </c>
    </row>
    <row r="755" spans="1:32" x14ac:dyDescent="0.25">
      <c r="A755">
        <v>10</v>
      </c>
      <c r="B755" t="s">
        <v>22</v>
      </c>
      <c r="C755" t="s">
        <v>438</v>
      </c>
      <c r="D755">
        <v>2</v>
      </c>
      <c r="E755" t="s">
        <v>439</v>
      </c>
      <c r="F755">
        <v>10</v>
      </c>
      <c r="G755" t="str">
        <f>VLOOKUP(M755,'BATERIA DE PROYECTOS'!$A$2:$G$115,7,0)</f>
        <v xml:space="preserve">Programa 10. Salud Pública Integrada e Integral </v>
      </c>
      <c r="H755" t="s">
        <v>345</v>
      </c>
      <c r="I755" t="str">
        <f>VLOOKUP(M755,'BATERIA DE PROYECTOS'!$A$2:$I$115,9,0)</f>
        <v>Ciudad saludable y con bien-estar</v>
      </c>
      <c r="J755" t="s">
        <v>347</v>
      </c>
      <c r="K755">
        <v>70</v>
      </c>
      <c r="L755" t="str">
        <f>VLOOKUP(M755,'BATERIA DE PROYECTOS'!$A$2:$L$115,12,0)</f>
        <v>Acciones para la promoción y atención de la salud mental</v>
      </c>
      <c r="M755">
        <v>23</v>
      </c>
      <c r="N755" t="s">
        <v>480</v>
      </c>
      <c r="O755" t="s">
        <v>481</v>
      </c>
      <c r="P755" t="s">
        <v>1706</v>
      </c>
      <c r="Q755" s="104">
        <v>1461</v>
      </c>
      <c r="R755" s="104">
        <v>1534</v>
      </c>
      <c r="S755" s="104">
        <v>1578</v>
      </c>
      <c r="T755" s="104">
        <v>1624</v>
      </c>
      <c r="U755" s="104">
        <v>6197</v>
      </c>
      <c r="V755" s="105">
        <v>1.468782737714321E-2</v>
      </c>
      <c r="W755">
        <v>0</v>
      </c>
      <c r="X755" s="103">
        <v>3200</v>
      </c>
      <c r="Y755" t="s">
        <v>1013</v>
      </c>
      <c r="Z755" s="103">
        <v>18</v>
      </c>
      <c r="AA755" s="112">
        <v>10</v>
      </c>
      <c r="AB755" s="113" t="s">
        <v>482</v>
      </c>
      <c r="AC755" s="121"/>
      <c r="AD755" s="289" t="s">
        <v>483</v>
      </c>
      <c r="AE755" s="289" t="s">
        <v>347</v>
      </c>
      <c r="AF755" s="113" t="s">
        <v>472</v>
      </c>
    </row>
    <row r="756" spans="1:32" x14ac:dyDescent="0.25">
      <c r="A756">
        <v>10</v>
      </c>
      <c r="B756" t="s">
        <v>22</v>
      </c>
      <c r="C756" t="s">
        <v>491</v>
      </c>
      <c r="D756">
        <v>2</v>
      </c>
      <c r="E756" t="s">
        <v>439</v>
      </c>
      <c r="F756">
        <v>12</v>
      </c>
      <c r="G756" t="str">
        <f>VLOOKUP(M756,'BATERIA DE PROYECTOS'!$A$2:$G$115,7,0)</f>
        <v>Programa 12. Bogotá cuida a su gente</v>
      </c>
      <c r="H756" t="s">
        <v>345</v>
      </c>
      <c r="I756" t="str">
        <f>VLOOKUP(M756,'BATERIA DE PROYECTOS'!$A$2:$I$115,9,0)</f>
        <v>Cuidado de la vida</v>
      </c>
      <c r="J756" t="s">
        <v>347</v>
      </c>
      <c r="K756">
        <v>66</v>
      </c>
      <c r="L756" t="str">
        <f>VLOOKUP(M756,'BATERIA DE PROYECTOS'!$A$2:$L$115,12,0)</f>
        <v>Prevención y atención de violencia intrafamiliar y sexual para poblaciones en situaciones de riesgo y vulnerabilidad de derechos</v>
      </c>
      <c r="M756">
        <v>25</v>
      </c>
      <c r="N756" t="s">
        <v>496</v>
      </c>
      <c r="O756" t="s">
        <v>497</v>
      </c>
      <c r="P756" t="s">
        <v>1707</v>
      </c>
      <c r="Q756" s="104">
        <v>964</v>
      </c>
      <c r="R756" s="104">
        <v>1012</v>
      </c>
      <c r="S756" s="104">
        <v>1041</v>
      </c>
      <c r="T756" s="104">
        <v>1072</v>
      </c>
      <c r="U756" s="104">
        <v>4089</v>
      </c>
      <c r="V756" s="105">
        <v>9.691548514626204E-3</v>
      </c>
      <c r="W756">
        <v>0</v>
      </c>
      <c r="X756" s="103">
        <v>600</v>
      </c>
      <c r="Y756" t="s">
        <v>1009</v>
      </c>
      <c r="Z756" s="103">
        <v>24</v>
      </c>
      <c r="AA756" s="112">
        <v>12</v>
      </c>
      <c r="AB756" s="113" t="s">
        <v>498</v>
      </c>
      <c r="AC756" s="121"/>
      <c r="AD756" s="289" t="s">
        <v>347</v>
      </c>
      <c r="AE756" s="289" t="s">
        <v>347</v>
      </c>
      <c r="AF756" s="113" t="s">
        <v>371</v>
      </c>
    </row>
    <row r="757" spans="1:32" x14ac:dyDescent="0.25">
      <c r="A757">
        <v>10</v>
      </c>
      <c r="B757" t="s">
        <v>22</v>
      </c>
      <c r="C757" t="s">
        <v>491</v>
      </c>
      <c r="D757">
        <v>2</v>
      </c>
      <c r="E757" t="s">
        <v>439</v>
      </c>
      <c r="F757">
        <v>12</v>
      </c>
      <c r="G757" t="str">
        <f>VLOOKUP(M757,'BATERIA DE PROYECTOS'!$A$2:$G$115,7,0)</f>
        <v>Programa 12. Bogotá cuida a su gente</v>
      </c>
      <c r="H757" t="s">
        <v>345</v>
      </c>
      <c r="I757" t="str">
        <f>VLOOKUP(M757,'BATERIA DE PROYECTOS'!$A$2:$I$115,9,0)</f>
        <v>Cuidado de la vida</v>
      </c>
      <c r="J757" t="s">
        <v>347</v>
      </c>
      <c r="K757">
        <v>23</v>
      </c>
      <c r="L757" t="str">
        <f>VLOOKUP(M757,'BATERIA DE PROYECTOS'!$A$2:$L$115,12,0)</f>
        <v>Estrategias de cuidado a personas cuidadoras</v>
      </c>
      <c r="M757">
        <v>26</v>
      </c>
      <c r="N757" t="s">
        <v>501</v>
      </c>
      <c r="O757" t="s">
        <v>502</v>
      </c>
      <c r="P757" t="s">
        <v>1708</v>
      </c>
      <c r="Q757" s="104">
        <v>1312</v>
      </c>
      <c r="R757" s="104">
        <v>1377</v>
      </c>
      <c r="S757" s="104">
        <v>1417</v>
      </c>
      <c r="T757" s="104">
        <v>1459</v>
      </c>
      <c r="U757" s="104">
        <v>5565</v>
      </c>
      <c r="V757" s="105">
        <v>1.3189891778893329E-2</v>
      </c>
      <c r="W757">
        <v>0</v>
      </c>
      <c r="X757" s="103">
        <v>3000</v>
      </c>
      <c r="Y757" t="s">
        <v>995</v>
      </c>
      <c r="Z757" s="103">
        <v>50</v>
      </c>
      <c r="AA757" s="112">
        <v>12</v>
      </c>
      <c r="AB757" s="113" t="s">
        <v>503</v>
      </c>
      <c r="AC757" s="121"/>
      <c r="AD757" s="289" t="s">
        <v>347</v>
      </c>
      <c r="AE757" s="289" t="s">
        <v>347</v>
      </c>
      <c r="AF757" s="113" t="s">
        <v>371</v>
      </c>
    </row>
    <row r="758" spans="1:32" x14ac:dyDescent="0.25">
      <c r="A758">
        <v>10</v>
      </c>
      <c r="B758" t="s">
        <v>22</v>
      </c>
      <c r="C758" t="s">
        <v>491</v>
      </c>
      <c r="D758">
        <v>2</v>
      </c>
      <c r="E758" t="s">
        <v>439</v>
      </c>
      <c r="F758">
        <v>12</v>
      </c>
      <c r="G758" t="str">
        <f>VLOOKUP(M758,'BATERIA DE PROYECTOS'!$A$2:$G$115,7,0)</f>
        <v>Programa 12. Bogotá cuida a su gente</v>
      </c>
      <c r="H758" t="s">
        <v>345</v>
      </c>
      <c r="I758" t="str">
        <f>VLOOKUP(M758,'BATERIA DE PROYECTOS'!$A$2:$I$115,9,0)</f>
        <v>Cuidado de la vida</v>
      </c>
      <c r="J758" t="s">
        <v>347</v>
      </c>
      <c r="K758">
        <v>50</v>
      </c>
      <c r="L758" t="str">
        <f>VLOOKUP(M758,'BATERIA DE PROYECTOS'!$A$2:$L$115,12,0)</f>
        <v>Fortalecimiento de capacidades para el ejercicio de derechos y para la autonomía económica de las mujeres.</v>
      </c>
      <c r="M758">
        <v>27</v>
      </c>
      <c r="N758" t="s">
        <v>506</v>
      </c>
      <c r="O758" t="s">
        <v>507</v>
      </c>
      <c r="P758" t="s">
        <v>1709</v>
      </c>
      <c r="Q758" s="104">
        <v>1511</v>
      </c>
      <c r="R758" s="104">
        <v>1586</v>
      </c>
      <c r="S758" s="104">
        <v>1632</v>
      </c>
      <c r="T758" s="104">
        <v>1680</v>
      </c>
      <c r="U758" s="104">
        <v>6409</v>
      </c>
      <c r="V758" s="105">
        <v>1.5190299444910575E-2</v>
      </c>
      <c r="W758">
        <v>0</v>
      </c>
      <c r="X758" s="103">
        <v>1600</v>
      </c>
      <c r="Y758" t="s">
        <v>995</v>
      </c>
      <c r="Z758" s="103">
        <v>50</v>
      </c>
      <c r="AA758" s="112">
        <v>12</v>
      </c>
      <c r="AB758" s="113" t="s">
        <v>352</v>
      </c>
      <c r="AC758" s="121"/>
      <c r="AD758" s="289" t="s">
        <v>347</v>
      </c>
      <c r="AE758" s="289" t="s">
        <v>508</v>
      </c>
      <c r="AF758" s="113" t="s">
        <v>509</v>
      </c>
    </row>
    <row r="759" spans="1:32" x14ac:dyDescent="0.25">
      <c r="A759">
        <v>10</v>
      </c>
      <c r="B759" t="s">
        <v>22</v>
      </c>
      <c r="C759" t="s">
        <v>491</v>
      </c>
      <c r="D759">
        <v>2</v>
      </c>
      <c r="E759" t="s">
        <v>439</v>
      </c>
      <c r="F759">
        <v>12</v>
      </c>
      <c r="G759" t="str">
        <f>VLOOKUP(M759,'BATERIA DE PROYECTOS'!$A$2:$G$115,7,0)</f>
        <v>Programa 12. Bogotá cuida a su gente</v>
      </c>
      <c r="H759" t="s">
        <v>373</v>
      </c>
      <c r="I759" t="str">
        <f>VLOOKUP(M759,'BATERIA DE PROYECTOS'!$A$2:$I$115,9,0)</f>
        <v>Cuidado de la vida</v>
      </c>
      <c r="J759" t="s">
        <v>347</v>
      </c>
      <c r="K759">
        <v>71</v>
      </c>
      <c r="L759" t="str">
        <f>VLOOKUP(M759,'BATERIA DE PROYECTOS'!$A$2:$L$115,12,0)</f>
        <v>Adecuación y dotación de manzanas del cuidado</v>
      </c>
      <c r="M759">
        <v>28</v>
      </c>
      <c r="N759" t="s">
        <v>512</v>
      </c>
      <c r="O759" t="s">
        <v>513</v>
      </c>
      <c r="P759" t="s">
        <v>1710</v>
      </c>
      <c r="Q759" s="104">
        <v>1194</v>
      </c>
      <c r="R759" s="104">
        <v>1253</v>
      </c>
      <c r="S759" s="104">
        <v>1289</v>
      </c>
      <c r="T759" s="104">
        <v>1327</v>
      </c>
      <c r="U759" s="104">
        <v>5063</v>
      </c>
      <c r="V759" s="105">
        <v>1.2000075844840417E-2</v>
      </c>
      <c r="W759">
        <v>0</v>
      </c>
      <c r="X759" s="103">
        <v>1</v>
      </c>
      <c r="Y759" t="s">
        <v>995</v>
      </c>
      <c r="Z759" s="103">
        <v>50</v>
      </c>
      <c r="AA759" s="112">
        <v>12</v>
      </c>
      <c r="AB759" s="113" t="s">
        <v>222</v>
      </c>
      <c r="AC759" s="121"/>
      <c r="AD759" s="289" t="s">
        <v>347</v>
      </c>
      <c r="AE759" s="289" t="s">
        <v>514</v>
      </c>
      <c r="AF759" s="113" t="s">
        <v>515</v>
      </c>
    </row>
    <row r="760" spans="1:32" x14ac:dyDescent="0.25">
      <c r="A760">
        <v>10</v>
      </c>
      <c r="B760" t="s">
        <v>22</v>
      </c>
      <c r="C760" t="s">
        <v>521</v>
      </c>
      <c r="D760">
        <v>2</v>
      </c>
      <c r="E760" t="s">
        <v>439</v>
      </c>
      <c r="F760">
        <v>13</v>
      </c>
      <c r="G760" t="str">
        <f>VLOOKUP(M760,'BATERIA DE PROYECTOS'!$A$2:$G$115,7,0)</f>
        <v>Programa 13. Bogotá, un territorio de paz y reconciliación en donde todos puedan volver a empezar.</v>
      </c>
      <c r="H760" t="s">
        <v>345</v>
      </c>
      <c r="I760" t="str">
        <f>VLOOKUP(M760,'BATERIA DE PROYECTOS'!$A$2:$I$115,9,0)</f>
        <v>Cuidado de la vida</v>
      </c>
      <c r="J760" t="s">
        <v>347</v>
      </c>
      <c r="K760">
        <v>21</v>
      </c>
      <c r="L760" t="str">
        <f>VLOOKUP(M760,'BATERIA DE PROYECTOS'!$A$2:$L$115,12,0)</f>
        <v>Construcción de memoria, verdad, reparación, víctimas, paz y reconciliación</v>
      </c>
      <c r="M760">
        <v>30</v>
      </c>
      <c r="N760" t="s">
        <v>525</v>
      </c>
      <c r="O760" t="s">
        <v>526</v>
      </c>
      <c r="P760" t="s">
        <v>1711</v>
      </c>
      <c r="Q760" s="104">
        <v>212</v>
      </c>
      <c r="R760" s="104">
        <v>223</v>
      </c>
      <c r="S760" s="104">
        <v>229</v>
      </c>
      <c r="T760" s="104">
        <v>236</v>
      </c>
      <c r="U760" s="104">
        <v>900</v>
      </c>
      <c r="V760" s="105">
        <v>2.1331361367482472E-3</v>
      </c>
      <c r="W760">
        <v>0</v>
      </c>
      <c r="X760" s="103">
        <v>4</v>
      </c>
      <c r="Y760" t="s">
        <v>1023</v>
      </c>
      <c r="Z760" s="103">
        <v>1</v>
      </c>
      <c r="AA760" s="112">
        <v>13</v>
      </c>
      <c r="AB760" s="113" t="s">
        <v>362</v>
      </c>
      <c r="AC760" s="121"/>
      <c r="AD760" s="289" t="s">
        <v>347</v>
      </c>
      <c r="AE760" s="289" t="s">
        <v>527</v>
      </c>
      <c r="AF760" s="113" t="s">
        <v>528</v>
      </c>
    </row>
    <row r="761" spans="1:32" x14ac:dyDescent="0.25">
      <c r="A761">
        <v>10</v>
      </c>
      <c r="B761" t="s">
        <v>22</v>
      </c>
      <c r="C761" t="s">
        <v>521</v>
      </c>
      <c r="D761">
        <v>2</v>
      </c>
      <c r="E761" t="s">
        <v>439</v>
      </c>
      <c r="F761">
        <v>13</v>
      </c>
      <c r="G761" t="str">
        <f>VLOOKUP(M761,'BATERIA DE PROYECTOS'!$A$2:$G$115,7,0)</f>
        <v>Programa 13. Bogotá, un territorio de paz y reconciliación en donde todos puedan volver a empezar.</v>
      </c>
      <c r="H761" t="s">
        <v>345</v>
      </c>
      <c r="I761" t="str">
        <f>VLOOKUP(M761,'BATERIA DE PROYECTOS'!$A$2:$I$115,9,0)</f>
        <v>Cuidado de la vida</v>
      </c>
      <c r="J761" t="s">
        <v>347</v>
      </c>
      <c r="K761">
        <v>21</v>
      </c>
      <c r="L761" t="str">
        <f>VLOOKUP(M761,'BATERIA DE PROYECTOS'!$A$2:$L$115,12,0)</f>
        <v>Construcción de memoria, verdad, reparación, víctimas, paz y reconciliación</v>
      </c>
      <c r="M761">
        <v>31</v>
      </c>
      <c r="N761" t="s">
        <v>529</v>
      </c>
      <c r="O761" t="s">
        <v>530</v>
      </c>
      <c r="P761" t="s">
        <v>1024</v>
      </c>
      <c r="Q761" s="104">
        <v>212</v>
      </c>
      <c r="R761" s="104">
        <v>223</v>
      </c>
      <c r="S761" s="104">
        <v>229</v>
      </c>
      <c r="T761" s="104">
        <v>236</v>
      </c>
      <c r="U761" s="104">
        <v>900</v>
      </c>
      <c r="V761" s="105">
        <v>2.1331361367482472E-3</v>
      </c>
      <c r="W761">
        <v>0</v>
      </c>
      <c r="X761" s="103">
        <v>4</v>
      </c>
      <c r="Y761" t="s">
        <v>1023</v>
      </c>
      <c r="Z761" s="103">
        <v>1</v>
      </c>
      <c r="AA761" s="112">
        <v>13</v>
      </c>
      <c r="AB761" s="113" t="s">
        <v>531</v>
      </c>
      <c r="AC761" s="121"/>
      <c r="AD761" s="289" t="s">
        <v>347</v>
      </c>
      <c r="AE761" s="289" t="s">
        <v>347</v>
      </c>
      <c r="AF761" s="113" t="s">
        <v>532</v>
      </c>
    </row>
    <row r="762" spans="1:32" x14ac:dyDescent="0.25">
      <c r="A762">
        <v>10</v>
      </c>
      <c r="B762" t="s">
        <v>22</v>
      </c>
      <c r="C762" t="s">
        <v>521</v>
      </c>
      <c r="D762">
        <v>2</v>
      </c>
      <c r="E762" t="s">
        <v>439</v>
      </c>
      <c r="F762">
        <v>13</v>
      </c>
      <c r="G762" t="str">
        <f>VLOOKUP(M762,'BATERIA DE PROYECTOS'!$A$2:$G$115,7,0)</f>
        <v>Programa 13. Bogotá, un territorio de paz y reconciliación en donde todos puedan volver a empezar.</v>
      </c>
      <c r="H762" t="s">
        <v>345</v>
      </c>
      <c r="I762" t="str">
        <f>VLOOKUP(M762,'BATERIA DE PROYECTOS'!$A$2:$I$115,9,0)</f>
        <v>Cuidado de la vida</v>
      </c>
      <c r="J762" t="s">
        <v>347</v>
      </c>
      <c r="K762">
        <v>21</v>
      </c>
      <c r="L762" t="str">
        <f>VLOOKUP(M762,'BATERIA DE PROYECTOS'!$A$2:$L$115,12,0)</f>
        <v>Construcción de memoria, verdad, reparación, víctimas, paz y reconciliación</v>
      </c>
      <c r="M762">
        <v>32</v>
      </c>
      <c r="N762" t="s">
        <v>533</v>
      </c>
      <c r="O762" t="s">
        <v>534</v>
      </c>
      <c r="P762" t="s">
        <v>1582</v>
      </c>
      <c r="Q762" s="104">
        <v>212</v>
      </c>
      <c r="R762" s="104">
        <v>223</v>
      </c>
      <c r="S762" s="104">
        <v>229</v>
      </c>
      <c r="T762" s="104">
        <v>236</v>
      </c>
      <c r="U762" s="104">
        <v>900</v>
      </c>
      <c r="V762" s="105">
        <v>2.1331361367482472E-3</v>
      </c>
      <c r="W762">
        <v>0</v>
      </c>
      <c r="X762" s="103">
        <v>4</v>
      </c>
      <c r="Y762" t="s">
        <v>1023</v>
      </c>
      <c r="Z762" s="103">
        <v>1</v>
      </c>
      <c r="AA762" s="112">
        <v>13</v>
      </c>
      <c r="AB762" s="113" t="s">
        <v>352</v>
      </c>
      <c r="AC762" s="121"/>
      <c r="AD762" s="289" t="s">
        <v>347</v>
      </c>
      <c r="AE762" s="289" t="s">
        <v>347</v>
      </c>
      <c r="AF762" s="113" t="s">
        <v>535</v>
      </c>
    </row>
    <row r="763" spans="1:32" x14ac:dyDescent="0.25">
      <c r="A763">
        <v>10</v>
      </c>
      <c r="B763" t="s">
        <v>22</v>
      </c>
      <c r="C763" t="s">
        <v>536</v>
      </c>
      <c r="D763">
        <v>2</v>
      </c>
      <c r="E763" t="s">
        <v>439</v>
      </c>
      <c r="F763">
        <v>14</v>
      </c>
      <c r="G763" t="str">
        <f>VLOOKUP(M763,'BATERIA DE PROYECTOS'!$A$2:$G$115,7,0)</f>
        <v>Programa 14. Bogotá deportiva, recreativa, artística, patrimonial e intercultural.</v>
      </c>
      <c r="H763" t="s">
        <v>373</v>
      </c>
      <c r="I763" t="str">
        <f>VLOOKUP(M763,'BATERIA DE PROYECTOS'!$A$2:$I$115,9,0)</f>
        <v>Bogotá cultural y deportiva</v>
      </c>
      <c r="J763" t="s">
        <v>539</v>
      </c>
      <c r="K763">
        <v>3</v>
      </c>
      <c r="L763" t="str">
        <f>VLOOKUP(M763,'BATERIA DE PROYECTOS'!$A$2:$L$115,12,0)</f>
        <v>Iniciativas de interés cultural, artístico, patrimonial y de cultura ciudadana.</v>
      </c>
      <c r="M763">
        <v>33</v>
      </c>
      <c r="N763" t="s">
        <v>542</v>
      </c>
      <c r="O763" t="s">
        <v>543</v>
      </c>
      <c r="P763" t="s">
        <v>1275</v>
      </c>
      <c r="Q763" s="104">
        <v>696</v>
      </c>
      <c r="R763" s="104">
        <v>731</v>
      </c>
      <c r="S763" s="104">
        <v>752</v>
      </c>
      <c r="T763" s="104">
        <v>774</v>
      </c>
      <c r="U763" s="104">
        <v>2953</v>
      </c>
      <c r="V763" s="105">
        <v>6.9990566797973044E-3</v>
      </c>
      <c r="W763">
        <v>0</v>
      </c>
      <c r="X763" s="103">
        <v>100</v>
      </c>
      <c r="Y763" t="s">
        <v>1027</v>
      </c>
      <c r="Z763" s="103">
        <v>26</v>
      </c>
      <c r="AA763" s="112">
        <v>14</v>
      </c>
      <c r="AB763" s="113" t="s">
        <v>544</v>
      </c>
      <c r="AC763" s="121"/>
      <c r="AD763" s="289" t="s">
        <v>545</v>
      </c>
      <c r="AE763" s="289" t="s">
        <v>546</v>
      </c>
      <c r="AF763" s="113" t="s">
        <v>548</v>
      </c>
    </row>
    <row r="764" spans="1:32" x14ac:dyDescent="0.25">
      <c r="A764">
        <v>10</v>
      </c>
      <c r="B764" t="s">
        <v>22</v>
      </c>
      <c r="C764" t="s">
        <v>536</v>
      </c>
      <c r="D764">
        <v>2</v>
      </c>
      <c r="E764" t="s">
        <v>439</v>
      </c>
      <c r="F764">
        <v>14</v>
      </c>
      <c r="G764" t="str">
        <f>VLOOKUP(M764,'BATERIA DE PROYECTOS'!$A$2:$G$115,7,0)</f>
        <v>Programa 14. Bogotá deportiva, recreativa, artística, patrimonial e intercultural.</v>
      </c>
      <c r="H764" t="s">
        <v>345</v>
      </c>
      <c r="I764" t="str">
        <f>VLOOKUP(M764,'BATERIA DE PROYECTOS'!$A$2:$I$115,9,0)</f>
        <v>Bogotá cultural y deportiva</v>
      </c>
      <c r="J764" t="s">
        <v>347</v>
      </c>
      <c r="K764">
        <v>24</v>
      </c>
      <c r="L764" t="str">
        <f>VLOOKUP(M764,'BATERIA DE PROYECTOS'!$A$2:$L$115,12,0)</f>
        <v xml:space="preserve">Recreación y deporte </v>
      </c>
      <c r="M764">
        <v>34</v>
      </c>
      <c r="N764" t="s">
        <v>551</v>
      </c>
      <c r="O764" t="s">
        <v>552</v>
      </c>
      <c r="P764" t="s">
        <v>1712</v>
      </c>
      <c r="Q764" s="104">
        <v>435</v>
      </c>
      <c r="R764" s="104">
        <v>457</v>
      </c>
      <c r="S764" s="104">
        <v>470</v>
      </c>
      <c r="T764" s="104">
        <v>484</v>
      </c>
      <c r="U764" s="104">
        <v>1846</v>
      </c>
      <c r="V764" s="105">
        <v>4.3752992315969604E-3</v>
      </c>
      <c r="W764">
        <v>0</v>
      </c>
      <c r="X764" s="103">
        <v>10</v>
      </c>
      <c r="Y764" t="s">
        <v>1027</v>
      </c>
      <c r="Z764" s="103">
        <v>26</v>
      </c>
      <c r="AA764" s="112">
        <v>15</v>
      </c>
      <c r="AB764" s="113" t="s">
        <v>553</v>
      </c>
      <c r="AC764" s="121"/>
      <c r="AD764" s="289" t="s">
        <v>545</v>
      </c>
      <c r="AE764" s="289" t="s">
        <v>347</v>
      </c>
      <c r="AF764" s="113" t="s">
        <v>554</v>
      </c>
    </row>
    <row r="765" spans="1:32" x14ac:dyDescent="0.25">
      <c r="A765">
        <v>10</v>
      </c>
      <c r="B765" t="s">
        <v>22</v>
      </c>
      <c r="C765" t="s">
        <v>536</v>
      </c>
      <c r="D765">
        <v>2</v>
      </c>
      <c r="E765" t="s">
        <v>439</v>
      </c>
      <c r="F765">
        <v>14</v>
      </c>
      <c r="G765" t="str">
        <f>VLOOKUP(M765,'BATERIA DE PROYECTOS'!$A$2:$G$115,7,0)</f>
        <v>Programa 14. Bogotá deportiva, recreativa, artística, patrimonial e intercultural.</v>
      </c>
      <c r="H765" t="s">
        <v>345</v>
      </c>
      <c r="I765" t="str">
        <f>VLOOKUP(M765,'BATERIA DE PROYECTOS'!$A$2:$I$115,9,0)</f>
        <v>Bogotá cultural y deportiva</v>
      </c>
      <c r="J765" t="s">
        <v>347</v>
      </c>
      <c r="K765">
        <v>24</v>
      </c>
      <c r="L765" t="str">
        <f>VLOOKUP(M765,'BATERIA DE PROYECTOS'!$A$2:$L$115,12,0)</f>
        <v xml:space="preserve">Recreación y deporte </v>
      </c>
      <c r="M765">
        <v>35</v>
      </c>
      <c r="N765" t="s">
        <v>555</v>
      </c>
      <c r="O765" t="s">
        <v>556</v>
      </c>
      <c r="P765" t="s">
        <v>1713</v>
      </c>
      <c r="Q765" s="104">
        <v>2175</v>
      </c>
      <c r="R765" s="104">
        <v>2283</v>
      </c>
      <c r="S765" s="104">
        <v>2350</v>
      </c>
      <c r="T765" s="104">
        <v>2418</v>
      </c>
      <c r="U765" s="104">
        <v>9226</v>
      </c>
      <c r="V765" s="105">
        <v>2.1867015552932589E-2</v>
      </c>
      <c r="W765">
        <v>0</v>
      </c>
      <c r="X765" s="103">
        <v>11200</v>
      </c>
      <c r="Y765" t="s">
        <v>1027</v>
      </c>
      <c r="Z765" s="103">
        <v>26</v>
      </c>
      <c r="AA765" s="112">
        <v>15</v>
      </c>
      <c r="AB765" s="113" t="s">
        <v>557</v>
      </c>
      <c r="AC765" s="121"/>
      <c r="AD765" s="289" t="s">
        <v>545</v>
      </c>
      <c r="AE765" s="289" t="s">
        <v>347</v>
      </c>
      <c r="AF765" s="113" t="s">
        <v>558</v>
      </c>
    </row>
    <row r="766" spans="1:32" x14ac:dyDescent="0.25">
      <c r="A766">
        <v>10</v>
      </c>
      <c r="B766" t="s">
        <v>22</v>
      </c>
      <c r="C766" t="s">
        <v>536</v>
      </c>
      <c r="D766">
        <v>2</v>
      </c>
      <c r="E766" t="s">
        <v>439</v>
      </c>
      <c r="F766">
        <v>14</v>
      </c>
      <c r="G766" t="str">
        <f>VLOOKUP(M766,'BATERIA DE PROYECTOS'!$A$2:$G$115,7,0)</f>
        <v>Programa 14. Bogotá deportiva, recreativa, artística, patrimonial e intercultural.</v>
      </c>
      <c r="H766" t="s">
        <v>345</v>
      </c>
      <c r="I766" t="str">
        <f>VLOOKUP(M766,'BATERIA DE PROYECTOS'!$A$2:$I$115,9,0)</f>
        <v>Bogotá cultural y deportiva</v>
      </c>
      <c r="J766" t="s">
        <v>347</v>
      </c>
      <c r="K766">
        <v>24</v>
      </c>
      <c r="L766" t="str">
        <f>VLOOKUP(M766,'BATERIA DE PROYECTOS'!$A$2:$L$115,12,0)</f>
        <v xml:space="preserve">Recreación y deporte </v>
      </c>
      <c r="M766">
        <v>36</v>
      </c>
      <c r="N766" t="s">
        <v>559</v>
      </c>
      <c r="O766" t="s">
        <v>560</v>
      </c>
      <c r="P766" t="s">
        <v>1714</v>
      </c>
      <c r="Q766" s="104">
        <v>870</v>
      </c>
      <c r="R766" s="104">
        <v>913</v>
      </c>
      <c r="S766" s="104">
        <v>940</v>
      </c>
      <c r="T766" s="104">
        <v>967</v>
      </c>
      <c r="U766" s="104">
        <v>3690</v>
      </c>
      <c r="V766" s="105">
        <v>8.7458581606678146E-3</v>
      </c>
      <c r="W766">
        <v>0</v>
      </c>
      <c r="X766" s="103">
        <v>600</v>
      </c>
      <c r="Y766" t="s">
        <v>1027</v>
      </c>
      <c r="Z766" s="103">
        <v>26</v>
      </c>
      <c r="AA766" s="112">
        <v>15</v>
      </c>
      <c r="AB766" s="113" t="s">
        <v>561</v>
      </c>
      <c r="AC766" s="121"/>
      <c r="AD766" s="289" t="s">
        <v>545</v>
      </c>
      <c r="AE766" s="289" t="s">
        <v>562</v>
      </c>
      <c r="AF766" s="113" t="s">
        <v>563</v>
      </c>
    </row>
    <row r="767" spans="1:32" x14ac:dyDescent="0.25">
      <c r="A767">
        <v>10</v>
      </c>
      <c r="B767" t="s">
        <v>22</v>
      </c>
      <c r="C767" t="s">
        <v>536</v>
      </c>
      <c r="D767">
        <v>2</v>
      </c>
      <c r="E767" t="s">
        <v>439</v>
      </c>
      <c r="F767">
        <v>14</v>
      </c>
      <c r="G767" t="str">
        <f>VLOOKUP(M767,'BATERIA DE PROYECTOS'!$A$2:$G$115,7,0)</f>
        <v>Programa 14. Bogotá deportiva, recreativa, artística, patrimonial e intercultural.</v>
      </c>
      <c r="H767" t="s">
        <v>345</v>
      </c>
      <c r="I767" t="str">
        <f>VLOOKUP(M767,'BATERIA DE PROYECTOS'!$A$2:$I$115,9,0)</f>
        <v>Bogotá cultural y deportiva</v>
      </c>
      <c r="J767" t="s">
        <v>347</v>
      </c>
      <c r="K767">
        <v>25</v>
      </c>
      <c r="L767" t="str">
        <f>VLOOKUP(M767,'BATERIA DE PROYECTOS'!$A$2:$L$115,12,0)</f>
        <v>Arte, cultura y patrimonio</v>
      </c>
      <c r="M767">
        <v>38</v>
      </c>
      <c r="N767" t="s">
        <v>569</v>
      </c>
      <c r="O767" t="s">
        <v>570</v>
      </c>
      <c r="P767" t="s">
        <v>1032</v>
      </c>
      <c r="Q767" s="104">
        <v>979</v>
      </c>
      <c r="R767" s="104">
        <v>1028</v>
      </c>
      <c r="S767" s="104">
        <v>1058</v>
      </c>
      <c r="T767" s="104">
        <v>1089</v>
      </c>
      <c r="U767" s="104">
        <v>4154</v>
      </c>
      <c r="V767" s="105">
        <v>9.8456083467246876E-3</v>
      </c>
      <c r="W767">
        <v>0</v>
      </c>
      <c r="X767" s="103">
        <v>20</v>
      </c>
      <c r="Y767" t="s">
        <v>1027</v>
      </c>
      <c r="Z767" s="103">
        <v>26</v>
      </c>
      <c r="AA767" s="112">
        <v>14</v>
      </c>
      <c r="AB767" s="113" t="s">
        <v>571</v>
      </c>
      <c r="AC767" s="121"/>
      <c r="AD767" s="289" t="s">
        <v>545</v>
      </c>
      <c r="AE767" s="289" t="s">
        <v>572</v>
      </c>
      <c r="AF767" s="113" t="s">
        <v>573</v>
      </c>
    </row>
    <row r="768" spans="1:32" x14ac:dyDescent="0.25">
      <c r="A768">
        <v>10</v>
      </c>
      <c r="B768" t="s">
        <v>22</v>
      </c>
      <c r="C768" t="s">
        <v>536</v>
      </c>
      <c r="D768">
        <v>2</v>
      </c>
      <c r="E768" t="s">
        <v>439</v>
      </c>
      <c r="F768">
        <v>14</v>
      </c>
      <c r="G768" t="str">
        <f>VLOOKUP(M768,'BATERIA DE PROYECTOS'!$A$2:$G$115,7,0)</f>
        <v>Programa 14. Bogotá deportiva, recreativa, artística, patrimonial e intercultural.</v>
      </c>
      <c r="H768" t="s">
        <v>345</v>
      </c>
      <c r="I768" t="str">
        <f>VLOOKUP(M768,'BATERIA DE PROYECTOS'!$A$2:$I$115,9,0)</f>
        <v>Bogotá cultural y deportiva</v>
      </c>
      <c r="J768" t="s">
        <v>347</v>
      </c>
      <c r="K768">
        <v>25</v>
      </c>
      <c r="L768" t="str">
        <f>VLOOKUP(M768,'BATERIA DE PROYECTOS'!$A$2:$L$115,12,0)</f>
        <v>Arte, cultura y patrimonio</v>
      </c>
      <c r="M768">
        <v>39</v>
      </c>
      <c r="N768" t="s">
        <v>574</v>
      </c>
      <c r="O768" t="s">
        <v>575</v>
      </c>
      <c r="P768" t="s">
        <v>1715</v>
      </c>
      <c r="Q768" s="104">
        <v>490</v>
      </c>
      <c r="R768" s="104">
        <v>514</v>
      </c>
      <c r="S768" s="104">
        <v>529</v>
      </c>
      <c r="T768" s="104">
        <v>544</v>
      </c>
      <c r="U768" s="104">
        <v>2077</v>
      </c>
      <c r="V768" s="105">
        <v>4.9228041733623438E-3</v>
      </c>
      <c r="W768">
        <v>0</v>
      </c>
      <c r="X768" s="103">
        <v>600</v>
      </c>
      <c r="Y768" t="s">
        <v>1027</v>
      </c>
      <c r="Z768" s="103">
        <v>26</v>
      </c>
      <c r="AA768" s="112">
        <v>14</v>
      </c>
      <c r="AB768" s="113" t="s">
        <v>561</v>
      </c>
      <c r="AC768" s="121"/>
      <c r="AD768" s="289" t="s">
        <v>545</v>
      </c>
      <c r="AE768" s="289" t="s">
        <v>576</v>
      </c>
      <c r="AF768" s="113" t="s">
        <v>577</v>
      </c>
    </row>
    <row r="769" spans="1:32" x14ac:dyDescent="0.25">
      <c r="A769">
        <v>10</v>
      </c>
      <c r="B769" t="s">
        <v>22</v>
      </c>
      <c r="C769" t="s">
        <v>536</v>
      </c>
      <c r="D769">
        <v>2</v>
      </c>
      <c r="E769" t="s">
        <v>439</v>
      </c>
      <c r="F769">
        <v>14</v>
      </c>
      <c r="G769" t="str">
        <f>VLOOKUP(M769,'BATERIA DE PROYECTOS'!$A$2:$G$115,7,0)</f>
        <v>Programa 14. Bogotá deportiva, recreativa, artística, patrimonial e intercultural.</v>
      </c>
      <c r="H769" t="s">
        <v>345</v>
      </c>
      <c r="I769" t="str">
        <f>VLOOKUP(M769,'BATERIA DE PROYECTOS'!$A$2:$I$115,9,0)</f>
        <v>Bogotá cultural y deportiva</v>
      </c>
      <c r="J769" t="s">
        <v>347</v>
      </c>
      <c r="K769">
        <v>25</v>
      </c>
      <c r="L769" t="str">
        <f>VLOOKUP(M769,'BATERIA DE PROYECTOS'!$A$2:$L$115,12,0)</f>
        <v>Arte, cultura y patrimonio</v>
      </c>
      <c r="M769">
        <v>40</v>
      </c>
      <c r="N769" t="s">
        <v>578</v>
      </c>
      <c r="O769" t="s">
        <v>579</v>
      </c>
      <c r="P769" t="s">
        <v>1716</v>
      </c>
      <c r="Q769" s="104">
        <v>490</v>
      </c>
      <c r="R769" s="104">
        <v>514</v>
      </c>
      <c r="S769" s="104">
        <v>529</v>
      </c>
      <c r="T769" s="104">
        <v>544</v>
      </c>
      <c r="U769" s="104">
        <v>2077</v>
      </c>
      <c r="V769" s="105">
        <v>4.9228041733623438E-3</v>
      </c>
      <c r="W769">
        <v>0</v>
      </c>
      <c r="X769" s="103">
        <v>20</v>
      </c>
      <c r="Y769" t="s">
        <v>1027</v>
      </c>
      <c r="Z769" s="103">
        <v>26</v>
      </c>
      <c r="AA769" s="112">
        <v>14</v>
      </c>
      <c r="AB769" s="113" t="s">
        <v>580</v>
      </c>
      <c r="AC769" s="121"/>
      <c r="AD769" s="289" t="s">
        <v>347</v>
      </c>
      <c r="AE769" s="289" t="s">
        <v>347</v>
      </c>
      <c r="AF769" s="113" t="s">
        <v>581</v>
      </c>
    </row>
    <row r="770" spans="1:32" x14ac:dyDescent="0.25">
      <c r="A770">
        <v>10</v>
      </c>
      <c r="B770" t="s">
        <v>22</v>
      </c>
      <c r="C770" t="s">
        <v>595</v>
      </c>
      <c r="D770">
        <v>2</v>
      </c>
      <c r="E770" t="s">
        <v>439</v>
      </c>
      <c r="F770">
        <v>15</v>
      </c>
      <c r="G770" t="str">
        <f>VLOOKUP(M770,'BATERIA DE PROYECTOS'!$A$2:$G$115,7,0)</f>
        <v>Programa 15. Bogotá protege todas las formas de vida</v>
      </c>
      <c r="H770" t="s">
        <v>345</v>
      </c>
      <c r="I770" t="str">
        <f>VLOOKUP(M770,'BATERIA DE PROYECTOS'!$A$2:$I$115,9,0)</f>
        <v>Cuidado de la vida</v>
      </c>
      <c r="J770" t="s">
        <v>347</v>
      </c>
      <c r="K770">
        <v>33</v>
      </c>
      <c r="L770" t="str">
        <f>VLOOKUP(M770,'BATERIA DE PROYECTOS'!$A$2:$L$115,12,0)</f>
        <v>Protección y bienestar animal</v>
      </c>
      <c r="M770">
        <v>43</v>
      </c>
      <c r="N770" t="s">
        <v>599</v>
      </c>
      <c r="O770" t="s">
        <v>600</v>
      </c>
      <c r="P770" t="s">
        <v>1717</v>
      </c>
      <c r="Q770" s="104">
        <v>183</v>
      </c>
      <c r="R770" s="104">
        <v>192</v>
      </c>
      <c r="S770" s="104">
        <v>197</v>
      </c>
      <c r="T770" s="104">
        <v>203</v>
      </c>
      <c r="U770" s="104">
        <v>775</v>
      </c>
      <c r="V770" s="105">
        <v>1.8368672288665462E-3</v>
      </c>
      <c r="W770">
        <v>0</v>
      </c>
      <c r="X770" s="103">
        <v>4000</v>
      </c>
      <c r="Y770" t="s">
        <v>1036</v>
      </c>
      <c r="Z770" s="103">
        <v>33</v>
      </c>
      <c r="AA770" s="112">
        <v>16</v>
      </c>
      <c r="AB770" s="113" t="s">
        <v>406</v>
      </c>
      <c r="AC770" s="121"/>
      <c r="AD770" s="289" t="s">
        <v>347</v>
      </c>
      <c r="AE770" s="289" t="s">
        <v>601</v>
      </c>
      <c r="AF770" s="113" t="s">
        <v>602</v>
      </c>
    </row>
    <row r="771" spans="1:32" x14ac:dyDescent="0.25">
      <c r="A771">
        <v>10</v>
      </c>
      <c r="B771" t="s">
        <v>22</v>
      </c>
      <c r="C771" t="s">
        <v>595</v>
      </c>
      <c r="D771">
        <v>2</v>
      </c>
      <c r="E771" t="s">
        <v>439</v>
      </c>
      <c r="F771">
        <v>15</v>
      </c>
      <c r="G771" t="str">
        <f>VLOOKUP(M771,'BATERIA DE PROYECTOS'!$A$2:$G$115,7,0)</f>
        <v>Programa 15. Bogotá protege todas las formas de vida</v>
      </c>
      <c r="H771" t="s">
        <v>345</v>
      </c>
      <c r="I771" t="str">
        <f>VLOOKUP(M771,'BATERIA DE PROYECTOS'!$A$2:$I$115,9,0)</f>
        <v>Cuidado de la vida</v>
      </c>
      <c r="J771" t="s">
        <v>347</v>
      </c>
      <c r="K771">
        <v>33</v>
      </c>
      <c r="L771" t="str">
        <f>VLOOKUP(M771,'BATERIA DE PROYECTOS'!$A$2:$L$115,12,0)</f>
        <v>Protección y bienestar animal</v>
      </c>
      <c r="M771">
        <v>44</v>
      </c>
      <c r="N771" t="s">
        <v>603</v>
      </c>
      <c r="O771" t="s">
        <v>604</v>
      </c>
      <c r="P771" t="s">
        <v>1718</v>
      </c>
      <c r="Q771" s="104">
        <v>548</v>
      </c>
      <c r="R771" s="104">
        <v>575</v>
      </c>
      <c r="S771" s="104">
        <v>592</v>
      </c>
      <c r="T771" s="104">
        <v>609</v>
      </c>
      <c r="U771" s="104">
        <v>2324</v>
      </c>
      <c r="V771" s="105">
        <v>5.5082315353365855E-3</v>
      </c>
      <c r="W771">
        <v>0</v>
      </c>
      <c r="X771" s="103">
        <v>900</v>
      </c>
      <c r="Y771" t="s">
        <v>1036</v>
      </c>
      <c r="Z771" s="103">
        <v>33</v>
      </c>
      <c r="AA771" s="112">
        <v>16</v>
      </c>
      <c r="AB771" s="113" t="s">
        <v>605</v>
      </c>
      <c r="AC771" s="121"/>
      <c r="AD771" s="289" t="s">
        <v>347</v>
      </c>
      <c r="AE771" s="289" t="s">
        <v>606</v>
      </c>
      <c r="AF771" s="113" t="s">
        <v>607</v>
      </c>
    </row>
    <row r="772" spans="1:32" x14ac:dyDescent="0.25">
      <c r="A772">
        <v>10</v>
      </c>
      <c r="B772" t="s">
        <v>22</v>
      </c>
      <c r="C772" t="s">
        <v>595</v>
      </c>
      <c r="D772">
        <v>2</v>
      </c>
      <c r="E772" t="s">
        <v>439</v>
      </c>
      <c r="F772">
        <v>15</v>
      </c>
      <c r="G772" t="str">
        <f>VLOOKUP(M772,'BATERIA DE PROYECTOS'!$A$2:$G$115,7,0)</f>
        <v>Programa 15. Bogotá protege todas las formas de vida</v>
      </c>
      <c r="H772" t="s">
        <v>345</v>
      </c>
      <c r="I772" t="str">
        <f>VLOOKUP(M772,'BATERIA DE PROYECTOS'!$A$2:$I$115,9,0)</f>
        <v>Cuidado de la vida</v>
      </c>
      <c r="J772" t="s">
        <v>347</v>
      </c>
      <c r="K772">
        <v>33</v>
      </c>
      <c r="L772" t="str">
        <f>VLOOKUP(M772,'BATERIA DE PROYECTOS'!$A$2:$L$115,12,0)</f>
        <v>Protección y bienestar animal</v>
      </c>
      <c r="M772">
        <v>45</v>
      </c>
      <c r="N772" t="s">
        <v>608</v>
      </c>
      <c r="O772" t="s">
        <v>609</v>
      </c>
      <c r="P772" t="s">
        <v>1719</v>
      </c>
      <c r="Q772" s="104">
        <v>731</v>
      </c>
      <c r="R772" s="104">
        <v>767</v>
      </c>
      <c r="S772" s="104">
        <v>789</v>
      </c>
      <c r="T772" s="104">
        <v>812</v>
      </c>
      <c r="U772" s="104">
        <v>3099</v>
      </c>
      <c r="V772" s="105">
        <v>7.3450987642031318E-3</v>
      </c>
      <c r="W772">
        <v>0</v>
      </c>
      <c r="X772" s="103">
        <v>8000</v>
      </c>
      <c r="Y772" t="s">
        <v>1036</v>
      </c>
      <c r="Z772" s="103">
        <v>33</v>
      </c>
      <c r="AA772" s="112">
        <v>16</v>
      </c>
      <c r="AB772" s="113" t="s">
        <v>610</v>
      </c>
      <c r="AC772" s="121"/>
      <c r="AD772" s="289" t="s">
        <v>347</v>
      </c>
      <c r="AE772" s="289" t="s">
        <v>611</v>
      </c>
      <c r="AF772" s="113" t="s">
        <v>607</v>
      </c>
    </row>
    <row r="773" spans="1:32" x14ac:dyDescent="0.25">
      <c r="A773">
        <v>10</v>
      </c>
      <c r="B773" t="s">
        <v>22</v>
      </c>
      <c r="C773" t="s">
        <v>644</v>
      </c>
      <c r="D773">
        <v>3</v>
      </c>
      <c r="E773" t="s">
        <v>645</v>
      </c>
      <c r="F773">
        <v>16</v>
      </c>
      <c r="G773" t="str">
        <f>VLOOKUP(M773,'BATERIA DE PROYECTOS'!$A$2:$G$115,7,0)</f>
        <v>Programa 16. Atención integral a la primera infancia y educación como eje del potencial humano.</v>
      </c>
      <c r="H773" t="s">
        <v>373</v>
      </c>
      <c r="I773" t="str">
        <f>VLOOKUP(M773,'BATERIA DE PROYECTOS'!$A$2:$I$115,9,0)</f>
        <v>Educación como eje del potencial humano</v>
      </c>
      <c r="J773">
        <v>0.09</v>
      </c>
      <c r="K773">
        <v>28</v>
      </c>
      <c r="L773" t="str">
        <f>VLOOKUP(M773,'BATERIA DE PROYECTOS'!$A$2:$L$115,12,0)</f>
        <v>Dotación de equipamientos para instituciones educativas públicas del distrito.</v>
      </c>
      <c r="M773">
        <v>50</v>
      </c>
      <c r="N773" t="s">
        <v>650</v>
      </c>
      <c r="O773" t="s">
        <v>651</v>
      </c>
      <c r="P773" t="s">
        <v>1720</v>
      </c>
      <c r="Q773" s="104">
        <v>995</v>
      </c>
      <c r="R773" s="104">
        <v>1044</v>
      </c>
      <c r="S773" s="104">
        <v>1075</v>
      </c>
      <c r="T773" s="104">
        <v>1106</v>
      </c>
      <c r="U773" s="104">
        <v>4220</v>
      </c>
      <c r="V773" s="105">
        <v>1.0002038330086225E-2</v>
      </c>
      <c r="W773">
        <v>0</v>
      </c>
      <c r="X773" s="103">
        <v>10</v>
      </c>
      <c r="Y773" t="s">
        <v>1040</v>
      </c>
      <c r="Z773" s="103">
        <v>15</v>
      </c>
      <c r="AA773" s="112">
        <v>17</v>
      </c>
      <c r="AB773" s="113" t="s">
        <v>222</v>
      </c>
      <c r="AC773" s="121"/>
      <c r="AD773" s="289" t="s">
        <v>347</v>
      </c>
      <c r="AE773" s="289" t="s">
        <v>652</v>
      </c>
      <c r="AF773" s="113" t="s">
        <v>653</v>
      </c>
    </row>
    <row r="774" spans="1:32" x14ac:dyDescent="0.25">
      <c r="A774">
        <v>10</v>
      </c>
      <c r="B774" t="s">
        <v>22</v>
      </c>
      <c r="C774" t="s">
        <v>644</v>
      </c>
      <c r="D774">
        <v>3</v>
      </c>
      <c r="E774" t="s">
        <v>645</v>
      </c>
      <c r="F774">
        <v>16</v>
      </c>
      <c r="G774" t="str">
        <f>VLOOKUP(M774,'BATERIA DE PROYECTOS'!$A$2:$G$115,7,0)</f>
        <v>Programa 16. Atención integral a la primera infancia y educación como eje del potencial humano.</v>
      </c>
      <c r="H774" t="s">
        <v>373</v>
      </c>
      <c r="I774" t="str">
        <f>VLOOKUP(M774,'BATERIA DE PROYECTOS'!$A$2:$I$115,9,0)</f>
        <v>Educación como eje del potencial humano</v>
      </c>
      <c r="J774">
        <v>0.09</v>
      </c>
      <c r="K774">
        <v>29</v>
      </c>
      <c r="L774" t="str">
        <f>VLOOKUP(M774,'BATERIA DE PROYECTOS'!$A$2:$L$115,12,0)</f>
        <v>Apoyo para educación superior</v>
      </c>
      <c r="M774">
        <v>51</v>
      </c>
      <c r="N774" t="s">
        <v>656</v>
      </c>
      <c r="O774" t="s">
        <v>657</v>
      </c>
      <c r="P774" t="s">
        <v>1721</v>
      </c>
      <c r="Q774" s="104">
        <v>2984</v>
      </c>
      <c r="R774" s="104">
        <v>3132</v>
      </c>
      <c r="S774" s="104">
        <v>3224</v>
      </c>
      <c r="T774" s="104">
        <v>3317</v>
      </c>
      <c r="U774" s="104">
        <v>12657</v>
      </c>
      <c r="V774" s="105">
        <v>2.9999004536469517E-2</v>
      </c>
      <c r="W774">
        <v>0</v>
      </c>
      <c r="X774" s="103">
        <v>250</v>
      </c>
      <c r="Y774" t="s">
        <v>1040</v>
      </c>
      <c r="Z774" s="103">
        <v>15</v>
      </c>
      <c r="AA774" s="112">
        <v>17</v>
      </c>
      <c r="AB774" s="113" t="s">
        <v>658</v>
      </c>
      <c r="AC774" s="121"/>
      <c r="AD774" s="289" t="s">
        <v>659</v>
      </c>
      <c r="AE774" s="289" t="s">
        <v>660</v>
      </c>
      <c r="AF774" s="113" t="s">
        <v>661</v>
      </c>
    </row>
    <row r="775" spans="1:32" x14ac:dyDescent="0.25">
      <c r="A775">
        <v>10</v>
      </c>
      <c r="B775" t="s">
        <v>22</v>
      </c>
      <c r="C775" t="s">
        <v>644</v>
      </c>
      <c r="D775">
        <v>3</v>
      </c>
      <c r="E775" t="s">
        <v>645</v>
      </c>
      <c r="F775">
        <v>16</v>
      </c>
      <c r="G775" t="str">
        <f>VLOOKUP(M775,'BATERIA DE PROYECTOS'!$A$2:$G$115,7,0)</f>
        <v>Programa 16. Atención integral a la primera infancia y educación como eje del potencial humano.</v>
      </c>
      <c r="H775" t="s">
        <v>373</v>
      </c>
      <c r="I775" t="str">
        <f>VLOOKUP(M775,'BATERIA DE PROYECTOS'!$A$2:$I$115,9,0)</f>
        <v>Educación como eje del potencial humano</v>
      </c>
      <c r="J775">
        <v>0.09</v>
      </c>
      <c r="K775">
        <v>29</v>
      </c>
      <c r="L775" t="str">
        <f>VLOOKUP(M775,'BATERIA DE PROYECTOS'!$A$2:$L$115,12,0)</f>
        <v>Apoyo para educación superior</v>
      </c>
      <c r="M775">
        <v>52</v>
      </c>
      <c r="N775" t="s">
        <v>662</v>
      </c>
      <c r="O775" t="s">
        <v>663</v>
      </c>
      <c r="P775" t="s">
        <v>1042</v>
      </c>
      <c r="Q775" s="104">
        <v>4974</v>
      </c>
      <c r="R775" s="104">
        <v>5221</v>
      </c>
      <c r="S775" s="104">
        <v>5373</v>
      </c>
      <c r="T775" s="104">
        <v>5529</v>
      </c>
      <c r="U775" s="104">
        <v>21097</v>
      </c>
      <c r="V775" s="105">
        <v>5.0003081196641971E-2</v>
      </c>
      <c r="W775">
        <v>0</v>
      </c>
      <c r="X775" s="103">
        <v>250</v>
      </c>
      <c r="Y775" t="s">
        <v>1040</v>
      </c>
      <c r="Z775" s="103">
        <v>15</v>
      </c>
      <c r="AA775" s="112">
        <v>17</v>
      </c>
      <c r="AB775" s="113" t="s">
        <v>664</v>
      </c>
      <c r="AC775" s="121"/>
      <c r="AD775" s="289" t="s">
        <v>659</v>
      </c>
      <c r="AE775" s="289" t="s">
        <v>660</v>
      </c>
      <c r="AF775" s="113" t="s">
        <v>665</v>
      </c>
    </row>
    <row r="776" spans="1:32" x14ac:dyDescent="0.25">
      <c r="A776">
        <v>10</v>
      </c>
      <c r="B776" t="s">
        <v>22</v>
      </c>
      <c r="C776" t="s">
        <v>672</v>
      </c>
      <c r="D776">
        <v>3</v>
      </c>
      <c r="E776" t="s">
        <v>645</v>
      </c>
      <c r="F776">
        <v>19</v>
      </c>
      <c r="G776" t="str">
        <f>VLOOKUP(M776,'BATERIA DE PROYECTOS'!$A$2:$G$115,7,0)</f>
        <v>Programa 19. Desarrollo empresarial, productividad y empleo.</v>
      </c>
      <c r="H776" t="s">
        <v>345</v>
      </c>
      <c r="I776" t="str">
        <f>VLOOKUP(M776,'BATERIA DE PROYECTOS'!$A$2:$I$115,9,0)</f>
        <v>Desarrollo empresarial, productividad y empleo</v>
      </c>
      <c r="J776" t="s">
        <v>347</v>
      </c>
      <c r="K776">
        <v>35</v>
      </c>
      <c r="L776" t="str">
        <f>VLOOKUP(M776,'BATERIA DE PROYECTOS'!$A$2:$L$115,12,0)</f>
        <v>Fortalecimiento de habilidades para la empleabilidad - impulso al empleo local.</v>
      </c>
      <c r="M776">
        <v>54</v>
      </c>
      <c r="N776" t="s">
        <v>677</v>
      </c>
      <c r="O776" t="s">
        <v>678</v>
      </c>
      <c r="P776" t="s">
        <v>1195</v>
      </c>
      <c r="Q776" s="104">
        <v>1461</v>
      </c>
      <c r="R776" s="104">
        <v>1534</v>
      </c>
      <c r="S776" s="104">
        <v>1578</v>
      </c>
      <c r="T776" s="104">
        <v>1624</v>
      </c>
      <c r="U776" s="104">
        <v>6197</v>
      </c>
      <c r="V776" s="105">
        <v>1.468782737714321E-2</v>
      </c>
      <c r="W776">
        <v>0</v>
      </c>
      <c r="X776" s="103">
        <v>4</v>
      </c>
      <c r="Y776" t="s">
        <v>1044</v>
      </c>
      <c r="Z776" s="103">
        <v>11</v>
      </c>
      <c r="AA776" s="112">
        <v>18</v>
      </c>
      <c r="AB776" s="113" t="s">
        <v>352</v>
      </c>
      <c r="AC776" s="121"/>
      <c r="AD776" s="289" t="s">
        <v>679</v>
      </c>
      <c r="AE776" s="289" t="s">
        <v>347</v>
      </c>
      <c r="AF776" s="113" t="s">
        <v>680</v>
      </c>
    </row>
    <row r="777" spans="1:32" x14ac:dyDescent="0.25">
      <c r="A777">
        <v>10</v>
      </c>
      <c r="B777" t="s">
        <v>22</v>
      </c>
      <c r="C777" t="s">
        <v>672</v>
      </c>
      <c r="D777">
        <v>3</v>
      </c>
      <c r="E777" t="s">
        <v>645</v>
      </c>
      <c r="F777">
        <v>19</v>
      </c>
      <c r="G777" t="str">
        <f>VLOOKUP(M777,'BATERIA DE PROYECTOS'!$A$2:$G$115,7,0)</f>
        <v>Programa 19. Desarrollo empresarial, productividad y empleo.</v>
      </c>
      <c r="H777" t="s">
        <v>345</v>
      </c>
      <c r="I777" t="str">
        <f>VLOOKUP(M777,'BATERIA DE PROYECTOS'!$A$2:$I$115,9,0)</f>
        <v>Emprendimiento equitativo e incluyente</v>
      </c>
      <c r="J777" t="s">
        <v>347</v>
      </c>
      <c r="K777">
        <v>36</v>
      </c>
      <c r="L777" t="str">
        <f>VLOOKUP(M777,'BATERIA DE PROYECTOS'!$A$2:$L$115,12,0)</f>
        <v>Desarrollo turístico local</v>
      </c>
      <c r="M777">
        <v>55</v>
      </c>
      <c r="N777" t="s">
        <v>684</v>
      </c>
      <c r="O777" t="s">
        <v>685</v>
      </c>
      <c r="P777" t="s">
        <v>1722</v>
      </c>
      <c r="Q777" s="104">
        <v>1123</v>
      </c>
      <c r="R777" s="104">
        <v>1179</v>
      </c>
      <c r="S777" s="104">
        <v>1213</v>
      </c>
      <c r="T777" s="104">
        <v>1248</v>
      </c>
      <c r="U777" s="104">
        <v>4763</v>
      </c>
      <c r="V777" s="105">
        <v>1.1289030465924336E-2</v>
      </c>
      <c r="W777">
        <v>0</v>
      </c>
      <c r="X777" s="103">
        <v>100</v>
      </c>
      <c r="Y777" t="s">
        <v>1044</v>
      </c>
      <c r="Z777" s="103">
        <v>11</v>
      </c>
      <c r="AA777" s="112">
        <v>18</v>
      </c>
      <c r="AB777" s="113" t="s">
        <v>686</v>
      </c>
      <c r="AC777" s="121"/>
      <c r="AD777" s="289" t="s">
        <v>347</v>
      </c>
      <c r="AE777" s="289" t="s">
        <v>347</v>
      </c>
      <c r="AF777" s="113" t="s">
        <v>687</v>
      </c>
    </row>
    <row r="778" spans="1:32" x14ac:dyDescent="0.25">
      <c r="A778">
        <v>10</v>
      </c>
      <c r="B778" t="s">
        <v>22</v>
      </c>
      <c r="C778" t="s">
        <v>536</v>
      </c>
      <c r="D778">
        <v>3</v>
      </c>
      <c r="E778" t="s">
        <v>645</v>
      </c>
      <c r="F778">
        <v>20</v>
      </c>
      <c r="G778" t="str">
        <f>VLOOKUP(M778,'BATERIA DE PROYECTOS'!$A$2:$G$115,7,0)</f>
        <v>Programa 20. Promoción del emprendimiento formal, equitativo e incluyente</v>
      </c>
      <c r="H778" t="s">
        <v>345</v>
      </c>
      <c r="I778" t="str">
        <f>VLOOKUP(M778,'BATERIA DE PROYECTOS'!$A$2:$I$115,9,0)</f>
        <v>Bogotá cultural y deportiva</v>
      </c>
      <c r="J778" t="s">
        <v>347</v>
      </c>
      <c r="K778">
        <v>30</v>
      </c>
      <c r="L778" t="str">
        <f>VLOOKUP(M778,'BATERIA DE PROYECTOS'!$A$2:$L$115,12,0)</f>
        <v>Sostenibilidad del ecosistema cultural y creativo</v>
      </c>
      <c r="M778">
        <v>56</v>
      </c>
      <c r="N778" t="s">
        <v>691</v>
      </c>
      <c r="O778" t="s">
        <v>692</v>
      </c>
      <c r="P778" t="s">
        <v>1723</v>
      </c>
      <c r="Q778" s="104">
        <v>964</v>
      </c>
      <c r="R778" s="104">
        <v>1012</v>
      </c>
      <c r="S778" s="104">
        <v>1041</v>
      </c>
      <c r="T778" s="104">
        <v>1072</v>
      </c>
      <c r="U778" s="104">
        <v>4089</v>
      </c>
      <c r="V778" s="105">
        <v>9.691548514626204E-3</v>
      </c>
      <c r="W778">
        <v>0</v>
      </c>
      <c r="X778" s="103">
        <v>40</v>
      </c>
      <c r="Y778" t="s">
        <v>1027</v>
      </c>
      <c r="Z778" s="103">
        <v>26</v>
      </c>
      <c r="AA778" s="112">
        <v>19</v>
      </c>
      <c r="AB778" s="113" t="s">
        <v>693</v>
      </c>
      <c r="AC778" s="121"/>
      <c r="AD778" s="289" t="s">
        <v>545</v>
      </c>
      <c r="AE778" s="289" t="s">
        <v>347</v>
      </c>
      <c r="AF778" s="113" t="s">
        <v>694</v>
      </c>
    </row>
    <row r="779" spans="1:32" x14ac:dyDescent="0.25">
      <c r="A779">
        <v>10</v>
      </c>
      <c r="B779" t="s">
        <v>22</v>
      </c>
      <c r="C779" t="s">
        <v>672</v>
      </c>
      <c r="D779">
        <v>3</v>
      </c>
      <c r="E779" t="s">
        <v>645</v>
      </c>
      <c r="F779">
        <v>20</v>
      </c>
      <c r="G779" t="str">
        <f>VLOOKUP(M779,'BATERIA DE PROYECTOS'!$A$2:$G$115,7,0)</f>
        <v>Programa 20. Promoción del emprendimiento formal, equitativo e incluyente</v>
      </c>
      <c r="H779" t="s">
        <v>345</v>
      </c>
      <c r="I779" t="str">
        <f>VLOOKUP(M779,'BATERIA DE PROYECTOS'!$A$2:$I$115,9,0)</f>
        <v>Emprendimiento equitativo e incluyente</v>
      </c>
      <c r="J779" t="s">
        <v>347</v>
      </c>
      <c r="K779">
        <v>38</v>
      </c>
      <c r="L779" t="str">
        <f>VLOOKUP(M779,'BATERIA DE PROYECTOS'!$A$2:$L$115,12,0)</f>
        <v>Fortalecimiento del tejido empresarial local</v>
      </c>
      <c r="M779">
        <v>58</v>
      </c>
      <c r="N779" t="s">
        <v>704</v>
      </c>
      <c r="O779" t="s">
        <v>705</v>
      </c>
      <c r="P779" t="s">
        <v>1724</v>
      </c>
      <c r="Q779" s="104">
        <v>964</v>
      </c>
      <c r="R779" s="104">
        <v>1012</v>
      </c>
      <c r="S779" s="104">
        <v>1041</v>
      </c>
      <c r="T779" s="104">
        <v>1072</v>
      </c>
      <c r="U779" s="104">
        <v>4089</v>
      </c>
      <c r="V779" s="105">
        <v>9.691548514626204E-3</v>
      </c>
      <c r="W779">
        <v>0</v>
      </c>
      <c r="X779" s="103">
        <v>400</v>
      </c>
      <c r="Y779" t="s">
        <v>1044</v>
      </c>
      <c r="Z779" s="103">
        <v>11</v>
      </c>
      <c r="AA779" s="112">
        <v>20</v>
      </c>
      <c r="AB779" s="113" t="s">
        <v>706</v>
      </c>
      <c r="AC779" s="121"/>
      <c r="AD779" s="289" t="s">
        <v>347</v>
      </c>
      <c r="AE779" s="289" t="s">
        <v>707</v>
      </c>
      <c r="AF779" s="113" t="s">
        <v>708</v>
      </c>
    </row>
    <row r="780" spans="1:32" x14ac:dyDescent="0.25">
      <c r="A780">
        <v>10</v>
      </c>
      <c r="B780" t="s">
        <v>22</v>
      </c>
      <c r="C780" t="s">
        <v>536</v>
      </c>
      <c r="D780">
        <v>4</v>
      </c>
      <c r="E780" t="s">
        <v>710</v>
      </c>
      <c r="F780">
        <v>24</v>
      </c>
      <c r="G780" t="str">
        <f>VLOOKUP(M780,'BATERIA DE PROYECTOS'!$A$2:$G$115,7,0)</f>
        <v>Programa 24. Revitalización y renovación urbana y rural con inclusión.</v>
      </c>
      <c r="H780" t="s">
        <v>345</v>
      </c>
      <c r="I780" t="str">
        <f>VLOOKUP(M780,'BATERIA DE PROYECTOS'!$A$2:$I$115,9,0)</f>
        <v>Desarrollo urbano y rural integral</v>
      </c>
      <c r="J780" t="s">
        <v>347</v>
      </c>
      <c r="K780">
        <v>26</v>
      </c>
      <c r="L780" t="str">
        <f>VLOOKUP(M780,'BATERIA DE PROYECTOS'!$A$2:$L$115,12,0)</f>
        <v>Construcción, mantenimiento y dotación de parques de la red de proximidad</v>
      </c>
      <c r="M780">
        <v>61</v>
      </c>
      <c r="N780" t="s">
        <v>727</v>
      </c>
      <c r="O780" t="s">
        <v>728</v>
      </c>
      <c r="P780" t="s">
        <v>1725</v>
      </c>
      <c r="Q780" s="104">
        <v>1640</v>
      </c>
      <c r="R780" s="104">
        <v>1722</v>
      </c>
      <c r="S780" s="104">
        <v>1772</v>
      </c>
      <c r="T780" s="104">
        <v>1823</v>
      </c>
      <c r="U780" s="104">
        <v>6957</v>
      </c>
      <c r="V780" s="105">
        <v>1.6489142337063951E-2</v>
      </c>
      <c r="W780">
        <v>0</v>
      </c>
      <c r="X780" s="103">
        <v>20</v>
      </c>
      <c r="Y780" t="s">
        <v>1027</v>
      </c>
      <c r="Z780" s="103">
        <v>26</v>
      </c>
      <c r="AA780" s="112">
        <v>22</v>
      </c>
      <c r="AB780" s="113" t="s">
        <v>383</v>
      </c>
      <c r="AC780" s="121"/>
      <c r="AD780" s="289" t="s">
        <v>347</v>
      </c>
      <c r="AE780" s="289" t="s">
        <v>729</v>
      </c>
      <c r="AF780" s="113" t="s">
        <v>730</v>
      </c>
    </row>
    <row r="781" spans="1:32" x14ac:dyDescent="0.25">
      <c r="A781">
        <v>10</v>
      </c>
      <c r="B781" t="s">
        <v>22</v>
      </c>
      <c r="C781" t="s">
        <v>536</v>
      </c>
      <c r="D781">
        <v>4</v>
      </c>
      <c r="E781" t="s">
        <v>710</v>
      </c>
      <c r="F781">
        <v>24</v>
      </c>
      <c r="G781" t="str">
        <f>VLOOKUP(M781,'BATERIA DE PROYECTOS'!$A$2:$G$115,7,0)</f>
        <v>Programa 24. Revitalización y renovación urbana y rural con inclusión.</v>
      </c>
      <c r="H781" t="s">
        <v>345</v>
      </c>
      <c r="I781" t="str">
        <f>VLOOKUP(M781,'BATERIA DE PROYECTOS'!$A$2:$I$115,9,0)</f>
        <v>Desarrollo urbano y rural integral</v>
      </c>
      <c r="J781" t="s">
        <v>347</v>
      </c>
      <c r="K781">
        <v>31</v>
      </c>
      <c r="L781" t="str">
        <f>VLOOKUP(M781,'BATERIA DE PROYECTOS'!$A$2:$L$115,12,0)</f>
        <v>Dotación de equipamientos culturales de escala local</v>
      </c>
      <c r="M781">
        <v>62</v>
      </c>
      <c r="N781" t="s">
        <v>733</v>
      </c>
      <c r="O781" t="s">
        <v>734</v>
      </c>
      <c r="P781" t="s">
        <v>1726</v>
      </c>
      <c r="Q781" s="104">
        <v>715</v>
      </c>
      <c r="R781" s="104">
        <v>751</v>
      </c>
      <c r="S781" s="104">
        <v>773</v>
      </c>
      <c r="T781" s="104">
        <v>795</v>
      </c>
      <c r="U781" s="104">
        <v>3034</v>
      </c>
      <c r="V781" s="105">
        <v>7.1910389321046472E-3</v>
      </c>
      <c r="W781">
        <v>0</v>
      </c>
      <c r="X781" s="103">
        <v>1</v>
      </c>
      <c r="Y781" t="s">
        <v>1027</v>
      </c>
      <c r="Z781" s="103">
        <v>26</v>
      </c>
      <c r="AA781" s="112">
        <v>33</v>
      </c>
      <c r="AB781" s="113" t="s">
        <v>383</v>
      </c>
      <c r="AC781" s="121"/>
      <c r="AD781" s="289" t="s">
        <v>347</v>
      </c>
      <c r="AE781" s="289" t="s">
        <v>735</v>
      </c>
      <c r="AF781" s="113" t="s">
        <v>736</v>
      </c>
    </row>
    <row r="782" spans="1:32" x14ac:dyDescent="0.25">
      <c r="A782">
        <v>10</v>
      </c>
      <c r="B782" t="s">
        <v>22</v>
      </c>
      <c r="C782" t="s">
        <v>595</v>
      </c>
      <c r="D782">
        <v>4</v>
      </c>
      <c r="E782" t="s">
        <v>710</v>
      </c>
      <c r="F782">
        <v>25</v>
      </c>
      <c r="G782" t="str">
        <f>VLOOKUP(M782,'BATERIA DE PROYECTOS'!$A$2:$G$115,7,0)</f>
        <v>Programa 25. Aumento de la resiliencia al cambio climático y reduccion de la vulnerabilidad</v>
      </c>
      <c r="H782" t="s">
        <v>345</v>
      </c>
      <c r="I782" t="str">
        <f>VLOOKUP(M782,'BATERIA DE PROYECTOS'!$A$2:$I$115,9,0)</f>
        <v>Protección del ambiente y resiliencia al cambio climático</v>
      </c>
      <c r="J782" t="s">
        <v>347</v>
      </c>
      <c r="K782">
        <v>32</v>
      </c>
      <c r="L782" t="str">
        <f>VLOOKUP(M782,'BATERIA DE PROYECTOS'!$A$2:$L$115,12,0)</f>
        <v xml:space="preserve">Reverdecimeinto Urbano </v>
      </c>
      <c r="M782">
        <v>63</v>
      </c>
      <c r="N782" t="s">
        <v>741</v>
      </c>
      <c r="O782" t="s">
        <v>742</v>
      </c>
      <c r="P782" t="s">
        <v>1727</v>
      </c>
      <c r="Q782" s="104">
        <v>241</v>
      </c>
      <c r="R782" s="104">
        <v>252</v>
      </c>
      <c r="S782" s="104">
        <v>260</v>
      </c>
      <c r="T782" s="104">
        <v>267</v>
      </c>
      <c r="U782" s="104">
        <v>1020</v>
      </c>
      <c r="V782" s="105">
        <v>2.4175542883146804E-3</v>
      </c>
      <c r="W782">
        <v>0</v>
      </c>
      <c r="X782" s="103">
        <v>500</v>
      </c>
      <c r="Y782" t="s">
        <v>1036</v>
      </c>
      <c r="Z782" s="103">
        <v>33</v>
      </c>
      <c r="AA782" s="112">
        <v>24</v>
      </c>
      <c r="AB782" s="113" t="s">
        <v>743</v>
      </c>
      <c r="AC782" s="121"/>
      <c r="AD782" s="289" t="s">
        <v>744</v>
      </c>
      <c r="AE782" s="289" t="s">
        <v>347</v>
      </c>
      <c r="AF782" s="113" t="s">
        <v>745</v>
      </c>
    </row>
    <row r="783" spans="1:32" x14ac:dyDescent="0.25">
      <c r="A783">
        <v>10</v>
      </c>
      <c r="B783" t="s">
        <v>22</v>
      </c>
      <c r="C783" t="s">
        <v>758</v>
      </c>
      <c r="D783">
        <v>4</v>
      </c>
      <c r="E783" t="s">
        <v>710</v>
      </c>
      <c r="F783">
        <v>25</v>
      </c>
      <c r="G783" t="str">
        <f>VLOOKUP(M783,'BATERIA DE PROYECTOS'!$A$2:$G$115,7,0)</f>
        <v>Programa 25. Aumento de la resiliencia al cambio climático y reduccion de la vulnerabilidad</v>
      </c>
      <c r="H783" t="s">
        <v>345</v>
      </c>
      <c r="I783" t="str">
        <f>VLOOKUP(M783,'BATERIA DE PROYECTOS'!$A$2:$I$115,9,0)</f>
        <v>Protección del ambiente y resiliencia al cambio climático</v>
      </c>
      <c r="J783" t="s">
        <v>347</v>
      </c>
      <c r="K783">
        <v>32</v>
      </c>
      <c r="L783" t="str">
        <f>VLOOKUP(M783,'BATERIA DE PROYECTOS'!$A$2:$L$115,12,0)</f>
        <v xml:space="preserve">Reverdecimeinto Urbano </v>
      </c>
      <c r="M783">
        <v>67</v>
      </c>
      <c r="N783" t="s">
        <v>759</v>
      </c>
      <c r="O783" t="s">
        <v>760</v>
      </c>
      <c r="P783" t="s">
        <v>1728</v>
      </c>
      <c r="Q783" s="104">
        <v>601</v>
      </c>
      <c r="R783" s="104">
        <v>631</v>
      </c>
      <c r="S783" s="104">
        <v>650</v>
      </c>
      <c r="T783" s="104">
        <v>668</v>
      </c>
      <c r="U783" s="104">
        <v>2550</v>
      </c>
      <c r="V783" s="105">
        <v>6.0438857207867009E-3</v>
      </c>
      <c r="W783">
        <v>0</v>
      </c>
      <c r="X783" s="103">
        <v>16</v>
      </c>
      <c r="Y783" t="s">
        <v>1036</v>
      </c>
      <c r="Z783" s="103">
        <v>33</v>
      </c>
      <c r="AA783" s="112">
        <v>23</v>
      </c>
      <c r="AB783" s="113" t="s">
        <v>761</v>
      </c>
      <c r="AC783" s="121"/>
      <c r="AD783" s="289" t="s">
        <v>762</v>
      </c>
      <c r="AE783" s="289" t="s">
        <v>347</v>
      </c>
      <c r="AF783" s="113" t="s">
        <v>602</v>
      </c>
    </row>
    <row r="784" spans="1:32" x14ac:dyDescent="0.25">
      <c r="A784">
        <v>10</v>
      </c>
      <c r="B784" t="s">
        <v>22</v>
      </c>
      <c r="C784" t="s">
        <v>758</v>
      </c>
      <c r="D784">
        <v>4</v>
      </c>
      <c r="E784" t="s">
        <v>710</v>
      </c>
      <c r="F784">
        <v>25</v>
      </c>
      <c r="G784" t="str">
        <f>VLOOKUP(M784,'BATERIA DE PROYECTOS'!$A$2:$G$115,7,0)</f>
        <v>Programa 25. Aumento de la resiliencia al cambio climático y reduccion de la vulnerabilidad</v>
      </c>
      <c r="H784" t="s">
        <v>345</v>
      </c>
      <c r="I784" t="str">
        <f>VLOOKUP(M784,'BATERIA DE PROYECTOS'!$A$2:$I$115,9,0)</f>
        <v>Protección del ambiente y resiliencia al cambio climático</v>
      </c>
      <c r="J784" t="s">
        <v>347</v>
      </c>
      <c r="K784">
        <v>32</v>
      </c>
      <c r="L784" t="str">
        <f>VLOOKUP(M784,'BATERIA DE PROYECTOS'!$A$2:$L$115,12,0)</f>
        <v xml:space="preserve">Reverdecimeinto Urbano </v>
      </c>
      <c r="M784">
        <v>70</v>
      </c>
      <c r="N784" t="s">
        <v>771</v>
      </c>
      <c r="O784" t="s">
        <v>772</v>
      </c>
      <c r="P784" t="s">
        <v>1729</v>
      </c>
      <c r="Q784" s="104">
        <v>120</v>
      </c>
      <c r="R784" s="104">
        <v>126</v>
      </c>
      <c r="S784" s="104">
        <v>130</v>
      </c>
      <c r="T784" s="104">
        <v>134</v>
      </c>
      <c r="U784" s="104">
        <v>510</v>
      </c>
      <c r="V784" s="105">
        <v>1.2087771441573402E-3</v>
      </c>
      <c r="W784">
        <v>0</v>
      </c>
      <c r="X784" s="103">
        <v>400</v>
      </c>
      <c r="Y784" t="s">
        <v>1036</v>
      </c>
      <c r="Z784" s="103">
        <v>33</v>
      </c>
      <c r="AA784" s="112">
        <v>23</v>
      </c>
      <c r="AB784" s="113" t="s">
        <v>773</v>
      </c>
      <c r="AC784" s="121"/>
      <c r="AD784" s="289" t="s">
        <v>347</v>
      </c>
      <c r="AE784" s="289" t="s">
        <v>774</v>
      </c>
      <c r="AF784" s="113" t="s">
        <v>745</v>
      </c>
    </row>
    <row r="785" spans="1:32" x14ac:dyDescent="0.25">
      <c r="A785">
        <v>10</v>
      </c>
      <c r="B785" t="s">
        <v>22</v>
      </c>
      <c r="C785" t="s">
        <v>758</v>
      </c>
      <c r="D785">
        <v>4</v>
      </c>
      <c r="E785" t="s">
        <v>710</v>
      </c>
      <c r="F785">
        <v>25</v>
      </c>
      <c r="G785" t="str">
        <f>VLOOKUP(M785,'BATERIA DE PROYECTOS'!$A$2:$G$115,7,0)</f>
        <v>Programa 25. Aumento de la resiliencia al cambio climático y reduccion de la vulnerabilidad</v>
      </c>
      <c r="H785" t="s">
        <v>345</v>
      </c>
      <c r="I785" t="str">
        <f>VLOOKUP(M785,'BATERIA DE PROYECTOS'!$A$2:$I$115,9,0)</f>
        <v>Protección del ambiente y resiliencia al cambio climático</v>
      </c>
      <c r="J785" t="s">
        <v>347</v>
      </c>
      <c r="K785">
        <v>32</v>
      </c>
      <c r="L785" t="str">
        <f>VLOOKUP(M785,'BATERIA DE PROYECTOS'!$A$2:$L$115,12,0)</f>
        <v xml:space="preserve">Reverdecimeinto Urbano </v>
      </c>
      <c r="M785">
        <v>71</v>
      </c>
      <c r="N785" t="s">
        <v>775</v>
      </c>
      <c r="O785" t="s">
        <v>776</v>
      </c>
      <c r="P785" t="s">
        <v>1730</v>
      </c>
      <c r="Q785" s="104">
        <v>241</v>
      </c>
      <c r="R785" s="104">
        <v>252</v>
      </c>
      <c r="S785" s="104">
        <v>260</v>
      </c>
      <c r="T785" s="104">
        <v>267</v>
      </c>
      <c r="U785" s="104">
        <v>1020</v>
      </c>
      <c r="V785" s="105">
        <v>2.4175542883146804E-3</v>
      </c>
      <c r="W785">
        <v>0</v>
      </c>
      <c r="X785" s="103">
        <v>2000</v>
      </c>
      <c r="Y785" t="s">
        <v>1036</v>
      </c>
      <c r="Z785" s="103">
        <v>33</v>
      </c>
      <c r="AA785" s="112">
        <v>23</v>
      </c>
      <c r="AB785" s="113" t="s">
        <v>777</v>
      </c>
      <c r="AC785" s="121"/>
      <c r="AD785" s="289" t="s">
        <v>347</v>
      </c>
      <c r="AE785" s="289" t="s">
        <v>778</v>
      </c>
      <c r="AF785" s="113" t="s">
        <v>779</v>
      </c>
    </row>
    <row r="786" spans="1:32" x14ac:dyDescent="0.25">
      <c r="A786">
        <v>10</v>
      </c>
      <c r="B786" t="s">
        <v>22</v>
      </c>
      <c r="C786" t="s">
        <v>758</v>
      </c>
      <c r="D786">
        <v>4</v>
      </c>
      <c r="E786" t="s">
        <v>710</v>
      </c>
      <c r="F786">
        <v>25</v>
      </c>
      <c r="G786" t="str">
        <f>VLOOKUP(M786,'BATERIA DE PROYECTOS'!$A$2:$G$115,7,0)</f>
        <v>Programa 25. Aumento de la resiliencia al cambio climático y reduccion de la vulnerabilidad</v>
      </c>
      <c r="H786" t="s">
        <v>345</v>
      </c>
      <c r="I786" t="str">
        <f>VLOOKUP(M786,'BATERIA DE PROYECTOS'!$A$2:$I$115,9,0)</f>
        <v>Protección del ambiente y resiliencia al cambio climático</v>
      </c>
      <c r="J786" t="s">
        <v>347</v>
      </c>
      <c r="K786">
        <v>34</v>
      </c>
      <c r="L786" t="str">
        <f>VLOOKUP(M786,'BATERIA DE PROYECTOS'!$A$2:$L$115,12,0)</f>
        <v>Cambios de hábitos de consumo, separación en la fuente y reciclaje.</v>
      </c>
      <c r="M786">
        <v>76</v>
      </c>
      <c r="N786" t="s">
        <v>793</v>
      </c>
      <c r="O786" t="s">
        <v>794</v>
      </c>
      <c r="P786" t="s">
        <v>1731</v>
      </c>
      <c r="Q786" s="104">
        <v>1272</v>
      </c>
      <c r="R786" s="104">
        <v>1335</v>
      </c>
      <c r="S786" s="104">
        <v>1374</v>
      </c>
      <c r="T786" s="104">
        <v>1414</v>
      </c>
      <c r="U786" s="104">
        <v>5395</v>
      </c>
      <c r="V786" s="105">
        <v>1.2786966064174215E-2</v>
      </c>
      <c r="W786">
        <v>0</v>
      </c>
      <c r="X786" s="103">
        <v>8000</v>
      </c>
      <c r="Y786" t="s">
        <v>1062</v>
      </c>
      <c r="Z786" s="103">
        <v>43</v>
      </c>
      <c r="AA786" s="112">
        <v>23</v>
      </c>
      <c r="AB786" s="113" t="s">
        <v>795</v>
      </c>
      <c r="AC786" s="121"/>
      <c r="AD786" s="289" t="s">
        <v>347</v>
      </c>
      <c r="AE786" s="289" t="s">
        <v>796</v>
      </c>
      <c r="AF786" s="113" t="s">
        <v>797</v>
      </c>
    </row>
    <row r="787" spans="1:32" x14ac:dyDescent="0.25">
      <c r="A787">
        <v>10</v>
      </c>
      <c r="B787" t="s">
        <v>22</v>
      </c>
      <c r="C787" t="s">
        <v>421</v>
      </c>
      <c r="D787">
        <v>4</v>
      </c>
      <c r="E787" t="s">
        <v>710</v>
      </c>
      <c r="F787">
        <v>26</v>
      </c>
      <c r="G787" t="str">
        <f>VLOOKUP(M787,'BATERIA DE PROYECTOS'!$A$2:$G$115,7,0)</f>
        <v>Programa 26. Movilidad Sostenible.</v>
      </c>
      <c r="H787" t="s">
        <v>345</v>
      </c>
      <c r="I787" t="str">
        <f>VLOOKUP(M787,'BATERIA DE PROYECTOS'!$A$2:$I$115,9,0)</f>
        <v>Infraestructura segura e incluyente</v>
      </c>
      <c r="J787" t="s">
        <v>799</v>
      </c>
      <c r="K787">
        <v>17</v>
      </c>
      <c r="L787" t="str">
        <f>VLOOKUP(M787,'BATERIA DE PROYECTOS'!$A$2:$L$115,12,0)</f>
        <v>Diseño, construcción y conservación (mantenimiento y rehabilitación) de la malla vial local e intermedia urbana o rural.</v>
      </c>
      <c r="M787">
        <v>77</v>
      </c>
      <c r="N787" t="s">
        <v>802</v>
      </c>
      <c r="O787" t="s">
        <v>803</v>
      </c>
      <c r="P787" t="s">
        <v>1732</v>
      </c>
      <c r="Q787" s="104">
        <v>13926</v>
      </c>
      <c r="R787" s="104">
        <v>14618</v>
      </c>
      <c r="S787" s="104">
        <v>15043</v>
      </c>
      <c r="T787" s="104">
        <v>15481</v>
      </c>
      <c r="U787" s="104">
        <v>59068</v>
      </c>
      <c r="V787" s="105">
        <v>0.14000009480605052</v>
      </c>
      <c r="W787">
        <v>0</v>
      </c>
      <c r="X787" s="103">
        <v>40</v>
      </c>
      <c r="Y787" t="s">
        <v>1006</v>
      </c>
      <c r="Z787" s="103">
        <v>37</v>
      </c>
      <c r="AA787" s="112">
        <v>25</v>
      </c>
      <c r="AB787" s="113" t="s">
        <v>804</v>
      </c>
      <c r="AC787" s="121"/>
      <c r="AD787" s="289" t="s">
        <v>347</v>
      </c>
      <c r="AE787" s="289" t="s">
        <v>805</v>
      </c>
      <c r="AF787" s="113" t="s">
        <v>806</v>
      </c>
    </row>
    <row r="788" spans="1:32" x14ac:dyDescent="0.25">
      <c r="A788">
        <v>10</v>
      </c>
      <c r="B788" t="s">
        <v>22</v>
      </c>
      <c r="C788" t="s">
        <v>595</v>
      </c>
      <c r="D788">
        <v>4</v>
      </c>
      <c r="E788" t="s">
        <v>710</v>
      </c>
      <c r="F788">
        <v>27</v>
      </c>
      <c r="G788" t="str">
        <f>VLOOKUP(M788,'BATERIA DE PROYECTOS'!$A$2:$G$115,7,0)</f>
        <v>Programa 27. Gestión del riesgo de desastres para un territorio seguro</v>
      </c>
      <c r="H788" t="s">
        <v>373</v>
      </c>
      <c r="I788" t="str">
        <f>VLOOKUP(M788,'BATERIA DE PROYECTOS'!$A$2:$I$115,9,0)</f>
        <v>Protección del ambiente y resiliencia al cambio climático</v>
      </c>
      <c r="J788" t="s">
        <v>539</v>
      </c>
      <c r="K788">
        <v>40</v>
      </c>
      <c r="L788" t="str">
        <f>VLOOKUP(M788,'BATERIA DE PROYECTOS'!$A$2:$L$115,12,0)</f>
        <v>Manejo de emergencias y mitigación del riesgo de desastres</v>
      </c>
      <c r="M788">
        <v>79</v>
      </c>
      <c r="N788" t="s">
        <v>813</v>
      </c>
      <c r="O788" t="s">
        <v>814</v>
      </c>
      <c r="P788" t="s">
        <v>1733</v>
      </c>
      <c r="Q788" s="104">
        <v>298</v>
      </c>
      <c r="R788" s="104">
        <v>313</v>
      </c>
      <c r="S788" s="104">
        <v>322</v>
      </c>
      <c r="T788" s="104">
        <v>332</v>
      </c>
      <c r="U788" s="104">
        <v>1265</v>
      </c>
      <c r="V788" s="105">
        <v>2.9982413477628142E-3</v>
      </c>
      <c r="W788">
        <v>0</v>
      </c>
      <c r="X788" s="103">
        <v>4</v>
      </c>
      <c r="Y788" t="s">
        <v>1036</v>
      </c>
      <c r="Z788" s="103">
        <v>33</v>
      </c>
      <c r="AA788" s="112">
        <v>26</v>
      </c>
      <c r="AB788" s="113" t="s">
        <v>815</v>
      </c>
      <c r="AC788" s="121"/>
      <c r="AD788" s="289" t="s">
        <v>347</v>
      </c>
      <c r="AE788" s="289" t="s">
        <v>347</v>
      </c>
      <c r="AF788" s="113" t="s">
        <v>816</v>
      </c>
    </row>
    <row r="789" spans="1:32" x14ac:dyDescent="0.25">
      <c r="A789">
        <v>10</v>
      </c>
      <c r="B789" t="s">
        <v>22</v>
      </c>
      <c r="C789" t="s">
        <v>612</v>
      </c>
      <c r="D789">
        <v>4</v>
      </c>
      <c r="E789" t="s">
        <v>710</v>
      </c>
      <c r="F789">
        <v>30</v>
      </c>
      <c r="G789" t="str">
        <f>VLOOKUP(M789,'BATERIA DE PROYECTOS'!$A$2:$G$115,7,0)</f>
        <v>Programa 30. Atención del déficit social para un hábitat digno.</v>
      </c>
      <c r="H789" t="s">
        <v>345</v>
      </c>
      <c r="I789" t="str">
        <f>VLOOKUP(M789,'BATERIA DE PROYECTOS'!$A$2:$I$115,9,0)</f>
        <v>Desarrollo urbano y rural integral</v>
      </c>
      <c r="J789" t="s">
        <v>347</v>
      </c>
      <c r="K789">
        <v>11</v>
      </c>
      <c r="L789" t="str">
        <f>VLOOKUP(M789,'BATERIA DE PROYECTOS'!$A$2:$L$115,12,0)</f>
        <v>Dotación, adecuación y mejoramiento a unidades operativas de servicios sociales de la SDIS</v>
      </c>
      <c r="M789">
        <v>82</v>
      </c>
      <c r="N789" t="s">
        <v>183</v>
      </c>
      <c r="O789" t="s">
        <v>834</v>
      </c>
      <c r="P789" t="s">
        <v>1734</v>
      </c>
      <c r="Q789" s="104" t="s">
        <v>1735</v>
      </c>
      <c r="R789" s="104">
        <v>1440</v>
      </c>
      <c r="S789" s="104" t="s">
        <v>1735</v>
      </c>
      <c r="T789" s="104">
        <v>1525</v>
      </c>
      <c r="U789" s="104">
        <v>2965</v>
      </c>
      <c r="V789" s="105">
        <v>7.0274984949539477E-3</v>
      </c>
      <c r="W789">
        <v>0</v>
      </c>
      <c r="X789" s="103">
        <v>8</v>
      </c>
      <c r="Y789" t="s">
        <v>1009</v>
      </c>
      <c r="Z789" s="103">
        <v>24</v>
      </c>
      <c r="AA789" s="112">
        <v>28</v>
      </c>
      <c r="AB789" s="113" t="s">
        <v>222</v>
      </c>
      <c r="AC789" s="121"/>
      <c r="AD789" s="289" t="s">
        <v>347</v>
      </c>
      <c r="AE789" s="289" t="s">
        <v>835</v>
      </c>
      <c r="AF789" s="113" t="s">
        <v>836</v>
      </c>
    </row>
    <row r="790" spans="1:32" x14ac:dyDescent="0.25">
      <c r="A790">
        <v>10</v>
      </c>
      <c r="B790" t="s">
        <v>22</v>
      </c>
      <c r="C790" t="s">
        <v>612</v>
      </c>
      <c r="D790">
        <v>4</v>
      </c>
      <c r="E790" t="s">
        <v>710</v>
      </c>
      <c r="F790">
        <v>30</v>
      </c>
      <c r="G790" t="str">
        <f>VLOOKUP(M790,'BATERIA DE PROYECTOS'!$A$2:$G$115,7,0)</f>
        <v>Programa 30. Atención del déficit social para un hábitat digno.</v>
      </c>
      <c r="H790" t="s">
        <v>345</v>
      </c>
      <c r="I790" t="str">
        <f>VLOOKUP(M790,'BATERIA DE PROYECTOS'!$A$2:$I$115,9,0)</f>
        <v>Desarrollo urbano y rural integral</v>
      </c>
      <c r="J790" t="s">
        <v>347</v>
      </c>
      <c r="K790">
        <v>11</v>
      </c>
      <c r="L790" t="str">
        <f>VLOOKUP(M790,'BATERIA DE PROYECTOS'!$A$2:$L$115,12,0)</f>
        <v>Dotación, adecuación y mejoramiento a unidades operativas de servicios sociales de la SDIS</v>
      </c>
      <c r="M790">
        <v>83</v>
      </c>
      <c r="N790" t="s">
        <v>182</v>
      </c>
      <c r="O790" t="s">
        <v>837</v>
      </c>
      <c r="P790" t="s">
        <v>1736</v>
      </c>
      <c r="Q790" s="104" t="s">
        <v>1735</v>
      </c>
      <c r="R790" s="104" t="s">
        <v>1735</v>
      </c>
      <c r="S790" s="104">
        <v>741</v>
      </c>
      <c r="T790" s="104" t="s">
        <v>1735</v>
      </c>
      <c r="U790" s="104">
        <v>741</v>
      </c>
      <c r="V790" s="105">
        <v>1.7562820859227236E-3</v>
      </c>
      <c r="W790">
        <v>0</v>
      </c>
      <c r="X790" s="103">
        <v>1</v>
      </c>
      <c r="Y790" t="s">
        <v>1009</v>
      </c>
      <c r="Z790" s="103">
        <v>24</v>
      </c>
      <c r="AA790" s="112">
        <v>28</v>
      </c>
      <c r="AB790" s="113" t="s">
        <v>222</v>
      </c>
      <c r="AC790" s="121"/>
      <c r="AD790" s="289" t="s">
        <v>347</v>
      </c>
      <c r="AE790" s="289" t="s">
        <v>835</v>
      </c>
      <c r="AF790" s="113" t="s">
        <v>838</v>
      </c>
    </row>
    <row r="791" spans="1:32" x14ac:dyDescent="0.25">
      <c r="A791">
        <v>10</v>
      </c>
      <c r="B791" t="s">
        <v>22</v>
      </c>
      <c r="C791" t="s">
        <v>612</v>
      </c>
      <c r="D791">
        <v>4</v>
      </c>
      <c r="E791" t="s">
        <v>710</v>
      </c>
      <c r="F791">
        <v>30</v>
      </c>
      <c r="G791" t="str">
        <f>VLOOKUP(M791,'BATERIA DE PROYECTOS'!$A$2:$G$115,7,0)</f>
        <v>Programa 30. Atención del déficit social para un hábitat digno.</v>
      </c>
      <c r="H791" t="s">
        <v>345</v>
      </c>
      <c r="I791" t="str">
        <f>VLOOKUP(M791,'BATERIA DE PROYECTOS'!$A$2:$I$115,9,0)</f>
        <v>Desarrollo urbano y rural integral</v>
      </c>
      <c r="J791" t="s">
        <v>347</v>
      </c>
      <c r="K791">
        <v>11</v>
      </c>
      <c r="L791" t="str">
        <f>VLOOKUP(M791,'BATERIA DE PROYECTOS'!$A$2:$L$115,12,0)</f>
        <v>Dotación, adecuación y mejoramiento a unidades operativas de servicios sociales de la SDIS</v>
      </c>
      <c r="M791">
        <v>84</v>
      </c>
      <c r="N791" t="s">
        <v>839</v>
      </c>
      <c r="O791" t="s">
        <v>840</v>
      </c>
      <c r="P791" t="s">
        <v>1318</v>
      </c>
      <c r="Q791" s="104">
        <v>549</v>
      </c>
      <c r="R791" s="104" t="s">
        <v>1735</v>
      </c>
      <c r="S791" s="104" t="s">
        <v>1735</v>
      </c>
      <c r="T791" s="104" t="s">
        <v>1735</v>
      </c>
      <c r="U791" s="104">
        <v>549</v>
      </c>
      <c r="V791" s="105">
        <v>1.3012130434164309E-3</v>
      </c>
      <c r="W791">
        <v>0</v>
      </c>
      <c r="X791" s="103">
        <v>1</v>
      </c>
      <c r="Y791" t="s">
        <v>1009</v>
      </c>
      <c r="Z791" s="103">
        <v>24</v>
      </c>
      <c r="AA791" s="112">
        <v>28</v>
      </c>
      <c r="AB791" s="113" t="s">
        <v>222</v>
      </c>
      <c r="AC791" s="121"/>
      <c r="AD791" s="289" t="s">
        <v>347</v>
      </c>
      <c r="AE791" s="289" t="s">
        <v>835</v>
      </c>
      <c r="AF791" s="113" t="s">
        <v>841</v>
      </c>
    </row>
    <row r="792" spans="1:32" x14ac:dyDescent="0.25">
      <c r="A792">
        <v>10</v>
      </c>
      <c r="B792" t="s">
        <v>22</v>
      </c>
      <c r="C792" t="s">
        <v>612</v>
      </c>
      <c r="D792">
        <v>4</v>
      </c>
      <c r="E792" t="s">
        <v>710</v>
      </c>
      <c r="F792">
        <v>30</v>
      </c>
      <c r="G792" t="str">
        <f>VLOOKUP(M792,'BATERIA DE PROYECTOS'!$A$2:$G$115,7,0)</f>
        <v>Programa 30. Atención del déficit social para un hábitat digno.</v>
      </c>
      <c r="H792" t="s">
        <v>345</v>
      </c>
      <c r="I792" t="str">
        <f>VLOOKUP(M792,'BATERIA DE PROYECTOS'!$A$2:$I$115,9,0)</f>
        <v>Desarrollo urbano y rural integral</v>
      </c>
      <c r="J792" t="s">
        <v>347</v>
      </c>
      <c r="K792">
        <v>11</v>
      </c>
      <c r="L792" t="str">
        <f>VLOOKUP(M792,'BATERIA DE PROYECTOS'!$A$2:$L$115,12,0)</f>
        <v>Dotación, adecuación y mejoramiento a unidades operativas de servicios sociales de la SDIS</v>
      </c>
      <c r="M792">
        <v>85</v>
      </c>
      <c r="N792" t="s">
        <v>181</v>
      </c>
      <c r="O792" t="s">
        <v>842</v>
      </c>
      <c r="P792" t="s">
        <v>1737</v>
      </c>
      <c r="Q792" s="104" t="s">
        <v>1735</v>
      </c>
      <c r="R792" s="104" t="s">
        <v>1735</v>
      </c>
      <c r="S792" s="104">
        <v>741</v>
      </c>
      <c r="T792" s="104" t="s">
        <v>1735</v>
      </c>
      <c r="U792" s="104">
        <v>741</v>
      </c>
      <c r="V792" s="105">
        <v>1.7562820859227236E-3</v>
      </c>
      <c r="W792">
        <v>0</v>
      </c>
      <c r="X792" s="103">
        <v>1</v>
      </c>
      <c r="Y792" t="s">
        <v>1009</v>
      </c>
      <c r="Z792" s="103">
        <v>24</v>
      </c>
      <c r="AA792" s="112">
        <v>28</v>
      </c>
      <c r="AB792" s="113" t="s">
        <v>222</v>
      </c>
      <c r="AC792" s="121"/>
      <c r="AD792" s="289" t="s">
        <v>347</v>
      </c>
      <c r="AE792" s="289" t="s">
        <v>835</v>
      </c>
      <c r="AF792" s="113" t="s">
        <v>843</v>
      </c>
    </row>
    <row r="793" spans="1:32" x14ac:dyDescent="0.25">
      <c r="A793">
        <v>10</v>
      </c>
      <c r="B793" t="s">
        <v>22</v>
      </c>
      <c r="C793" t="s">
        <v>612</v>
      </c>
      <c r="D793">
        <v>4</v>
      </c>
      <c r="E793" t="s">
        <v>710</v>
      </c>
      <c r="F793">
        <v>30</v>
      </c>
      <c r="G793" t="str">
        <f>VLOOKUP(M793,'BATERIA DE PROYECTOS'!$A$2:$G$115,7,0)</f>
        <v>Programa 30. Atención del déficit social para un hábitat digno.</v>
      </c>
      <c r="H793" t="s">
        <v>345</v>
      </c>
      <c r="I793" t="str">
        <f>VLOOKUP(M793,'BATERIA DE PROYECTOS'!$A$2:$I$115,9,0)</f>
        <v>Desarrollo urbano y rural integral</v>
      </c>
      <c r="J793" t="s">
        <v>347</v>
      </c>
      <c r="K793">
        <v>11</v>
      </c>
      <c r="L793" t="str">
        <f>VLOOKUP(M793,'BATERIA DE PROYECTOS'!$A$2:$L$115,12,0)</f>
        <v>Dotación, adecuación y mejoramiento a unidades operativas de servicios sociales de la SDIS</v>
      </c>
      <c r="M793">
        <v>88</v>
      </c>
      <c r="N793" t="s">
        <v>850</v>
      </c>
      <c r="O793" t="s">
        <v>851</v>
      </c>
      <c r="P793" t="s">
        <v>1738</v>
      </c>
      <c r="Q793" s="104">
        <v>823</v>
      </c>
      <c r="R793" s="104" t="s">
        <v>1735</v>
      </c>
      <c r="S793" s="104" t="s">
        <v>1735</v>
      </c>
      <c r="T793" s="104" t="s">
        <v>1735</v>
      </c>
      <c r="U793" s="104">
        <v>823</v>
      </c>
      <c r="V793" s="105">
        <v>1.9506344894931194E-3</v>
      </c>
      <c r="W793">
        <v>0</v>
      </c>
      <c r="X793" s="103">
        <v>3</v>
      </c>
      <c r="Y793" t="s">
        <v>1009</v>
      </c>
      <c r="Z793" s="103">
        <v>24</v>
      </c>
      <c r="AA793" s="112">
        <v>28</v>
      </c>
      <c r="AB793" s="113" t="s">
        <v>222</v>
      </c>
      <c r="AC793" s="121"/>
      <c r="AD793" s="289" t="s">
        <v>347</v>
      </c>
      <c r="AE793" s="289" t="s">
        <v>835</v>
      </c>
      <c r="AF793" s="113" t="s">
        <v>852</v>
      </c>
    </row>
    <row r="794" spans="1:32" x14ac:dyDescent="0.25">
      <c r="A794">
        <v>10</v>
      </c>
      <c r="B794" t="s">
        <v>22</v>
      </c>
      <c r="C794" t="s">
        <v>412</v>
      </c>
      <c r="D794">
        <v>5</v>
      </c>
      <c r="E794" t="s">
        <v>861</v>
      </c>
      <c r="F794">
        <v>33</v>
      </c>
      <c r="G794" t="str">
        <f>VLOOKUP(M794,'BATERIA DE PROYECTOS'!$A$2:$G$115,7,0)</f>
        <v>Programa 33. Fortalecimiento institucional para un Gobierno confiable</v>
      </c>
      <c r="H794" t="s">
        <v>373</v>
      </c>
      <c r="I794" t="str">
        <f>VLOOKUP(M794,'BATERIA DE PROYECTOS'!$A$2:$I$115,9,0)</f>
        <v>Gobierno confiable</v>
      </c>
      <c r="J794" t="s">
        <v>1074</v>
      </c>
      <c r="K794">
        <v>42</v>
      </c>
      <c r="L794" t="str">
        <f>VLOOKUP(M794,'BATERIA DE PROYECTOS'!$A$2:$L$115,12,0)</f>
        <v>Infraestructura local</v>
      </c>
      <c r="M794">
        <v>92</v>
      </c>
      <c r="N794" t="s">
        <v>875</v>
      </c>
      <c r="O794" t="s">
        <v>876</v>
      </c>
      <c r="P794" t="s">
        <v>1075</v>
      </c>
      <c r="Q794" s="104">
        <v>995</v>
      </c>
      <c r="R794" s="104">
        <v>1044</v>
      </c>
      <c r="S794" s="104">
        <v>1075</v>
      </c>
      <c r="T794" s="104">
        <v>1106</v>
      </c>
      <c r="U794" s="104">
        <v>4220</v>
      </c>
      <c r="V794" s="105">
        <v>1.0002038330086225E-2</v>
      </c>
      <c r="W794">
        <v>0</v>
      </c>
      <c r="X794" s="103">
        <v>1</v>
      </c>
      <c r="Y794" t="s">
        <v>1076</v>
      </c>
      <c r="Z794" s="103">
        <v>3</v>
      </c>
      <c r="AA794" s="112">
        <v>30</v>
      </c>
      <c r="AB794" s="113" t="s">
        <v>383</v>
      </c>
      <c r="AC794" s="121"/>
      <c r="AD794" s="289" t="s">
        <v>870</v>
      </c>
      <c r="AE794" s="289" t="s">
        <v>347</v>
      </c>
      <c r="AF794" s="113" t="s">
        <v>877</v>
      </c>
    </row>
    <row r="795" spans="1:32" x14ac:dyDescent="0.25">
      <c r="A795">
        <v>10</v>
      </c>
      <c r="B795" t="s">
        <v>22</v>
      </c>
      <c r="C795" t="s">
        <v>412</v>
      </c>
      <c r="D795">
        <v>5</v>
      </c>
      <c r="E795" t="s">
        <v>861</v>
      </c>
      <c r="F795">
        <v>33</v>
      </c>
      <c r="G795" t="str">
        <f>VLOOKUP(M795,'BATERIA DE PROYECTOS'!$A$2:$G$115,7,0)</f>
        <v>Programa 33. Fortalecimiento institucional para un Gobierno confiable</v>
      </c>
      <c r="H795" t="s">
        <v>373</v>
      </c>
      <c r="I795" t="str">
        <f>VLOOKUP(M795,'BATERIA DE PROYECTOS'!$A$2:$I$115,9,0)</f>
        <v>Gobierno confiable</v>
      </c>
      <c r="J795" t="s">
        <v>1074</v>
      </c>
      <c r="K795">
        <v>43</v>
      </c>
      <c r="L795" t="str">
        <f>VLOOKUP(M795,'BATERIA DE PROYECTOS'!$A$2:$L$115,12,0)</f>
        <v>Fortalecimiento institucional</v>
      </c>
      <c r="M795">
        <v>93</v>
      </c>
      <c r="N795" t="s">
        <v>880</v>
      </c>
      <c r="O795" t="s">
        <v>881</v>
      </c>
      <c r="P795" t="s">
        <v>881</v>
      </c>
      <c r="Q795" s="104">
        <v>9947</v>
      </c>
      <c r="R795" s="104">
        <v>10441</v>
      </c>
      <c r="S795" s="104">
        <v>10745</v>
      </c>
      <c r="T795" s="104">
        <v>11058</v>
      </c>
      <c r="U795" s="104">
        <v>42191</v>
      </c>
      <c r="V795" s="105">
        <v>9.9999051939494779E-2</v>
      </c>
      <c r="W795">
        <v>0</v>
      </c>
      <c r="X795" s="103">
        <v>4</v>
      </c>
      <c r="Y795" t="s">
        <v>1076</v>
      </c>
      <c r="Z795" s="103">
        <v>3</v>
      </c>
      <c r="AA795" s="112">
        <v>30</v>
      </c>
      <c r="AB795" s="113" t="s">
        <v>882</v>
      </c>
      <c r="AC795" s="121"/>
      <c r="AD795" s="289" t="s">
        <v>870</v>
      </c>
      <c r="AE795" s="289" t="s">
        <v>347</v>
      </c>
      <c r="AF795" s="113" t="s">
        <v>883</v>
      </c>
    </row>
    <row r="796" spans="1:32" x14ac:dyDescent="0.25">
      <c r="A796">
        <v>10</v>
      </c>
      <c r="B796" t="s">
        <v>22</v>
      </c>
      <c r="C796" t="s">
        <v>412</v>
      </c>
      <c r="D796">
        <v>5</v>
      </c>
      <c r="E796" t="s">
        <v>861</v>
      </c>
      <c r="F796">
        <v>33</v>
      </c>
      <c r="G796" t="str">
        <f>VLOOKUP(M796,'BATERIA DE PROYECTOS'!$A$2:$G$115,7,0)</f>
        <v>Programa 33. Fortalecimiento institucional para un Gobierno confiable</v>
      </c>
      <c r="H796" t="s">
        <v>373</v>
      </c>
      <c r="I796" t="str">
        <f>VLOOKUP(M796,'BATERIA DE PROYECTOS'!$A$2:$I$115,9,0)</f>
        <v>Gobierno confiable</v>
      </c>
      <c r="J796" t="s">
        <v>1074</v>
      </c>
      <c r="K796">
        <v>45</v>
      </c>
      <c r="L796" t="str">
        <f>VLOOKUP(M796,'BATERIA DE PROYECTOS'!$A$2:$L$115,12,0)</f>
        <v>Inspección, vigilancia y control.</v>
      </c>
      <c r="M796">
        <v>94</v>
      </c>
      <c r="N796" t="s">
        <v>886</v>
      </c>
      <c r="O796" t="s">
        <v>887</v>
      </c>
      <c r="P796" t="s">
        <v>1739</v>
      </c>
      <c r="Q796" s="104">
        <v>2984</v>
      </c>
      <c r="R796" s="104">
        <v>3132</v>
      </c>
      <c r="S796" s="104">
        <v>3224</v>
      </c>
      <c r="T796" s="104">
        <v>3317</v>
      </c>
      <c r="U796" s="104">
        <v>12657</v>
      </c>
      <c r="V796" s="105">
        <v>2.9999004536469517E-2</v>
      </c>
      <c r="W796">
        <v>0</v>
      </c>
      <c r="X796" s="103">
        <v>4</v>
      </c>
      <c r="Y796" t="s">
        <v>1076</v>
      </c>
      <c r="Z796" s="103">
        <v>3</v>
      </c>
      <c r="AA796" s="112">
        <v>30</v>
      </c>
      <c r="AB796" s="113" t="s">
        <v>888</v>
      </c>
      <c r="AC796" s="121"/>
      <c r="AD796" s="289" t="s">
        <v>870</v>
      </c>
      <c r="AE796" s="289" t="s">
        <v>347</v>
      </c>
      <c r="AF796" s="113" t="s">
        <v>889</v>
      </c>
    </row>
    <row r="797" spans="1:32" x14ac:dyDescent="0.25">
      <c r="A797">
        <v>10</v>
      </c>
      <c r="B797" t="s">
        <v>22</v>
      </c>
      <c r="C797" t="s">
        <v>521</v>
      </c>
      <c r="D797">
        <v>5</v>
      </c>
      <c r="E797" t="s">
        <v>861</v>
      </c>
      <c r="F797">
        <v>35</v>
      </c>
      <c r="G797" t="str">
        <f>VLOOKUP(M797,'BATERIA DE PROYECTOS'!$A$2:$G$115,7,0)</f>
        <v>Programa 35. Bogotá Ciudad Inteligente.</v>
      </c>
      <c r="H797" t="s">
        <v>345</v>
      </c>
      <c r="I797" t="str">
        <f>VLOOKUP(M797,'BATERIA DE PROYECTOS'!$A$2:$I$115,9,0)</f>
        <v>Ciudad inteligente​</v>
      </c>
      <c r="J797" t="s">
        <v>347</v>
      </c>
      <c r="K797">
        <v>12</v>
      </c>
      <c r="L797" t="str">
        <f>VLOOKUP(M797,'BATERIA DE PROYECTOS'!$A$2:$L$115,12,0)</f>
        <v>Conectividad y redes de comunicación.</v>
      </c>
      <c r="M797">
        <v>95</v>
      </c>
      <c r="N797" t="s">
        <v>901</v>
      </c>
      <c r="O797" t="s">
        <v>902</v>
      </c>
      <c r="P797" t="s">
        <v>1740</v>
      </c>
      <c r="Q797" s="104">
        <v>502</v>
      </c>
      <c r="R797" s="104">
        <v>527</v>
      </c>
      <c r="S797" s="104">
        <v>542</v>
      </c>
      <c r="T797" s="104">
        <v>558</v>
      </c>
      <c r="U797" s="104">
        <v>2129</v>
      </c>
      <c r="V797" s="105">
        <v>5.046052039041132E-3</v>
      </c>
      <c r="W797">
        <v>0</v>
      </c>
      <c r="X797" s="103">
        <v>2</v>
      </c>
      <c r="Y797" t="s">
        <v>1023</v>
      </c>
      <c r="Z797" s="103">
        <v>1</v>
      </c>
      <c r="AA797" s="112">
        <v>31</v>
      </c>
      <c r="AB797" s="113" t="s">
        <v>903</v>
      </c>
      <c r="AC797" s="121"/>
      <c r="AD797" s="289" t="s">
        <v>347</v>
      </c>
      <c r="AE797" s="289" t="s">
        <v>347</v>
      </c>
      <c r="AF797" s="113" t="s">
        <v>904</v>
      </c>
    </row>
    <row r="798" spans="1:32" x14ac:dyDescent="0.25">
      <c r="A798">
        <v>10</v>
      </c>
      <c r="B798" t="s">
        <v>22</v>
      </c>
      <c r="C798" t="s">
        <v>521</v>
      </c>
      <c r="D798">
        <v>5</v>
      </c>
      <c r="E798" t="s">
        <v>861</v>
      </c>
      <c r="F798">
        <v>35</v>
      </c>
      <c r="G798" t="str">
        <f>VLOOKUP(M798,'BATERIA DE PROYECTOS'!$A$2:$G$115,7,0)</f>
        <v>Programa 35. Bogotá Ciudad Inteligente.</v>
      </c>
      <c r="H798" t="s">
        <v>345</v>
      </c>
      <c r="I798" t="str">
        <f>VLOOKUP(M798,'BATERIA DE PROYECTOS'!$A$2:$I$115,9,0)</f>
        <v>Ciudad inteligente​</v>
      </c>
      <c r="J798" t="s">
        <v>347</v>
      </c>
      <c r="K798">
        <v>12</v>
      </c>
      <c r="L798" t="str">
        <f>VLOOKUP(M798,'BATERIA DE PROYECTOS'!$A$2:$L$115,12,0)</f>
        <v>Conectividad y redes de comunicación.</v>
      </c>
      <c r="M798">
        <v>96</v>
      </c>
      <c r="N798" t="s">
        <v>905</v>
      </c>
      <c r="O798" t="s">
        <v>906</v>
      </c>
      <c r="P798" t="s">
        <v>1741</v>
      </c>
      <c r="Q798" s="104">
        <v>502</v>
      </c>
      <c r="R798" s="104">
        <v>527</v>
      </c>
      <c r="S798" s="104">
        <v>543</v>
      </c>
      <c r="T798" s="104">
        <v>558</v>
      </c>
      <c r="U798" s="104">
        <v>2130</v>
      </c>
      <c r="V798" s="105">
        <v>5.0484221903041851E-3</v>
      </c>
      <c r="W798">
        <v>0</v>
      </c>
      <c r="X798" s="103">
        <v>2</v>
      </c>
      <c r="Y798" t="s">
        <v>1023</v>
      </c>
      <c r="Z798" s="103">
        <v>1</v>
      </c>
      <c r="AA798" s="112">
        <v>31</v>
      </c>
      <c r="AB798" s="113" t="s">
        <v>352</v>
      </c>
      <c r="AC798" s="121"/>
      <c r="AD798" s="289" t="s">
        <v>347</v>
      </c>
      <c r="AE798" s="289" t="s">
        <v>347</v>
      </c>
      <c r="AF798" s="113" t="s">
        <v>907</v>
      </c>
    </row>
    <row r="799" spans="1:32" x14ac:dyDescent="0.25">
      <c r="A799">
        <v>10</v>
      </c>
      <c r="B799" t="s">
        <v>22</v>
      </c>
      <c r="C799" t="s">
        <v>412</v>
      </c>
      <c r="D799">
        <v>5</v>
      </c>
      <c r="E799" t="s">
        <v>861</v>
      </c>
      <c r="F799">
        <v>39</v>
      </c>
      <c r="G799" t="str">
        <f>VLOOKUP(M799,'BATERIA DE PROYECTOS'!$A$2:$G$115,7,0)</f>
        <v>Programa 39. Camino hacia una democracia deliberativa con un gobierno cercano a la gente y con participación ciudadana</v>
      </c>
      <c r="H799" t="s">
        <v>345</v>
      </c>
      <c r="I799" t="str">
        <f>VLOOKUP(M799,'BATERIA DE PROYECTOS'!$A$2:$I$115,9,0)</f>
        <v>Democracia deliberativa y participación</v>
      </c>
      <c r="J799" t="s">
        <v>347</v>
      </c>
      <c r="K799">
        <v>18</v>
      </c>
      <c r="L799" t="str">
        <f>VLOOKUP(M799,'BATERIA DE PROYECTOS'!$A$2:$L$115,12,0)</f>
        <v>Fortalecimiento a organizaciones sociales y comunitarias y a instancias de participación.</v>
      </c>
      <c r="M799">
        <v>97</v>
      </c>
      <c r="N799" t="s">
        <v>912</v>
      </c>
      <c r="O799" t="s">
        <v>913</v>
      </c>
      <c r="P799" t="s">
        <v>1742</v>
      </c>
      <c r="Q799" s="104">
        <v>1214</v>
      </c>
      <c r="R799" s="104">
        <v>1274</v>
      </c>
      <c r="S799" s="104">
        <v>1311</v>
      </c>
      <c r="T799" s="104">
        <v>1349</v>
      </c>
      <c r="U799" s="104">
        <v>5148</v>
      </c>
      <c r="V799" s="105">
        <v>1.2201538702199975E-2</v>
      </c>
      <c r="W799">
        <v>0</v>
      </c>
      <c r="X799" s="103">
        <v>200</v>
      </c>
      <c r="Y799" t="s">
        <v>1076</v>
      </c>
      <c r="Z799" s="103">
        <v>3</v>
      </c>
      <c r="AA799" s="112">
        <v>32</v>
      </c>
      <c r="AB799" s="113" t="s">
        <v>914</v>
      </c>
      <c r="AC799" s="121"/>
      <c r="AD799" s="289" t="s">
        <v>347</v>
      </c>
      <c r="AE799" s="289" t="s">
        <v>347</v>
      </c>
      <c r="AF799" s="113" t="s">
        <v>915</v>
      </c>
    </row>
    <row r="800" spans="1:32" x14ac:dyDescent="0.25">
      <c r="A800">
        <v>10</v>
      </c>
      <c r="B800" t="s">
        <v>22</v>
      </c>
      <c r="C800" t="s">
        <v>412</v>
      </c>
      <c r="D800">
        <v>5</v>
      </c>
      <c r="E800" t="s">
        <v>861</v>
      </c>
      <c r="F800">
        <v>39</v>
      </c>
      <c r="G800" t="str">
        <f>VLOOKUP(M800,'BATERIA DE PROYECTOS'!$A$2:$G$115,7,0)</f>
        <v>Programa 39. Camino hacia una democracia deliberativa con un gobierno cercano a la gente y con participación ciudadana</v>
      </c>
      <c r="H800" t="s">
        <v>345</v>
      </c>
      <c r="I800" t="str">
        <f>VLOOKUP(M800,'BATERIA DE PROYECTOS'!$A$2:$I$115,9,0)</f>
        <v>Democracia deliberativa y participación</v>
      </c>
      <c r="J800" t="s">
        <v>347</v>
      </c>
      <c r="K800">
        <v>20</v>
      </c>
      <c r="L800" t="str">
        <f>VLOOKUP(M800,'BATERIA DE PROYECTOS'!$A$2:$L$115,12,0)</f>
        <v>Procesos de formación en capacidades democráticas para la participación ciudadana incidente</v>
      </c>
      <c r="M800">
        <v>98</v>
      </c>
      <c r="N800" t="s">
        <v>918</v>
      </c>
      <c r="O800" t="s">
        <v>919</v>
      </c>
      <c r="P800" t="s">
        <v>1473</v>
      </c>
      <c r="Q800" s="104">
        <v>766</v>
      </c>
      <c r="R800" s="104">
        <v>804</v>
      </c>
      <c r="S800" s="104">
        <v>827</v>
      </c>
      <c r="T800" s="104">
        <v>851</v>
      </c>
      <c r="U800" s="104">
        <v>3248</v>
      </c>
      <c r="V800" s="105">
        <v>7.6982513023981193E-3</v>
      </c>
      <c r="W800">
        <v>0</v>
      </c>
      <c r="X800" s="103">
        <v>1000</v>
      </c>
      <c r="Y800" t="s">
        <v>1076</v>
      </c>
      <c r="Z800" s="103">
        <v>3</v>
      </c>
      <c r="AA800" s="112">
        <v>32</v>
      </c>
      <c r="AB800" s="113" t="s">
        <v>561</v>
      </c>
      <c r="AC800" s="121"/>
      <c r="AD800" s="289" t="s">
        <v>347</v>
      </c>
      <c r="AE800" s="289" t="s">
        <v>920</v>
      </c>
      <c r="AF800" s="113" t="s">
        <v>915</v>
      </c>
    </row>
    <row r="801" spans="1:32" x14ac:dyDescent="0.25">
      <c r="A801">
        <v>10</v>
      </c>
      <c r="B801" t="s">
        <v>22</v>
      </c>
      <c r="C801" t="s">
        <v>412</v>
      </c>
      <c r="D801">
        <v>5</v>
      </c>
      <c r="E801" t="s">
        <v>861</v>
      </c>
      <c r="F801">
        <v>39</v>
      </c>
      <c r="G801" t="str">
        <f>VLOOKUP(M801,'BATERIA DE PROYECTOS'!$A$2:$G$115,7,0)</f>
        <v>Programa 39. Camino hacia una democracia deliberativa con un gobierno cercano a la gente y con participación ciudadana</v>
      </c>
      <c r="H801" t="s">
        <v>373</v>
      </c>
      <c r="I801" t="str">
        <f>VLOOKUP(M801,'BATERIA DE PROYECTOS'!$A$2:$I$115,9,0)</f>
        <v>Gobierno confiable</v>
      </c>
      <c r="J801" t="s">
        <v>539</v>
      </c>
      <c r="K801">
        <v>44</v>
      </c>
      <c r="L801" t="str">
        <f>VLOOKUP(M801,'BATERIA DE PROYECTOS'!$A$2:$L$115,12,0)</f>
        <v>Bogotaneidad</v>
      </c>
      <c r="M801">
        <v>100</v>
      </c>
      <c r="N801" t="s">
        <v>927</v>
      </c>
      <c r="O801" t="s">
        <v>928</v>
      </c>
      <c r="P801" t="s">
        <v>1743</v>
      </c>
      <c r="Q801" s="104">
        <v>597</v>
      </c>
      <c r="R801" s="104">
        <v>626</v>
      </c>
      <c r="S801" s="104">
        <v>645</v>
      </c>
      <c r="T801" s="104">
        <v>663</v>
      </c>
      <c r="U801" s="104">
        <v>2531</v>
      </c>
      <c r="V801" s="105">
        <v>5.9988528467886824E-3</v>
      </c>
      <c r="W801">
        <v>0</v>
      </c>
      <c r="X801" s="103">
        <v>4</v>
      </c>
      <c r="Y801" t="s">
        <v>1076</v>
      </c>
      <c r="Z801" s="103">
        <v>3</v>
      </c>
      <c r="AA801" s="112">
        <v>11</v>
      </c>
      <c r="AB801" s="113" t="s">
        <v>929</v>
      </c>
      <c r="AC801" s="121"/>
      <c r="AD801" s="289" t="s">
        <v>930</v>
      </c>
      <c r="AE801" s="289" t="s">
        <v>347</v>
      </c>
      <c r="AF801" s="113" t="s">
        <v>896</v>
      </c>
    </row>
    <row r="802" spans="1:32" x14ac:dyDescent="0.25">
      <c r="A802">
        <v>10</v>
      </c>
      <c r="B802" t="s">
        <v>22</v>
      </c>
      <c r="C802" t="s">
        <v>412</v>
      </c>
      <c r="D802">
        <v>5</v>
      </c>
      <c r="E802" t="s">
        <v>861</v>
      </c>
      <c r="F802">
        <v>39</v>
      </c>
      <c r="G802" t="str">
        <f>VLOOKUP(M802,'BATERIA DE PROYECTOS'!$A$2:$G$115,7,0)</f>
        <v>Programa 39. Camino hacia una democracia deliberativa con un gobierno cercano a la gente y con participación ciudadana</v>
      </c>
      <c r="H802" t="s">
        <v>373</v>
      </c>
      <c r="I802" t="str">
        <f>VLOOKUP(M802,'BATERIA DE PROYECTOS'!$A$2:$I$115,9,0)</f>
        <v>Gobierno confiable</v>
      </c>
      <c r="J802" t="s">
        <v>539</v>
      </c>
      <c r="K802">
        <v>44</v>
      </c>
      <c r="L802" t="str">
        <f>VLOOKUP(M802,'BATERIA DE PROYECTOS'!$A$2:$L$115,12,0)</f>
        <v>Bogotaneidad</v>
      </c>
      <c r="M802">
        <v>101</v>
      </c>
      <c r="N802" t="s">
        <v>892</v>
      </c>
      <c r="O802" t="s">
        <v>893</v>
      </c>
      <c r="P802" t="s">
        <v>1744</v>
      </c>
      <c r="Q802" s="104">
        <v>99</v>
      </c>
      <c r="R802" s="104">
        <v>104</v>
      </c>
      <c r="S802" s="104">
        <v>107</v>
      </c>
      <c r="T802" s="104">
        <v>111</v>
      </c>
      <c r="U802" s="104">
        <v>421</v>
      </c>
      <c r="V802" s="105">
        <v>9.9783368174556891E-4</v>
      </c>
      <c r="W802">
        <v>0</v>
      </c>
      <c r="X802" s="103">
        <v>1</v>
      </c>
      <c r="Y802" t="s">
        <v>1076</v>
      </c>
      <c r="Z802" s="103">
        <v>3</v>
      </c>
      <c r="AA802" s="112">
        <v>11</v>
      </c>
      <c r="AB802" s="113" t="s">
        <v>894</v>
      </c>
      <c r="AC802" s="121"/>
      <c r="AD802" s="289" t="s">
        <v>895</v>
      </c>
      <c r="AE802" s="289" t="s">
        <v>347</v>
      </c>
      <c r="AF802" s="113" t="s">
        <v>896</v>
      </c>
    </row>
    <row r="803" spans="1:32" x14ac:dyDescent="0.25">
      <c r="A803">
        <v>10</v>
      </c>
      <c r="B803" t="s">
        <v>22</v>
      </c>
      <c r="C803" t="s">
        <v>412</v>
      </c>
      <c r="D803">
        <v>5</v>
      </c>
      <c r="E803" t="s">
        <v>861</v>
      </c>
      <c r="F803">
        <v>39</v>
      </c>
      <c r="G803" t="str">
        <f>VLOOKUP(M803,'BATERIA DE PROYECTOS'!$A$2:$G$115,7,0)</f>
        <v>Programa 39. Camino hacia una democracia deliberativa con un gobierno cercano a la gente y con participación ciudadana</v>
      </c>
      <c r="H803" t="s">
        <v>373</v>
      </c>
      <c r="I803" t="str">
        <f>VLOOKUP(M803,'BATERIA DE PROYECTOS'!$A$2:$I$115,9,0)</f>
        <v>Línea diferencial étnica</v>
      </c>
      <c r="J803" t="s">
        <v>539</v>
      </c>
      <c r="K803">
        <v>46</v>
      </c>
      <c r="L803" t="str">
        <f>VLOOKUP(M803,'BATERIA DE PROYECTOS'!$A$2:$L$115,12,0)</f>
        <v>Iniciativas diferenciales étnicas para comunidades Negras, Afrocolombianas, Raizales, Palenqueras, y los Pueblos Indígenas, Rrom o Gitano</v>
      </c>
      <c r="M803">
        <v>103</v>
      </c>
      <c r="N803" t="s">
        <v>938</v>
      </c>
      <c r="O803" t="s">
        <v>939</v>
      </c>
      <c r="P803" t="s">
        <v>1745</v>
      </c>
      <c r="Q803" s="104">
        <v>497</v>
      </c>
      <c r="R803" s="104">
        <v>522</v>
      </c>
      <c r="S803" s="104">
        <v>537</v>
      </c>
      <c r="T803" s="104">
        <v>553</v>
      </c>
      <c r="U803" s="104">
        <v>2109</v>
      </c>
      <c r="V803" s="105">
        <v>4.9986490137800595E-3</v>
      </c>
      <c r="W803">
        <v>0</v>
      </c>
      <c r="X803" s="103">
        <v>1</v>
      </c>
      <c r="Y803" t="s">
        <v>1076</v>
      </c>
      <c r="Z803" s="103">
        <v>3</v>
      </c>
      <c r="AA803" s="112">
        <v>34</v>
      </c>
      <c r="AB803" s="113" t="s">
        <v>940</v>
      </c>
      <c r="AC803" s="121"/>
      <c r="AD803" s="289" t="s">
        <v>347</v>
      </c>
      <c r="AE803" s="289" t="s">
        <v>347</v>
      </c>
      <c r="AF803" s="113" t="s">
        <v>937</v>
      </c>
    </row>
    <row r="804" spans="1:32" x14ac:dyDescent="0.25">
      <c r="A804">
        <v>10</v>
      </c>
      <c r="B804" t="s">
        <v>22</v>
      </c>
      <c r="C804" t="s">
        <v>412</v>
      </c>
      <c r="D804">
        <v>5</v>
      </c>
      <c r="E804" t="s">
        <v>861</v>
      </c>
      <c r="F804">
        <v>39</v>
      </c>
      <c r="G804" t="str">
        <f>VLOOKUP(M804,'BATERIA DE PROYECTOS'!$A$2:$G$115,7,0)</f>
        <v>Programa 39. Camino hacia una democracia deliberativa con un gobierno cercano a la gente y con participación ciudadana</v>
      </c>
      <c r="H804" t="s">
        <v>373</v>
      </c>
      <c r="I804" t="str">
        <f>VLOOKUP(M804,'BATERIA DE PROYECTOS'!$A$2:$I$115,9,0)</f>
        <v>Línea diferencial étnica</v>
      </c>
      <c r="J804" t="s">
        <v>539</v>
      </c>
      <c r="K804">
        <v>46</v>
      </c>
      <c r="L804" t="str">
        <f>VLOOKUP(M804,'BATERIA DE PROYECTOS'!$A$2:$L$115,12,0)</f>
        <v>Iniciativas diferenciales étnicas para comunidades Negras, Afrocolombianas, Raizales, Palenqueras, y los Pueblos Indígenas, Rrom o Gitano</v>
      </c>
      <c r="M804">
        <v>104</v>
      </c>
      <c r="N804" t="s">
        <v>941</v>
      </c>
      <c r="O804" t="s">
        <v>942</v>
      </c>
      <c r="P804" t="s">
        <v>1746</v>
      </c>
      <c r="Q804" s="104">
        <v>497</v>
      </c>
      <c r="R804" s="104">
        <v>522</v>
      </c>
      <c r="S804" s="104">
        <v>537</v>
      </c>
      <c r="T804" s="104">
        <v>553</v>
      </c>
      <c r="U804" s="104">
        <v>2109</v>
      </c>
      <c r="V804" s="105">
        <v>4.9986490137800595E-3</v>
      </c>
      <c r="W804">
        <v>0</v>
      </c>
      <c r="X804" s="103">
        <v>1</v>
      </c>
      <c r="Y804" t="s">
        <v>1076</v>
      </c>
      <c r="Z804" s="103">
        <v>3</v>
      </c>
      <c r="AA804" s="112">
        <v>34</v>
      </c>
      <c r="AB804" s="113" t="s">
        <v>943</v>
      </c>
      <c r="AC804" s="121"/>
      <c r="AD804" s="289" t="s">
        <v>347</v>
      </c>
      <c r="AE804" s="289" t="s">
        <v>347</v>
      </c>
      <c r="AF804" s="113" t="s">
        <v>937</v>
      </c>
    </row>
    <row r="805" spans="1:32" x14ac:dyDescent="0.25">
      <c r="A805">
        <v>10</v>
      </c>
      <c r="B805" t="s">
        <v>22</v>
      </c>
      <c r="C805" t="s">
        <v>412</v>
      </c>
      <c r="D805">
        <v>5</v>
      </c>
      <c r="E805" t="s">
        <v>861</v>
      </c>
      <c r="F805">
        <v>39</v>
      </c>
      <c r="G805" t="str">
        <f>VLOOKUP(M805,'BATERIA DE PROYECTOS'!$A$2:$G$115,7,0)</f>
        <v>Programa 39. Camino hacia una democracia deliberativa con un gobierno cercano a la gente y con participación ciudadana</v>
      </c>
      <c r="H805" t="s">
        <v>373</v>
      </c>
      <c r="I805" t="str">
        <f>VLOOKUP(M805,'BATERIA DE PROYECTOS'!$A$2:$I$115,9,0)</f>
        <v>Línea diferencial étnica</v>
      </c>
      <c r="J805" t="s">
        <v>539</v>
      </c>
      <c r="K805">
        <v>46</v>
      </c>
      <c r="L805" t="str">
        <f>VLOOKUP(M805,'BATERIA DE PROYECTOS'!$A$2:$L$115,12,0)</f>
        <v>Iniciativas diferenciales étnicas para comunidades Negras, Afrocolombianas, Raizales, Palenqueras, y los Pueblos Indígenas, Rrom o Gitano</v>
      </c>
      <c r="M805">
        <v>105</v>
      </c>
      <c r="N805" t="s">
        <v>944</v>
      </c>
      <c r="O805" t="s">
        <v>945</v>
      </c>
      <c r="P805" t="s">
        <v>1747</v>
      </c>
      <c r="Q805" s="104">
        <v>99</v>
      </c>
      <c r="R805" s="104">
        <v>104</v>
      </c>
      <c r="S805" s="104">
        <v>107</v>
      </c>
      <c r="T805" s="104">
        <v>111</v>
      </c>
      <c r="U805" s="104">
        <v>421</v>
      </c>
      <c r="V805" s="105">
        <v>9.9783368174556891E-4</v>
      </c>
      <c r="W805">
        <v>0</v>
      </c>
      <c r="X805" s="103">
        <v>1</v>
      </c>
      <c r="Y805" t="s">
        <v>1076</v>
      </c>
      <c r="Z805" s="103">
        <v>3</v>
      </c>
      <c r="AA805" s="112">
        <v>34</v>
      </c>
      <c r="AB805" s="113" t="s">
        <v>946</v>
      </c>
      <c r="AC805" s="121"/>
      <c r="AD805" s="289" t="s">
        <v>347</v>
      </c>
      <c r="AE805" s="289" t="s">
        <v>347</v>
      </c>
      <c r="AF805" s="113" t="s">
        <v>937</v>
      </c>
    </row>
    <row r="806" spans="1:32" x14ac:dyDescent="0.25">
      <c r="A806">
        <v>10</v>
      </c>
      <c r="B806" t="s">
        <v>22</v>
      </c>
      <c r="C806" t="s">
        <v>412</v>
      </c>
      <c r="D806">
        <v>5</v>
      </c>
      <c r="E806" t="s">
        <v>861</v>
      </c>
      <c r="F806">
        <v>39</v>
      </c>
      <c r="G806" t="str">
        <f>VLOOKUP(M806,'BATERIA DE PROYECTOS'!$A$2:$G$115,7,0)</f>
        <v>Programa 39. Camino hacia una democracia deliberativa con un gobierno cercano a la gente y con participación ciudadana</v>
      </c>
      <c r="H806" t="s">
        <v>345</v>
      </c>
      <c r="I806" t="str">
        <f>VLOOKUP(M806,'BATERIA DE PROYECTOS'!$A$2:$I$115,9,0)</f>
        <v>Democracia deliberativa y participación</v>
      </c>
      <c r="J806" t="s">
        <v>347</v>
      </c>
      <c r="K806">
        <v>58</v>
      </c>
      <c r="L806" t="str">
        <f>VLOOKUP(M806,'BATERIA DE PROYECTOS'!$A$2:$L$115,12,0)</f>
        <v>Infraestructura de espacios para la participación</v>
      </c>
      <c r="M806">
        <v>107</v>
      </c>
      <c r="N806" t="s">
        <v>952</v>
      </c>
      <c r="O806" t="s">
        <v>953</v>
      </c>
      <c r="P806" t="s">
        <v>1421</v>
      </c>
      <c r="Q806" s="104">
        <v>507</v>
      </c>
      <c r="R806" s="104">
        <v>533</v>
      </c>
      <c r="S806" s="104">
        <v>548</v>
      </c>
      <c r="T806" s="104">
        <v>564</v>
      </c>
      <c r="U806" s="104">
        <v>2152</v>
      </c>
      <c r="V806" s="105">
        <v>5.1005655180913646E-3</v>
      </c>
      <c r="W806">
        <v>0</v>
      </c>
      <c r="X806" s="103">
        <v>20</v>
      </c>
      <c r="Y806" t="s">
        <v>1076</v>
      </c>
      <c r="Z806" s="103">
        <v>3</v>
      </c>
      <c r="AA806" s="112">
        <v>32</v>
      </c>
      <c r="AB806" s="113" t="s">
        <v>954</v>
      </c>
      <c r="AC806" s="121"/>
      <c r="AD806" s="289" t="s">
        <v>347</v>
      </c>
      <c r="AE806" s="289" t="s">
        <v>347</v>
      </c>
      <c r="AF806" s="113" t="s">
        <v>955</v>
      </c>
    </row>
    <row r="807" spans="1:32" x14ac:dyDescent="0.25">
      <c r="A807">
        <v>10</v>
      </c>
      <c r="B807" t="s">
        <v>22</v>
      </c>
      <c r="C807" t="s">
        <v>412</v>
      </c>
      <c r="D807">
        <v>5</v>
      </c>
      <c r="E807" t="s">
        <v>861</v>
      </c>
      <c r="F807">
        <v>39</v>
      </c>
      <c r="G807" t="str">
        <f>VLOOKUP(M807,'BATERIA DE PROYECTOS'!$A$2:$G$115,7,0)</f>
        <v>Programa 39. Camino hacia una democracia deliberativa con un gobierno cercano a la gente y con participación ciudadana</v>
      </c>
      <c r="H807" t="s">
        <v>345</v>
      </c>
      <c r="I807" t="str">
        <f>VLOOKUP(M807,'BATERIA DE PROYECTOS'!$A$2:$I$115,9,0)</f>
        <v>Democracia deliberativa y participación</v>
      </c>
      <c r="J807" t="s">
        <v>347</v>
      </c>
      <c r="K807">
        <v>58</v>
      </c>
      <c r="L807" t="str">
        <f>VLOOKUP(M807,'BATERIA DE PROYECTOS'!$A$2:$L$115,12,0)</f>
        <v>Infraestructura de espacios para la participación</v>
      </c>
      <c r="M807">
        <v>108</v>
      </c>
      <c r="N807" t="s">
        <v>956</v>
      </c>
      <c r="O807" t="s">
        <v>957</v>
      </c>
      <c r="P807" t="s">
        <v>1085</v>
      </c>
      <c r="Q807" s="104">
        <v>507</v>
      </c>
      <c r="R807" s="104">
        <v>533</v>
      </c>
      <c r="S807" s="104">
        <v>548</v>
      </c>
      <c r="T807" s="104">
        <v>564</v>
      </c>
      <c r="U807" s="104">
        <v>2152</v>
      </c>
      <c r="V807" s="105">
        <v>5.1005655180913646E-3</v>
      </c>
      <c r="W807">
        <v>0</v>
      </c>
      <c r="X807" s="103">
        <v>40</v>
      </c>
      <c r="Y807" t="s">
        <v>1076</v>
      </c>
      <c r="Z807" s="103">
        <v>3</v>
      </c>
      <c r="AA807" s="112">
        <v>32</v>
      </c>
      <c r="AB807" s="113" t="s">
        <v>222</v>
      </c>
      <c r="AC807" s="121"/>
      <c r="AD807" s="289" t="s">
        <v>347</v>
      </c>
      <c r="AE807" s="289" t="s">
        <v>347</v>
      </c>
      <c r="AF807" s="113" t="s">
        <v>958</v>
      </c>
    </row>
    <row r="808" spans="1:32" x14ac:dyDescent="0.25">
      <c r="A808">
        <v>10</v>
      </c>
      <c r="B808" t="s">
        <v>22</v>
      </c>
      <c r="C808" t="s">
        <v>412</v>
      </c>
      <c r="D808">
        <v>5</v>
      </c>
      <c r="E808" t="s">
        <v>861</v>
      </c>
      <c r="F808">
        <v>39</v>
      </c>
      <c r="G808" t="str">
        <f>VLOOKUP(M808,'BATERIA DE PROYECTOS'!$A$2:$G$115,7,0)</f>
        <v>Programa 39. Camino hacia una democracia deliberativa con un gobierno cercano a la gente y con participación ciudadana</v>
      </c>
      <c r="H808" t="s">
        <v>345</v>
      </c>
      <c r="I808" t="str">
        <f>VLOOKUP(M808,'BATERIA DE PROYECTOS'!$A$2:$I$115,9,0)</f>
        <v>Gobierno confiable</v>
      </c>
      <c r="J808" t="s">
        <v>347</v>
      </c>
      <c r="K808">
        <v>59</v>
      </c>
      <c r="L808" t="str">
        <f>VLOOKUP(M808,'BATERIA DE PROYECTOS'!$A$2:$L$115,12,0)</f>
        <v>Fortalecimiento a medios comunitarios y alternativos</v>
      </c>
      <c r="M808">
        <v>109</v>
      </c>
      <c r="N808" t="s">
        <v>966</v>
      </c>
      <c r="O808" t="s">
        <v>967</v>
      </c>
      <c r="P808" t="s">
        <v>1748</v>
      </c>
      <c r="Q808" s="104">
        <v>965</v>
      </c>
      <c r="R808" s="104">
        <v>1013</v>
      </c>
      <c r="S808" s="104">
        <v>1042</v>
      </c>
      <c r="T808" s="104">
        <v>1073</v>
      </c>
      <c r="U808" s="104">
        <v>4093</v>
      </c>
      <c r="V808" s="105">
        <v>9.7010291196784181E-3</v>
      </c>
      <c r="W808">
        <v>0</v>
      </c>
      <c r="X808" s="103">
        <v>30</v>
      </c>
      <c r="Y808" t="s">
        <v>1076</v>
      </c>
      <c r="Z808" s="103">
        <v>3</v>
      </c>
      <c r="AA808" s="112">
        <v>32</v>
      </c>
      <c r="AB808" s="113" t="s">
        <v>968</v>
      </c>
      <c r="AC808" s="121"/>
      <c r="AD808" s="289" t="s">
        <v>347</v>
      </c>
      <c r="AE808" s="289" t="s">
        <v>347</v>
      </c>
      <c r="AF808" s="113" t="s">
        <v>969</v>
      </c>
    </row>
    <row r="809" spans="1:32" x14ac:dyDescent="0.25">
      <c r="A809">
        <v>11</v>
      </c>
      <c r="B809" t="s">
        <v>24</v>
      </c>
      <c r="C809" t="s">
        <v>342</v>
      </c>
      <c r="D809">
        <v>1</v>
      </c>
      <c r="E809" t="s">
        <v>343</v>
      </c>
      <c r="F809">
        <v>1</v>
      </c>
      <c r="G809" t="str">
        <f>VLOOKUP(M809,'BATERIA DE PROYECTOS'!$A$2:$G$115,7,0)</f>
        <v>Programa 1. Diálogo social y cultura ciudadana para la convivencia pacífica y la recuperación de la confianza.</v>
      </c>
      <c r="H809" t="s">
        <v>345</v>
      </c>
      <c r="I809" t="str">
        <f>VLOOKUP(M809,'BATERIA DE PROYECTOS'!$A$2:$I$115,9,0)</f>
        <v>Cultura ciudadana para la convivencia pacífica</v>
      </c>
      <c r="J809" t="s">
        <v>347</v>
      </c>
      <c r="K809">
        <v>15</v>
      </c>
      <c r="L809" t="str">
        <f>VLOOKUP(M809,'BATERIA DE PROYECTOS'!$A$2:$L$115,12,0)</f>
        <v>Promoción de la convivencia ciudadana</v>
      </c>
      <c r="M809">
        <v>1</v>
      </c>
      <c r="N809" t="s">
        <v>350</v>
      </c>
      <c r="O809" t="s">
        <v>351</v>
      </c>
      <c r="P809" t="s">
        <v>1229</v>
      </c>
      <c r="Q809" s="104">
        <v>694.39476000000002</v>
      </c>
      <c r="R809" s="104">
        <v>741.09867999999994</v>
      </c>
      <c r="S809" s="104">
        <v>762.6961</v>
      </c>
      <c r="T809" s="104">
        <v>784.92735000000005</v>
      </c>
      <c r="U809" s="104">
        <v>2983.1168899999998</v>
      </c>
      <c r="V809" s="105">
        <v>4.99999999994972E-3</v>
      </c>
      <c r="W809">
        <v>0</v>
      </c>
      <c r="X809" s="103">
        <v>100</v>
      </c>
      <c r="Y809" t="s">
        <v>991</v>
      </c>
      <c r="Z809" s="103">
        <v>51</v>
      </c>
      <c r="AA809" s="112">
        <v>1</v>
      </c>
      <c r="AB809" s="113" t="s">
        <v>352</v>
      </c>
      <c r="AC809" s="121"/>
      <c r="AD809" s="289" t="s">
        <v>353</v>
      </c>
      <c r="AE809" s="289" t="s">
        <v>347</v>
      </c>
      <c r="AF809" s="113" t="s">
        <v>354</v>
      </c>
    </row>
    <row r="810" spans="1:32" x14ac:dyDescent="0.25">
      <c r="A810">
        <v>11</v>
      </c>
      <c r="B810" t="s">
        <v>24</v>
      </c>
      <c r="C810" t="s">
        <v>342</v>
      </c>
      <c r="D810">
        <v>1</v>
      </c>
      <c r="E810" t="s">
        <v>343</v>
      </c>
      <c r="F810">
        <v>1</v>
      </c>
      <c r="G810" t="str">
        <f>VLOOKUP(M810,'BATERIA DE PROYECTOS'!$A$2:$G$115,7,0)</f>
        <v>Programa 1. Diálogo social y cultura ciudadana para la convivencia pacífica y la recuperación de la confianza.</v>
      </c>
      <c r="H810" t="s">
        <v>345</v>
      </c>
      <c r="I810" t="str">
        <f>VLOOKUP(M810,'BATERIA DE PROYECTOS'!$A$2:$I$115,9,0)</f>
        <v>Cultura ciudadana para la convivencia pacífica</v>
      </c>
      <c r="J810" t="s">
        <v>347</v>
      </c>
      <c r="K810">
        <v>15</v>
      </c>
      <c r="L810" t="str">
        <f>VLOOKUP(M810,'BATERIA DE PROYECTOS'!$A$2:$L$115,12,0)</f>
        <v>Promoción de la convivencia ciudadana</v>
      </c>
      <c r="M810">
        <v>2</v>
      </c>
      <c r="N810" t="s">
        <v>355</v>
      </c>
      <c r="O810" t="s">
        <v>356</v>
      </c>
      <c r="P810" t="s">
        <v>992</v>
      </c>
      <c r="Q810" s="104">
        <v>230.53767199999999</v>
      </c>
      <c r="R810" s="104">
        <v>246.04328000000001</v>
      </c>
      <c r="S810" s="104">
        <v>253.21358000000001</v>
      </c>
      <c r="T810" s="104">
        <v>260.59431000000001</v>
      </c>
      <c r="U810" s="104">
        <v>990.38884200000007</v>
      </c>
      <c r="V810" s="105">
        <v>1.6599900012467174E-3</v>
      </c>
      <c r="W810">
        <v>0</v>
      </c>
      <c r="X810" s="103">
        <v>4</v>
      </c>
      <c r="Y810" t="s">
        <v>991</v>
      </c>
      <c r="Z810" s="103">
        <v>51</v>
      </c>
      <c r="AA810" s="112">
        <v>1</v>
      </c>
      <c r="AB810" s="113" t="s">
        <v>357</v>
      </c>
      <c r="AC810" s="121"/>
      <c r="AD810" s="289" t="s">
        <v>358</v>
      </c>
      <c r="AE810" s="289" t="s">
        <v>347</v>
      </c>
      <c r="AF810" s="113" t="s">
        <v>359</v>
      </c>
    </row>
    <row r="811" spans="1:32" x14ac:dyDescent="0.25">
      <c r="A811">
        <v>11</v>
      </c>
      <c r="B811" t="s">
        <v>24</v>
      </c>
      <c r="C811" t="s">
        <v>342</v>
      </c>
      <c r="D811">
        <v>1</v>
      </c>
      <c r="E811" t="s">
        <v>343</v>
      </c>
      <c r="F811">
        <v>1</v>
      </c>
      <c r="G811" t="str">
        <f>VLOOKUP(M811,'BATERIA DE PROYECTOS'!$A$2:$G$115,7,0)</f>
        <v>Programa 1. Diálogo social y cultura ciudadana para la convivencia pacífica y la recuperación de la confianza.</v>
      </c>
      <c r="H811" t="s">
        <v>345</v>
      </c>
      <c r="I811" t="str">
        <f>VLOOKUP(M811,'BATERIA DE PROYECTOS'!$A$2:$I$115,9,0)</f>
        <v>Cultura ciudadana para la convivencia pacífica</v>
      </c>
      <c r="J811" t="s">
        <v>347</v>
      </c>
      <c r="K811">
        <v>15</v>
      </c>
      <c r="L811" t="str">
        <f>VLOOKUP(M811,'BATERIA DE PROYECTOS'!$A$2:$L$115,12,0)</f>
        <v>Promoción de la convivencia ciudadana</v>
      </c>
      <c r="M811">
        <v>3</v>
      </c>
      <c r="N811" t="s">
        <v>360</v>
      </c>
      <c r="O811" t="s">
        <v>361</v>
      </c>
      <c r="P811" t="s">
        <v>1426</v>
      </c>
      <c r="Q811" s="104">
        <v>694.39476000000002</v>
      </c>
      <c r="R811" s="104">
        <v>741.09867999999994</v>
      </c>
      <c r="S811" s="104">
        <v>762.6961</v>
      </c>
      <c r="T811" s="104">
        <v>784.92735000000005</v>
      </c>
      <c r="U811" s="104">
        <v>2983.1168899999998</v>
      </c>
      <c r="V811" s="105">
        <v>4.99999999994972E-3</v>
      </c>
      <c r="W811">
        <v>0</v>
      </c>
      <c r="X811" s="103">
        <v>4</v>
      </c>
      <c r="Y811" t="s">
        <v>991</v>
      </c>
      <c r="Z811" s="103">
        <v>51</v>
      </c>
      <c r="AA811" s="112">
        <v>1</v>
      </c>
      <c r="AB811" s="113" t="s">
        <v>362</v>
      </c>
      <c r="AC811" s="121"/>
      <c r="AD811" s="289" t="s">
        <v>358</v>
      </c>
      <c r="AE811" s="289" t="s">
        <v>347</v>
      </c>
      <c r="AF811" s="113" t="s">
        <v>354</v>
      </c>
    </row>
    <row r="812" spans="1:32" x14ac:dyDescent="0.25">
      <c r="A812">
        <v>11</v>
      </c>
      <c r="B812" t="s">
        <v>24</v>
      </c>
      <c r="C812" t="s">
        <v>363</v>
      </c>
      <c r="D812">
        <v>1</v>
      </c>
      <c r="E812" t="s">
        <v>343</v>
      </c>
      <c r="F812">
        <v>2</v>
      </c>
      <c r="G812" t="str">
        <f>VLOOKUP(M812,'BATERIA DE PROYECTOS'!$A$2:$G$115,7,0)</f>
        <v>Programa 2. Cero tolerancia a las violencias contra las mujeres y basadas en género</v>
      </c>
      <c r="H812" t="s">
        <v>345</v>
      </c>
      <c r="I812" t="str">
        <f>VLOOKUP(M812,'BATERIA DE PROYECTOS'!$A$2:$I$115,9,0)</f>
        <v>Cero tolerancia a las violencias</v>
      </c>
      <c r="J812" t="s">
        <v>347</v>
      </c>
      <c r="K812">
        <v>22</v>
      </c>
      <c r="L812" t="str">
        <f>VLOOKUP(M812,'BATERIA DE PROYECTOS'!$A$2:$L$115,12,0)</f>
        <v>Prevención del feminicidio y las violencias contra las mujeres</v>
      </c>
      <c r="M812">
        <v>4</v>
      </c>
      <c r="N812" t="s">
        <v>368</v>
      </c>
      <c r="O812" t="s">
        <v>369</v>
      </c>
      <c r="P812" t="s">
        <v>1749</v>
      </c>
      <c r="Q812" s="104">
        <v>2034.5766470000001</v>
      </c>
      <c r="R812" s="104">
        <v>2171.419132</v>
      </c>
      <c r="S812" s="104">
        <v>2234.6995729999999</v>
      </c>
      <c r="T812" s="104">
        <v>2299.8371360000001</v>
      </c>
      <c r="U812" s="104">
        <v>8740.5324880000007</v>
      </c>
      <c r="V812" s="105">
        <v>1.4650000000355512E-2</v>
      </c>
      <c r="W812">
        <v>0</v>
      </c>
      <c r="X812" s="103">
        <v>8000</v>
      </c>
      <c r="Y812" t="s">
        <v>995</v>
      </c>
      <c r="Z812" s="103">
        <v>50</v>
      </c>
      <c r="AA812" s="112">
        <v>2</v>
      </c>
      <c r="AB812" s="113" t="s">
        <v>222</v>
      </c>
      <c r="AC812" s="121"/>
      <c r="AD812" s="289" t="s">
        <v>370</v>
      </c>
      <c r="AE812" s="289" t="s">
        <v>347</v>
      </c>
      <c r="AF812" s="113" t="s">
        <v>371</v>
      </c>
    </row>
    <row r="813" spans="1:32" x14ac:dyDescent="0.25">
      <c r="A813">
        <v>11</v>
      </c>
      <c r="B813" t="s">
        <v>24</v>
      </c>
      <c r="C813" t="s">
        <v>342</v>
      </c>
      <c r="D813">
        <v>1</v>
      </c>
      <c r="E813" t="s">
        <v>343</v>
      </c>
      <c r="F813">
        <v>3</v>
      </c>
      <c r="G813" t="str">
        <f>VLOOKUP(M813,'BATERIA DE PROYECTOS'!$A$2:$G$115,7,0)</f>
        <v>Programa 3. Desmantelamiento de estructuras criminales y delincuenciales con mejores capacidades y activos tecnológicos.</v>
      </c>
      <c r="H813" t="s">
        <v>373</v>
      </c>
      <c r="I813" t="str">
        <f>VLOOKUP(M813,'BATERIA DE PROYECTOS'!$A$2:$I$115,9,0)</f>
        <v>Mejores capacidades al servicio de la seguridad</v>
      </c>
      <c r="J813" t="s">
        <v>375</v>
      </c>
      <c r="K813">
        <v>2</v>
      </c>
      <c r="L813" t="str">
        <f>VLOOKUP(M813,'BATERIA DE PROYECTOS'!$A$2:$L$115,12,0)</f>
        <v>Dotación, mantenimiento de equipamientos que permitan el fortalecimiento de la seguridad y justicia.</v>
      </c>
      <c r="M813">
        <v>5</v>
      </c>
      <c r="N813" t="s">
        <v>378</v>
      </c>
      <c r="O813" t="s">
        <v>379</v>
      </c>
      <c r="P813" t="s">
        <v>996</v>
      </c>
      <c r="Q813" s="104">
        <v>1388.78952</v>
      </c>
      <c r="R813" s="104">
        <v>1482.1973599999999</v>
      </c>
      <c r="S813" s="104">
        <v>1525.3922</v>
      </c>
      <c r="T813" s="104">
        <v>1569.8547000000001</v>
      </c>
      <c r="U813" s="104">
        <v>5966.2337799999996</v>
      </c>
      <c r="V813" s="105">
        <v>9.99999999989944E-3</v>
      </c>
      <c r="W813">
        <v>0</v>
      </c>
      <c r="X813" s="103">
        <v>4</v>
      </c>
      <c r="Y813" t="s">
        <v>991</v>
      </c>
      <c r="Z813" s="103">
        <v>51</v>
      </c>
      <c r="AA813" s="112">
        <v>3</v>
      </c>
      <c r="AB813" s="113" t="s">
        <v>222</v>
      </c>
      <c r="AC813" s="121"/>
      <c r="AD813" s="289" t="s">
        <v>347</v>
      </c>
      <c r="AE813" s="289" t="s">
        <v>347</v>
      </c>
      <c r="AF813" s="113" t="s">
        <v>380</v>
      </c>
    </row>
    <row r="814" spans="1:32" x14ac:dyDescent="0.25">
      <c r="A814">
        <v>11</v>
      </c>
      <c r="B814" t="s">
        <v>24</v>
      </c>
      <c r="C814" t="s">
        <v>342</v>
      </c>
      <c r="D814">
        <v>1</v>
      </c>
      <c r="E814" t="s">
        <v>343</v>
      </c>
      <c r="F814">
        <v>3</v>
      </c>
      <c r="G814" t="str">
        <f>VLOOKUP(M814,'BATERIA DE PROYECTOS'!$A$2:$G$115,7,0)</f>
        <v>Programa 3. Desmantelamiento de estructuras criminales y delincuenciales con mejores capacidades y activos tecnológicos.</v>
      </c>
      <c r="H814" t="s">
        <v>373</v>
      </c>
      <c r="I814" t="str">
        <f>VLOOKUP(M814,'BATERIA DE PROYECTOS'!$A$2:$I$115,9,0)</f>
        <v>Mejores capacidades al servicio de la seguridad</v>
      </c>
      <c r="J814" t="s">
        <v>375</v>
      </c>
      <c r="K814">
        <v>2</v>
      </c>
      <c r="L814" t="str">
        <f>VLOOKUP(M814,'BATERIA DE PROYECTOS'!$A$2:$L$115,12,0)</f>
        <v>Dotación, mantenimiento de equipamientos que permitan el fortalecimiento de la seguridad y justicia.</v>
      </c>
      <c r="M814">
        <v>6</v>
      </c>
      <c r="N814" t="s">
        <v>381</v>
      </c>
      <c r="O814" t="s">
        <v>1750</v>
      </c>
      <c r="P814" t="s">
        <v>1430</v>
      </c>
      <c r="Q814" s="104">
        <v>138.878952</v>
      </c>
      <c r="R814" s="104">
        <v>148.21973600000001</v>
      </c>
      <c r="S814" s="104">
        <v>152.53922</v>
      </c>
      <c r="T814" s="104">
        <v>156.98546999999999</v>
      </c>
      <c r="U814" s="104">
        <v>596.623378</v>
      </c>
      <c r="V814" s="105">
        <v>9.9999999998994405E-4</v>
      </c>
      <c r="W814">
        <v>0</v>
      </c>
      <c r="X814" s="103">
        <v>2</v>
      </c>
      <c r="Y814" t="s">
        <v>991</v>
      </c>
      <c r="Z814" s="103">
        <v>51</v>
      </c>
      <c r="AA814" s="112">
        <v>3</v>
      </c>
      <c r="AB814" s="113" t="s">
        <v>383</v>
      </c>
      <c r="AC814" s="121"/>
      <c r="AD814" s="289" t="s">
        <v>347</v>
      </c>
      <c r="AE814" s="289" t="s">
        <v>347</v>
      </c>
      <c r="AF814" s="113" t="s">
        <v>384</v>
      </c>
    </row>
    <row r="815" spans="1:32" x14ac:dyDescent="0.25">
      <c r="A815">
        <v>11</v>
      </c>
      <c r="B815" t="s">
        <v>24</v>
      </c>
      <c r="C815" t="s">
        <v>342</v>
      </c>
      <c r="D815">
        <v>1</v>
      </c>
      <c r="E815" t="s">
        <v>343</v>
      </c>
      <c r="F815">
        <v>4</v>
      </c>
      <c r="G815" t="str">
        <f>VLOOKUP(M815,'BATERIA DE PROYECTOS'!$A$2:$G$115,7,0)</f>
        <v>Programa 4. Servicios centrados en la justicia.</v>
      </c>
      <c r="H815" t="s">
        <v>345</v>
      </c>
      <c r="I815" t="str">
        <f>VLOOKUP(M815,'BATERIA DE PROYECTOS'!$A$2:$I$115,9,0)</f>
        <v>Cultura ciudadana para la convivencia pacífica</v>
      </c>
      <c r="J815" t="s">
        <v>347</v>
      </c>
      <c r="K815">
        <v>14</v>
      </c>
      <c r="L815" t="str">
        <f>VLOOKUP(M815,'BATERIA DE PROYECTOS'!$A$2:$L$115,12,0)</f>
        <v>Acceso a la Justicia</v>
      </c>
      <c r="M815">
        <v>7</v>
      </c>
      <c r="N815" t="s">
        <v>388</v>
      </c>
      <c r="O815" t="s">
        <v>389</v>
      </c>
      <c r="P815" t="s">
        <v>1751</v>
      </c>
      <c r="Q815" s="104">
        <v>416.63685600000002</v>
      </c>
      <c r="R815" s="104">
        <v>444.65920799999998</v>
      </c>
      <c r="S815" s="104">
        <v>457.61766</v>
      </c>
      <c r="T815" s="104">
        <v>470.95641000000001</v>
      </c>
      <c r="U815" s="104">
        <v>1789.870134</v>
      </c>
      <c r="V815" s="105">
        <v>2.9999999999698324E-3</v>
      </c>
      <c r="W815">
        <v>0</v>
      </c>
      <c r="X815" s="103">
        <v>30</v>
      </c>
      <c r="Y815" t="s">
        <v>991</v>
      </c>
      <c r="Z815" s="103">
        <v>51</v>
      </c>
      <c r="AA815" s="112">
        <v>4</v>
      </c>
      <c r="AB815" s="113" t="s">
        <v>390</v>
      </c>
      <c r="AC815" s="121"/>
      <c r="AD815" s="289" t="s">
        <v>347</v>
      </c>
      <c r="AE815" s="289" t="s">
        <v>347</v>
      </c>
      <c r="AF815" s="113" t="s">
        <v>391</v>
      </c>
    </row>
    <row r="816" spans="1:32" x14ac:dyDescent="0.25">
      <c r="A816">
        <v>11</v>
      </c>
      <c r="B816" t="s">
        <v>24</v>
      </c>
      <c r="C816" t="s">
        <v>342</v>
      </c>
      <c r="D816">
        <v>1</v>
      </c>
      <c r="E816" t="s">
        <v>343</v>
      </c>
      <c r="F816">
        <v>4</v>
      </c>
      <c r="G816" t="str">
        <f>VLOOKUP(M816,'BATERIA DE PROYECTOS'!$A$2:$G$115,7,0)</f>
        <v>Programa 4. Servicios centrados en la justicia.</v>
      </c>
      <c r="H816" t="s">
        <v>345</v>
      </c>
      <c r="I816" t="str">
        <f>VLOOKUP(M816,'BATERIA DE PROYECTOS'!$A$2:$I$115,9,0)</f>
        <v>Cultura ciudadana para la convivencia pacífica</v>
      </c>
      <c r="J816" t="s">
        <v>347</v>
      </c>
      <c r="K816">
        <v>14</v>
      </c>
      <c r="L816" t="str">
        <f>VLOOKUP(M816,'BATERIA DE PROYECTOS'!$A$2:$L$115,12,0)</f>
        <v>Acceso a la Justicia</v>
      </c>
      <c r="M816">
        <v>8</v>
      </c>
      <c r="N816" t="s">
        <v>392</v>
      </c>
      <c r="O816" t="s">
        <v>393</v>
      </c>
      <c r="P816" t="s">
        <v>1752</v>
      </c>
      <c r="Q816" s="104">
        <v>138.878952</v>
      </c>
      <c r="R816" s="104">
        <v>148.21973600000001</v>
      </c>
      <c r="S816" s="104">
        <v>152.53922</v>
      </c>
      <c r="T816" s="104">
        <v>156.98546999999999</v>
      </c>
      <c r="U816" s="104">
        <v>596.623378</v>
      </c>
      <c r="V816" s="105">
        <v>9.9999999998994405E-4</v>
      </c>
      <c r="W816">
        <v>0</v>
      </c>
      <c r="X816" s="103">
        <v>100</v>
      </c>
      <c r="Y816" t="s">
        <v>991</v>
      </c>
      <c r="Z816" s="103">
        <v>51</v>
      </c>
      <c r="AA816" s="112">
        <v>4</v>
      </c>
      <c r="AB816" s="113" t="s">
        <v>352</v>
      </c>
      <c r="AC816" s="121"/>
      <c r="AD816" s="289" t="s">
        <v>347</v>
      </c>
      <c r="AE816" s="289" t="s">
        <v>347</v>
      </c>
      <c r="AF816" s="113" t="s">
        <v>391</v>
      </c>
    </row>
    <row r="817" spans="1:32" x14ac:dyDescent="0.25">
      <c r="A817">
        <v>11</v>
      </c>
      <c r="B817" t="s">
        <v>24</v>
      </c>
      <c r="C817" t="s">
        <v>342</v>
      </c>
      <c r="D817">
        <v>1</v>
      </c>
      <c r="E817" t="s">
        <v>343</v>
      </c>
      <c r="F817">
        <v>4</v>
      </c>
      <c r="G817" t="str">
        <f>VLOOKUP(M817,'BATERIA DE PROYECTOS'!$A$2:$G$115,7,0)</f>
        <v>Programa 4. Servicios centrados en la justicia.</v>
      </c>
      <c r="H817" t="s">
        <v>345</v>
      </c>
      <c r="I817" t="str">
        <f>VLOOKUP(M817,'BATERIA DE PROYECTOS'!$A$2:$I$115,9,0)</f>
        <v>Cultura ciudadana para la convivencia pacífica</v>
      </c>
      <c r="J817" t="s">
        <v>347</v>
      </c>
      <c r="K817">
        <v>14</v>
      </c>
      <c r="L817" t="str">
        <f>VLOOKUP(M817,'BATERIA DE PROYECTOS'!$A$2:$L$115,12,0)</f>
        <v>Acceso a la Justicia</v>
      </c>
      <c r="M817">
        <v>9</v>
      </c>
      <c r="N817" t="s">
        <v>394</v>
      </c>
      <c r="O817" t="s">
        <v>395</v>
      </c>
      <c r="P817" t="s">
        <v>1753</v>
      </c>
      <c r="Q817" s="104">
        <v>416.63685600000002</v>
      </c>
      <c r="R817" s="104">
        <v>444.65920799999998</v>
      </c>
      <c r="S817" s="104">
        <v>457.61766</v>
      </c>
      <c r="T817" s="104">
        <v>470.95641000000001</v>
      </c>
      <c r="U817" s="104">
        <v>1789.870134</v>
      </c>
      <c r="V817" s="105">
        <v>2.9999999999698324E-3</v>
      </c>
      <c r="W817">
        <v>0</v>
      </c>
      <c r="X817" s="103">
        <v>4</v>
      </c>
      <c r="Y817" t="s">
        <v>991</v>
      </c>
      <c r="Z817" s="103">
        <v>51</v>
      </c>
      <c r="AA817" s="112">
        <v>4</v>
      </c>
      <c r="AB817" s="113" t="s">
        <v>396</v>
      </c>
      <c r="AC817" s="121"/>
      <c r="AD817" s="289" t="s">
        <v>347</v>
      </c>
      <c r="AE817" s="289" t="s">
        <v>347</v>
      </c>
      <c r="AF817" s="113" t="s">
        <v>397</v>
      </c>
    </row>
    <row r="818" spans="1:32" x14ac:dyDescent="0.25">
      <c r="A818">
        <v>11</v>
      </c>
      <c r="B818" t="s">
        <v>24</v>
      </c>
      <c r="C818" t="s">
        <v>342</v>
      </c>
      <c r="D818">
        <v>1</v>
      </c>
      <c r="E818" t="s">
        <v>343</v>
      </c>
      <c r="F818">
        <v>4</v>
      </c>
      <c r="G818" t="str">
        <f>VLOOKUP(M818,'BATERIA DE PROYECTOS'!$A$2:$G$115,7,0)</f>
        <v>Programa 4. Servicios centrados en la justicia.</v>
      </c>
      <c r="H818" t="s">
        <v>345</v>
      </c>
      <c r="I818" t="str">
        <f>VLOOKUP(M818,'BATERIA DE PROYECTOS'!$A$2:$I$115,9,0)</f>
        <v>Cultura ciudadana para la convivencia pacífica</v>
      </c>
      <c r="J818" t="s">
        <v>347</v>
      </c>
      <c r="K818">
        <v>14</v>
      </c>
      <c r="L818" t="str">
        <f>VLOOKUP(M818,'BATERIA DE PROYECTOS'!$A$2:$L$115,12,0)</f>
        <v>Acceso a la Justicia</v>
      </c>
      <c r="M818">
        <v>10</v>
      </c>
      <c r="N818" t="s">
        <v>398</v>
      </c>
      <c r="O818" t="s">
        <v>399</v>
      </c>
      <c r="P818" t="s">
        <v>1754</v>
      </c>
      <c r="Q818" s="104">
        <v>118.04710900000001</v>
      </c>
      <c r="R818" s="104">
        <v>125.98677600000001</v>
      </c>
      <c r="S818" s="104">
        <v>129.65833699999999</v>
      </c>
      <c r="T818" s="104">
        <v>133.43764999999999</v>
      </c>
      <c r="U818" s="104">
        <v>507.12987199999998</v>
      </c>
      <c r="V818" s="105">
        <v>8.5000000116472192E-4</v>
      </c>
      <c r="W818">
        <v>0</v>
      </c>
      <c r="X818" s="103">
        <v>600</v>
      </c>
      <c r="Y818" t="s">
        <v>991</v>
      </c>
      <c r="Z818" s="103">
        <v>51</v>
      </c>
      <c r="AA818" s="112">
        <v>4</v>
      </c>
      <c r="AB818" s="113" t="s">
        <v>400</v>
      </c>
      <c r="AC818" s="121"/>
      <c r="AD818" s="289" t="s">
        <v>347</v>
      </c>
      <c r="AE818" s="289" t="s">
        <v>347</v>
      </c>
      <c r="AF818" s="113" t="s">
        <v>354</v>
      </c>
    </row>
    <row r="819" spans="1:32" x14ac:dyDescent="0.25">
      <c r="A819">
        <v>11</v>
      </c>
      <c r="B819" t="s">
        <v>24</v>
      </c>
      <c r="C819" t="s">
        <v>342</v>
      </c>
      <c r="D819">
        <v>1</v>
      </c>
      <c r="E819" t="s">
        <v>343</v>
      </c>
      <c r="F819">
        <v>4</v>
      </c>
      <c r="G819" t="str">
        <f>VLOOKUP(M819,'BATERIA DE PROYECTOS'!$A$2:$G$115,7,0)</f>
        <v>Programa 4. Servicios centrados en la justicia.</v>
      </c>
      <c r="H819" t="s">
        <v>345</v>
      </c>
      <c r="I819" t="str">
        <f>VLOOKUP(M819,'BATERIA DE PROYECTOS'!$A$2:$I$115,9,0)</f>
        <v>Cultura ciudadana para la convivencia pacífica</v>
      </c>
      <c r="J819" t="s">
        <v>347</v>
      </c>
      <c r="K819">
        <v>14</v>
      </c>
      <c r="L819" t="str">
        <f>VLOOKUP(M819,'BATERIA DE PROYECTOS'!$A$2:$L$115,12,0)</f>
        <v>Acceso a la Justicia</v>
      </c>
      <c r="M819">
        <v>11</v>
      </c>
      <c r="N819" t="s">
        <v>401</v>
      </c>
      <c r="O819" t="s">
        <v>1755</v>
      </c>
      <c r="P819" t="s">
        <v>1629</v>
      </c>
      <c r="Q819" s="104">
        <v>138.878952</v>
      </c>
      <c r="R819" s="104">
        <v>148.21973600000001</v>
      </c>
      <c r="S819" s="104">
        <v>152.53922</v>
      </c>
      <c r="T819" s="104">
        <v>156.98546999999999</v>
      </c>
      <c r="U819" s="104">
        <v>596.623378</v>
      </c>
      <c r="V819" s="105">
        <v>9.9999999998994405E-4</v>
      </c>
      <c r="W819">
        <v>0</v>
      </c>
      <c r="X819" s="103">
        <v>4</v>
      </c>
      <c r="Y819" t="s">
        <v>991</v>
      </c>
      <c r="Z819" s="103">
        <v>51</v>
      </c>
      <c r="AA819" s="112">
        <v>4</v>
      </c>
      <c r="AB819" s="113" t="s">
        <v>403</v>
      </c>
      <c r="AC819" s="121"/>
      <c r="AD819" s="289" t="s">
        <v>358</v>
      </c>
      <c r="AE819" s="289" t="s">
        <v>347</v>
      </c>
      <c r="AF819" s="113" t="s">
        <v>354</v>
      </c>
    </row>
    <row r="820" spans="1:32" x14ac:dyDescent="0.25">
      <c r="A820">
        <v>11</v>
      </c>
      <c r="B820" t="s">
        <v>24</v>
      </c>
      <c r="C820" t="s">
        <v>342</v>
      </c>
      <c r="D820">
        <v>1</v>
      </c>
      <c r="E820" t="s">
        <v>343</v>
      </c>
      <c r="F820">
        <v>4</v>
      </c>
      <c r="G820" t="str">
        <f>VLOOKUP(M820,'BATERIA DE PROYECTOS'!$A$2:$G$115,7,0)</f>
        <v>Programa 4. Servicios centrados en la justicia.</v>
      </c>
      <c r="H820" t="s">
        <v>345</v>
      </c>
      <c r="I820" t="str">
        <f>VLOOKUP(M820,'BATERIA DE PROYECTOS'!$A$2:$I$115,9,0)</f>
        <v>Cultura ciudadana para la convivencia pacífica</v>
      </c>
      <c r="J820" t="s">
        <v>347</v>
      </c>
      <c r="K820">
        <v>14</v>
      </c>
      <c r="L820" t="str">
        <f>VLOOKUP(M820,'BATERIA DE PROYECTOS'!$A$2:$L$115,12,0)</f>
        <v>Acceso a la Justicia</v>
      </c>
      <c r="M820">
        <v>12</v>
      </c>
      <c r="N820" t="s">
        <v>404</v>
      </c>
      <c r="O820" t="s">
        <v>405</v>
      </c>
      <c r="P820" t="s">
        <v>1756</v>
      </c>
      <c r="Q820" s="104">
        <v>277.757904</v>
      </c>
      <c r="R820" s="104">
        <v>296.43947200000002</v>
      </c>
      <c r="S820" s="104">
        <v>305.07844</v>
      </c>
      <c r="T820" s="104">
        <v>313.97093999999998</v>
      </c>
      <c r="U820" s="104">
        <v>1193.246756</v>
      </c>
      <c r="V820" s="105">
        <v>1.9999999999798881E-3</v>
      </c>
      <c r="W820">
        <v>0</v>
      </c>
      <c r="X820" s="103">
        <v>4</v>
      </c>
      <c r="Y820" t="s">
        <v>991</v>
      </c>
      <c r="Z820" s="103">
        <v>51</v>
      </c>
      <c r="AA820" s="112">
        <v>4</v>
      </c>
      <c r="AB820" s="113" t="s">
        <v>406</v>
      </c>
      <c r="AC820" s="121"/>
      <c r="AD820" s="289" t="s">
        <v>407</v>
      </c>
      <c r="AE820" s="289" t="s">
        <v>347</v>
      </c>
      <c r="AF820" s="113" t="s">
        <v>408</v>
      </c>
    </row>
    <row r="821" spans="1:32" x14ac:dyDescent="0.25">
      <c r="A821">
        <v>11</v>
      </c>
      <c r="B821" t="s">
        <v>24</v>
      </c>
      <c r="C821" t="s">
        <v>342</v>
      </c>
      <c r="D821">
        <v>1</v>
      </c>
      <c r="E821" t="s">
        <v>343</v>
      </c>
      <c r="F821">
        <v>4</v>
      </c>
      <c r="G821" t="str">
        <f>VLOOKUP(M821,'BATERIA DE PROYECTOS'!$A$2:$G$115,7,0)</f>
        <v>Programa 4. Servicios centrados en la justicia.</v>
      </c>
      <c r="H821" t="s">
        <v>345</v>
      </c>
      <c r="I821" t="str">
        <f>VLOOKUP(M821,'BATERIA DE PROYECTOS'!$A$2:$I$115,9,0)</f>
        <v>Cultura ciudadana para la convivencia pacífica</v>
      </c>
      <c r="J821" t="s">
        <v>347</v>
      </c>
      <c r="K821">
        <v>14</v>
      </c>
      <c r="L821" t="str">
        <f>VLOOKUP(M821,'BATERIA DE PROYECTOS'!$A$2:$L$115,12,0)</f>
        <v>Acceso a la Justicia</v>
      </c>
      <c r="M821">
        <v>13</v>
      </c>
      <c r="N821" t="s">
        <v>409</v>
      </c>
      <c r="O821" t="s">
        <v>410</v>
      </c>
      <c r="P821" t="s">
        <v>1243</v>
      </c>
      <c r="Q821" s="104">
        <v>277.757904</v>
      </c>
      <c r="R821" s="104">
        <v>296.43947200000002</v>
      </c>
      <c r="S821" s="104">
        <v>305.07844</v>
      </c>
      <c r="T821" s="104">
        <v>313.97093999999998</v>
      </c>
      <c r="U821" s="104">
        <v>1193.246756</v>
      </c>
      <c r="V821" s="105">
        <v>1.9999999999798881E-3</v>
      </c>
      <c r="W821">
        <v>0</v>
      </c>
      <c r="X821" s="103">
        <v>4</v>
      </c>
      <c r="Y821" t="s">
        <v>991</v>
      </c>
      <c r="Z821" s="103">
        <v>51</v>
      </c>
      <c r="AA821" s="112">
        <v>4</v>
      </c>
      <c r="AB821" s="113" t="s">
        <v>411</v>
      </c>
      <c r="AC821" s="121"/>
      <c r="AD821" s="289" t="s">
        <v>353</v>
      </c>
      <c r="AE821" s="289" t="s">
        <v>347</v>
      </c>
      <c r="AF821" s="113" t="s">
        <v>354</v>
      </c>
    </row>
    <row r="822" spans="1:32" x14ac:dyDescent="0.25">
      <c r="A822">
        <v>11</v>
      </c>
      <c r="B822" t="s">
        <v>24</v>
      </c>
      <c r="C822" t="s">
        <v>412</v>
      </c>
      <c r="D822">
        <v>1</v>
      </c>
      <c r="E822" t="s">
        <v>343</v>
      </c>
      <c r="F822">
        <v>5</v>
      </c>
      <c r="G822" t="str">
        <f>VLOOKUP(M822,'BATERIA DE PROYECTOS'!$A$2:$G$115,7,0)</f>
        <v>Programa 5. Espacio público seguro e inclusivo.</v>
      </c>
      <c r="H822" t="s">
        <v>345</v>
      </c>
      <c r="I822" t="str">
        <f>VLOOKUP(M822,'BATERIA DE PROYECTOS'!$A$2:$I$115,9,0)</f>
        <v>Cultura ciudadana para la convivencia pacífica</v>
      </c>
      <c r="J822" t="s">
        <v>347</v>
      </c>
      <c r="K822">
        <v>60</v>
      </c>
      <c r="L822" t="str">
        <f>VLOOKUP(M822,'BATERIA DE PROYECTOS'!$A$2:$L$115,12,0)</f>
        <v>Acuerdos para el uso y aprovechamiento del espacio público</v>
      </c>
      <c r="M822">
        <v>14</v>
      </c>
      <c r="N822" t="s">
        <v>416</v>
      </c>
      <c r="O822" t="s">
        <v>1757</v>
      </c>
      <c r="P822" t="s">
        <v>1695</v>
      </c>
      <c r="Q822" s="104">
        <v>1923.473485</v>
      </c>
      <c r="R822" s="104">
        <v>2052.8433439999999</v>
      </c>
      <c r="S822" s="104">
        <v>2112.668197</v>
      </c>
      <c r="T822" s="104">
        <v>2174.2487599999999</v>
      </c>
      <c r="U822" s="104">
        <v>8263.2337860000007</v>
      </c>
      <c r="V822" s="105">
        <v>1.3850000001033995E-2</v>
      </c>
      <c r="W822">
        <v>0</v>
      </c>
      <c r="X822" s="103">
        <v>4</v>
      </c>
      <c r="Y822" t="s">
        <v>1076</v>
      </c>
      <c r="Z822" s="103">
        <v>3</v>
      </c>
      <c r="AA822" s="112">
        <v>5</v>
      </c>
      <c r="AB822" s="113" t="s">
        <v>418</v>
      </c>
      <c r="AC822" s="121"/>
      <c r="AD822" s="289" t="s">
        <v>419</v>
      </c>
      <c r="AE822" s="289" t="s">
        <v>347</v>
      </c>
      <c r="AF822" s="113" t="s">
        <v>420</v>
      </c>
    </row>
    <row r="823" spans="1:32" x14ac:dyDescent="0.25">
      <c r="A823">
        <v>11</v>
      </c>
      <c r="B823" t="s">
        <v>24</v>
      </c>
      <c r="C823" t="s">
        <v>421</v>
      </c>
      <c r="D823">
        <v>1</v>
      </c>
      <c r="E823" t="s">
        <v>343</v>
      </c>
      <c r="F823">
        <v>5</v>
      </c>
      <c r="G823" t="str">
        <f>VLOOKUP(M823,'BATERIA DE PROYECTOS'!$A$2:$G$115,7,0)</f>
        <v>Programa 5. Espacio público seguro e inclusivo.</v>
      </c>
      <c r="H823" t="s">
        <v>345</v>
      </c>
      <c r="I823" t="str">
        <f>VLOOKUP(M823,'BATERIA DE PROYECTOS'!$A$2:$I$115,9,0)</f>
        <v>Infraestructura segura e incluyente</v>
      </c>
      <c r="J823" t="s">
        <v>347</v>
      </c>
      <c r="K823">
        <v>16</v>
      </c>
      <c r="L823" t="str">
        <f>VLOOKUP(M823,'BATERIA DE PROYECTOS'!$A$2:$L$115,12,0)</f>
        <v>Construcción y/o conservación de elementos del sistema de espacio público</v>
      </c>
      <c r="M823">
        <v>15</v>
      </c>
      <c r="N823" t="s">
        <v>425</v>
      </c>
      <c r="O823" t="s">
        <v>426</v>
      </c>
      <c r="P823" t="s">
        <v>1758</v>
      </c>
      <c r="Q823" s="104">
        <v>2778.966441</v>
      </c>
      <c r="R823" s="104">
        <v>2965.8754349999999</v>
      </c>
      <c r="S823" s="104">
        <v>3052.3082669999999</v>
      </c>
      <c r="T823" s="104">
        <v>3141.277685</v>
      </c>
      <c r="U823" s="104">
        <v>11938.427828</v>
      </c>
      <c r="V823" s="105">
        <v>2.000999000055936E-2</v>
      </c>
      <c r="W823">
        <v>0</v>
      </c>
      <c r="X823" s="103">
        <v>13000</v>
      </c>
      <c r="Y823" t="s">
        <v>1006</v>
      </c>
      <c r="Z823" s="103">
        <v>37</v>
      </c>
      <c r="AA823" s="112">
        <v>6</v>
      </c>
      <c r="AB823" s="113" t="s">
        <v>383</v>
      </c>
      <c r="AC823" s="121"/>
      <c r="AD823" s="289" t="s">
        <v>419</v>
      </c>
      <c r="AE823" s="289" t="s">
        <v>427</v>
      </c>
      <c r="AF823" s="113" t="s">
        <v>429</v>
      </c>
    </row>
    <row r="824" spans="1:32" x14ac:dyDescent="0.25">
      <c r="A824">
        <v>11</v>
      </c>
      <c r="B824" t="s">
        <v>24</v>
      </c>
      <c r="C824" t="s">
        <v>342</v>
      </c>
      <c r="D824">
        <v>1</v>
      </c>
      <c r="E824" t="s">
        <v>343</v>
      </c>
      <c r="F824">
        <v>5</v>
      </c>
      <c r="G824" t="str">
        <f>VLOOKUP(M824,'BATERIA DE PROYECTOS'!$A$2:$G$115,7,0)</f>
        <v>Programa 5. Espacio público seguro e inclusivo.</v>
      </c>
      <c r="H824" t="s">
        <v>373</v>
      </c>
      <c r="I824" t="str">
        <f>VLOOKUP(M824,'BATERIA DE PROYECTOS'!$A$2:$I$115,9,0)</f>
        <v>Cultura ciudadana para la convivencia pacífica</v>
      </c>
      <c r="J824" t="s">
        <v>430</v>
      </c>
      <c r="K824">
        <v>1</v>
      </c>
      <c r="L824" t="str">
        <f>VLOOKUP(M824,'BATERIA DE PROYECTOS'!$A$2:$L$115,12,0)</f>
        <v>Cultura ciudadana en torno a la seguridad</v>
      </c>
      <c r="M824">
        <v>16</v>
      </c>
      <c r="N824" t="s">
        <v>433</v>
      </c>
      <c r="O824" t="s">
        <v>1759</v>
      </c>
      <c r="P824" t="s">
        <v>1100</v>
      </c>
      <c r="Q824" s="104">
        <v>3569.1890659999999</v>
      </c>
      <c r="R824" s="104">
        <v>3809.2472149999999</v>
      </c>
      <c r="S824" s="104">
        <v>3920.2579540000002</v>
      </c>
      <c r="T824" s="104">
        <v>4034.5265789999999</v>
      </c>
      <c r="U824" s="104">
        <v>15333.220814</v>
      </c>
      <c r="V824" s="105">
        <v>2.5699999998735904E-2</v>
      </c>
      <c r="W824">
        <v>0</v>
      </c>
      <c r="X824" s="103">
        <v>4</v>
      </c>
      <c r="Y824" t="s">
        <v>991</v>
      </c>
      <c r="Z824" s="103">
        <v>51</v>
      </c>
      <c r="AA824" s="112">
        <v>7</v>
      </c>
      <c r="AB824" s="113" t="s">
        <v>435</v>
      </c>
      <c r="AC824" s="121"/>
      <c r="AD824" s="289" t="s">
        <v>436</v>
      </c>
      <c r="AE824" s="289" t="s">
        <v>347</v>
      </c>
      <c r="AF824" s="113" t="s">
        <v>437</v>
      </c>
    </row>
    <row r="825" spans="1:32" x14ac:dyDescent="0.25">
      <c r="A825">
        <v>11</v>
      </c>
      <c r="B825" t="s">
        <v>24</v>
      </c>
      <c r="C825" t="s">
        <v>612</v>
      </c>
      <c r="D825">
        <v>2</v>
      </c>
      <c r="E825" t="s">
        <v>439</v>
      </c>
      <c r="F825">
        <v>7</v>
      </c>
      <c r="G825" t="str">
        <f>VLOOKUP(M825,'BATERIA DE PROYECTOS'!$A$2:$G$115,7,0)</f>
        <v>Programa 7. Bogotá, una ciudad con menos pobreza.</v>
      </c>
      <c r="H825" t="s">
        <v>373</v>
      </c>
      <c r="I825" t="str">
        <f>VLOOKUP(M825,'BATERIA DE PROYECTOS'!$A$2:$I$115,9,0)</f>
        <v xml:space="preserve">Menos pobreza </v>
      </c>
      <c r="J825">
        <v>0.12</v>
      </c>
      <c r="K825">
        <v>4</v>
      </c>
      <c r="L825" t="str">
        <f>VLOOKUP(M825,'BATERIA DE PROYECTOS'!$A$2:$L$115,12,0)</f>
        <v xml:space="preserve">Transferencias monetarias condicionadas para jóvenes </v>
      </c>
      <c r="M825">
        <v>46</v>
      </c>
      <c r="N825" t="s">
        <v>617</v>
      </c>
      <c r="O825" t="s">
        <v>618</v>
      </c>
      <c r="P825" t="s">
        <v>1760</v>
      </c>
      <c r="Q825" s="104">
        <v>2083.1842799999999</v>
      </c>
      <c r="R825" s="104">
        <v>2223.2960400000002</v>
      </c>
      <c r="S825" s="104">
        <v>2288.0882999999999</v>
      </c>
      <c r="T825" s="104">
        <v>2354.7820499999998</v>
      </c>
      <c r="U825" s="104">
        <v>8949.3506699999998</v>
      </c>
      <c r="V825" s="105">
        <v>1.499999999984916E-2</v>
      </c>
      <c r="W825">
        <v>0</v>
      </c>
      <c r="X825" s="103">
        <v>2500</v>
      </c>
      <c r="Y825" t="s">
        <v>1009</v>
      </c>
      <c r="Z825" s="103">
        <v>24</v>
      </c>
      <c r="AA825" s="112">
        <v>8</v>
      </c>
      <c r="AB825" s="113" t="s">
        <v>619</v>
      </c>
      <c r="AC825" s="121"/>
      <c r="AD825" s="289" t="s">
        <v>620</v>
      </c>
      <c r="AE825" s="289" t="s">
        <v>621</v>
      </c>
      <c r="AF825" s="113" t="s">
        <v>622</v>
      </c>
    </row>
    <row r="826" spans="1:32" x14ac:dyDescent="0.25">
      <c r="A826">
        <v>11</v>
      </c>
      <c r="B826" t="s">
        <v>24</v>
      </c>
      <c r="C826" t="s">
        <v>612</v>
      </c>
      <c r="D826">
        <v>2</v>
      </c>
      <c r="E826" t="s">
        <v>439</v>
      </c>
      <c r="F826">
        <v>7</v>
      </c>
      <c r="G826" t="str">
        <f>VLOOKUP(M826,'BATERIA DE PROYECTOS'!$A$2:$G$115,7,0)</f>
        <v>Programa 7. Bogotá, una ciudad con menos pobreza.</v>
      </c>
      <c r="H826" t="s">
        <v>373</v>
      </c>
      <c r="I826" t="str">
        <f>VLOOKUP(M826,'BATERIA DE PROYECTOS'!$A$2:$I$115,9,0)</f>
        <v xml:space="preserve">Menos pobreza </v>
      </c>
      <c r="J826">
        <v>0.12</v>
      </c>
      <c r="K826">
        <v>5</v>
      </c>
      <c r="L826" t="str">
        <f>VLOOKUP(M826,'BATERIA DE PROYECTOS'!$A$2:$L$115,12,0)</f>
        <v>Otras Transferencias Monetarias</v>
      </c>
      <c r="M826">
        <v>47</v>
      </c>
      <c r="N826" t="s">
        <v>625</v>
      </c>
      <c r="O826" t="s">
        <v>626</v>
      </c>
      <c r="P826" t="s">
        <v>1761</v>
      </c>
      <c r="Q826" s="104">
        <v>4166.3685599999999</v>
      </c>
      <c r="R826" s="104">
        <v>4330.5646660000002</v>
      </c>
      <c r="S826" s="104">
        <v>4488.2091710000004</v>
      </c>
      <c r="T826" s="104">
        <v>4913.5589440000003</v>
      </c>
      <c r="U826" s="104">
        <v>17898.701341</v>
      </c>
      <c r="V826" s="105">
        <v>3.000000000137442E-2</v>
      </c>
      <c r="W826">
        <v>0</v>
      </c>
      <c r="X826" s="103">
        <v>9500</v>
      </c>
      <c r="Y826" t="s">
        <v>1009</v>
      </c>
      <c r="Z826" s="103">
        <v>24</v>
      </c>
      <c r="AA826" s="112">
        <v>8</v>
      </c>
      <c r="AB826" s="113" t="s">
        <v>627</v>
      </c>
      <c r="AC826" s="121"/>
      <c r="AD826" s="289" t="s">
        <v>620</v>
      </c>
      <c r="AE826" s="289" t="s">
        <v>628</v>
      </c>
      <c r="AF826" s="113" t="s">
        <v>629</v>
      </c>
    </row>
    <row r="827" spans="1:32" x14ac:dyDescent="0.25">
      <c r="A827">
        <v>11</v>
      </c>
      <c r="B827" t="s">
        <v>24</v>
      </c>
      <c r="C827" t="s">
        <v>612</v>
      </c>
      <c r="D827">
        <v>2</v>
      </c>
      <c r="E827" t="s">
        <v>439</v>
      </c>
      <c r="F827">
        <v>7</v>
      </c>
      <c r="G827" t="str">
        <f>VLOOKUP(M827,'BATERIA DE PROYECTOS'!$A$2:$G$115,7,0)</f>
        <v>Programa 7. Bogotá, una ciudad con menos pobreza.</v>
      </c>
      <c r="H827" t="s">
        <v>373</v>
      </c>
      <c r="I827" t="str">
        <f>VLOOKUP(M827,'BATERIA DE PROYECTOS'!$A$2:$I$115,9,0)</f>
        <v xml:space="preserve">Menos pobreza </v>
      </c>
      <c r="J827">
        <v>0.12</v>
      </c>
      <c r="K827">
        <v>6</v>
      </c>
      <c r="L827" t="str">
        <f>VLOOKUP(M827,'BATERIA DE PROYECTOS'!$A$2:$L$115,12,0)</f>
        <v>Apoyo económico para persona mayor - tipo C</v>
      </c>
      <c r="M827">
        <v>48</v>
      </c>
      <c r="N827" t="s">
        <v>632</v>
      </c>
      <c r="O827" t="s">
        <v>633</v>
      </c>
      <c r="P827" t="s">
        <v>1762</v>
      </c>
      <c r="Q827" s="104">
        <v>12082.468824</v>
      </c>
      <c r="R827" s="104">
        <v>12895.117032</v>
      </c>
      <c r="S827" s="104">
        <v>13270.91214</v>
      </c>
      <c r="T827" s="104">
        <v>13657.73589</v>
      </c>
      <c r="U827" s="104">
        <v>51906.233886000002</v>
      </c>
      <c r="V827" s="105">
        <v>8.6999999999125138E-2</v>
      </c>
      <c r="W827">
        <v>0</v>
      </c>
      <c r="X827" s="103">
        <v>6630</v>
      </c>
      <c r="Y827" t="s">
        <v>1009</v>
      </c>
      <c r="Z827" s="103">
        <v>24</v>
      </c>
      <c r="AA827" s="112">
        <v>8</v>
      </c>
      <c r="AB827" s="113" t="s">
        <v>634</v>
      </c>
      <c r="AC827" s="121"/>
      <c r="AD827" s="289" t="s">
        <v>620</v>
      </c>
      <c r="AE827" s="289" t="s">
        <v>628</v>
      </c>
      <c r="AF827" s="113" t="s">
        <v>635</v>
      </c>
    </row>
    <row r="828" spans="1:32" x14ac:dyDescent="0.25">
      <c r="A828">
        <v>11</v>
      </c>
      <c r="B828" t="s">
        <v>24</v>
      </c>
      <c r="C828" t="s">
        <v>612</v>
      </c>
      <c r="D828">
        <v>2</v>
      </c>
      <c r="E828" t="s">
        <v>439</v>
      </c>
      <c r="F828">
        <v>8</v>
      </c>
      <c r="G828" t="str">
        <f>VLOOKUP(M828,'BATERIA DE PROYECTOS'!$A$2:$G$115,7,0)</f>
        <v>Programa 8. Erradicación del hambre en Bogotá</v>
      </c>
      <c r="H828" t="s">
        <v>373</v>
      </c>
      <c r="I828" t="str">
        <f>VLOOKUP(M828,'BATERIA DE PROYECTOS'!$A$2:$I$115,9,0)</f>
        <v xml:space="preserve">Menos pobreza </v>
      </c>
      <c r="J828">
        <v>0.12</v>
      </c>
      <c r="K828">
        <v>7</v>
      </c>
      <c r="L828" t="str">
        <f>VLOOKUP(M828,'BATERIA DE PROYECTOS'!$A$2:$L$115,12,0)</f>
        <v>Comedores Comunitarios</v>
      </c>
      <c r="M828">
        <v>49</v>
      </c>
      <c r="N828" t="s">
        <v>639</v>
      </c>
      <c r="O828" t="s">
        <v>1763</v>
      </c>
      <c r="P828" t="s">
        <v>1764</v>
      </c>
      <c r="Q828" s="104">
        <v>2083.1842799999999</v>
      </c>
      <c r="R828" s="104">
        <v>2223.2960400000002</v>
      </c>
      <c r="S828" s="104">
        <v>2288.0882999999999</v>
      </c>
      <c r="T828" s="104">
        <v>2354.7820499999998</v>
      </c>
      <c r="U828" s="104">
        <v>8949.3506699999998</v>
      </c>
      <c r="V828" s="105">
        <v>1.499999999984916E-2</v>
      </c>
      <c r="W828">
        <v>0</v>
      </c>
      <c r="X828" s="103">
        <v>1800</v>
      </c>
      <c r="Y828" t="s">
        <v>1009</v>
      </c>
      <c r="Z828" s="103">
        <v>24</v>
      </c>
      <c r="AA828" s="112">
        <v>9</v>
      </c>
      <c r="AB828" s="113" t="s">
        <v>641</v>
      </c>
      <c r="AC828" s="121"/>
      <c r="AD828" s="289" t="s">
        <v>642</v>
      </c>
      <c r="AE828" s="289" t="s">
        <v>347</v>
      </c>
      <c r="AF828" s="113" t="s">
        <v>643</v>
      </c>
    </row>
    <row r="829" spans="1:32" x14ac:dyDescent="0.25">
      <c r="A829">
        <v>11</v>
      </c>
      <c r="B829" t="s">
        <v>24</v>
      </c>
      <c r="C829" t="s">
        <v>438</v>
      </c>
      <c r="D829">
        <v>2</v>
      </c>
      <c r="E829" t="s">
        <v>439</v>
      </c>
      <c r="F829">
        <v>10</v>
      </c>
      <c r="G829" t="str">
        <f>VLOOKUP(M829,'BATERIA DE PROYECTOS'!$A$2:$G$115,7,0)</f>
        <v xml:space="preserve">Programa 10. Salud Pública Integrada e Integral </v>
      </c>
      <c r="H829" t="s">
        <v>373</v>
      </c>
      <c r="I829" t="str">
        <f>VLOOKUP(M829,'BATERIA DE PROYECTOS'!$A$2:$I$115,9,0)</f>
        <v>Ciudad saludable y con bien-estar</v>
      </c>
      <c r="J829">
        <v>0.03</v>
      </c>
      <c r="K829">
        <v>8</v>
      </c>
      <c r="L829" t="str">
        <f>VLOOKUP(M829,'BATERIA DE PROYECTOS'!$A$2:$L$115,12,0)</f>
        <v>Acciones complementarias para personas con discapacidad y sus cuidadores</v>
      </c>
      <c r="M829">
        <v>17</v>
      </c>
      <c r="N829" t="s">
        <v>444</v>
      </c>
      <c r="O829" t="s">
        <v>1765</v>
      </c>
      <c r="P829" t="s">
        <v>1766</v>
      </c>
      <c r="Q829" s="104">
        <v>1388.78952</v>
      </c>
      <c r="R829" s="104">
        <v>1482.1973599999999</v>
      </c>
      <c r="S829" s="104">
        <v>1525.3922</v>
      </c>
      <c r="T829" s="104">
        <v>1569.8547000000001</v>
      </c>
      <c r="U829" s="104">
        <v>5966.2337799999996</v>
      </c>
      <c r="V829" s="105">
        <v>9.99999999989944E-3</v>
      </c>
      <c r="W829">
        <v>0</v>
      </c>
      <c r="X829" s="103">
        <v>1500</v>
      </c>
      <c r="Y829" t="s">
        <v>1013</v>
      </c>
      <c r="Z829" s="103">
        <v>18</v>
      </c>
      <c r="AA829" s="112">
        <v>10</v>
      </c>
      <c r="AB829" s="113" t="s">
        <v>446</v>
      </c>
      <c r="AC829" s="121"/>
      <c r="AD829" s="289" t="s">
        <v>347</v>
      </c>
      <c r="AE829" s="289" t="s">
        <v>447</v>
      </c>
      <c r="AF829" s="113" t="s">
        <v>449</v>
      </c>
    </row>
    <row r="830" spans="1:32" x14ac:dyDescent="0.25">
      <c r="A830">
        <v>11</v>
      </c>
      <c r="B830" t="s">
        <v>24</v>
      </c>
      <c r="C830" t="s">
        <v>438</v>
      </c>
      <c r="D830">
        <v>2</v>
      </c>
      <c r="E830" t="s">
        <v>439</v>
      </c>
      <c r="F830">
        <v>10</v>
      </c>
      <c r="G830" t="str">
        <f>VLOOKUP(M830,'BATERIA DE PROYECTOS'!$A$2:$G$115,7,0)</f>
        <v xml:space="preserve">Programa 10. Salud Pública Integrada e Integral </v>
      </c>
      <c r="H830" t="s">
        <v>373</v>
      </c>
      <c r="I830" t="str">
        <f>VLOOKUP(M830,'BATERIA DE PROYECTOS'!$A$2:$I$115,9,0)</f>
        <v>Ciudad saludable y con bien-estar</v>
      </c>
      <c r="J830">
        <v>0.03</v>
      </c>
      <c r="K830">
        <v>9</v>
      </c>
      <c r="L830" t="str">
        <f>VLOOKUP(M830,'BATERIA DE PROYECTOS'!$A$2:$L$115,12,0)</f>
        <v>Acciones para la disminución de los factores de riesgo frente al consumo de sustancias psicoactivas.</v>
      </c>
      <c r="M830">
        <v>18</v>
      </c>
      <c r="N830" t="s">
        <v>452</v>
      </c>
      <c r="O830" t="s">
        <v>453</v>
      </c>
      <c r="P830" t="s">
        <v>1767</v>
      </c>
      <c r="Q830" s="104">
        <v>555.51580799999999</v>
      </c>
      <c r="R830" s="104">
        <v>592.87894400000005</v>
      </c>
      <c r="S830" s="104">
        <v>610.15688</v>
      </c>
      <c r="T830" s="104">
        <v>627.94187999999997</v>
      </c>
      <c r="U830" s="104">
        <v>2386.493512</v>
      </c>
      <c r="V830" s="105">
        <v>3.9999999999597762E-3</v>
      </c>
      <c r="W830">
        <v>0</v>
      </c>
      <c r="X830" s="103">
        <v>700</v>
      </c>
      <c r="Y830" t="s">
        <v>1013</v>
      </c>
      <c r="Z830" s="103">
        <v>18</v>
      </c>
      <c r="AA830" s="112">
        <v>10</v>
      </c>
      <c r="AB830" s="113" t="s">
        <v>454</v>
      </c>
      <c r="AC830" s="121"/>
      <c r="AD830" s="289" t="s">
        <v>347</v>
      </c>
      <c r="AE830" s="289" t="s">
        <v>347</v>
      </c>
      <c r="AF830" s="113" t="s">
        <v>455</v>
      </c>
    </row>
    <row r="831" spans="1:32" x14ac:dyDescent="0.25">
      <c r="A831">
        <v>11</v>
      </c>
      <c r="B831" t="s">
        <v>24</v>
      </c>
      <c r="C831" t="s">
        <v>438</v>
      </c>
      <c r="D831">
        <v>2</v>
      </c>
      <c r="E831" t="s">
        <v>439</v>
      </c>
      <c r="F831">
        <v>10</v>
      </c>
      <c r="G831" t="str">
        <f>VLOOKUP(M831,'BATERIA DE PROYECTOS'!$A$2:$G$115,7,0)</f>
        <v xml:space="preserve">Programa 10. Salud Pública Integrada e Integral </v>
      </c>
      <c r="H831" t="s">
        <v>373</v>
      </c>
      <c r="I831" t="str">
        <f>VLOOKUP(M831,'BATERIA DE PROYECTOS'!$A$2:$I$115,9,0)</f>
        <v>Ciudad saludable y con bien-estar</v>
      </c>
      <c r="J831">
        <v>0.03</v>
      </c>
      <c r="K831">
        <v>10</v>
      </c>
      <c r="L831" t="str">
        <f>VLOOKUP(M831,'BATERIA DE PROYECTOS'!$A$2:$L$115,12,0)</f>
        <v xml:space="preserve">Otorgamiento de Dispositivos de asistencia Personal - DAP - a personas con discapacidad </v>
      </c>
      <c r="M831">
        <v>19</v>
      </c>
      <c r="N831" t="s">
        <v>458</v>
      </c>
      <c r="O831" t="s">
        <v>459</v>
      </c>
      <c r="P831" t="s">
        <v>1768</v>
      </c>
      <c r="Q831" s="104">
        <v>751.55127100000004</v>
      </c>
      <c r="R831" s="104">
        <v>4221.2008720000003</v>
      </c>
      <c r="S831" s="104">
        <v>4240.8176530000001</v>
      </c>
      <c r="T831" s="104">
        <v>5702.0146539999996</v>
      </c>
      <c r="U831" s="104">
        <v>14915.584449999998</v>
      </c>
      <c r="V831" s="105">
        <v>2.4999999999748598E-2</v>
      </c>
      <c r="W831">
        <v>0</v>
      </c>
      <c r="X831" s="103">
        <v>2500</v>
      </c>
      <c r="Y831" t="s">
        <v>1013</v>
      </c>
      <c r="Z831" s="103">
        <v>18</v>
      </c>
      <c r="AA831" s="112">
        <v>10</v>
      </c>
      <c r="AB831" s="113" t="s">
        <v>460</v>
      </c>
      <c r="AC831" s="121"/>
      <c r="AD831" s="289" t="s">
        <v>347</v>
      </c>
      <c r="AE831" s="289" t="s">
        <v>447</v>
      </c>
      <c r="AF831" s="113" t="s">
        <v>449</v>
      </c>
    </row>
    <row r="832" spans="1:32" x14ac:dyDescent="0.25">
      <c r="A832">
        <v>11</v>
      </c>
      <c r="B832" t="s">
        <v>24</v>
      </c>
      <c r="C832" t="s">
        <v>438</v>
      </c>
      <c r="D832">
        <v>2</v>
      </c>
      <c r="E832" t="s">
        <v>439</v>
      </c>
      <c r="F832">
        <v>10</v>
      </c>
      <c r="G832" t="str">
        <f>VLOOKUP(M832,'BATERIA DE PROYECTOS'!$A$2:$G$115,7,0)</f>
        <v xml:space="preserve">Programa 10. Salud Pública Integrada e Integral </v>
      </c>
      <c r="H832" t="s">
        <v>373</v>
      </c>
      <c r="I832" t="str">
        <f>VLOOKUP(M832,'BATERIA DE PROYECTOS'!$A$2:$I$115,9,0)</f>
        <v>Ciudad saludable y con bien-estar</v>
      </c>
      <c r="J832">
        <v>0.03</v>
      </c>
      <c r="K832">
        <v>19</v>
      </c>
      <c r="L832" t="str">
        <f>VLOOKUP(M832,'BATERIA DE PROYECTOS'!$A$2:$L$115,12,0)</f>
        <v>Salud sexual y reproductiva consciente en adolescentes y jóvenes</v>
      </c>
      <c r="M832">
        <v>20</v>
      </c>
      <c r="N832" t="s">
        <v>463</v>
      </c>
      <c r="O832" t="s">
        <v>464</v>
      </c>
      <c r="P832" t="s">
        <v>1769</v>
      </c>
      <c r="Q832" s="104">
        <v>555.51580799999999</v>
      </c>
      <c r="R832" s="104">
        <v>592.87894400000005</v>
      </c>
      <c r="S832" s="104">
        <v>610.15688</v>
      </c>
      <c r="T832" s="104">
        <v>627.94187999999997</v>
      </c>
      <c r="U832" s="104">
        <v>2386.493512</v>
      </c>
      <c r="V832" s="105">
        <v>3.9999999999597762E-3</v>
      </c>
      <c r="W832">
        <v>0</v>
      </c>
      <c r="X832" s="103">
        <v>700</v>
      </c>
      <c r="Y832" t="s">
        <v>1013</v>
      </c>
      <c r="Z832" s="103">
        <v>18</v>
      </c>
      <c r="AA832" s="112">
        <v>10</v>
      </c>
      <c r="AB832" s="113" t="s">
        <v>465</v>
      </c>
      <c r="AC832" s="121"/>
      <c r="AD832" s="289" t="s">
        <v>347</v>
      </c>
      <c r="AE832" s="289" t="s">
        <v>347</v>
      </c>
      <c r="AF832" s="113" t="s">
        <v>466</v>
      </c>
    </row>
    <row r="833" spans="1:32" x14ac:dyDescent="0.25">
      <c r="A833">
        <v>11</v>
      </c>
      <c r="B833" t="s">
        <v>24</v>
      </c>
      <c r="C833" t="s">
        <v>438</v>
      </c>
      <c r="D833">
        <v>2</v>
      </c>
      <c r="E833" t="s">
        <v>439</v>
      </c>
      <c r="F833">
        <v>10</v>
      </c>
      <c r="G833" t="str">
        <f>VLOOKUP(M833,'BATERIA DE PROYECTOS'!$A$2:$G$115,7,0)</f>
        <v xml:space="preserve">Programa 10. Salud Pública Integrada e Integral </v>
      </c>
      <c r="H833" t="s">
        <v>373</v>
      </c>
      <c r="I833" t="str">
        <f>VLOOKUP(M833,'BATERIA DE PROYECTOS'!$A$2:$I$115,9,0)</f>
        <v>Ciudad saludable y con bien-estar</v>
      </c>
      <c r="J833" t="s">
        <v>347</v>
      </c>
      <c r="K833">
        <v>49</v>
      </c>
      <c r="L833" t="str">
        <f>VLOOKUP(M833,'BATERIA DE PROYECTOS'!$A$2:$L$115,12,0)</f>
        <v>Acciones complementarias en salud física y nutricional</v>
      </c>
      <c r="M833">
        <v>22</v>
      </c>
      <c r="N833" t="s">
        <v>475</v>
      </c>
      <c r="O833" t="s">
        <v>1770</v>
      </c>
      <c r="P833" t="s">
        <v>1771</v>
      </c>
      <c r="Q833" s="104">
        <v>555.51580799999999</v>
      </c>
      <c r="R833" s="104">
        <v>592.87894400000005</v>
      </c>
      <c r="S833" s="104">
        <v>610.15688</v>
      </c>
      <c r="T833" s="104">
        <v>627.94187999999997</v>
      </c>
      <c r="U833" s="104">
        <v>2386.493512</v>
      </c>
      <c r="V833" s="105">
        <v>3.9999999999597762E-3</v>
      </c>
      <c r="W833">
        <v>0</v>
      </c>
      <c r="X833" s="103">
        <v>600</v>
      </c>
      <c r="Y833" t="s">
        <v>1013</v>
      </c>
      <c r="Z833" s="103">
        <v>18</v>
      </c>
      <c r="AA833" s="112">
        <v>10</v>
      </c>
      <c r="AB833" s="113" t="s">
        <v>477</v>
      </c>
      <c r="AC833" s="121"/>
      <c r="AD833" s="289" t="s">
        <v>347</v>
      </c>
      <c r="AE833" s="289" t="s">
        <v>347</v>
      </c>
      <c r="AF833" s="113" t="s">
        <v>472</v>
      </c>
    </row>
    <row r="834" spans="1:32" x14ac:dyDescent="0.25">
      <c r="A834">
        <v>11</v>
      </c>
      <c r="B834" t="s">
        <v>24</v>
      </c>
      <c r="C834" t="s">
        <v>438</v>
      </c>
      <c r="D834">
        <v>2</v>
      </c>
      <c r="E834" t="s">
        <v>439</v>
      </c>
      <c r="F834">
        <v>10</v>
      </c>
      <c r="G834" t="str">
        <f>VLOOKUP(M834,'BATERIA DE PROYECTOS'!$A$2:$G$115,7,0)</f>
        <v xml:space="preserve">Programa 10. Salud Pública Integrada e Integral </v>
      </c>
      <c r="H834" t="s">
        <v>345</v>
      </c>
      <c r="I834" t="str">
        <f>VLOOKUP(M834,'BATERIA DE PROYECTOS'!$A$2:$I$115,9,0)</f>
        <v>Ciudad saludable y con bien-estar</v>
      </c>
      <c r="J834" t="s">
        <v>347</v>
      </c>
      <c r="K834">
        <v>70</v>
      </c>
      <c r="L834" t="str">
        <f>VLOOKUP(M834,'BATERIA DE PROYECTOS'!$A$2:$L$115,12,0)</f>
        <v>Acciones para la promoción y atención de la salud mental</v>
      </c>
      <c r="M834">
        <v>23</v>
      </c>
      <c r="N834" t="s">
        <v>480</v>
      </c>
      <c r="O834" t="s">
        <v>481</v>
      </c>
      <c r="P834" t="s">
        <v>1772</v>
      </c>
      <c r="Q834" s="104">
        <v>1951.249276</v>
      </c>
      <c r="R834" s="104">
        <v>2082.4872909999999</v>
      </c>
      <c r="S834" s="104">
        <v>2143.1760410000002</v>
      </c>
      <c r="T834" s="104">
        <v>2205.6458539999999</v>
      </c>
      <c r="U834" s="104">
        <v>8382.5584620000009</v>
      </c>
      <c r="V834" s="105">
        <v>1.4050000001702425E-2</v>
      </c>
      <c r="W834">
        <v>0</v>
      </c>
      <c r="X834" s="103">
        <v>1500</v>
      </c>
      <c r="Y834" t="s">
        <v>1013</v>
      </c>
      <c r="Z834" s="103">
        <v>18</v>
      </c>
      <c r="AA834" s="112">
        <v>10</v>
      </c>
      <c r="AB834" s="113" t="s">
        <v>482</v>
      </c>
      <c r="AC834" s="121"/>
      <c r="AD834" s="289" t="s">
        <v>483</v>
      </c>
      <c r="AE834" s="289" t="s">
        <v>347</v>
      </c>
      <c r="AF834" s="113" t="s">
        <v>472</v>
      </c>
    </row>
    <row r="835" spans="1:32" x14ac:dyDescent="0.25">
      <c r="A835">
        <v>11</v>
      </c>
      <c r="B835" t="s">
        <v>24</v>
      </c>
      <c r="C835" t="s">
        <v>491</v>
      </c>
      <c r="D835">
        <v>2</v>
      </c>
      <c r="E835" t="s">
        <v>439</v>
      </c>
      <c r="F835">
        <v>12</v>
      </c>
      <c r="G835" t="str">
        <f>VLOOKUP(M835,'BATERIA DE PROYECTOS'!$A$2:$G$115,7,0)</f>
        <v>Programa 12. Bogotá cuida a su gente</v>
      </c>
      <c r="H835" t="s">
        <v>345</v>
      </c>
      <c r="I835" t="str">
        <f>VLOOKUP(M835,'BATERIA DE PROYECTOS'!$A$2:$I$115,9,0)</f>
        <v>Cuidado de la vida</v>
      </c>
      <c r="J835" t="s">
        <v>347</v>
      </c>
      <c r="K835">
        <v>66</v>
      </c>
      <c r="L835" t="str">
        <f>VLOOKUP(M835,'BATERIA DE PROYECTOS'!$A$2:$L$115,12,0)</f>
        <v>Prevención y atención de violencia intrafamiliar y sexual para poblaciones en situaciones de riesgo y vulnerabilidad de derechos</v>
      </c>
      <c r="M835">
        <v>25</v>
      </c>
      <c r="N835" t="s">
        <v>496</v>
      </c>
      <c r="O835" t="s">
        <v>497</v>
      </c>
      <c r="P835" t="s">
        <v>1773</v>
      </c>
      <c r="Q835" s="104">
        <v>1313.7934969999999</v>
      </c>
      <c r="R835" s="104">
        <v>1402.1572200000001</v>
      </c>
      <c r="S835" s="104">
        <v>1443.0194959999999</v>
      </c>
      <c r="T835" s="104">
        <v>1485.080976</v>
      </c>
      <c r="U835" s="104">
        <v>5644.0511889999998</v>
      </c>
      <c r="V835" s="105">
        <v>9.4599899988217426E-3</v>
      </c>
      <c r="W835">
        <v>0</v>
      </c>
      <c r="X835" s="103">
        <v>8000</v>
      </c>
      <c r="Y835" t="s">
        <v>1009</v>
      </c>
      <c r="Z835" s="103">
        <v>24</v>
      </c>
      <c r="AA835" s="112">
        <v>12</v>
      </c>
      <c r="AB835" s="113" t="s">
        <v>498</v>
      </c>
      <c r="AC835" s="121"/>
      <c r="AD835" s="289" t="s">
        <v>347</v>
      </c>
      <c r="AE835" s="289" t="s">
        <v>347</v>
      </c>
      <c r="AF835" s="113" t="s">
        <v>371</v>
      </c>
    </row>
    <row r="836" spans="1:32" x14ac:dyDescent="0.25">
      <c r="A836">
        <v>11</v>
      </c>
      <c r="B836" t="s">
        <v>24</v>
      </c>
      <c r="C836" t="s">
        <v>491</v>
      </c>
      <c r="D836">
        <v>2</v>
      </c>
      <c r="E836" t="s">
        <v>439</v>
      </c>
      <c r="F836">
        <v>12</v>
      </c>
      <c r="G836" t="str">
        <f>VLOOKUP(M836,'BATERIA DE PROYECTOS'!$A$2:$G$115,7,0)</f>
        <v>Programa 12. Bogotá cuida a su gente</v>
      </c>
      <c r="H836" t="s">
        <v>345</v>
      </c>
      <c r="I836" t="str">
        <f>VLOOKUP(M836,'BATERIA DE PROYECTOS'!$A$2:$I$115,9,0)</f>
        <v>Cuidado de la vida</v>
      </c>
      <c r="J836" t="s">
        <v>347</v>
      </c>
      <c r="K836">
        <v>23</v>
      </c>
      <c r="L836" t="str">
        <f>VLOOKUP(M836,'BATERIA DE PROYECTOS'!$A$2:$L$115,12,0)</f>
        <v>Estrategias de cuidado a personas cuidadoras</v>
      </c>
      <c r="M836">
        <v>26</v>
      </c>
      <c r="N836" t="s">
        <v>501</v>
      </c>
      <c r="O836" t="s">
        <v>502</v>
      </c>
      <c r="P836" t="s">
        <v>1774</v>
      </c>
      <c r="Q836" s="104">
        <v>1202.6903359999999</v>
      </c>
      <c r="R836" s="104">
        <v>1283.5814319999999</v>
      </c>
      <c r="S836" s="104">
        <v>1320.98812</v>
      </c>
      <c r="T836" s="104">
        <v>1359.4926</v>
      </c>
      <c r="U836" s="104">
        <v>5166.7524880000001</v>
      </c>
      <c r="V836" s="105">
        <v>8.6599900011763258E-3</v>
      </c>
      <c r="W836">
        <v>0</v>
      </c>
      <c r="X836" s="103">
        <v>4000</v>
      </c>
      <c r="Y836" t="s">
        <v>995</v>
      </c>
      <c r="Z836" s="103">
        <v>50</v>
      </c>
      <c r="AA836" s="112">
        <v>12</v>
      </c>
      <c r="AB836" s="113" t="s">
        <v>503</v>
      </c>
      <c r="AC836" s="121"/>
      <c r="AD836" s="289" t="s">
        <v>347</v>
      </c>
      <c r="AE836" s="289" t="s">
        <v>347</v>
      </c>
      <c r="AF836" s="113" t="s">
        <v>371</v>
      </c>
    </row>
    <row r="837" spans="1:32" x14ac:dyDescent="0.25">
      <c r="A837">
        <v>11</v>
      </c>
      <c r="B837" t="s">
        <v>24</v>
      </c>
      <c r="C837" t="s">
        <v>491</v>
      </c>
      <c r="D837">
        <v>2</v>
      </c>
      <c r="E837" t="s">
        <v>439</v>
      </c>
      <c r="F837">
        <v>12</v>
      </c>
      <c r="G837" t="str">
        <f>VLOOKUP(M837,'BATERIA DE PROYECTOS'!$A$2:$G$115,7,0)</f>
        <v>Programa 12. Bogotá cuida a su gente</v>
      </c>
      <c r="H837" t="s">
        <v>345</v>
      </c>
      <c r="I837" t="str">
        <f>VLOOKUP(M837,'BATERIA DE PROYECTOS'!$A$2:$I$115,9,0)</f>
        <v>Cuidado de la vida</v>
      </c>
      <c r="J837" t="s">
        <v>347</v>
      </c>
      <c r="K837">
        <v>50</v>
      </c>
      <c r="L837" t="str">
        <f>VLOOKUP(M837,'BATERIA DE PROYECTOS'!$A$2:$L$115,12,0)</f>
        <v>Fortalecimiento de capacidades para el ejercicio de derechos y para la autonomía económica de las mujeres.</v>
      </c>
      <c r="M837">
        <v>27</v>
      </c>
      <c r="N837" t="s">
        <v>506</v>
      </c>
      <c r="O837" t="s">
        <v>507</v>
      </c>
      <c r="P837" t="s">
        <v>1775</v>
      </c>
      <c r="Q837" s="104">
        <v>1508.2240300000001</v>
      </c>
      <c r="R837" s="104">
        <v>1609.664851</v>
      </c>
      <c r="S837" s="104">
        <v>1656.574404</v>
      </c>
      <c r="T837" s="104">
        <v>1704.8606339999999</v>
      </c>
      <c r="U837" s="104">
        <v>6479.3239189999995</v>
      </c>
      <c r="V837" s="105">
        <v>1.0859990000148543E-2</v>
      </c>
      <c r="W837">
        <v>0</v>
      </c>
      <c r="X837" s="103">
        <v>1000</v>
      </c>
      <c r="Y837" t="s">
        <v>995</v>
      </c>
      <c r="Z837" s="103">
        <v>50</v>
      </c>
      <c r="AA837" s="112">
        <v>12</v>
      </c>
      <c r="AB837" s="113" t="s">
        <v>352</v>
      </c>
      <c r="AC837" s="121"/>
      <c r="AD837" s="289" t="s">
        <v>347</v>
      </c>
      <c r="AE837" s="289" t="s">
        <v>508</v>
      </c>
      <c r="AF837" s="113" t="s">
        <v>509</v>
      </c>
    </row>
    <row r="838" spans="1:32" x14ac:dyDescent="0.25">
      <c r="A838">
        <v>11</v>
      </c>
      <c r="B838" t="s">
        <v>24</v>
      </c>
      <c r="C838" t="s">
        <v>491</v>
      </c>
      <c r="D838">
        <v>2</v>
      </c>
      <c r="E838" t="s">
        <v>439</v>
      </c>
      <c r="F838">
        <v>12</v>
      </c>
      <c r="G838" t="str">
        <f>VLOOKUP(M838,'BATERIA DE PROYECTOS'!$A$2:$G$115,7,0)</f>
        <v>Programa 12. Bogotá cuida a su gente</v>
      </c>
      <c r="H838" t="s">
        <v>373</v>
      </c>
      <c r="I838" t="str">
        <f>VLOOKUP(M838,'BATERIA DE PROYECTOS'!$A$2:$I$115,9,0)</f>
        <v>Cuidado de la vida</v>
      </c>
      <c r="J838" t="s">
        <v>347</v>
      </c>
      <c r="K838">
        <v>71</v>
      </c>
      <c r="L838" t="str">
        <f>VLOOKUP(M838,'BATERIA DE PROYECTOS'!$A$2:$L$115,12,0)</f>
        <v>Adecuación y dotación de manzanas del cuidado</v>
      </c>
      <c r="M838">
        <v>28</v>
      </c>
      <c r="N838" t="s">
        <v>512</v>
      </c>
      <c r="O838" t="s">
        <v>513</v>
      </c>
      <c r="P838" t="s">
        <v>1271</v>
      </c>
      <c r="Q838" s="104">
        <v>277.757904</v>
      </c>
      <c r="R838" s="104">
        <v>296.43947200000002</v>
      </c>
      <c r="S838" s="104">
        <v>305.07844</v>
      </c>
      <c r="T838" s="104">
        <v>313.97093999999998</v>
      </c>
      <c r="U838" s="104">
        <v>1193.246756</v>
      </c>
      <c r="V838" s="105">
        <v>1.9999999999798881E-3</v>
      </c>
      <c r="W838">
        <v>0</v>
      </c>
      <c r="X838" s="103">
        <v>2</v>
      </c>
      <c r="Y838" t="s">
        <v>995</v>
      </c>
      <c r="Z838" s="103">
        <v>50</v>
      </c>
      <c r="AA838" s="112">
        <v>12</v>
      </c>
      <c r="AB838" s="113" t="s">
        <v>222</v>
      </c>
      <c r="AC838" s="121"/>
      <c r="AD838" s="289" t="s">
        <v>347</v>
      </c>
      <c r="AE838" s="289" t="s">
        <v>514</v>
      </c>
      <c r="AF838" s="113" t="s">
        <v>515</v>
      </c>
    </row>
    <row r="839" spans="1:32" x14ac:dyDescent="0.25">
      <c r="A839">
        <v>11</v>
      </c>
      <c r="B839" t="s">
        <v>24</v>
      </c>
      <c r="C839" t="s">
        <v>521</v>
      </c>
      <c r="D839">
        <v>2</v>
      </c>
      <c r="E839" t="s">
        <v>439</v>
      </c>
      <c r="F839">
        <v>13</v>
      </c>
      <c r="G839" t="str">
        <f>VLOOKUP(M839,'BATERIA DE PROYECTOS'!$A$2:$G$115,7,0)</f>
        <v>Programa 13. Bogotá, un territorio de paz y reconciliación en donde todos puedan volver a empezar.</v>
      </c>
      <c r="H839" t="s">
        <v>345</v>
      </c>
      <c r="I839" t="str">
        <f>VLOOKUP(M839,'BATERIA DE PROYECTOS'!$A$2:$I$115,9,0)</f>
        <v>Cuidado de la vida</v>
      </c>
      <c r="J839" t="s">
        <v>347</v>
      </c>
      <c r="K839">
        <v>21</v>
      </c>
      <c r="L839" t="str">
        <f>VLOOKUP(M839,'BATERIA DE PROYECTOS'!$A$2:$L$115,12,0)</f>
        <v>Construcción de memoria, verdad, reparación, víctimas, paz y reconciliación</v>
      </c>
      <c r="M839">
        <v>30</v>
      </c>
      <c r="N839" t="s">
        <v>525</v>
      </c>
      <c r="O839" t="s">
        <v>1776</v>
      </c>
      <c r="P839" t="s">
        <v>1022</v>
      </c>
      <c r="Q839" s="104">
        <v>361.08527500000002</v>
      </c>
      <c r="R839" s="104">
        <v>385.37131399999998</v>
      </c>
      <c r="S839" s="104">
        <v>396.60197199999999</v>
      </c>
      <c r="T839" s="104">
        <v>408.16222199999999</v>
      </c>
      <c r="U839" s="104">
        <v>1551.220783</v>
      </c>
      <c r="V839" s="105">
        <v>2.6000000003090743E-3</v>
      </c>
      <c r="W839">
        <v>0</v>
      </c>
      <c r="X839" s="103">
        <v>4</v>
      </c>
      <c r="Y839" t="s">
        <v>1023</v>
      </c>
      <c r="Z839" s="103">
        <v>1</v>
      </c>
      <c r="AA839" s="112">
        <v>13</v>
      </c>
      <c r="AB839" s="113" t="s">
        <v>362</v>
      </c>
      <c r="AC839" s="121"/>
      <c r="AD839" s="289" t="s">
        <v>347</v>
      </c>
      <c r="AE839" s="289" t="s">
        <v>527</v>
      </c>
      <c r="AF839" s="113" t="s">
        <v>528</v>
      </c>
    </row>
    <row r="840" spans="1:32" x14ac:dyDescent="0.25">
      <c r="A840">
        <v>11</v>
      </c>
      <c r="B840" t="s">
        <v>24</v>
      </c>
      <c r="C840" t="s">
        <v>521</v>
      </c>
      <c r="D840">
        <v>2</v>
      </c>
      <c r="E840" t="s">
        <v>439</v>
      </c>
      <c r="F840">
        <v>13</v>
      </c>
      <c r="G840" t="str">
        <f>VLOOKUP(M840,'BATERIA DE PROYECTOS'!$A$2:$G$115,7,0)</f>
        <v>Programa 13. Bogotá, un territorio de paz y reconciliación en donde todos puedan volver a empezar.</v>
      </c>
      <c r="H840" t="s">
        <v>345</v>
      </c>
      <c r="I840" t="str">
        <f>VLOOKUP(M840,'BATERIA DE PROYECTOS'!$A$2:$I$115,9,0)</f>
        <v>Cuidado de la vida</v>
      </c>
      <c r="J840" t="s">
        <v>347</v>
      </c>
      <c r="K840">
        <v>21</v>
      </c>
      <c r="L840" t="str">
        <f>VLOOKUP(M840,'BATERIA DE PROYECTOS'!$A$2:$L$115,12,0)</f>
        <v>Construcción de memoria, verdad, reparación, víctimas, paz y reconciliación</v>
      </c>
      <c r="M840">
        <v>31</v>
      </c>
      <c r="N840" t="s">
        <v>529</v>
      </c>
      <c r="O840" t="s">
        <v>1777</v>
      </c>
      <c r="P840" t="s">
        <v>1024</v>
      </c>
      <c r="Q840" s="104">
        <v>412.19134100000002</v>
      </c>
      <c r="R840" s="104">
        <v>439.914694</v>
      </c>
      <c r="S840" s="104">
        <v>452.73487999999998</v>
      </c>
      <c r="T840" s="104">
        <v>465.93130500000001</v>
      </c>
      <c r="U840" s="104">
        <v>1770.7722200000001</v>
      </c>
      <c r="V840" s="105">
        <v>2.9679900005228983E-3</v>
      </c>
      <c r="W840">
        <v>0</v>
      </c>
      <c r="X840" s="103">
        <v>4</v>
      </c>
      <c r="Y840" t="s">
        <v>1023</v>
      </c>
      <c r="Z840" s="103">
        <v>1</v>
      </c>
      <c r="AA840" s="112">
        <v>13</v>
      </c>
      <c r="AB840" s="113" t="s">
        <v>531</v>
      </c>
      <c r="AC840" s="121"/>
      <c r="AD840" s="289" t="s">
        <v>347</v>
      </c>
      <c r="AE840" s="289" t="s">
        <v>347</v>
      </c>
      <c r="AF840" s="113" t="s">
        <v>532</v>
      </c>
    </row>
    <row r="841" spans="1:32" x14ac:dyDescent="0.25">
      <c r="A841">
        <v>11</v>
      </c>
      <c r="B841" t="s">
        <v>24</v>
      </c>
      <c r="C841" t="s">
        <v>536</v>
      </c>
      <c r="D841">
        <v>2</v>
      </c>
      <c r="E841" t="s">
        <v>439</v>
      </c>
      <c r="F841">
        <v>14</v>
      </c>
      <c r="G841" t="str">
        <f>VLOOKUP(M841,'BATERIA DE PROYECTOS'!$A$2:$G$115,7,0)</f>
        <v>Programa 14. Bogotá deportiva, recreativa, artística, patrimonial e intercultural.</v>
      </c>
      <c r="H841" t="s">
        <v>373</v>
      </c>
      <c r="I841" t="str">
        <f>VLOOKUP(M841,'BATERIA DE PROYECTOS'!$A$2:$I$115,9,0)</f>
        <v>Bogotá cultural y deportiva</v>
      </c>
      <c r="J841" t="s">
        <v>539</v>
      </c>
      <c r="K841">
        <v>3</v>
      </c>
      <c r="L841" t="str">
        <f>VLOOKUP(M841,'BATERIA DE PROYECTOS'!$A$2:$L$115,12,0)</f>
        <v>Iniciativas de interés cultural, artístico, patrimonial y de cultura ciudadana.</v>
      </c>
      <c r="M841">
        <v>33</v>
      </c>
      <c r="N841" t="s">
        <v>542</v>
      </c>
      <c r="O841" t="s">
        <v>543</v>
      </c>
      <c r="P841" t="s">
        <v>1778</v>
      </c>
      <c r="Q841" s="104">
        <v>1388.78952</v>
      </c>
      <c r="R841" s="104">
        <v>1482.1973599999999</v>
      </c>
      <c r="S841" s="104">
        <v>1525.3922</v>
      </c>
      <c r="T841" s="104">
        <v>1569.8547000000001</v>
      </c>
      <c r="U841" s="104">
        <v>5966.2337799999996</v>
      </c>
      <c r="V841" s="105">
        <v>9.99999999989944E-3</v>
      </c>
      <c r="W841">
        <v>0</v>
      </c>
      <c r="X841" s="103">
        <v>150</v>
      </c>
      <c r="Y841" t="s">
        <v>1027</v>
      </c>
      <c r="Z841" s="103">
        <v>26</v>
      </c>
      <c r="AA841" s="112">
        <v>14</v>
      </c>
      <c r="AB841" s="113" t="s">
        <v>544</v>
      </c>
      <c r="AC841" s="121"/>
      <c r="AD841" s="289" t="s">
        <v>545</v>
      </c>
      <c r="AE841" s="289" t="s">
        <v>546</v>
      </c>
      <c r="AF841" s="113" t="s">
        <v>548</v>
      </c>
    </row>
    <row r="842" spans="1:32" x14ac:dyDescent="0.25">
      <c r="A842">
        <v>11</v>
      </c>
      <c r="B842" t="s">
        <v>24</v>
      </c>
      <c r="C842" t="s">
        <v>536</v>
      </c>
      <c r="D842">
        <v>2</v>
      </c>
      <c r="E842" t="s">
        <v>439</v>
      </c>
      <c r="F842">
        <v>14</v>
      </c>
      <c r="G842" t="str">
        <f>VLOOKUP(M842,'BATERIA DE PROYECTOS'!$A$2:$G$115,7,0)</f>
        <v>Programa 14. Bogotá deportiva, recreativa, artística, patrimonial e intercultural.</v>
      </c>
      <c r="H842" t="s">
        <v>345</v>
      </c>
      <c r="I842" t="str">
        <f>VLOOKUP(M842,'BATERIA DE PROYECTOS'!$A$2:$I$115,9,0)</f>
        <v>Bogotá cultural y deportiva</v>
      </c>
      <c r="J842" t="s">
        <v>347</v>
      </c>
      <c r="K842">
        <v>24</v>
      </c>
      <c r="L842" t="str">
        <f>VLOOKUP(M842,'BATERIA DE PROYECTOS'!$A$2:$L$115,12,0)</f>
        <v xml:space="preserve">Recreación y deporte </v>
      </c>
      <c r="M842">
        <v>34</v>
      </c>
      <c r="N842" t="s">
        <v>551</v>
      </c>
      <c r="O842" t="s">
        <v>552</v>
      </c>
      <c r="P842" t="s">
        <v>1779</v>
      </c>
      <c r="Q842" s="104">
        <v>1388.78952</v>
      </c>
      <c r="R842" s="104">
        <v>1482.1973599999999</v>
      </c>
      <c r="S842" s="104">
        <v>1525.3922</v>
      </c>
      <c r="T842" s="104">
        <v>1569.8547000000001</v>
      </c>
      <c r="U842" s="104">
        <v>5966.2337799999996</v>
      </c>
      <c r="V842" s="105">
        <v>9.99999999989944E-3</v>
      </c>
      <c r="W842">
        <v>0</v>
      </c>
      <c r="X842" s="103">
        <v>290</v>
      </c>
      <c r="Y842" t="s">
        <v>1027</v>
      </c>
      <c r="Z842" s="103">
        <v>26</v>
      </c>
      <c r="AA842" s="112">
        <v>15</v>
      </c>
      <c r="AB842" s="113" t="s">
        <v>553</v>
      </c>
      <c r="AC842" s="121"/>
      <c r="AD842" s="289" t="s">
        <v>545</v>
      </c>
      <c r="AE842" s="289" t="s">
        <v>347</v>
      </c>
      <c r="AF842" s="113" t="s">
        <v>554</v>
      </c>
    </row>
    <row r="843" spans="1:32" x14ac:dyDescent="0.25">
      <c r="A843">
        <v>11</v>
      </c>
      <c r="B843" t="s">
        <v>24</v>
      </c>
      <c r="C843" t="s">
        <v>536</v>
      </c>
      <c r="D843">
        <v>2</v>
      </c>
      <c r="E843" t="s">
        <v>439</v>
      </c>
      <c r="F843">
        <v>14</v>
      </c>
      <c r="G843" t="str">
        <f>VLOOKUP(M843,'BATERIA DE PROYECTOS'!$A$2:$G$115,7,0)</f>
        <v>Programa 14. Bogotá deportiva, recreativa, artística, patrimonial e intercultural.</v>
      </c>
      <c r="H843" t="s">
        <v>345</v>
      </c>
      <c r="I843" t="str">
        <f>VLOOKUP(M843,'BATERIA DE PROYECTOS'!$A$2:$I$115,9,0)</f>
        <v>Bogotá cultural y deportiva</v>
      </c>
      <c r="J843" t="s">
        <v>347</v>
      </c>
      <c r="K843">
        <v>24</v>
      </c>
      <c r="L843" t="str">
        <f>VLOOKUP(M843,'BATERIA DE PROYECTOS'!$A$2:$L$115,12,0)</f>
        <v xml:space="preserve">Recreación y deporte </v>
      </c>
      <c r="M843">
        <v>35</v>
      </c>
      <c r="N843" t="s">
        <v>555</v>
      </c>
      <c r="O843" t="s">
        <v>556</v>
      </c>
      <c r="P843" t="s">
        <v>1780</v>
      </c>
      <c r="Q843" s="104">
        <v>2499.821136</v>
      </c>
      <c r="R843" s="104">
        <v>2667.9552480000002</v>
      </c>
      <c r="S843" s="104">
        <v>2745.7059599999998</v>
      </c>
      <c r="T843" s="104">
        <v>2825.73846</v>
      </c>
      <c r="U843" s="104">
        <v>10739.220804</v>
      </c>
      <c r="V843" s="105">
        <v>1.7999999999818994E-2</v>
      </c>
      <c r="W843">
        <v>0</v>
      </c>
      <c r="X843" s="103">
        <v>30000</v>
      </c>
      <c r="Y843" t="s">
        <v>1027</v>
      </c>
      <c r="Z843" s="103">
        <v>26</v>
      </c>
      <c r="AA843" s="112">
        <v>15</v>
      </c>
      <c r="AB843" s="113" t="s">
        <v>557</v>
      </c>
      <c r="AC843" s="121"/>
      <c r="AD843" s="289" t="s">
        <v>545</v>
      </c>
      <c r="AE843" s="289" t="s">
        <v>347</v>
      </c>
      <c r="AF843" s="113" t="s">
        <v>558</v>
      </c>
    </row>
    <row r="844" spans="1:32" x14ac:dyDescent="0.25">
      <c r="A844">
        <v>11</v>
      </c>
      <c r="B844" t="s">
        <v>24</v>
      </c>
      <c r="C844" t="s">
        <v>536</v>
      </c>
      <c r="D844">
        <v>2</v>
      </c>
      <c r="E844" t="s">
        <v>439</v>
      </c>
      <c r="F844">
        <v>14</v>
      </c>
      <c r="G844" t="str">
        <f>VLOOKUP(M844,'BATERIA DE PROYECTOS'!$A$2:$G$115,7,0)</f>
        <v>Programa 14. Bogotá deportiva, recreativa, artística, patrimonial e intercultural.</v>
      </c>
      <c r="H844" t="s">
        <v>345</v>
      </c>
      <c r="I844" t="str">
        <f>VLOOKUP(M844,'BATERIA DE PROYECTOS'!$A$2:$I$115,9,0)</f>
        <v>Bogotá cultural y deportiva</v>
      </c>
      <c r="J844" t="s">
        <v>347</v>
      </c>
      <c r="K844">
        <v>24</v>
      </c>
      <c r="L844" t="str">
        <f>VLOOKUP(M844,'BATERIA DE PROYECTOS'!$A$2:$L$115,12,0)</f>
        <v xml:space="preserve">Recreación y deporte </v>
      </c>
      <c r="M844">
        <v>36</v>
      </c>
      <c r="N844" t="s">
        <v>559</v>
      </c>
      <c r="O844" t="s">
        <v>560</v>
      </c>
      <c r="P844" t="s">
        <v>1781</v>
      </c>
      <c r="Q844" s="104">
        <v>694.39476000000002</v>
      </c>
      <c r="R844" s="104">
        <v>741.09867999999994</v>
      </c>
      <c r="S844" s="104">
        <v>762.6961</v>
      </c>
      <c r="T844" s="104">
        <v>784.92735000000005</v>
      </c>
      <c r="U844" s="104">
        <v>2983.1168899999998</v>
      </c>
      <c r="V844" s="105">
        <v>4.99999999994972E-3</v>
      </c>
      <c r="W844">
        <v>0</v>
      </c>
      <c r="X844" s="103">
        <v>8000</v>
      </c>
      <c r="Y844" t="s">
        <v>1027</v>
      </c>
      <c r="Z844" s="103">
        <v>26</v>
      </c>
      <c r="AA844" s="112">
        <v>15</v>
      </c>
      <c r="AB844" s="113" t="s">
        <v>561</v>
      </c>
      <c r="AC844" s="121"/>
      <c r="AD844" s="289" t="s">
        <v>545</v>
      </c>
      <c r="AE844" s="289" t="s">
        <v>562</v>
      </c>
      <c r="AF844" s="113" t="s">
        <v>563</v>
      </c>
    </row>
    <row r="845" spans="1:32" x14ac:dyDescent="0.25">
      <c r="A845">
        <v>11</v>
      </c>
      <c r="B845" t="s">
        <v>24</v>
      </c>
      <c r="C845" t="s">
        <v>536</v>
      </c>
      <c r="D845">
        <v>2</v>
      </c>
      <c r="E845" t="s">
        <v>439</v>
      </c>
      <c r="F845">
        <v>14</v>
      </c>
      <c r="G845" t="str">
        <f>VLOOKUP(M845,'BATERIA DE PROYECTOS'!$A$2:$G$115,7,0)</f>
        <v>Programa 14. Bogotá deportiva, recreativa, artística, patrimonial e intercultural.</v>
      </c>
      <c r="H845" t="s">
        <v>345</v>
      </c>
      <c r="I845" t="str">
        <f>VLOOKUP(M845,'BATERIA DE PROYECTOS'!$A$2:$I$115,9,0)</f>
        <v>Bogotá cultural y deportiva</v>
      </c>
      <c r="J845" t="s">
        <v>347</v>
      </c>
      <c r="K845">
        <v>24</v>
      </c>
      <c r="L845" t="str">
        <f>VLOOKUP(M845,'BATERIA DE PROYECTOS'!$A$2:$L$115,12,0)</f>
        <v xml:space="preserve">Recreación y deporte </v>
      </c>
      <c r="M845">
        <v>37</v>
      </c>
      <c r="N845" t="s">
        <v>564</v>
      </c>
      <c r="O845" t="s">
        <v>565</v>
      </c>
      <c r="P845" t="s">
        <v>1782</v>
      </c>
      <c r="Q845" s="104">
        <v>694.39476000000002</v>
      </c>
      <c r="R845" s="104">
        <v>741.09867999999994</v>
      </c>
      <c r="S845" s="104">
        <v>762.6961</v>
      </c>
      <c r="T845" s="104">
        <v>784.92735000000005</v>
      </c>
      <c r="U845" s="104">
        <v>2983.1168899999998</v>
      </c>
      <c r="V845" s="105">
        <v>4.99999999994972E-3</v>
      </c>
      <c r="W845">
        <v>0</v>
      </c>
      <c r="X845" s="103">
        <v>7000</v>
      </c>
      <c r="Y845" t="s">
        <v>1027</v>
      </c>
      <c r="Z845" s="103">
        <v>26</v>
      </c>
      <c r="AA845" s="112">
        <v>15</v>
      </c>
      <c r="AB845" s="113" t="s">
        <v>222</v>
      </c>
      <c r="AC845" s="121"/>
      <c r="AD845" s="289" t="s">
        <v>347</v>
      </c>
      <c r="AE845" s="289" t="s">
        <v>347</v>
      </c>
      <c r="AF845" s="113" t="s">
        <v>566</v>
      </c>
    </row>
    <row r="846" spans="1:32" x14ac:dyDescent="0.25">
      <c r="A846">
        <v>11</v>
      </c>
      <c r="B846" t="s">
        <v>24</v>
      </c>
      <c r="C846" t="s">
        <v>536</v>
      </c>
      <c r="D846">
        <v>2</v>
      </c>
      <c r="E846" t="s">
        <v>439</v>
      </c>
      <c r="F846">
        <v>14</v>
      </c>
      <c r="G846" t="str">
        <f>VLOOKUP(M846,'BATERIA DE PROYECTOS'!$A$2:$G$115,7,0)</f>
        <v>Programa 14. Bogotá deportiva, recreativa, artística, patrimonial e intercultural.</v>
      </c>
      <c r="H846" t="s">
        <v>345</v>
      </c>
      <c r="I846" t="str">
        <f>VLOOKUP(M846,'BATERIA DE PROYECTOS'!$A$2:$I$115,9,0)</f>
        <v>Bogotá cultural y deportiva</v>
      </c>
      <c r="J846" t="s">
        <v>347</v>
      </c>
      <c r="K846">
        <v>25</v>
      </c>
      <c r="L846" t="str">
        <f>VLOOKUP(M846,'BATERIA DE PROYECTOS'!$A$2:$L$115,12,0)</f>
        <v>Arte, cultura y patrimonio</v>
      </c>
      <c r="M846">
        <v>38</v>
      </c>
      <c r="N846" t="s">
        <v>569</v>
      </c>
      <c r="O846" t="s">
        <v>1783</v>
      </c>
      <c r="P846" t="s">
        <v>1784</v>
      </c>
      <c r="Q846" s="104">
        <v>972.15266399999996</v>
      </c>
      <c r="R846" s="104">
        <v>1037.5381520000001</v>
      </c>
      <c r="S846" s="104">
        <v>1067.7745399999999</v>
      </c>
      <c r="T846" s="104">
        <v>1098.8982900000001</v>
      </c>
      <c r="U846" s="104">
        <v>4176.3636459999998</v>
      </c>
      <c r="V846" s="105">
        <v>6.9999999999296077E-3</v>
      </c>
      <c r="W846">
        <v>0</v>
      </c>
      <c r="X846" s="103">
        <v>50</v>
      </c>
      <c r="Y846" t="s">
        <v>1027</v>
      </c>
      <c r="Z846" s="103">
        <v>26</v>
      </c>
      <c r="AA846" s="112">
        <v>14</v>
      </c>
      <c r="AB846" s="113" t="s">
        <v>571</v>
      </c>
      <c r="AC846" s="121"/>
      <c r="AD846" s="289" t="s">
        <v>545</v>
      </c>
      <c r="AE846" s="289" t="s">
        <v>572</v>
      </c>
      <c r="AF846" s="113" t="s">
        <v>573</v>
      </c>
    </row>
    <row r="847" spans="1:32" x14ac:dyDescent="0.25">
      <c r="A847">
        <v>11</v>
      </c>
      <c r="B847" t="s">
        <v>24</v>
      </c>
      <c r="C847" t="s">
        <v>536</v>
      </c>
      <c r="D847">
        <v>2</v>
      </c>
      <c r="E847" t="s">
        <v>439</v>
      </c>
      <c r="F847">
        <v>14</v>
      </c>
      <c r="G847" t="str">
        <f>VLOOKUP(M847,'BATERIA DE PROYECTOS'!$A$2:$G$115,7,0)</f>
        <v>Programa 14. Bogotá deportiva, recreativa, artística, patrimonial e intercultural.</v>
      </c>
      <c r="H847" t="s">
        <v>345</v>
      </c>
      <c r="I847" t="str">
        <f>VLOOKUP(M847,'BATERIA DE PROYECTOS'!$A$2:$I$115,9,0)</f>
        <v>Bogotá cultural y deportiva</v>
      </c>
      <c r="J847" t="s">
        <v>347</v>
      </c>
      <c r="K847">
        <v>25</v>
      </c>
      <c r="L847" t="str">
        <f>VLOOKUP(M847,'BATERIA DE PROYECTOS'!$A$2:$L$115,12,0)</f>
        <v>Arte, cultura y patrimonio</v>
      </c>
      <c r="M847">
        <v>39</v>
      </c>
      <c r="N847" t="s">
        <v>574</v>
      </c>
      <c r="O847" t="s">
        <v>1785</v>
      </c>
      <c r="P847" t="s">
        <v>1786</v>
      </c>
      <c r="Q847" s="104">
        <v>2194.2860529999998</v>
      </c>
      <c r="R847" s="104">
        <v>2341.870347</v>
      </c>
      <c r="S847" s="104">
        <v>2410.1181510000001</v>
      </c>
      <c r="T847" s="104">
        <v>2480.3688560000001</v>
      </c>
      <c r="U847" s="104">
        <v>9426.6434069999996</v>
      </c>
      <c r="V847" s="105">
        <v>1.5799990001238613E-2</v>
      </c>
      <c r="W847">
        <v>0</v>
      </c>
      <c r="X847" s="103">
        <v>5100</v>
      </c>
      <c r="Y847" t="s">
        <v>1027</v>
      </c>
      <c r="Z847" s="103">
        <v>26</v>
      </c>
      <c r="AA847" s="112">
        <v>14</v>
      </c>
      <c r="AB847" s="113" t="s">
        <v>561</v>
      </c>
      <c r="AC847" s="121"/>
      <c r="AD847" s="289" t="s">
        <v>545</v>
      </c>
      <c r="AE847" s="289" t="s">
        <v>576</v>
      </c>
      <c r="AF847" s="113" t="s">
        <v>577</v>
      </c>
    </row>
    <row r="848" spans="1:32" x14ac:dyDescent="0.25">
      <c r="A848">
        <v>11</v>
      </c>
      <c r="B848" t="s">
        <v>24</v>
      </c>
      <c r="C848" t="s">
        <v>536</v>
      </c>
      <c r="D848">
        <v>2</v>
      </c>
      <c r="E848" t="s">
        <v>439</v>
      </c>
      <c r="F848">
        <v>14</v>
      </c>
      <c r="G848" t="str">
        <f>VLOOKUP(M848,'BATERIA DE PROYECTOS'!$A$2:$G$115,7,0)</f>
        <v>Programa 14. Bogotá deportiva, recreativa, artística, patrimonial e intercultural.</v>
      </c>
      <c r="H848" t="s">
        <v>345</v>
      </c>
      <c r="I848" t="str">
        <f>VLOOKUP(M848,'BATERIA DE PROYECTOS'!$A$2:$I$115,9,0)</f>
        <v>Bogotá cultural y deportiva</v>
      </c>
      <c r="J848" t="s">
        <v>347</v>
      </c>
      <c r="K848">
        <v>25</v>
      </c>
      <c r="L848" t="str">
        <f>VLOOKUP(M848,'BATERIA DE PROYECTOS'!$A$2:$L$115,12,0)</f>
        <v>Arte, cultura y patrimonio</v>
      </c>
      <c r="M848">
        <v>40</v>
      </c>
      <c r="N848" t="s">
        <v>578</v>
      </c>
      <c r="O848" t="s">
        <v>1787</v>
      </c>
      <c r="P848" t="s">
        <v>1034</v>
      </c>
      <c r="Q848" s="104">
        <v>277.757904</v>
      </c>
      <c r="R848" s="104">
        <v>296.43947200000002</v>
      </c>
      <c r="S848" s="104">
        <v>305.07844</v>
      </c>
      <c r="T848" s="104">
        <v>313.97093999999998</v>
      </c>
      <c r="U848" s="104">
        <v>1193.246756</v>
      </c>
      <c r="V848" s="105">
        <v>1.9999999999798881E-3</v>
      </c>
      <c r="W848">
        <v>0</v>
      </c>
      <c r="X848" s="103">
        <v>50</v>
      </c>
      <c r="Y848" t="s">
        <v>1027</v>
      </c>
      <c r="Z848" s="103">
        <v>26</v>
      </c>
      <c r="AA848" s="112">
        <v>14</v>
      </c>
      <c r="AB848" s="113" t="s">
        <v>580</v>
      </c>
      <c r="AC848" s="121"/>
      <c r="AD848" s="289" t="s">
        <v>347</v>
      </c>
      <c r="AE848" s="289" t="s">
        <v>347</v>
      </c>
      <c r="AF848" s="113" t="s">
        <v>581</v>
      </c>
    </row>
    <row r="849" spans="1:32" x14ac:dyDescent="0.25">
      <c r="A849">
        <v>11</v>
      </c>
      <c r="B849" t="s">
        <v>24</v>
      </c>
      <c r="C849" t="s">
        <v>595</v>
      </c>
      <c r="D849">
        <v>2</v>
      </c>
      <c r="E849" t="s">
        <v>439</v>
      </c>
      <c r="F849">
        <v>15</v>
      </c>
      <c r="G849" t="str">
        <f>VLOOKUP(M849,'BATERIA DE PROYECTOS'!$A$2:$G$115,7,0)</f>
        <v>Programa 15. Bogotá protege todas las formas de vida</v>
      </c>
      <c r="H849" t="s">
        <v>345</v>
      </c>
      <c r="I849" t="str">
        <f>VLOOKUP(M849,'BATERIA DE PROYECTOS'!$A$2:$I$115,9,0)</f>
        <v>Cuidado de la vida</v>
      </c>
      <c r="J849" t="s">
        <v>347</v>
      </c>
      <c r="K849">
        <v>33</v>
      </c>
      <c r="L849" t="str">
        <f>VLOOKUP(M849,'BATERIA DE PROYECTOS'!$A$2:$L$115,12,0)</f>
        <v>Protección y bienestar animal</v>
      </c>
      <c r="M849">
        <v>44</v>
      </c>
      <c r="N849" t="s">
        <v>603</v>
      </c>
      <c r="O849" t="s">
        <v>1788</v>
      </c>
      <c r="P849" t="s">
        <v>1789</v>
      </c>
      <c r="Q849" s="104">
        <v>576.34765100000004</v>
      </c>
      <c r="R849" s="104">
        <v>615.11190399999998</v>
      </c>
      <c r="S849" s="104">
        <v>633.03776300000004</v>
      </c>
      <c r="T849" s="104">
        <v>651.48970099999997</v>
      </c>
      <c r="U849" s="104">
        <v>2475.9870190000001</v>
      </c>
      <c r="V849" s="105">
        <v>4.1500000004610982E-3</v>
      </c>
      <c r="W849">
        <v>0</v>
      </c>
      <c r="X849" s="103">
        <v>1500</v>
      </c>
      <c r="Y849" t="s">
        <v>1036</v>
      </c>
      <c r="Z849" s="103">
        <v>33</v>
      </c>
      <c r="AA849" s="112">
        <v>16</v>
      </c>
      <c r="AB849" s="113" t="s">
        <v>605</v>
      </c>
      <c r="AC849" s="121"/>
      <c r="AD849" s="289" t="s">
        <v>347</v>
      </c>
      <c r="AE849" s="289" t="s">
        <v>606</v>
      </c>
      <c r="AF849" s="113" t="s">
        <v>607</v>
      </c>
    </row>
    <row r="850" spans="1:32" x14ac:dyDescent="0.25">
      <c r="A850">
        <v>11</v>
      </c>
      <c r="B850" t="s">
        <v>24</v>
      </c>
      <c r="C850" t="s">
        <v>595</v>
      </c>
      <c r="D850">
        <v>2</v>
      </c>
      <c r="E850" t="s">
        <v>439</v>
      </c>
      <c r="F850">
        <v>15</v>
      </c>
      <c r="G850" t="str">
        <f>VLOOKUP(M850,'BATERIA DE PROYECTOS'!$A$2:$G$115,7,0)</f>
        <v>Programa 15. Bogotá protege todas las formas de vida</v>
      </c>
      <c r="H850" t="s">
        <v>345</v>
      </c>
      <c r="I850" t="str">
        <f>VLOOKUP(M850,'BATERIA DE PROYECTOS'!$A$2:$I$115,9,0)</f>
        <v>Cuidado de la vida</v>
      </c>
      <c r="J850" t="s">
        <v>347</v>
      </c>
      <c r="K850">
        <v>33</v>
      </c>
      <c r="L850" t="str">
        <f>VLOOKUP(M850,'BATERIA DE PROYECTOS'!$A$2:$L$115,12,0)</f>
        <v>Protección y bienestar animal</v>
      </c>
      <c r="M850">
        <v>45</v>
      </c>
      <c r="N850" t="s">
        <v>608</v>
      </c>
      <c r="O850" t="s">
        <v>609</v>
      </c>
      <c r="P850" t="s">
        <v>1790</v>
      </c>
      <c r="Q850" s="104">
        <v>1388.78952</v>
      </c>
      <c r="R850" s="104">
        <v>1482.1973599999999</v>
      </c>
      <c r="S850" s="104">
        <v>1525.3922</v>
      </c>
      <c r="T850" s="104">
        <v>1569.8547000000001</v>
      </c>
      <c r="U850" s="104">
        <v>5966.2337799999996</v>
      </c>
      <c r="V850" s="105">
        <v>9.99999999989944E-3</v>
      </c>
      <c r="W850">
        <v>0</v>
      </c>
      <c r="X850" s="103">
        <v>16000</v>
      </c>
      <c r="Y850" t="s">
        <v>1036</v>
      </c>
      <c r="Z850" s="103">
        <v>33</v>
      </c>
      <c r="AA850" s="112">
        <v>16</v>
      </c>
      <c r="AB850" s="113" t="s">
        <v>610</v>
      </c>
      <c r="AC850" s="121"/>
      <c r="AD850" s="289" t="s">
        <v>347</v>
      </c>
      <c r="AE850" s="289" t="s">
        <v>611</v>
      </c>
      <c r="AF850" s="113" t="s">
        <v>607</v>
      </c>
    </row>
    <row r="851" spans="1:32" x14ac:dyDescent="0.25">
      <c r="A851">
        <v>11</v>
      </c>
      <c r="B851" t="s">
        <v>24</v>
      </c>
      <c r="C851" t="s">
        <v>644</v>
      </c>
      <c r="D851">
        <v>3</v>
      </c>
      <c r="E851" t="s">
        <v>645</v>
      </c>
      <c r="F851">
        <v>16</v>
      </c>
      <c r="G851" t="str">
        <f>VLOOKUP(M851,'BATERIA DE PROYECTOS'!$A$2:$G$115,7,0)</f>
        <v>Programa 16. Atención integral a la primera infancia y educación como eje del potencial humano.</v>
      </c>
      <c r="H851" t="s">
        <v>373</v>
      </c>
      <c r="I851" t="str">
        <f>VLOOKUP(M851,'BATERIA DE PROYECTOS'!$A$2:$I$115,9,0)</f>
        <v>Educación como eje del potencial humano</v>
      </c>
      <c r="J851">
        <v>0.09</v>
      </c>
      <c r="K851">
        <v>28</v>
      </c>
      <c r="L851" t="str">
        <f>VLOOKUP(M851,'BATERIA DE PROYECTOS'!$A$2:$L$115,12,0)</f>
        <v>Dotación de equipamientos para instituciones educativas públicas del distrito.</v>
      </c>
      <c r="M851">
        <v>50</v>
      </c>
      <c r="N851" t="s">
        <v>650</v>
      </c>
      <c r="O851" t="s">
        <v>651</v>
      </c>
      <c r="P851" t="s">
        <v>1791</v>
      </c>
      <c r="Q851" s="104">
        <v>972.15266399999996</v>
      </c>
      <c r="R851" s="104">
        <v>1037.5381520000001</v>
      </c>
      <c r="S851" s="104">
        <v>1067.7745399999999</v>
      </c>
      <c r="T851" s="104">
        <v>1098.8982900000001</v>
      </c>
      <c r="U851" s="104">
        <v>4176.3636459999998</v>
      </c>
      <c r="V851" s="105">
        <v>6.9999999999296077E-3</v>
      </c>
      <c r="W851">
        <v>0</v>
      </c>
      <c r="X851" s="103">
        <v>32</v>
      </c>
      <c r="Y851" t="s">
        <v>1040</v>
      </c>
      <c r="Z851" s="103">
        <v>15</v>
      </c>
      <c r="AA851" s="112">
        <v>17</v>
      </c>
      <c r="AB851" s="113" t="s">
        <v>222</v>
      </c>
      <c r="AC851" s="121"/>
      <c r="AD851" s="289" t="s">
        <v>347</v>
      </c>
      <c r="AE851" s="289" t="s">
        <v>652</v>
      </c>
      <c r="AF851" s="113" t="s">
        <v>653</v>
      </c>
    </row>
    <row r="852" spans="1:32" x14ac:dyDescent="0.25">
      <c r="A852">
        <v>11</v>
      </c>
      <c r="B852" t="s">
        <v>24</v>
      </c>
      <c r="C852" t="s">
        <v>644</v>
      </c>
      <c r="D852">
        <v>3</v>
      </c>
      <c r="E852" t="s">
        <v>645</v>
      </c>
      <c r="F852">
        <v>16</v>
      </c>
      <c r="G852" t="str">
        <f>VLOOKUP(M852,'BATERIA DE PROYECTOS'!$A$2:$G$115,7,0)</f>
        <v>Programa 16. Atención integral a la primera infancia y educación como eje del potencial humano.</v>
      </c>
      <c r="H852" t="s">
        <v>373</v>
      </c>
      <c r="I852" t="str">
        <f>VLOOKUP(M852,'BATERIA DE PROYECTOS'!$A$2:$I$115,9,0)</f>
        <v>Educación como eje del potencial humano</v>
      </c>
      <c r="J852">
        <v>0.09</v>
      </c>
      <c r="K852">
        <v>29</v>
      </c>
      <c r="L852" t="str">
        <f>VLOOKUP(M852,'BATERIA DE PROYECTOS'!$A$2:$L$115,12,0)</f>
        <v>Apoyo para educación superior</v>
      </c>
      <c r="M852">
        <v>51</v>
      </c>
      <c r="N852" t="s">
        <v>656</v>
      </c>
      <c r="O852" t="s">
        <v>1792</v>
      </c>
      <c r="P852" t="s">
        <v>1793</v>
      </c>
      <c r="Q852" s="104">
        <v>2222.063232</v>
      </c>
      <c r="R852" s="104">
        <v>2371.5157760000002</v>
      </c>
      <c r="S852" s="104">
        <v>2440.62752</v>
      </c>
      <c r="T852" s="104">
        <v>2511.7675199999999</v>
      </c>
      <c r="U852" s="104">
        <v>9545.974048</v>
      </c>
      <c r="V852" s="105">
        <v>1.5999999999839105E-2</v>
      </c>
      <c r="W852">
        <v>0</v>
      </c>
      <c r="X852" s="103">
        <v>600</v>
      </c>
      <c r="Y852" t="s">
        <v>1040</v>
      </c>
      <c r="Z852" s="103">
        <v>15</v>
      </c>
      <c r="AA852" s="112">
        <v>17</v>
      </c>
      <c r="AB852" s="113" t="s">
        <v>658</v>
      </c>
      <c r="AC852" s="121"/>
      <c r="AD852" s="289" t="s">
        <v>659</v>
      </c>
      <c r="AE852" s="289" t="s">
        <v>660</v>
      </c>
      <c r="AF852" s="113" t="s">
        <v>661</v>
      </c>
    </row>
    <row r="853" spans="1:32" x14ac:dyDescent="0.25">
      <c r="A853">
        <v>11</v>
      </c>
      <c r="B853" t="s">
        <v>24</v>
      </c>
      <c r="C853" t="s">
        <v>644</v>
      </c>
      <c r="D853">
        <v>3</v>
      </c>
      <c r="E853" t="s">
        <v>645</v>
      </c>
      <c r="F853">
        <v>16</v>
      </c>
      <c r="G853" t="str">
        <f>VLOOKUP(M853,'BATERIA DE PROYECTOS'!$A$2:$G$115,7,0)</f>
        <v>Programa 16. Atención integral a la primera infancia y educación como eje del potencial humano.</v>
      </c>
      <c r="H853" t="s">
        <v>373</v>
      </c>
      <c r="I853" t="str">
        <f>VLOOKUP(M853,'BATERIA DE PROYECTOS'!$A$2:$I$115,9,0)</f>
        <v>Educación como eje del potencial humano</v>
      </c>
      <c r="J853">
        <v>0.09</v>
      </c>
      <c r="K853">
        <v>29</v>
      </c>
      <c r="L853" t="str">
        <f>VLOOKUP(M853,'BATERIA DE PROYECTOS'!$A$2:$L$115,12,0)</f>
        <v>Apoyo para educación superior</v>
      </c>
      <c r="M853">
        <v>52</v>
      </c>
      <c r="N853" t="s">
        <v>662</v>
      </c>
      <c r="O853" t="s">
        <v>1794</v>
      </c>
      <c r="P853" t="s">
        <v>1795</v>
      </c>
      <c r="Q853" s="104">
        <v>9304.8897840000009</v>
      </c>
      <c r="R853" s="104">
        <v>9930.7223119999999</v>
      </c>
      <c r="S853" s="104">
        <v>10220.12774</v>
      </c>
      <c r="T853" s="104">
        <v>10518.02649</v>
      </c>
      <c r="U853" s="104">
        <v>39973.766325999997</v>
      </c>
      <c r="V853" s="105">
        <v>6.6999999999326251E-2</v>
      </c>
      <c r="W853">
        <v>0</v>
      </c>
      <c r="X853" s="103">
        <v>600</v>
      </c>
      <c r="Y853" t="s">
        <v>1040</v>
      </c>
      <c r="Z853" s="103">
        <v>15</v>
      </c>
      <c r="AA853" s="112">
        <v>17</v>
      </c>
      <c r="AB853" s="113" t="s">
        <v>664</v>
      </c>
      <c r="AC853" s="121"/>
      <c r="AD853" s="289" t="s">
        <v>659</v>
      </c>
      <c r="AE853" s="289" t="s">
        <v>660</v>
      </c>
      <c r="AF853" s="113" t="s">
        <v>665</v>
      </c>
    </row>
    <row r="854" spans="1:32" x14ac:dyDescent="0.25">
      <c r="A854">
        <v>11</v>
      </c>
      <c r="B854" t="s">
        <v>24</v>
      </c>
      <c r="C854" t="s">
        <v>672</v>
      </c>
      <c r="D854">
        <v>3</v>
      </c>
      <c r="E854" t="s">
        <v>645</v>
      </c>
      <c r="F854">
        <v>19</v>
      </c>
      <c r="G854" t="str">
        <f>VLOOKUP(M854,'BATERIA DE PROYECTOS'!$A$2:$G$115,7,0)</f>
        <v>Programa 19. Desarrollo empresarial, productividad y empleo.</v>
      </c>
      <c r="H854" t="s">
        <v>345</v>
      </c>
      <c r="I854" t="str">
        <f>VLOOKUP(M854,'BATERIA DE PROYECTOS'!$A$2:$I$115,9,0)</f>
        <v>Desarrollo empresarial, productividad y empleo</v>
      </c>
      <c r="J854" t="s">
        <v>347</v>
      </c>
      <c r="K854">
        <v>35</v>
      </c>
      <c r="L854" t="str">
        <f>VLOOKUP(M854,'BATERIA DE PROYECTOS'!$A$2:$L$115,12,0)</f>
        <v>Fortalecimiento de habilidades para la empleabilidad - impulso al empleo local.</v>
      </c>
      <c r="M854">
        <v>54</v>
      </c>
      <c r="N854" t="s">
        <v>677</v>
      </c>
      <c r="O854" t="s">
        <v>1796</v>
      </c>
      <c r="P854" t="s">
        <v>1797</v>
      </c>
      <c r="Q854" s="104">
        <v>1965.1371710000001</v>
      </c>
      <c r="R854" s="104">
        <v>2097.309264</v>
      </c>
      <c r="S854" s="104">
        <v>2158.429963</v>
      </c>
      <c r="T854" s="104">
        <v>2221.3444009999998</v>
      </c>
      <c r="U854" s="104">
        <v>8442.2207990000006</v>
      </c>
      <c r="V854" s="105">
        <v>1.4150000000360539E-2</v>
      </c>
      <c r="W854">
        <v>0</v>
      </c>
      <c r="X854" s="103">
        <v>4</v>
      </c>
      <c r="Y854" t="s">
        <v>1044</v>
      </c>
      <c r="Z854" s="103">
        <v>11</v>
      </c>
      <c r="AA854" s="112">
        <v>18</v>
      </c>
      <c r="AB854" s="113" t="s">
        <v>352</v>
      </c>
      <c r="AC854" s="121"/>
      <c r="AD854" s="289" t="s">
        <v>679</v>
      </c>
      <c r="AE854" s="289" t="s">
        <v>347</v>
      </c>
      <c r="AF854" s="113" t="s">
        <v>680</v>
      </c>
    </row>
    <row r="855" spans="1:32" x14ac:dyDescent="0.25">
      <c r="A855">
        <v>11</v>
      </c>
      <c r="B855" t="s">
        <v>24</v>
      </c>
      <c r="C855" t="s">
        <v>672</v>
      </c>
      <c r="D855">
        <v>3</v>
      </c>
      <c r="E855" t="s">
        <v>645</v>
      </c>
      <c r="F855">
        <v>19</v>
      </c>
      <c r="G855" t="str">
        <f>VLOOKUP(M855,'BATERIA DE PROYECTOS'!$A$2:$G$115,7,0)</f>
        <v>Programa 19. Desarrollo empresarial, productividad y empleo.</v>
      </c>
      <c r="H855" t="s">
        <v>345</v>
      </c>
      <c r="I855" t="str">
        <f>VLOOKUP(M855,'BATERIA DE PROYECTOS'!$A$2:$I$115,9,0)</f>
        <v>Emprendimiento equitativo e incluyente</v>
      </c>
      <c r="J855" t="s">
        <v>347</v>
      </c>
      <c r="K855">
        <v>36</v>
      </c>
      <c r="L855" t="str">
        <f>VLOOKUP(M855,'BATERIA DE PROYECTOS'!$A$2:$L$115,12,0)</f>
        <v>Desarrollo turístico local</v>
      </c>
      <c r="M855">
        <v>55</v>
      </c>
      <c r="N855" t="s">
        <v>684</v>
      </c>
      <c r="O855" t="s">
        <v>685</v>
      </c>
      <c r="P855" t="s">
        <v>1798</v>
      </c>
      <c r="Q855" s="104">
        <v>1577.6635060000001</v>
      </c>
      <c r="R855" s="104">
        <v>1683.774719</v>
      </c>
      <c r="S855" s="104">
        <v>1732.844014</v>
      </c>
      <c r="T855" s="104">
        <v>1783.3533689999999</v>
      </c>
      <c r="U855" s="104">
        <v>6777.6356080000005</v>
      </c>
      <c r="V855" s="105">
        <v>1.1359990000143516E-2</v>
      </c>
      <c r="W855">
        <v>0</v>
      </c>
      <c r="X855" s="103">
        <v>200</v>
      </c>
      <c r="Y855" t="s">
        <v>1044</v>
      </c>
      <c r="Z855" s="103">
        <v>11</v>
      </c>
      <c r="AA855" s="112">
        <v>18</v>
      </c>
      <c r="AB855" s="113" t="s">
        <v>686</v>
      </c>
      <c r="AC855" s="121"/>
      <c r="AD855" s="289" t="s">
        <v>347</v>
      </c>
      <c r="AE855" s="289" t="s">
        <v>347</v>
      </c>
      <c r="AF855" s="113" t="s">
        <v>687</v>
      </c>
    </row>
    <row r="856" spans="1:32" x14ac:dyDescent="0.25">
      <c r="A856">
        <v>11</v>
      </c>
      <c r="B856" t="s">
        <v>24</v>
      </c>
      <c r="C856" t="s">
        <v>536</v>
      </c>
      <c r="D856">
        <v>3</v>
      </c>
      <c r="E856" t="s">
        <v>645</v>
      </c>
      <c r="F856">
        <v>20</v>
      </c>
      <c r="G856" t="str">
        <f>VLOOKUP(M856,'BATERIA DE PROYECTOS'!$A$2:$G$115,7,0)</f>
        <v>Programa 20. Promoción del emprendimiento formal, equitativo e incluyente</v>
      </c>
      <c r="H856" t="s">
        <v>345</v>
      </c>
      <c r="I856" t="str">
        <f>VLOOKUP(M856,'BATERIA DE PROYECTOS'!$A$2:$I$115,9,0)</f>
        <v>Bogotá cultural y deportiva</v>
      </c>
      <c r="J856" t="s">
        <v>347</v>
      </c>
      <c r="K856">
        <v>30</v>
      </c>
      <c r="L856" t="str">
        <f>VLOOKUP(M856,'BATERIA DE PROYECTOS'!$A$2:$L$115,12,0)</f>
        <v>Sostenibilidad del ecosistema cultural y creativo</v>
      </c>
      <c r="M856">
        <v>56</v>
      </c>
      <c r="N856" t="s">
        <v>691</v>
      </c>
      <c r="O856" t="s">
        <v>692</v>
      </c>
      <c r="P856" t="s">
        <v>1799</v>
      </c>
      <c r="Q856" s="104">
        <v>1313.7934969999999</v>
      </c>
      <c r="R856" s="104">
        <v>1402.1572200000001</v>
      </c>
      <c r="S856" s="104">
        <v>1443.0194959999999</v>
      </c>
      <c r="T856" s="104">
        <v>1485.080976</v>
      </c>
      <c r="U856" s="104">
        <v>5644.0511889999998</v>
      </c>
      <c r="V856" s="105">
        <v>9.4599899988217426E-3</v>
      </c>
      <c r="W856">
        <v>0</v>
      </c>
      <c r="X856" s="103">
        <v>100</v>
      </c>
      <c r="Y856" t="s">
        <v>1027</v>
      </c>
      <c r="Z856" s="103">
        <v>26</v>
      </c>
      <c r="AA856" s="112">
        <v>19</v>
      </c>
      <c r="AB856" s="113" t="s">
        <v>693</v>
      </c>
      <c r="AC856" s="121"/>
      <c r="AD856" s="289" t="s">
        <v>545</v>
      </c>
      <c r="AE856" s="289" t="s">
        <v>347</v>
      </c>
      <c r="AF856" s="113" t="s">
        <v>694</v>
      </c>
    </row>
    <row r="857" spans="1:32" x14ac:dyDescent="0.25">
      <c r="A857">
        <v>11</v>
      </c>
      <c r="B857" t="s">
        <v>24</v>
      </c>
      <c r="C857" t="s">
        <v>672</v>
      </c>
      <c r="D857">
        <v>3</v>
      </c>
      <c r="E857" t="s">
        <v>645</v>
      </c>
      <c r="F857">
        <v>20</v>
      </c>
      <c r="G857" t="str">
        <f>VLOOKUP(M857,'BATERIA DE PROYECTOS'!$A$2:$G$115,7,0)</f>
        <v>Programa 20. Promoción del emprendimiento formal, equitativo e incluyente</v>
      </c>
      <c r="H857" t="s">
        <v>345</v>
      </c>
      <c r="I857" t="str">
        <f>VLOOKUP(M857,'BATERIA DE PROYECTOS'!$A$2:$I$115,9,0)</f>
        <v>Emprendimiento equitativo e incluyente</v>
      </c>
      <c r="J857" t="s">
        <v>347</v>
      </c>
      <c r="K857">
        <v>37</v>
      </c>
      <c r="L857" t="str">
        <f>VLOOKUP(M857,'BATERIA DE PROYECTOS'!$A$2:$L$115,12,0)</f>
        <v>Extensión agropecuaria y productividad rural</v>
      </c>
      <c r="M857">
        <v>57</v>
      </c>
      <c r="N857" t="s">
        <v>697</v>
      </c>
      <c r="O857" t="s">
        <v>698</v>
      </c>
      <c r="P857" t="s">
        <v>1800</v>
      </c>
      <c r="Q857" s="104">
        <v>624.95389499999999</v>
      </c>
      <c r="R857" s="104">
        <v>666.98733000000004</v>
      </c>
      <c r="S857" s="104">
        <v>686.42496500000004</v>
      </c>
      <c r="T857" s="104">
        <v>706.43304499999999</v>
      </c>
      <c r="U857" s="104">
        <v>2684.7992350000004</v>
      </c>
      <c r="V857" s="105">
        <v>4.4999900003465879E-3</v>
      </c>
      <c r="W857">
        <v>0</v>
      </c>
      <c r="X857" s="103">
        <v>50</v>
      </c>
      <c r="Y857" t="s">
        <v>1044</v>
      </c>
      <c r="Z857" s="103">
        <v>11</v>
      </c>
      <c r="AA857" s="112">
        <v>20</v>
      </c>
      <c r="AB857" s="113" t="s">
        <v>699</v>
      </c>
      <c r="AC857" s="121"/>
      <c r="AD857" s="289" t="s">
        <v>347</v>
      </c>
      <c r="AE857" s="289" t="s">
        <v>700</v>
      </c>
      <c r="AF857" s="113" t="s">
        <v>701</v>
      </c>
    </row>
    <row r="858" spans="1:32" x14ac:dyDescent="0.25">
      <c r="A858">
        <v>11</v>
      </c>
      <c r="B858" t="s">
        <v>24</v>
      </c>
      <c r="C858" t="s">
        <v>672</v>
      </c>
      <c r="D858">
        <v>3</v>
      </c>
      <c r="E858" t="s">
        <v>645</v>
      </c>
      <c r="F858">
        <v>20</v>
      </c>
      <c r="G858" t="str">
        <f>VLOOKUP(M858,'BATERIA DE PROYECTOS'!$A$2:$G$115,7,0)</f>
        <v>Programa 20. Promoción del emprendimiento formal, equitativo e incluyente</v>
      </c>
      <c r="H858" t="s">
        <v>345</v>
      </c>
      <c r="I858" t="str">
        <f>VLOOKUP(M858,'BATERIA DE PROYECTOS'!$A$2:$I$115,9,0)</f>
        <v>Emprendimiento equitativo e incluyente</v>
      </c>
      <c r="J858" t="s">
        <v>347</v>
      </c>
      <c r="K858">
        <v>38</v>
      </c>
      <c r="L858" t="str">
        <f>VLOOKUP(M858,'BATERIA DE PROYECTOS'!$A$2:$L$115,12,0)</f>
        <v>Fortalecimiento del tejido empresarial local</v>
      </c>
      <c r="M858">
        <v>58</v>
      </c>
      <c r="N858" t="s">
        <v>704</v>
      </c>
      <c r="O858" t="s">
        <v>1801</v>
      </c>
      <c r="P858" t="s">
        <v>1802</v>
      </c>
      <c r="Q858" s="104">
        <v>1313.7934969999999</v>
      </c>
      <c r="R858" s="104">
        <v>1402.1572200000001</v>
      </c>
      <c r="S858" s="104">
        <v>1443.0194959999999</v>
      </c>
      <c r="T858" s="104">
        <v>1485.080976</v>
      </c>
      <c r="U858" s="104">
        <v>5644.0511889999998</v>
      </c>
      <c r="V858" s="105">
        <v>9.4599899988217426E-3</v>
      </c>
      <c r="W858">
        <v>0</v>
      </c>
      <c r="X858" s="103">
        <v>500</v>
      </c>
      <c r="Y858" t="s">
        <v>1044</v>
      </c>
      <c r="Z858" s="103">
        <v>11</v>
      </c>
      <c r="AA858" s="112">
        <v>20</v>
      </c>
      <c r="AB858" s="113" t="s">
        <v>706</v>
      </c>
      <c r="AC858" s="121"/>
      <c r="AD858" s="289" t="s">
        <v>347</v>
      </c>
      <c r="AE858" s="289" t="s">
        <v>707</v>
      </c>
      <c r="AF858" s="113" t="s">
        <v>708</v>
      </c>
    </row>
    <row r="859" spans="1:32" x14ac:dyDescent="0.25">
      <c r="A859">
        <v>11</v>
      </c>
      <c r="B859" t="s">
        <v>24</v>
      </c>
      <c r="C859" t="s">
        <v>536</v>
      </c>
      <c r="D859">
        <v>4</v>
      </c>
      <c r="E859" t="s">
        <v>710</v>
      </c>
      <c r="F859">
        <v>24</v>
      </c>
      <c r="G859" t="str">
        <f>VLOOKUP(M859,'BATERIA DE PROYECTOS'!$A$2:$G$115,7,0)</f>
        <v>Programa 24. Revitalización y renovación urbana y rural con inclusión.</v>
      </c>
      <c r="H859" t="s">
        <v>345</v>
      </c>
      <c r="I859" t="str">
        <f>VLOOKUP(M859,'BATERIA DE PROYECTOS'!$A$2:$I$115,9,0)</f>
        <v>Desarrollo urbano y rural integral</v>
      </c>
      <c r="J859" t="s">
        <v>347</v>
      </c>
      <c r="K859">
        <v>26</v>
      </c>
      <c r="L859" t="str">
        <f>VLOOKUP(M859,'BATERIA DE PROYECTOS'!$A$2:$L$115,12,0)</f>
        <v>Construcción, mantenimiento y dotación de parques de la red de proximidad</v>
      </c>
      <c r="M859">
        <v>60</v>
      </c>
      <c r="N859" t="s">
        <v>723</v>
      </c>
      <c r="O859" t="s">
        <v>724</v>
      </c>
      <c r="P859" t="s">
        <v>1803</v>
      </c>
      <c r="Q859" s="104">
        <v>1083.2558260000001</v>
      </c>
      <c r="R859" s="104">
        <v>1156.1139410000001</v>
      </c>
      <c r="S859" s="104">
        <v>1189.805916</v>
      </c>
      <c r="T859" s="104">
        <v>1224.486666</v>
      </c>
      <c r="U859" s="104">
        <v>4653.6623490000002</v>
      </c>
      <c r="V859" s="105">
        <v>7.8000000009272232E-3</v>
      </c>
      <c r="W859">
        <v>0</v>
      </c>
      <c r="X859" s="103">
        <v>900</v>
      </c>
      <c r="Y859" t="s">
        <v>1027</v>
      </c>
      <c r="Z859" s="103">
        <v>26</v>
      </c>
      <c r="AA859" s="112">
        <v>22</v>
      </c>
      <c r="AB859" s="113" t="s">
        <v>725</v>
      </c>
      <c r="AC859" s="121"/>
      <c r="AD859" s="289" t="s">
        <v>347</v>
      </c>
      <c r="AE859" s="289" t="s">
        <v>347</v>
      </c>
      <c r="AF859" s="113" t="s">
        <v>726</v>
      </c>
    </row>
    <row r="860" spans="1:32" x14ac:dyDescent="0.25">
      <c r="A860">
        <v>11</v>
      </c>
      <c r="B860" t="s">
        <v>24</v>
      </c>
      <c r="C860" t="s">
        <v>536</v>
      </c>
      <c r="D860">
        <v>4</v>
      </c>
      <c r="E860" t="s">
        <v>710</v>
      </c>
      <c r="F860">
        <v>24</v>
      </c>
      <c r="G860" t="str">
        <f>VLOOKUP(M860,'BATERIA DE PROYECTOS'!$A$2:$G$115,7,0)</f>
        <v>Programa 24. Revitalización y renovación urbana y rural con inclusión.</v>
      </c>
      <c r="H860" t="s">
        <v>345</v>
      </c>
      <c r="I860" t="str">
        <f>VLOOKUP(M860,'BATERIA DE PROYECTOS'!$A$2:$I$115,9,0)</f>
        <v>Desarrollo urbano y rural integral</v>
      </c>
      <c r="J860" t="s">
        <v>347</v>
      </c>
      <c r="K860">
        <v>26</v>
      </c>
      <c r="L860" t="str">
        <f>VLOOKUP(M860,'BATERIA DE PROYECTOS'!$A$2:$L$115,12,0)</f>
        <v>Construcción, mantenimiento y dotación de parques de la red de proximidad</v>
      </c>
      <c r="M860">
        <v>61</v>
      </c>
      <c r="N860" t="s">
        <v>727</v>
      </c>
      <c r="O860" t="s">
        <v>1804</v>
      </c>
      <c r="P860" t="s">
        <v>1805</v>
      </c>
      <c r="Q860" s="104">
        <v>2208.1739480000001</v>
      </c>
      <c r="R860" s="104">
        <v>2356.6923200000001</v>
      </c>
      <c r="S860" s="104">
        <v>2425.372073</v>
      </c>
      <c r="T860" s="104">
        <v>2496.067403</v>
      </c>
      <c r="U860" s="104">
        <v>9486.3057440000011</v>
      </c>
      <c r="V860" s="105">
        <v>1.5899989999896731E-2</v>
      </c>
      <c r="W860">
        <v>0</v>
      </c>
      <c r="X860" s="103">
        <v>32</v>
      </c>
      <c r="Y860" t="s">
        <v>1027</v>
      </c>
      <c r="Z860" s="103">
        <v>26</v>
      </c>
      <c r="AA860" s="112">
        <v>22</v>
      </c>
      <c r="AB860" s="113" t="s">
        <v>383</v>
      </c>
      <c r="AC860" s="121"/>
      <c r="AD860" s="289" t="s">
        <v>347</v>
      </c>
      <c r="AE860" s="289" t="s">
        <v>729</v>
      </c>
      <c r="AF860" s="113" t="s">
        <v>730</v>
      </c>
    </row>
    <row r="861" spans="1:32" x14ac:dyDescent="0.25">
      <c r="A861">
        <v>11</v>
      </c>
      <c r="B861" t="s">
        <v>24</v>
      </c>
      <c r="C861" t="s">
        <v>536</v>
      </c>
      <c r="D861">
        <v>4</v>
      </c>
      <c r="E861" t="s">
        <v>710</v>
      </c>
      <c r="F861">
        <v>24</v>
      </c>
      <c r="G861" t="str">
        <f>VLOOKUP(M861,'BATERIA DE PROYECTOS'!$A$2:$G$115,7,0)</f>
        <v>Programa 24. Revitalización y renovación urbana y rural con inclusión.</v>
      </c>
      <c r="H861" t="s">
        <v>345</v>
      </c>
      <c r="I861" t="str">
        <f>VLOOKUP(M861,'BATERIA DE PROYECTOS'!$A$2:$I$115,9,0)</f>
        <v>Desarrollo urbano y rural integral</v>
      </c>
      <c r="J861" t="s">
        <v>347</v>
      </c>
      <c r="K861">
        <v>31</v>
      </c>
      <c r="L861" t="str">
        <f>VLOOKUP(M861,'BATERIA DE PROYECTOS'!$A$2:$L$115,12,0)</f>
        <v>Dotación de equipamientos culturales de escala local</v>
      </c>
      <c r="M861">
        <v>62</v>
      </c>
      <c r="N861" t="s">
        <v>733</v>
      </c>
      <c r="O861" t="s">
        <v>1806</v>
      </c>
      <c r="P861" t="s">
        <v>1807</v>
      </c>
      <c r="Q861" s="104">
        <v>1106.863859</v>
      </c>
      <c r="R861" s="104">
        <v>1181.309814</v>
      </c>
      <c r="S861" s="104">
        <v>1215.736058</v>
      </c>
      <c r="T861" s="104">
        <v>1251.172626</v>
      </c>
      <c r="U861" s="104">
        <v>4755.0823570000002</v>
      </c>
      <c r="V861" s="105">
        <v>7.9699900008815671E-3</v>
      </c>
      <c r="W861">
        <v>0</v>
      </c>
      <c r="X861" s="103">
        <v>15</v>
      </c>
      <c r="Y861" t="s">
        <v>1027</v>
      </c>
      <c r="Z861" s="103">
        <v>26</v>
      </c>
      <c r="AA861" s="112">
        <v>33</v>
      </c>
      <c r="AB861" s="113" t="s">
        <v>383</v>
      </c>
      <c r="AC861" s="121"/>
      <c r="AD861" s="289" t="s">
        <v>347</v>
      </c>
      <c r="AE861" s="289" t="s">
        <v>735</v>
      </c>
      <c r="AF861" s="113" t="s">
        <v>736</v>
      </c>
    </row>
    <row r="862" spans="1:32" x14ac:dyDescent="0.25">
      <c r="A862">
        <v>11</v>
      </c>
      <c r="B862" t="s">
        <v>24</v>
      </c>
      <c r="C862" t="s">
        <v>595</v>
      </c>
      <c r="D862">
        <v>4</v>
      </c>
      <c r="E862" t="s">
        <v>710</v>
      </c>
      <c r="F862">
        <v>25</v>
      </c>
      <c r="G862" t="str">
        <f>VLOOKUP(M862,'BATERIA DE PROYECTOS'!$A$2:$G$115,7,0)</f>
        <v>Programa 25. Aumento de la resiliencia al cambio climático y reduccion de la vulnerabilidad</v>
      </c>
      <c r="H862" t="s">
        <v>345</v>
      </c>
      <c r="I862" t="str">
        <f>VLOOKUP(M862,'BATERIA DE PROYECTOS'!$A$2:$I$115,9,0)</f>
        <v>Protección del ambiente y resiliencia al cambio climático</v>
      </c>
      <c r="J862" t="s">
        <v>347</v>
      </c>
      <c r="K862">
        <v>32</v>
      </c>
      <c r="L862" t="str">
        <f>VLOOKUP(M862,'BATERIA DE PROYECTOS'!$A$2:$L$115,12,0)</f>
        <v xml:space="preserve">Reverdecimeinto Urbano </v>
      </c>
      <c r="M862">
        <v>63</v>
      </c>
      <c r="N862" t="s">
        <v>741</v>
      </c>
      <c r="O862" t="s">
        <v>742</v>
      </c>
      <c r="P862" t="s">
        <v>1808</v>
      </c>
      <c r="Q862" s="104">
        <v>576.50194499999998</v>
      </c>
      <c r="R862" s="104">
        <v>615.27657699999997</v>
      </c>
      <c r="S862" s="104">
        <v>633.20723399999997</v>
      </c>
      <c r="T862" s="104">
        <v>651.66411100000005</v>
      </c>
      <c r="U862" s="104">
        <v>2476.6498670000001</v>
      </c>
      <c r="V862" s="105">
        <v>4.1511109995007525E-3</v>
      </c>
      <c r="W862">
        <v>0</v>
      </c>
      <c r="X862" s="103">
        <v>15000</v>
      </c>
      <c r="Y862" t="s">
        <v>1036</v>
      </c>
      <c r="Z862" s="103">
        <v>33</v>
      </c>
      <c r="AA862" s="112">
        <v>24</v>
      </c>
      <c r="AB862" s="113" t="s">
        <v>743</v>
      </c>
      <c r="AC862" s="121"/>
      <c r="AD862" s="289" t="s">
        <v>744</v>
      </c>
      <c r="AE862" s="289" t="s">
        <v>347</v>
      </c>
      <c r="AF862" s="113" t="s">
        <v>745</v>
      </c>
    </row>
    <row r="863" spans="1:32" x14ac:dyDescent="0.25">
      <c r="A863">
        <v>11</v>
      </c>
      <c r="B863" t="s">
        <v>24</v>
      </c>
      <c r="C863" t="s">
        <v>595</v>
      </c>
      <c r="D863">
        <v>4</v>
      </c>
      <c r="E863" t="s">
        <v>710</v>
      </c>
      <c r="F863">
        <v>25</v>
      </c>
      <c r="G863" t="str">
        <f>VLOOKUP(M863,'BATERIA DE PROYECTOS'!$A$2:$G$115,7,0)</f>
        <v>Programa 25. Aumento de la resiliencia al cambio climático y reduccion de la vulnerabilidad</v>
      </c>
      <c r="H863" t="s">
        <v>345</v>
      </c>
      <c r="I863" t="str">
        <f>VLOOKUP(M863,'BATERIA DE PROYECTOS'!$A$2:$I$115,9,0)</f>
        <v>Protección del ambiente y resiliencia al cambio climático</v>
      </c>
      <c r="J863" t="s">
        <v>347</v>
      </c>
      <c r="K863">
        <v>32</v>
      </c>
      <c r="L863" t="str">
        <f>VLOOKUP(M863,'BATERIA DE PROYECTOS'!$A$2:$L$115,12,0)</f>
        <v xml:space="preserve">Reverdecimeinto Urbano </v>
      </c>
      <c r="M863">
        <v>64</v>
      </c>
      <c r="N863" t="s">
        <v>746</v>
      </c>
      <c r="O863" t="s">
        <v>747</v>
      </c>
      <c r="P863" t="s">
        <v>1809</v>
      </c>
      <c r="Q863" s="104">
        <v>291.64579900000001</v>
      </c>
      <c r="R863" s="104">
        <v>311.26144599999998</v>
      </c>
      <c r="S863" s="104">
        <v>320.33236199999999</v>
      </c>
      <c r="T863" s="104">
        <v>329.669487</v>
      </c>
      <c r="U863" s="104">
        <v>1252.9090940000001</v>
      </c>
      <c r="V863" s="105">
        <v>2.1000000003141023E-3</v>
      </c>
      <c r="W863">
        <v>0</v>
      </c>
      <c r="X863" s="103">
        <v>1.5</v>
      </c>
      <c r="Y863" t="s">
        <v>1036</v>
      </c>
      <c r="Z863" s="103">
        <v>33</v>
      </c>
      <c r="AA863" s="112">
        <v>24</v>
      </c>
      <c r="AB863" s="113" t="s">
        <v>748</v>
      </c>
      <c r="AC863" s="121"/>
      <c r="AD863" s="289" t="s">
        <v>744</v>
      </c>
      <c r="AE863" s="289" t="s">
        <v>749</v>
      </c>
      <c r="AF863" s="113" t="s">
        <v>745</v>
      </c>
    </row>
    <row r="864" spans="1:32" x14ac:dyDescent="0.25">
      <c r="A864">
        <v>11</v>
      </c>
      <c r="B864" t="s">
        <v>24</v>
      </c>
      <c r="C864" t="s">
        <v>758</v>
      </c>
      <c r="D864">
        <v>4</v>
      </c>
      <c r="E864" t="s">
        <v>710</v>
      </c>
      <c r="F864">
        <v>25</v>
      </c>
      <c r="G864" t="str">
        <f>VLOOKUP(M864,'BATERIA DE PROYECTOS'!$A$2:$G$115,7,0)</f>
        <v>Programa 25. Aumento de la resiliencia al cambio climático y reduccion de la vulnerabilidad</v>
      </c>
      <c r="H864" t="s">
        <v>345</v>
      </c>
      <c r="I864" t="str">
        <f>VLOOKUP(M864,'BATERIA DE PROYECTOS'!$A$2:$I$115,9,0)</f>
        <v>Protección del ambiente y resiliencia al cambio climático</v>
      </c>
      <c r="J864" t="s">
        <v>347</v>
      </c>
      <c r="K864">
        <v>32</v>
      </c>
      <c r="L864" t="str">
        <f>VLOOKUP(M864,'BATERIA DE PROYECTOS'!$A$2:$L$115,12,0)</f>
        <v xml:space="preserve">Reverdecimeinto Urbano </v>
      </c>
      <c r="M864">
        <v>67</v>
      </c>
      <c r="N864" t="s">
        <v>759</v>
      </c>
      <c r="O864" t="s">
        <v>760</v>
      </c>
      <c r="P864" t="s">
        <v>1463</v>
      </c>
      <c r="Q864" s="104">
        <v>291.64579900000001</v>
      </c>
      <c r="R864" s="104">
        <v>311.26144599999998</v>
      </c>
      <c r="S864" s="104">
        <v>320.33236199999999</v>
      </c>
      <c r="T864" s="104">
        <v>329.669487</v>
      </c>
      <c r="U864" s="104">
        <v>1252.9090940000001</v>
      </c>
      <c r="V864" s="105">
        <v>2.1000000003141023E-3</v>
      </c>
      <c r="W864">
        <v>0</v>
      </c>
      <c r="X864" s="103">
        <v>12</v>
      </c>
      <c r="Y864" t="s">
        <v>1036</v>
      </c>
      <c r="Z864" s="103">
        <v>33</v>
      </c>
      <c r="AA864" s="112">
        <v>23</v>
      </c>
      <c r="AB864" s="113" t="s">
        <v>761</v>
      </c>
      <c r="AC864" s="121"/>
      <c r="AD864" s="289" t="s">
        <v>762</v>
      </c>
      <c r="AE864" s="289" t="s">
        <v>347</v>
      </c>
      <c r="AF864" s="113" t="s">
        <v>602</v>
      </c>
    </row>
    <row r="865" spans="1:32" x14ac:dyDescent="0.25">
      <c r="A865">
        <v>11</v>
      </c>
      <c r="B865" t="s">
        <v>24</v>
      </c>
      <c r="C865" t="s">
        <v>758</v>
      </c>
      <c r="D865">
        <v>4</v>
      </c>
      <c r="E865" t="s">
        <v>710</v>
      </c>
      <c r="F865">
        <v>25</v>
      </c>
      <c r="G865" t="str">
        <f>VLOOKUP(M865,'BATERIA DE PROYECTOS'!$A$2:$G$115,7,0)</f>
        <v>Programa 25. Aumento de la resiliencia al cambio climático y reduccion de la vulnerabilidad</v>
      </c>
      <c r="H865" t="s">
        <v>345</v>
      </c>
      <c r="I865" t="str">
        <f>VLOOKUP(M865,'BATERIA DE PROYECTOS'!$A$2:$I$115,9,0)</f>
        <v>Protección del ambiente y resiliencia al cambio climático</v>
      </c>
      <c r="J865" t="s">
        <v>347</v>
      </c>
      <c r="K865">
        <v>32</v>
      </c>
      <c r="L865" t="str">
        <f>VLOOKUP(M865,'BATERIA DE PROYECTOS'!$A$2:$L$115,12,0)</f>
        <v xml:space="preserve">Reverdecimeinto Urbano </v>
      </c>
      <c r="M865">
        <v>68</v>
      </c>
      <c r="N865" t="s">
        <v>763</v>
      </c>
      <c r="O865" t="s">
        <v>764</v>
      </c>
      <c r="P865" t="s">
        <v>1810</v>
      </c>
      <c r="Q865" s="104">
        <v>138.878952</v>
      </c>
      <c r="R865" s="104">
        <v>148.21973600000001</v>
      </c>
      <c r="S865" s="104">
        <v>152.53922</v>
      </c>
      <c r="T865" s="104">
        <v>156.98546999999999</v>
      </c>
      <c r="U865" s="104">
        <v>596.623378</v>
      </c>
      <c r="V865" s="105">
        <v>9.9999999998994405E-4</v>
      </c>
      <c r="W865">
        <v>0</v>
      </c>
      <c r="X865" s="103">
        <v>50</v>
      </c>
      <c r="Y865" t="s">
        <v>1036</v>
      </c>
      <c r="Z865" s="103">
        <v>33</v>
      </c>
      <c r="AA865" s="112">
        <v>23</v>
      </c>
      <c r="AB865" s="113" t="s">
        <v>765</v>
      </c>
      <c r="AC865" s="121"/>
      <c r="AD865" s="289" t="s">
        <v>347</v>
      </c>
      <c r="AE865" s="289" t="s">
        <v>766</v>
      </c>
      <c r="AF865" s="113" t="s">
        <v>767</v>
      </c>
    </row>
    <row r="866" spans="1:32" x14ac:dyDescent="0.25">
      <c r="A866">
        <v>11</v>
      </c>
      <c r="B866" t="s">
        <v>24</v>
      </c>
      <c r="C866" t="s">
        <v>758</v>
      </c>
      <c r="D866">
        <v>4</v>
      </c>
      <c r="E866" t="s">
        <v>710</v>
      </c>
      <c r="F866">
        <v>25</v>
      </c>
      <c r="G866" t="str">
        <f>VLOOKUP(M866,'BATERIA DE PROYECTOS'!$A$2:$G$115,7,0)</f>
        <v>Programa 25. Aumento de la resiliencia al cambio climático y reduccion de la vulnerabilidad</v>
      </c>
      <c r="H866" t="s">
        <v>345</v>
      </c>
      <c r="I866" t="str">
        <f>VLOOKUP(M866,'BATERIA DE PROYECTOS'!$A$2:$I$115,9,0)</f>
        <v>Protección del ambiente y resiliencia al cambio climático</v>
      </c>
      <c r="J866" t="s">
        <v>347</v>
      </c>
      <c r="K866">
        <v>32</v>
      </c>
      <c r="L866" t="str">
        <f>VLOOKUP(M866,'BATERIA DE PROYECTOS'!$A$2:$L$115,12,0)</f>
        <v xml:space="preserve">Reverdecimeinto Urbano </v>
      </c>
      <c r="M866">
        <v>70</v>
      </c>
      <c r="N866" t="s">
        <v>771</v>
      </c>
      <c r="O866" t="s">
        <v>772</v>
      </c>
      <c r="P866" t="s">
        <v>1811</v>
      </c>
      <c r="Q866" s="104">
        <v>69.439475999999999</v>
      </c>
      <c r="R866" s="104">
        <v>74.109868000000006</v>
      </c>
      <c r="S866" s="104">
        <v>76.26961</v>
      </c>
      <c r="T866" s="104">
        <v>78.492734999999996</v>
      </c>
      <c r="U866" s="104">
        <v>298.311689</v>
      </c>
      <c r="V866" s="105">
        <v>4.9999999999497202E-4</v>
      </c>
      <c r="W866">
        <v>0</v>
      </c>
      <c r="X866" s="103">
        <v>1640</v>
      </c>
      <c r="Y866" t="s">
        <v>1036</v>
      </c>
      <c r="Z866" s="103">
        <v>33</v>
      </c>
      <c r="AA866" s="112">
        <v>23</v>
      </c>
      <c r="AB866" s="113" t="s">
        <v>773</v>
      </c>
      <c r="AC866" s="121"/>
      <c r="AD866" s="289" t="s">
        <v>347</v>
      </c>
      <c r="AE866" s="289" t="s">
        <v>774</v>
      </c>
      <c r="AF866" s="113" t="s">
        <v>745</v>
      </c>
    </row>
    <row r="867" spans="1:32" x14ac:dyDescent="0.25">
      <c r="A867">
        <v>11</v>
      </c>
      <c r="B867" t="s">
        <v>24</v>
      </c>
      <c r="C867" t="s">
        <v>758</v>
      </c>
      <c r="D867">
        <v>4</v>
      </c>
      <c r="E867" t="s">
        <v>710</v>
      </c>
      <c r="F867">
        <v>25</v>
      </c>
      <c r="G867" t="str">
        <f>VLOOKUP(M867,'BATERIA DE PROYECTOS'!$A$2:$G$115,7,0)</f>
        <v>Programa 25. Aumento de la resiliencia al cambio climático y reduccion de la vulnerabilidad</v>
      </c>
      <c r="H867" t="s">
        <v>345</v>
      </c>
      <c r="I867" t="str">
        <f>VLOOKUP(M867,'BATERIA DE PROYECTOS'!$A$2:$I$115,9,0)</f>
        <v>Protección del ambiente y resiliencia al cambio climático</v>
      </c>
      <c r="J867" t="s">
        <v>347</v>
      </c>
      <c r="K867">
        <v>32</v>
      </c>
      <c r="L867" t="str">
        <f>VLOOKUP(M867,'BATERIA DE PROYECTOS'!$A$2:$L$115,12,0)</f>
        <v xml:space="preserve">Reverdecimeinto Urbano </v>
      </c>
      <c r="M867">
        <v>71</v>
      </c>
      <c r="N867" t="s">
        <v>775</v>
      </c>
      <c r="O867" t="s">
        <v>776</v>
      </c>
      <c r="P867" t="s">
        <v>1812</v>
      </c>
      <c r="Q867" s="104">
        <v>27.775790000000001</v>
      </c>
      <c r="R867" s="104">
        <v>29.643947000000001</v>
      </c>
      <c r="S867" s="104">
        <v>30.507843999999999</v>
      </c>
      <c r="T867" s="104">
        <v>31.397093999999999</v>
      </c>
      <c r="U867" s="104">
        <v>119.324675</v>
      </c>
      <c r="V867" s="105">
        <v>1.9999999899232926E-4</v>
      </c>
      <c r="W867">
        <v>0</v>
      </c>
      <c r="X867" s="103">
        <v>500</v>
      </c>
      <c r="Y867" t="s">
        <v>1036</v>
      </c>
      <c r="Z867" s="103">
        <v>33</v>
      </c>
      <c r="AA867" s="112">
        <v>23</v>
      </c>
      <c r="AB867" s="113" t="s">
        <v>777</v>
      </c>
      <c r="AC867" s="121"/>
      <c r="AD867" s="289" t="s">
        <v>347</v>
      </c>
      <c r="AE867" s="289" t="s">
        <v>778</v>
      </c>
      <c r="AF867" s="113" t="s">
        <v>779</v>
      </c>
    </row>
    <row r="868" spans="1:32" x14ac:dyDescent="0.25">
      <c r="A868">
        <v>11</v>
      </c>
      <c r="B868" t="s">
        <v>24</v>
      </c>
      <c r="C868" t="s">
        <v>758</v>
      </c>
      <c r="D868">
        <v>4</v>
      </c>
      <c r="E868" t="s">
        <v>710</v>
      </c>
      <c r="F868">
        <v>25</v>
      </c>
      <c r="G868" t="str">
        <f>VLOOKUP(M868,'BATERIA DE PROYECTOS'!$A$2:$G$115,7,0)</f>
        <v>Programa 25. Aumento de la resiliencia al cambio climático y reduccion de la vulnerabilidad</v>
      </c>
      <c r="H868" t="s">
        <v>345</v>
      </c>
      <c r="I868" t="str">
        <f>VLOOKUP(M868,'BATERIA DE PROYECTOS'!$A$2:$I$115,9,0)</f>
        <v>Protección del ambiente y resiliencia al cambio climático</v>
      </c>
      <c r="J868" t="s">
        <v>347</v>
      </c>
      <c r="K868">
        <v>34</v>
      </c>
      <c r="L868" t="str">
        <f>VLOOKUP(M868,'BATERIA DE PROYECTOS'!$A$2:$L$115,12,0)</f>
        <v>Cambios de hábitos de consumo, separación en la fuente y reciclaje.</v>
      </c>
      <c r="M868">
        <v>76</v>
      </c>
      <c r="N868" t="s">
        <v>793</v>
      </c>
      <c r="O868" t="s">
        <v>794</v>
      </c>
      <c r="P868" t="s">
        <v>1813</v>
      </c>
      <c r="Q868" s="104">
        <v>1854.034009</v>
      </c>
      <c r="R868" s="104">
        <v>1978.7334760000001</v>
      </c>
      <c r="S868" s="104">
        <v>2036.3985869999999</v>
      </c>
      <c r="T868" s="104">
        <v>2095.7560250000001</v>
      </c>
      <c r="U868" s="104">
        <v>7964.9220970000006</v>
      </c>
      <c r="V868" s="105">
        <v>1.3350000001039024E-2</v>
      </c>
      <c r="W868">
        <v>0</v>
      </c>
      <c r="X868" s="103">
        <v>5000</v>
      </c>
      <c r="Y868" t="s">
        <v>1062</v>
      </c>
      <c r="Z868" s="103">
        <v>43</v>
      </c>
      <c r="AA868" s="112">
        <v>23</v>
      </c>
      <c r="AB868" s="113" t="s">
        <v>795</v>
      </c>
      <c r="AC868" s="121"/>
      <c r="AD868" s="289" t="s">
        <v>347</v>
      </c>
      <c r="AE868" s="289" t="s">
        <v>796</v>
      </c>
      <c r="AF868" s="113" t="s">
        <v>797</v>
      </c>
    </row>
    <row r="869" spans="1:32" x14ac:dyDescent="0.25">
      <c r="A869">
        <v>11</v>
      </c>
      <c r="B869" t="s">
        <v>24</v>
      </c>
      <c r="C869" t="s">
        <v>421</v>
      </c>
      <c r="D869">
        <v>4</v>
      </c>
      <c r="E869" t="s">
        <v>710</v>
      </c>
      <c r="F869">
        <v>26</v>
      </c>
      <c r="G869" t="str">
        <f>VLOOKUP(M869,'BATERIA DE PROYECTOS'!$A$2:$G$115,7,0)</f>
        <v>Programa 26. Movilidad Sostenible.</v>
      </c>
      <c r="H869" t="s">
        <v>345</v>
      </c>
      <c r="I869" t="str">
        <f>VLOOKUP(M869,'BATERIA DE PROYECTOS'!$A$2:$I$115,9,0)</f>
        <v>Infraestructura segura e incluyente</v>
      </c>
      <c r="J869" t="s">
        <v>799</v>
      </c>
      <c r="K869">
        <v>17</v>
      </c>
      <c r="L869" t="str">
        <f>VLOOKUP(M869,'BATERIA DE PROYECTOS'!$A$2:$L$115,12,0)</f>
        <v>Diseño, construcción y conservación (mantenimiento y rehabilitación) de la malla vial local e intermedia urbana o rural.</v>
      </c>
      <c r="M869">
        <v>77</v>
      </c>
      <c r="N869" t="s">
        <v>802</v>
      </c>
      <c r="O869" t="s">
        <v>803</v>
      </c>
      <c r="P869" t="s">
        <v>1814</v>
      </c>
      <c r="Q869" s="104">
        <v>22747.253360999999</v>
      </c>
      <c r="R869" s="104">
        <v>20989.330268999998</v>
      </c>
      <c r="S869" s="104">
        <v>21972.879250000002</v>
      </c>
      <c r="T869" s="104">
        <v>20981.239044000002</v>
      </c>
      <c r="U869" s="104">
        <v>86690.701923999994</v>
      </c>
      <c r="V869" s="105">
        <v>0.14530222099866869</v>
      </c>
      <c r="W869">
        <v>0</v>
      </c>
      <c r="X869" s="103">
        <v>15</v>
      </c>
      <c r="Y869" t="s">
        <v>1006</v>
      </c>
      <c r="Z869" s="103">
        <v>37</v>
      </c>
      <c r="AA869" s="112">
        <v>25</v>
      </c>
      <c r="AB869" s="113" t="s">
        <v>804</v>
      </c>
      <c r="AC869" s="121"/>
      <c r="AD869" s="289" t="s">
        <v>347</v>
      </c>
      <c r="AE869" s="289" t="s">
        <v>805</v>
      </c>
      <c r="AF869" s="113" t="s">
        <v>806</v>
      </c>
    </row>
    <row r="870" spans="1:32" x14ac:dyDescent="0.25">
      <c r="A870">
        <v>11</v>
      </c>
      <c r="B870" t="s">
        <v>24</v>
      </c>
      <c r="C870" t="s">
        <v>595</v>
      </c>
      <c r="D870">
        <v>4</v>
      </c>
      <c r="E870" t="s">
        <v>710</v>
      </c>
      <c r="F870">
        <v>27</v>
      </c>
      <c r="G870" t="str">
        <f>VLOOKUP(M870,'BATERIA DE PROYECTOS'!$A$2:$G$115,7,0)</f>
        <v>Programa 27. Gestión del riesgo de desastres para un territorio seguro</v>
      </c>
      <c r="H870" t="s">
        <v>373</v>
      </c>
      <c r="I870" t="str">
        <f>VLOOKUP(M870,'BATERIA DE PROYECTOS'!$A$2:$I$115,9,0)</f>
        <v>Protección del ambiente y resiliencia al cambio climático</v>
      </c>
      <c r="J870" t="s">
        <v>539</v>
      </c>
      <c r="K870">
        <v>40</v>
      </c>
      <c r="L870" t="str">
        <f>VLOOKUP(M870,'BATERIA DE PROYECTOS'!$A$2:$L$115,12,0)</f>
        <v>Manejo de emergencias y mitigación del riesgo de desastres</v>
      </c>
      <c r="M870">
        <v>79</v>
      </c>
      <c r="N870" t="s">
        <v>813</v>
      </c>
      <c r="O870" t="s">
        <v>814</v>
      </c>
      <c r="P870" t="s">
        <v>1066</v>
      </c>
      <c r="Q870" s="104">
        <v>416.63685600000002</v>
      </c>
      <c r="R870" s="104">
        <v>444.65920799999998</v>
      </c>
      <c r="S870" s="104">
        <v>457.61766</v>
      </c>
      <c r="T870" s="104">
        <v>470.95641000000001</v>
      </c>
      <c r="U870" s="104">
        <v>1789.870134</v>
      </c>
      <c r="V870" s="105">
        <v>2.9999999999698324E-3</v>
      </c>
      <c r="W870">
        <v>0</v>
      </c>
      <c r="X870" s="103">
        <v>4</v>
      </c>
      <c r="Y870" t="s">
        <v>1036</v>
      </c>
      <c r="Z870" s="103">
        <v>33</v>
      </c>
      <c r="AA870" s="112">
        <v>26</v>
      </c>
      <c r="AB870" s="113" t="s">
        <v>815</v>
      </c>
      <c r="AC870" s="121"/>
      <c r="AD870" s="289" t="s">
        <v>347</v>
      </c>
      <c r="AE870" s="289" t="s">
        <v>347</v>
      </c>
      <c r="AF870" s="113" t="s">
        <v>816</v>
      </c>
    </row>
    <row r="871" spans="1:32" x14ac:dyDescent="0.25">
      <c r="A871">
        <v>11</v>
      </c>
      <c r="B871" t="s">
        <v>24</v>
      </c>
      <c r="C871" t="s">
        <v>612</v>
      </c>
      <c r="D871">
        <v>4</v>
      </c>
      <c r="E871" t="s">
        <v>710</v>
      </c>
      <c r="F871">
        <v>30</v>
      </c>
      <c r="G871" t="str">
        <f>VLOOKUP(M871,'BATERIA DE PROYECTOS'!$A$2:$G$115,7,0)</f>
        <v>Programa 30. Atención del déficit social para un hábitat digno.</v>
      </c>
      <c r="H871" t="s">
        <v>345</v>
      </c>
      <c r="I871" t="str">
        <f>VLOOKUP(M871,'BATERIA DE PROYECTOS'!$A$2:$I$115,9,0)</f>
        <v>Desarrollo urbano y rural integral</v>
      </c>
      <c r="J871" t="s">
        <v>347</v>
      </c>
      <c r="K871">
        <v>11</v>
      </c>
      <c r="L871" t="str">
        <f>VLOOKUP(M871,'BATERIA DE PROYECTOS'!$A$2:$L$115,12,0)</f>
        <v>Dotación, adecuación y mejoramiento a unidades operativas de servicios sociales de la SDIS</v>
      </c>
      <c r="M871">
        <v>82</v>
      </c>
      <c r="N871" t="s">
        <v>183</v>
      </c>
      <c r="O871" t="s">
        <v>1815</v>
      </c>
      <c r="P871" t="s">
        <v>1816</v>
      </c>
      <c r="Q871" s="104">
        <v>555.51580799999999</v>
      </c>
      <c r="R871" s="104">
        <v>592.87894400000005</v>
      </c>
      <c r="S871" s="104">
        <v>610.15688</v>
      </c>
      <c r="T871" s="104">
        <v>627.94187999999997</v>
      </c>
      <c r="U871" s="104">
        <v>2386.493512</v>
      </c>
      <c r="V871" s="105">
        <v>3.9999999999597762E-3</v>
      </c>
      <c r="W871">
        <v>0</v>
      </c>
      <c r="X871" s="103">
        <v>26</v>
      </c>
      <c r="Y871" t="s">
        <v>1009</v>
      </c>
      <c r="Z871" s="103">
        <v>24</v>
      </c>
      <c r="AA871" s="112">
        <v>28</v>
      </c>
      <c r="AB871" s="113" t="s">
        <v>222</v>
      </c>
      <c r="AC871" s="121"/>
      <c r="AD871" s="289" t="s">
        <v>347</v>
      </c>
      <c r="AE871" s="289" t="s">
        <v>835</v>
      </c>
      <c r="AF871" s="113" t="s">
        <v>836</v>
      </c>
    </row>
    <row r="872" spans="1:32" x14ac:dyDescent="0.25">
      <c r="A872">
        <v>11</v>
      </c>
      <c r="B872" t="s">
        <v>24</v>
      </c>
      <c r="C872" t="s">
        <v>612</v>
      </c>
      <c r="D872">
        <v>4</v>
      </c>
      <c r="E872" t="s">
        <v>710</v>
      </c>
      <c r="F872">
        <v>30</v>
      </c>
      <c r="G872" t="str">
        <f>VLOOKUP(M872,'BATERIA DE PROYECTOS'!$A$2:$G$115,7,0)</f>
        <v>Programa 30. Atención del déficit social para un hábitat digno.</v>
      </c>
      <c r="H872" t="s">
        <v>345</v>
      </c>
      <c r="I872" t="str">
        <f>VLOOKUP(M872,'BATERIA DE PROYECTOS'!$A$2:$I$115,9,0)</f>
        <v>Desarrollo urbano y rural integral</v>
      </c>
      <c r="J872" t="s">
        <v>347</v>
      </c>
      <c r="K872">
        <v>11</v>
      </c>
      <c r="L872" t="str">
        <f>VLOOKUP(M872,'BATERIA DE PROYECTOS'!$A$2:$L$115,12,0)</f>
        <v>Dotación, adecuación y mejoramiento a unidades operativas de servicios sociales de la SDIS</v>
      </c>
      <c r="M872">
        <v>83</v>
      </c>
      <c r="N872" t="s">
        <v>182</v>
      </c>
      <c r="O872" t="s">
        <v>1817</v>
      </c>
      <c r="P872" t="s">
        <v>1818</v>
      </c>
      <c r="Q872" s="104">
        <v>138.878952</v>
      </c>
      <c r="R872" s="104">
        <v>148.21973600000001</v>
      </c>
      <c r="S872" s="104">
        <v>152.53922</v>
      </c>
      <c r="T872" s="104">
        <v>156.98546999999999</v>
      </c>
      <c r="U872" s="104">
        <v>596.623378</v>
      </c>
      <c r="V872" s="105">
        <v>9.9999999998994405E-4</v>
      </c>
      <c r="W872">
        <v>0</v>
      </c>
      <c r="X872" s="103">
        <v>1</v>
      </c>
      <c r="Y872" t="s">
        <v>1009</v>
      </c>
      <c r="Z872" s="103">
        <v>24</v>
      </c>
      <c r="AA872" s="112">
        <v>28</v>
      </c>
      <c r="AB872" s="113" t="s">
        <v>222</v>
      </c>
      <c r="AC872" s="121"/>
      <c r="AD872" s="289" t="s">
        <v>347</v>
      </c>
      <c r="AE872" s="289" t="s">
        <v>835</v>
      </c>
      <c r="AF872" s="113" t="s">
        <v>838</v>
      </c>
    </row>
    <row r="873" spans="1:32" x14ac:dyDescent="0.25">
      <c r="A873">
        <v>11</v>
      </c>
      <c r="B873" t="s">
        <v>24</v>
      </c>
      <c r="C873" t="s">
        <v>612</v>
      </c>
      <c r="D873">
        <v>4</v>
      </c>
      <c r="E873" t="s">
        <v>710</v>
      </c>
      <c r="F873">
        <v>30</v>
      </c>
      <c r="G873" t="str">
        <f>VLOOKUP(M873,'BATERIA DE PROYECTOS'!$A$2:$G$115,7,0)</f>
        <v>Programa 30. Atención del déficit social para un hábitat digno.</v>
      </c>
      <c r="H873" t="s">
        <v>345</v>
      </c>
      <c r="I873" t="str">
        <f>VLOOKUP(M873,'BATERIA DE PROYECTOS'!$A$2:$I$115,9,0)</f>
        <v>Desarrollo urbano y rural integral</v>
      </c>
      <c r="J873" t="s">
        <v>347</v>
      </c>
      <c r="K873">
        <v>11</v>
      </c>
      <c r="L873" t="str">
        <f>VLOOKUP(M873,'BATERIA DE PROYECTOS'!$A$2:$L$115,12,0)</f>
        <v>Dotación, adecuación y mejoramiento a unidades operativas de servicios sociales de la SDIS</v>
      </c>
      <c r="M873">
        <v>84</v>
      </c>
      <c r="N873" t="s">
        <v>839</v>
      </c>
      <c r="O873" t="s">
        <v>1819</v>
      </c>
      <c r="P873" t="s">
        <v>1820</v>
      </c>
      <c r="Q873" s="104">
        <v>236.09421800000001</v>
      </c>
      <c r="R873" s="104">
        <v>251.97355099999999</v>
      </c>
      <c r="S873" s="104">
        <v>259.31667399999998</v>
      </c>
      <c r="T873" s="104">
        <v>266.87529899999998</v>
      </c>
      <c r="U873" s="104">
        <v>1014.259742</v>
      </c>
      <c r="V873" s="105">
        <v>1.6999999989772453E-3</v>
      </c>
      <c r="W873">
        <v>0</v>
      </c>
      <c r="X873" s="103">
        <v>2</v>
      </c>
      <c r="Y873" t="s">
        <v>1009</v>
      </c>
      <c r="Z873" s="103">
        <v>24</v>
      </c>
      <c r="AA873" s="112">
        <v>28</v>
      </c>
      <c r="AB873" s="113" t="s">
        <v>222</v>
      </c>
      <c r="AC873" s="121"/>
      <c r="AD873" s="289" t="s">
        <v>347</v>
      </c>
      <c r="AE873" s="289" t="s">
        <v>835</v>
      </c>
      <c r="AF873" s="113" t="s">
        <v>841</v>
      </c>
    </row>
    <row r="874" spans="1:32" x14ac:dyDescent="0.25">
      <c r="A874">
        <v>11</v>
      </c>
      <c r="B874" t="s">
        <v>24</v>
      </c>
      <c r="C874" t="s">
        <v>612</v>
      </c>
      <c r="D874">
        <v>4</v>
      </c>
      <c r="E874" t="s">
        <v>710</v>
      </c>
      <c r="F874">
        <v>30</v>
      </c>
      <c r="G874" t="str">
        <f>VLOOKUP(M874,'BATERIA DE PROYECTOS'!$A$2:$G$115,7,0)</f>
        <v>Programa 30. Atención del déficit social para un hábitat digno.</v>
      </c>
      <c r="H874" t="s">
        <v>345</v>
      </c>
      <c r="I874" t="str">
        <f>VLOOKUP(M874,'BATERIA DE PROYECTOS'!$A$2:$I$115,9,0)</f>
        <v>Desarrollo urbano y rural integral</v>
      </c>
      <c r="J874" t="s">
        <v>347</v>
      </c>
      <c r="K874">
        <v>11</v>
      </c>
      <c r="L874" t="str">
        <f>VLOOKUP(M874,'BATERIA DE PROYECTOS'!$A$2:$L$115,12,0)</f>
        <v>Dotación, adecuación y mejoramiento a unidades operativas de servicios sociales de la SDIS</v>
      </c>
      <c r="M874">
        <v>86</v>
      </c>
      <c r="N874" t="s">
        <v>844</v>
      </c>
      <c r="O874" t="s">
        <v>845</v>
      </c>
      <c r="P874" t="s">
        <v>1821</v>
      </c>
      <c r="Q874" s="104">
        <v>287.30053800000002</v>
      </c>
      <c r="R874" s="104">
        <v>291.41817200000003</v>
      </c>
      <c r="S874" s="104">
        <v>0</v>
      </c>
      <c r="T874" s="104">
        <v>0</v>
      </c>
      <c r="U874" s="104">
        <v>578.7187100000001</v>
      </c>
      <c r="V874" s="105">
        <v>9.6998999927585899E-4</v>
      </c>
      <c r="W874">
        <v>0</v>
      </c>
      <c r="X874" s="103">
        <v>1</v>
      </c>
      <c r="Y874" t="s">
        <v>1009</v>
      </c>
      <c r="Z874" s="103">
        <v>24</v>
      </c>
      <c r="AA874" s="112">
        <v>28</v>
      </c>
      <c r="AB874" s="113" t="s">
        <v>222</v>
      </c>
      <c r="AC874" s="121"/>
      <c r="AD874" s="289" t="s">
        <v>347</v>
      </c>
      <c r="AE874" s="289" t="s">
        <v>835</v>
      </c>
      <c r="AF874" s="113" t="s">
        <v>846</v>
      </c>
    </row>
    <row r="875" spans="1:32" x14ac:dyDescent="0.25">
      <c r="A875">
        <v>11</v>
      </c>
      <c r="B875" t="s">
        <v>24</v>
      </c>
      <c r="C875" t="s">
        <v>412</v>
      </c>
      <c r="D875">
        <v>5</v>
      </c>
      <c r="E875" t="s">
        <v>861</v>
      </c>
      <c r="F875">
        <v>33</v>
      </c>
      <c r="G875" t="str">
        <f>VLOOKUP(M875,'BATERIA DE PROYECTOS'!$A$2:$G$115,7,0)</f>
        <v>Programa 33. Fortalecimiento institucional para un Gobierno confiable</v>
      </c>
      <c r="H875" t="s">
        <v>373</v>
      </c>
      <c r="I875" t="str">
        <f>VLOOKUP(M875,'BATERIA DE PROYECTOS'!$A$2:$I$115,9,0)</f>
        <v>Gobierno confiable</v>
      </c>
      <c r="J875" t="s">
        <v>1074</v>
      </c>
      <c r="K875">
        <v>42</v>
      </c>
      <c r="L875" t="str">
        <f>VLOOKUP(M875,'BATERIA DE PROYECTOS'!$A$2:$L$115,12,0)</f>
        <v>Infraestructura local</v>
      </c>
      <c r="M875">
        <v>92</v>
      </c>
      <c r="N875" t="s">
        <v>875</v>
      </c>
      <c r="O875" t="s">
        <v>876</v>
      </c>
      <c r="P875" t="s">
        <v>1822</v>
      </c>
      <c r="Q875" s="104">
        <v>555.51580799999999</v>
      </c>
      <c r="R875" s="104">
        <v>592.87894400000005</v>
      </c>
      <c r="S875" s="104">
        <v>610.15688</v>
      </c>
      <c r="T875" s="104">
        <v>627.94187999999997</v>
      </c>
      <c r="U875" s="104">
        <v>2386.493512</v>
      </c>
      <c r="V875" s="105">
        <v>3.9999999999597762E-3</v>
      </c>
      <c r="W875">
        <v>0</v>
      </c>
      <c r="X875" s="103">
        <v>5</v>
      </c>
      <c r="Y875" t="s">
        <v>1076</v>
      </c>
      <c r="Z875" s="103">
        <v>3</v>
      </c>
      <c r="AA875" s="112">
        <v>30</v>
      </c>
      <c r="AB875" s="113" t="s">
        <v>383</v>
      </c>
      <c r="AC875" s="121"/>
      <c r="AD875" s="289" t="s">
        <v>870</v>
      </c>
      <c r="AE875" s="289" t="s">
        <v>347</v>
      </c>
      <c r="AF875" s="113" t="s">
        <v>877</v>
      </c>
    </row>
    <row r="876" spans="1:32" x14ac:dyDescent="0.25">
      <c r="A876">
        <v>11</v>
      </c>
      <c r="B876" t="s">
        <v>24</v>
      </c>
      <c r="C876" t="s">
        <v>412</v>
      </c>
      <c r="D876">
        <v>5</v>
      </c>
      <c r="E876" t="s">
        <v>861</v>
      </c>
      <c r="F876">
        <v>33</v>
      </c>
      <c r="G876" t="str">
        <f>VLOOKUP(M876,'BATERIA DE PROYECTOS'!$A$2:$G$115,7,0)</f>
        <v>Programa 33. Fortalecimiento institucional para un Gobierno confiable</v>
      </c>
      <c r="H876" t="s">
        <v>373</v>
      </c>
      <c r="I876" t="str">
        <f>VLOOKUP(M876,'BATERIA DE PROYECTOS'!$A$2:$I$115,9,0)</f>
        <v>Gobierno confiable</v>
      </c>
      <c r="J876" t="s">
        <v>1074</v>
      </c>
      <c r="K876">
        <v>43</v>
      </c>
      <c r="L876" t="str">
        <f>VLOOKUP(M876,'BATERIA DE PROYECTOS'!$A$2:$L$115,12,0)</f>
        <v>Fortalecimiento institucional</v>
      </c>
      <c r="M876">
        <v>93</v>
      </c>
      <c r="N876" t="s">
        <v>880</v>
      </c>
      <c r="O876" t="s">
        <v>881</v>
      </c>
      <c r="P876" t="s">
        <v>881</v>
      </c>
      <c r="Q876" s="104">
        <v>14721.168911999999</v>
      </c>
      <c r="R876" s="104">
        <v>15711.292015999999</v>
      </c>
      <c r="S876" s="104">
        <v>16169.15732</v>
      </c>
      <c r="T876" s="104">
        <v>16640.45982</v>
      </c>
      <c r="U876" s="104">
        <v>63242.078068000003</v>
      </c>
      <c r="V876" s="105">
        <v>0.10599999999893407</v>
      </c>
      <c r="W876">
        <v>0</v>
      </c>
      <c r="X876" s="103">
        <v>4</v>
      </c>
      <c r="Y876" t="s">
        <v>1076</v>
      </c>
      <c r="Z876" s="103">
        <v>3</v>
      </c>
      <c r="AA876" s="112">
        <v>30</v>
      </c>
      <c r="AB876" s="113" t="s">
        <v>882</v>
      </c>
      <c r="AC876" s="121"/>
      <c r="AD876" s="289" t="s">
        <v>870</v>
      </c>
      <c r="AE876" s="289" t="s">
        <v>347</v>
      </c>
      <c r="AF876" s="113" t="s">
        <v>883</v>
      </c>
    </row>
    <row r="877" spans="1:32" x14ac:dyDescent="0.25">
      <c r="A877">
        <v>11</v>
      </c>
      <c r="B877" t="s">
        <v>24</v>
      </c>
      <c r="C877" t="s">
        <v>412</v>
      </c>
      <c r="D877">
        <v>5</v>
      </c>
      <c r="E877" t="s">
        <v>861</v>
      </c>
      <c r="F877">
        <v>33</v>
      </c>
      <c r="G877" t="str">
        <f>VLOOKUP(M877,'BATERIA DE PROYECTOS'!$A$2:$G$115,7,0)</f>
        <v>Programa 33. Fortalecimiento institucional para un Gobierno confiable</v>
      </c>
      <c r="H877" t="s">
        <v>373</v>
      </c>
      <c r="I877" t="str">
        <f>VLOOKUP(M877,'BATERIA DE PROYECTOS'!$A$2:$I$115,9,0)</f>
        <v>Gobierno confiable</v>
      </c>
      <c r="J877" t="s">
        <v>1074</v>
      </c>
      <c r="K877">
        <v>45</v>
      </c>
      <c r="L877" t="str">
        <f>VLOOKUP(M877,'BATERIA DE PROYECTOS'!$A$2:$L$115,12,0)</f>
        <v>Inspección, vigilancia y control.</v>
      </c>
      <c r="M877">
        <v>94</v>
      </c>
      <c r="N877" t="s">
        <v>886</v>
      </c>
      <c r="O877" t="s">
        <v>1823</v>
      </c>
      <c r="P877" t="s">
        <v>887</v>
      </c>
      <c r="Q877" s="104">
        <v>5555.1580800000002</v>
      </c>
      <c r="R877" s="104">
        <v>5928.7894399999996</v>
      </c>
      <c r="S877" s="104">
        <v>6101.5688</v>
      </c>
      <c r="T877" s="104">
        <v>6279.4188000000004</v>
      </c>
      <c r="U877" s="104">
        <v>23864.935119999998</v>
      </c>
      <c r="V877" s="105">
        <v>3.999999999959776E-2</v>
      </c>
      <c r="W877">
        <v>0</v>
      </c>
      <c r="X877" s="103">
        <v>4</v>
      </c>
      <c r="Y877" t="s">
        <v>1076</v>
      </c>
      <c r="Z877" s="103">
        <v>3</v>
      </c>
      <c r="AA877" s="112">
        <v>30</v>
      </c>
      <c r="AB877" s="113" t="s">
        <v>888</v>
      </c>
      <c r="AC877" s="121"/>
      <c r="AD877" s="289" t="s">
        <v>870</v>
      </c>
      <c r="AE877" s="289" t="s">
        <v>347</v>
      </c>
      <c r="AF877" s="113" t="s">
        <v>889</v>
      </c>
    </row>
    <row r="878" spans="1:32" x14ac:dyDescent="0.25">
      <c r="A878">
        <v>11</v>
      </c>
      <c r="B878" t="s">
        <v>24</v>
      </c>
      <c r="C878" t="s">
        <v>521</v>
      </c>
      <c r="D878">
        <v>5</v>
      </c>
      <c r="E878" t="s">
        <v>861</v>
      </c>
      <c r="F878">
        <v>35</v>
      </c>
      <c r="G878" t="str">
        <f>VLOOKUP(M878,'BATERIA DE PROYECTOS'!$A$2:$G$115,7,0)</f>
        <v>Programa 35. Bogotá Ciudad Inteligente.</v>
      </c>
      <c r="H878" t="s">
        <v>345</v>
      </c>
      <c r="I878" t="str">
        <f>VLOOKUP(M878,'BATERIA DE PROYECTOS'!$A$2:$I$115,9,0)</f>
        <v>Ciudad inteligente​</v>
      </c>
      <c r="J878" t="s">
        <v>347</v>
      </c>
      <c r="K878">
        <v>12</v>
      </c>
      <c r="L878" t="str">
        <f>VLOOKUP(M878,'BATERIA DE PROYECTOS'!$A$2:$L$115,12,0)</f>
        <v>Conectividad y redes de comunicación.</v>
      </c>
      <c r="M878">
        <v>96</v>
      </c>
      <c r="N878" t="s">
        <v>905</v>
      </c>
      <c r="O878" t="s">
        <v>1824</v>
      </c>
      <c r="P878" t="s">
        <v>1825</v>
      </c>
      <c r="Q878" s="104">
        <v>1312.560252</v>
      </c>
      <c r="R878" s="104">
        <v>1400.8410289999999</v>
      </c>
      <c r="S878" s="104">
        <v>1441.6649480000001</v>
      </c>
      <c r="T878" s="104">
        <v>1483.6869449999999</v>
      </c>
      <c r="U878" s="104">
        <v>5638.7531739999995</v>
      </c>
      <c r="V878" s="105">
        <v>9.4511099998218582E-3</v>
      </c>
      <c r="W878">
        <v>0</v>
      </c>
      <c r="X878" s="103">
        <v>3</v>
      </c>
      <c r="Y878" t="s">
        <v>1023</v>
      </c>
      <c r="Z878" s="103">
        <v>1</v>
      </c>
      <c r="AA878" s="112">
        <v>31</v>
      </c>
      <c r="AB878" s="113" t="s">
        <v>352</v>
      </c>
      <c r="AC878" s="121"/>
      <c r="AD878" s="289" t="s">
        <v>347</v>
      </c>
      <c r="AE878" s="289" t="s">
        <v>347</v>
      </c>
      <c r="AF878" s="113" t="s">
        <v>907</v>
      </c>
    </row>
    <row r="879" spans="1:32" x14ac:dyDescent="0.25">
      <c r="A879">
        <v>11</v>
      </c>
      <c r="B879" t="s">
        <v>24</v>
      </c>
      <c r="C879" t="s">
        <v>412</v>
      </c>
      <c r="D879">
        <v>5</v>
      </c>
      <c r="E879" t="s">
        <v>861</v>
      </c>
      <c r="F879">
        <v>39</v>
      </c>
      <c r="G879" t="str">
        <f>VLOOKUP(M879,'BATERIA DE PROYECTOS'!$A$2:$G$115,7,0)</f>
        <v>Programa 39. Camino hacia una democracia deliberativa con un gobierno cercano a la gente y con participación ciudadana</v>
      </c>
      <c r="H879" t="s">
        <v>345</v>
      </c>
      <c r="I879" t="str">
        <f>VLOOKUP(M879,'BATERIA DE PROYECTOS'!$A$2:$I$115,9,0)</f>
        <v>Democracia deliberativa y participación</v>
      </c>
      <c r="J879" t="s">
        <v>347</v>
      </c>
      <c r="K879">
        <v>18</v>
      </c>
      <c r="L879" t="str">
        <f>VLOOKUP(M879,'BATERIA DE PROYECTOS'!$A$2:$L$115,12,0)</f>
        <v>Fortalecimiento a organizaciones sociales y comunitarias y a instancias de participación.</v>
      </c>
      <c r="M879">
        <v>97</v>
      </c>
      <c r="N879" t="s">
        <v>912</v>
      </c>
      <c r="O879" t="s">
        <v>913</v>
      </c>
      <c r="P879" t="s">
        <v>1414</v>
      </c>
      <c r="Q879" s="104">
        <v>1645.7155809999999</v>
      </c>
      <c r="R879" s="104">
        <v>1756.4038720000001</v>
      </c>
      <c r="S879" s="104">
        <v>1807.589757</v>
      </c>
      <c r="T879" s="104">
        <v>1860.27782</v>
      </c>
      <c r="U879" s="104">
        <v>7069.9870300000002</v>
      </c>
      <c r="V879" s="105">
        <v>1.1850000001054108E-2</v>
      </c>
      <c r="W879">
        <v>0</v>
      </c>
      <c r="X879" s="103">
        <v>300</v>
      </c>
      <c r="Y879" t="s">
        <v>1076</v>
      </c>
      <c r="Z879" s="103">
        <v>3</v>
      </c>
      <c r="AA879" s="112">
        <v>32</v>
      </c>
      <c r="AB879" s="113" t="s">
        <v>914</v>
      </c>
      <c r="AC879" s="121"/>
      <c r="AD879" s="289" t="s">
        <v>347</v>
      </c>
      <c r="AE879" s="289" t="s">
        <v>347</v>
      </c>
      <c r="AF879" s="113" t="s">
        <v>915</v>
      </c>
    </row>
    <row r="880" spans="1:32" x14ac:dyDescent="0.25">
      <c r="A880">
        <v>11</v>
      </c>
      <c r="B880" t="s">
        <v>24</v>
      </c>
      <c r="C880" t="s">
        <v>412</v>
      </c>
      <c r="D880">
        <v>5</v>
      </c>
      <c r="E880" t="s">
        <v>861</v>
      </c>
      <c r="F880">
        <v>39</v>
      </c>
      <c r="G880" t="str">
        <f>VLOOKUP(M880,'BATERIA DE PROYECTOS'!$A$2:$G$115,7,0)</f>
        <v>Programa 39. Camino hacia una democracia deliberativa con un gobierno cercano a la gente y con participación ciudadana</v>
      </c>
      <c r="H880" t="s">
        <v>345</v>
      </c>
      <c r="I880" t="str">
        <f>VLOOKUP(M880,'BATERIA DE PROYECTOS'!$A$2:$I$115,9,0)</f>
        <v>Democracia deliberativa y participación</v>
      </c>
      <c r="J880" t="s">
        <v>347</v>
      </c>
      <c r="K880">
        <v>20</v>
      </c>
      <c r="L880" t="str">
        <f>VLOOKUP(M880,'BATERIA DE PROYECTOS'!$A$2:$L$115,12,0)</f>
        <v>Procesos de formación en capacidades democráticas para la participación ciudadana incidente</v>
      </c>
      <c r="M880">
        <v>98</v>
      </c>
      <c r="N880" t="s">
        <v>918</v>
      </c>
      <c r="O880" t="s">
        <v>919</v>
      </c>
      <c r="P880" t="s">
        <v>1826</v>
      </c>
      <c r="Q880" s="104">
        <v>800.09691899999996</v>
      </c>
      <c r="R880" s="104">
        <v>853.91020300000002</v>
      </c>
      <c r="S880" s="104">
        <v>878.79522599999996</v>
      </c>
      <c r="T880" s="104">
        <v>904.41056100000003</v>
      </c>
      <c r="U880" s="104">
        <v>3437.2129090000003</v>
      </c>
      <c r="V880" s="105">
        <v>5.7611099995572681E-3</v>
      </c>
      <c r="W880">
        <v>0</v>
      </c>
      <c r="X880" s="103">
        <v>3000</v>
      </c>
      <c r="Y880" t="s">
        <v>1076</v>
      </c>
      <c r="Z880" s="103">
        <v>3</v>
      </c>
      <c r="AA880" s="112">
        <v>32</v>
      </c>
      <c r="AB880" s="113" t="s">
        <v>561</v>
      </c>
      <c r="AC880" s="121"/>
      <c r="AD880" s="289" t="s">
        <v>347</v>
      </c>
      <c r="AE880" s="289" t="s">
        <v>920</v>
      </c>
      <c r="AF880" s="113" t="s">
        <v>915</v>
      </c>
    </row>
    <row r="881" spans="1:32" x14ac:dyDescent="0.25">
      <c r="A881">
        <v>11</v>
      </c>
      <c r="B881" t="s">
        <v>24</v>
      </c>
      <c r="C881" t="s">
        <v>412</v>
      </c>
      <c r="D881">
        <v>5</v>
      </c>
      <c r="E881" t="s">
        <v>861</v>
      </c>
      <c r="F881">
        <v>39</v>
      </c>
      <c r="G881" t="str">
        <f>VLOOKUP(M881,'BATERIA DE PROYECTOS'!$A$2:$G$115,7,0)</f>
        <v>Programa 39. Camino hacia una democracia deliberativa con un gobierno cercano a la gente y con participación ciudadana</v>
      </c>
      <c r="H881" t="s">
        <v>373</v>
      </c>
      <c r="I881" t="str">
        <f>VLOOKUP(M881,'BATERIA DE PROYECTOS'!$A$2:$I$115,9,0)</f>
        <v>Democracia deliberativa y participación</v>
      </c>
      <c r="J881" t="s">
        <v>539</v>
      </c>
      <c r="K881">
        <v>41</v>
      </c>
      <c r="L881" t="str">
        <f>VLOOKUP(M881,'BATERIA DE PROYECTOS'!$A$2:$L$115,12,0)</f>
        <v>Fortalecimiento a organizaciones comunales</v>
      </c>
      <c r="M881">
        <v>99</v>
      </c>
      <c r="N881" t="s">
        <v>923</v>
      </c>
      <c r="O881" t="s">
        <v>924</v>
      </c>
      <c r="P881" t="s">
        <v>1615</v>
      </c>
      <c r="Q881" s="104">
        <v>694.39476000000002</v>
      </c>
      <c r="R881" s="104">
        <v>741.09867999999994</v>
      </c>
      <c r="S881" s="104">
        <v>762.6961</v>
      </c>
      <c r="T881" s="104">
        <v>784.92735000000005</v>
      </c>
      <c r="U881" s="104">
        <v>2983.1168899999998</v>
      </c>
      <c r="V881" s="105">
        <v>4.99999999994972E-3</v>
      </c>
      <c r="W881">
        <v>0</v>
      </c>
      <c r="X881" s="103">
        <v>150</v>
      </c>
      <c r="Y881" t="s">
        <v>1076</v>
      </c>
      <c r="Z881" s="103">
        <v>3</v>
      </c>
      <c r="AA881" s="112">
        <v>32</v>
      </c>
      <c r="AB881" s="113" t="s">
        <v>925</v>
      </c>
      <c r="AC881" s="121"/>
      <c r="AD881" s="289" t="s">
        <v>347</v>
      </c>
      <c r="AE881" s="289" t="s">
        <v>347</v>
      </c>
      <c r="AF881" s="113" t="s">
        <v>915</v>
      </c>
    </row>
    <row r="882" spans="1:32" x14ac:dyDescent="0.25">
      <c r="A882">
        <v>11</v>
      </c>
      <c r="B882" t="s">
        <v>24</v>
      </c>
      <c r="C882" t="s">
        <v>412</v>
      </c>
      <c r="D882">
        <v>5</v>
      </c>
      <c r="E882" t="s">
        <v>861</v>
      </c>
      <c r="F882">
        <v>39</v>
      </c>
      <c r="G882" t="str">
        <f>VLOOKUP(M882,'BATERIA DE PROYECTOS'!$A$2:$G$115,7,0)</f>
        <v>Programa 39. Camino hacia una democracia deliberativa con un gobierno cercano a la gente y con participación ciudadana</v>
      </c>
      <c r="H882" t="s">
        <v>373</v>
      </c>
      <c r="I882" t="str">
        <f>VLOOKUP(M882,'BATERIA DE PROYECTOS'!$A$2:$I$115,9,0)</f>
        <v>Gobierno confiable</v>
      </c>
      <c r="J882" t="s">
        <v>539</v>
      </c>
      <c r="K882">
        <v>44</v>
      </c>
      <c r="L882" t="str">
        <f>VLOOKUP(M882,'BATERIA DE PROYECTOS'!$A$2:$L$115,12,0)</f>
        <v>Bogotaneidad</v>
      </c>
      <c r="M882">
        <v>100</v>
      </c>
      <c r="N882" t="s">
        <v>927</v>
      </c>
      <c r="O882" t="s">
        <v>1827</v>
      </c>
      <c r="P882" t="s">
        <v>1082</v>
      </c>
      <c r="Q882" s="104">
        <v>416.63685600000002</v>
      </c>
      <c r="R882" s="104">
        <v>444.65920799999998</v>
      </c>
      <c r="S882" s="104">
        <v>457.61766</v>
      </c>
      <c r="T882" s="104">
        <v>470.95641000000001</v>
      </c>
      <c r="U882" s="104">
        <v>1789.870134</v>
      </c>
      <c r="V882" s="105">
        <v>2.9999999999698324E-3</v>
      </c>
      <c r="W882">
        <v>0</v>
      </c>
      <c r="X882" s="103">
        <v>4</v>
      </c>
      <c r="Y882" t="s">
        <v>1076</v>
      </c>
      <c r="Z882" s="103">
        <v>3</v>
      </c>
      <c r="AA882" s="112">
        <v>11</v>
      </c>
      <c r="AB882" s="113" t="s">
        <v>929</v>
      </c>
      <c r="AC882" s="121"/>
      <c r="AD882" s="289" t="s">
        <v>930</v>
      </c>
      <c r="AE882" s="289" t="s">
        <v>347</v>
      </c>
      <c r="AF882" s="113" t="s">
        <v>896</v>
      </c>
    </row>
    <row r="883" spans="1:32" x14ac:dyDescent="0.25">
      <c r="A883">
        <v>11</v>
      </c>
      <c r="B883" t="s">
        <v>24</v>
      </c>
      <c r="C883" t="s">
        <v>412</v>
      </c>
      <c r="D883">
        <v>5</v>
      </c>
      <c r="E883" t="s">
        <v>861</v>
      </c>
      <c r="F883">
        <v>39</v>
      </c>
      <c r="G883" t="str">
        <f>VLOOKUP(M883,'BATERIA DE PROYECTOS'!$A$2:$G$115,7,0)</f>
        <v>Programa 39. Camino hacia una democracia deliberativa con un gobierno cercano a la gente y con participación ciudadana</v>
      </c>
      <c r="H883" t="s">
        <v>373</v>
      </c>
      <c r="I883" t="str">
        <f>VLOOKUP(M883,'BATERIA DE PROYECTOS'!$A$2:$I$115,9,0)</f>
        <v>Gobierno confiable</v>
      </c>
      <c r="J883" t="s">
        <v>539</v>
      </c>
      <c r="K883">
        <v>44</v>
      </c>
      <c r="L883" t="str">
        <f>VLOOKUP(M883,'BATERIA DE PROYECTOS'!$A$2:$L$115,12,0)</f>
        <v>Bogotaneidad</v>
      </c>
      <c r="M883">
        <v>101</v>
      </c>
      <c r="N883" t="s">
        <v>892</v>
      </c>
      <c r="O883" t="s">
        <v>893</v>
      </c>
      <c r="P883" t="s">
        <v>1324</v>
      </c>
      <c r="Q883" s="104">
        <v>277.757904</v>
      </c>
      <c r="R883" s="104">
        <v>296.43947200000002</v>
      </c>
      <c r="S883" s="104">
        <v>305.07844</v>
      </c>
      <c r="T883" s="104">
        <v>313.97093999999998</v>
      </c>
      <c r="U883" s="104">
        <v>1193.246756</v>
      </c>
      <c r="V883" s="105">
        <v>1.9999999999798881E-3</v>
      </c>
      <c r="W883">
        <v>0</v>
      </c>
      <c r="X883" s="103">
        <v>1</v>
      </c>
      <c r="Y883" t="s">
        <v>1076</v>
      </c>
      <c r="Z883" s="103">
        <v>3</v>
      </c>
      <c r="AA883" s="112">
        <v>11</v>
      </c>
      <c r="AB883" s="113" t="s">
        <v>894</v>
      </c>
      <c r="AC883" s="121"/>
      <c r="AD883" s="289" t="s">
        <v>895</v>
      </c>
      <c r="AE883" s="289" t="s">
        <v>347</v>
      </c>
      <c r="AF883" s="113" t="s">
        <v>896</v>
      </c>
    </row>
    <row r="884" spans="1:32" x14ac:dyDescent="0.25">
      <c r="A884">
        <v>11</v>
      </c>
      <c r="B884" t="s">
        <v>24</v>
      </c>
      <c r="C884" t="s">
        <v>412</v>
      </c>
      <c r="D884">
        <v>5</v>
      </c>
      <c r="E884" t="s">
        <v>861</v>
      </c>
      <c r="F884">
        <v>39</v>
      </c>
      <c r="G884" t="str">
        <f>VLOOKUP(M884,'BATERIA DE PROYECTOS'!$A$2:$G$115,7,0)</f>
        <v>Programa 39. Camino hacia una democracia deliberativa con un gobierno cercano a la gente y con participación ciudadana</v>
      </c>
      <c r="H884" t="s">
        <v>373</v>
      </c>
      <c r="I884" t="str">
        <f>VLOOKUP(M884,'BATERIA DE PROYECTOS'!$A$2:$I$115,9,0)</f>
        <v>Línea diferencial étnica</v>
      </c>
      <c r="J884" t="s">
        <v>539</v>
      </c>
      <c r="K884">
        <v>46</v>
      </c>
      <c r="L884" t="str">
        <f>VLOOKUP(M884,'BATERIA DE PROYECTOS'!$A$2:$L$115,12,0)</f>
        <v>Iniciativas diferenciales étnicas para comunidades Negras, Afrocolombianas, Raizales, Palenqueras, y los Pueblos Indígenas, Rrom o Gitano</v>
      </c>
      <c r="M884">
        <v>102</v>
      </c>
      <c r="N884" t="s">
        <v>934</v>
      </c>
      <c r="O884" t="s">
        <v>935</v>
      </c>
      <c r="P884" t="s">
        <v>1828</v>
      </c>
      <c r="Q884" s="104">
        <v>277.757904</v>
      </c>
      <c r="R884" s="104">
        <v>296.43947200000002</v>
      </c>
      <c r="S884" s="104">
        <v>305.07844</v>
      </c>
      <c r="T884" s="104">
        <v>313.97093999999998</v>
      </c>
      <c r="U884" s="104">
        <v>1193.246756</v>
      </c>
      <c r="V884" s="105">
        <v>1.9999999999798881E-3</v>
      </c>
      <c r="W884">
        <v>0</v>
      </c>
      <c r="X884" s="103">
        <v>4</v>
      </c>
      <c r="Y884" t="s">
        <v>1076</v>
      </c>
      <c r="Z884" s="103">
        <v>3</v>
      </c>
      <c r="AA884" s="112">
        <v>34</v>
      </c>
      <c r="AB884" s="113" t="s">
        <v>936</v>
      </c>
      <c r="AC884" s="121"/>
      <c r="AD884" s="289" t="s">
        <v>347</v>
      </c>
      <c r="AE884" s="289" t="s">
        <v>347</v>
      </c>
      <c r="AF884" s="113" t="s">
        <v>937</v>
      </c>
    </row>
    <row r="885" spans="1:32" x14ac:dyDescent="0.25">
      <c r="A885">
        <v>11</v>
      </c>
      <c r="B885" t="s">
        <v>24</v>
      </c>
      <c r="C885" t="s">
        <v>412</v>
      </c>
      <c r="D885">
        <v>5</v>
      </c>
      <c r="E885" t="s">
        <v>861</v>
      </c>
      <c r="F885">
        <v>39</v>
      </c>
      <c r="G885" t="str">
        <f>VLOOKUP(M885,'BATERIA DE PROYECTOS'!$A$2:$G$115,7,0)</f>
        <v>Programa 39. Camino hacia una democracia deliberativa con un gobierno cercano a la gente y con participación ciudadana</v>
      </c>
      <c r="H885" t="s">
        <v>373</v>
      </c>
      <c r="I885" t="str">
        <f>VLOOKUP(M885,'BATERIA DE PROYECTOS'!$A$2:$I$115,9,0)</f>
        <v>Línea diferencial étnica</v>
      </c>
      <c r="J885" t="s">
        <v>539</v>
      </c>
      <c r="K885">
        <v>46</v>
      </c>
      <c r="L885" t="str">
        <f>VLOOKUP(M885,'BATERIA DE PROYECTOS'!$A$2:$L$115,12,0)</f>
        <v>Iniciativas diferenciales étnicas para comunidades Negras, Afrocolombianas, Raizales, Palenqueras, y los Pueblos Indígenas, Rrom o Gitano</v>
      </c>
      <c r="M885">
        <v>103</v>
      </c>
      <c r="N885" t="s">
        <v>938</v>
      </c>
      <c r="O885" t="s">
        <v>939</v>
      </c>
      <c r="P885" t="s">
        <v>939</v>
      </c>
      <c r="Q885" s="104">
        <v>41.663685999999998</v>
      </c>
      <c r="R885" s="104">
        <v>44.465921000000002</v>
      </c>
      <c r="S885" s="104">
        <v>45.761766000000001</v>
      </c>
      <c r="T885" s="104">
        <v>47.095641000000001</v>
      </c>
      <c r="U885" s="104">
        <v>178.98701399999999</v>
      </c>
      <c r="V885" s="105">
        <v>3.0000000100264277E-4</v>
      </c>
      <c r="W885">
        <v>0</v>
      </c>
      <c r="X885" s="103">
        <v>1</v>
      </c>
      <c r="Y885" t="s">
        <v>1076</v>
      </c>
      <c r="Z885" s="103">
        <v>3</v>
      </c>
      <c r="AA885" s="112">
        <v>34</v>
      </c>
      <c r="AB885" s="113" t="s">
        <v>940</v>
      </c>
      <c r="AC885" s="121"/>
      <c r="AD885" s="289" t="s">
        <v>347</v>
      </c>
      <c r="AE885" s="289" t="s">
        <v>347</v>
      </c>
      <c r="AF885" s="113" t="s">
        <v>937</v>
      </c>
    </row>
    <row r="886" spans="1:32" x14ac:dyDescent="0.25">
      <c r="A886">
        <v>11</v>
      </c>
      <c r="B886" t="s">
        <v>24</v>
      </c>
      <c r="C886" t="s">
        <v>412</v>
      </c>
      <c r="D886">
        <v>5</v>
      </c>
      <c r="E886" t="s">
        <v>861</v>
      </c>
      <c r="F886">
        <v>39</v>
      </c>
      <c r="G886" t="str">
        <f>VLOOKUP(M886,'BATERIA DE PROYECTOS'!$A$2:$G$115,7,0)</f>
        <v>Programa 39. Camino hacia una democracia deliberativa con un gobierno cercano a la gente y con participación ciudadana</v>
      </c>
      <c r="H886" t="s">
        <v>373</v>
      </c>
      <c r="I886" t="str">
        <f>VLOOKUP(M886,'BATERIA DE PROYECTOS'!$A$2:$I$115,9,0)</f>
        <v>Línea diferencial étnica</v>
      </c>
      <c r="J886" t="s">
        <v>539</v>
      </c>
      <c r="K886">
        <v>46</v>
      </c>
      <c r="L886" t="str">
        <f>VLOOKUP(M886,'BATERIA DE PROYECTOS'!$A$2:$L$115,12,0)</f>
        <v>Iniciativas diferenciales étnicas para comunidades Negras, Afrocolombianas, Raizales, Palenqueras, y los Pueblos Indígenas, Rrom o Gitano</v>
      </c>
      <c r="M886">
        <v>104</v>
      </c>
      <c r="N886" t="s">
        <v>941</v>
      </c>
      <c r="O886" t="s">
        <v>1829</v>
      </c>
      <c r="P886" t="s">
        <v>1830</v>
      </c>
      <c r="Q886" s="104">
        <v>277.757904</v>
      </c>
      <c r="R886" s="104">
        <v>296.43947200000002</v>
      </c>
      <c r="S886" s="104">
        <v>305.07844</v>
      </c>
      <c r="T886" s="104">
        <v>313.97093999999998</v>
      </c>
      <c r="U886" s="104">
        <v>1193.246756</v>
      </c>
      <c r="V886" s="105">
        <v>1.9999999999798881E-3</v>
      </c>
      <c r="W886">
        <v>0</v>
      </c>
      <c r="X886" s="103">
        <v>4</v>
      </c>
      <c r="Y886" t="s">
        <v>1076</v>
      </c>
      <c r="Z886" s="103">
        <v>3</v>
      </c>
      <c r="AA886" s="112">
        <v>34</v>
      </c>
      <c r="AB886" s="113" t="s">
        <v>943</v>
      </c>
      <c r="AC886" s="121"/>
      <c r="AD886" s="289" t="s">
        <v>347</v>
      </c>
      <c r="AE886" s="289" t="s">
        <v>347</v>
      </c>
      <c r="AF886" s="113" t="s">
        <v>937</v>
      </c>
    </row>
    <row r="887" spans="1:32" x14ac:dyDescent="0.25">
      <c r="A887">
        <v>11</v>
      </c>
      <c r="B887" t="s">
        <v>24</v>
      </c>
      <c r="C887" t="s">
        <v>412</v>
      </c>
      <c r="D887">
        <v>5</v>
      </c>
      <c r="E887" t="s">
        <v>861</v>
      </c>
      <c r="F887">
        <v>39</v>
      </c>
      <c r="G887" t="str">
        <f>VLOOKUP(M887,'BATERIA DE PROYECTOS'!$A$2:$G$115,7,0)</f>
        <v>Programa 39. Camino hacia una democracia deliberativa con un gobierno cercano a la gente y con participación ciudadana</v>
      </c>
      <c r="H887" t="s">
        <v>345</v>
      </c>
      <c r="I887" t="str">
        <f>VLOOKUP(M887,'BATERIA DE PROYECTOS'!$A$2:$I$115,9,0)</f>
        <v>Democracia deliberativa y participación</v>
      </c>
      <c r="J887" t="s">
        <v>347</v>
      </c>
      <c r="K887">
        <v>58</v>
      </c>
      <c r="L887" t="str">
        <f>VLOOKUP(M887,'BATERIA DE PROYECTOS'!$A$2:$L$115,12,0)</f>
        <v>Infraestructura de espacios para la participación</v>
      </c>
      <c r="M887">
        <v>107</v>
      </c>
      <c r="N887" t="s">
        <v>952</v>
      </c>
      <c r="O887" t="s">
        <v>953</v>
      </c>
      <c r="P887" t="s">
        <v>1084</v>
      </c>
      <c r="Q887" s="104">
        <v>1104.2419629999999</v>
      </c>
      <c r="R887" s="104">
        <v>1178.511573</v>
      </c>
      <c r="S887" s="104">
        <v>1212.85627</v>
      </c>
      <c r="T887" s="104">
        <v>1248.208897</v>
      </c>
      <c r="U887" s="104">
        <v>4743.8187030000008</v>
      </c>
      <c r="V887" s="105">
        <v>7.9511109987921019E-3</v>
      </c>
      <c r="W887">
        <v>0</v>
      </c>
      <c r="X887" s="103">
        <v>20</v>
      </c>
      <c r="Y887" t="s">
        <v>1076</v>
      </c>
      <c r="Z887" s="103">
        <v>3</v>
      </c>
      <c r="AA887" s="112">
        <v>32</v>
      </c>
      <c r="AB887" s="113" t="s">
        <v>954</v>
      </c>
      <c r="AC887" s="121"/>
      <c r="AD887" s="289" t="s">
        <v>347</v>
      </c>
      <c r="AE887" s="289" t="s">
        <v>347</v>
      </c>
      <c r="AF887" s="113" t="s">
        <v>955</v>
      </c>
    </row>
    <row r="888" spans="1:32" x14ac:dyDescent="0.25">
      <c r="A888">
        <v>11</v>
      </c>
      <c r="B888" t="s">
        <v>24</v>
      </c>
      <c r="C888" t="s">
        <v>412</v>
      </c>
      <c r="D888">
        <v>5</v>
      </c>
      <c r="E888" t="s">
        <v>861</v>
      </c>
      <c r="F888">
        <v>39</v>
      </c>
      <c r="G888" t="str">
        <f>VLOOKUP(M888,'BATERIA DE PROYECTOS'!$A$2:$G$115,7,0)</f>
        <v>Programa 39. Camino hacia una democracia deliberativa con un gobierno cercano a la gente y con participación ciudadana</v>
      </c>
      <c r="H888" t="s">
        <v>345</v>
      </c>
      <c r="I888" t="str">
        <f>VLOOKUP(M888,'BATERIA DE PROYECTOS'!$A$2:$I$115,9,0)</f>
        <v>Democracia deliberativa y participación</v>
      </c>
      <c r="J888" t="s">
        <v>347</v>
      </c>
      <c r="K888">
        <v>58</v>
      </c>
      <c r="L888" t="str">
        <f>VLOOKUP(M888,'BATERIA DE PROYECTOS'!$A$2:$L$115,12,0)</f>
        <v>Infraestructura de espacios para la participación</v>
      </c>
      <c r="M888">
        <v>108</v>
      </c>
      <c r="N888" t="s">
        <v>956</v>
      </c>
      <c r="O888" t="s">
        <v>957</v>
      </c>
      <c r="P888" t="s">
        <v>1831</v>
      </c>
      <c r="Q888" s="104">
        <v>277.757904</v>
      </c>
      <c r="R888" s="104">
        <v>296.43947200000002</v>
      </c>
      <c r="S888" s="104">
        <v>305.07844</v>
      </c>
      <c r="T888" s="104">
        <v>313.97093999999998</v>
      </c>
      <c r="U888" s="104">
        <v>1193.246756</v>
      </c>
      <c r="V888" s="105">
        <v>1.9999999999798881E-3</v>
      </c>
      <c r="W888">
        <v>0</v>
      </c>
      <c r="X888" s="103">
        <v>70</v>
      </c>
      <c r="Y888" t="s">
        <v>1076</v>
      </c>
      <c r="Z888" s="103">
        <v>3</v>
      </c>
      <c r="AA888" s="112">
        <v>32</v>
      </c>
      <c r="AB888" s="113" t="s">
        <v>222</v>
      </c>
      <c r="AC888" s="121"/>
      <c r="AD888" s="289" t="s">
        <v>347</v>
      </c>
      <c r="AE888" s="289" t="s">
        <v>347</v>
      </c>
      <c r="AF888" s="113" t="s">
        <v>958</v>
      </c>
    </row>
    <row r="889" spans="1:32" x14ac:dyDescent="0.25">
      <c r="A889">
        <v>11</v>
      </c>
      <c r="B889" t="s">
        <v>24</v>
      </c>
      <c r="C889" t="s">
        <v>412</v>
      </c>
      <c r="D889">
        <v>5</v>
      </c>
      <c r="E889" t="s">
        <v>861</v>
      </c>
      <c r="F889">
        <v>39</v>
      </c>
      <c r="G889" t="str">
        <f>VLOOKUP(M889,'BATERIA DE PROYECTOS'!$A$2:$G$115,7,0)</f>
        <v>Programa 39. Camino hacia una democracia deliberativa con un gobierno cercano a la gente y con participación ciudadana</v>
      </c>
      <c r="H889" t="s">
        <v>345</v>
      </c>
      <c r="I889" t="str">
        <f>VLOOKUP(M889,'BATERIA DE PROYECTOS'!$A$2:$I$115,9,0)</f>
        <v>Gobierno confiable</v>
      </c>
      <c r="J889" t="s">
        <v>347</v>
      </c>
      <c r="K889">
        <v>59</v>
      </c>
      <c r="L889" t="str">
        <f>VLOOKUP(M889,'BATERIA DE PROYECTOS'!$A$2:$L$115,12,0)</f>
        <v>Fortalecimiento a medios comunitarios y alternativos</v>
      </c>
      <c r="M889">
        <v>109</v>
      </c>
      <c r="N889" t="s">
        <v>966</v>
      </c>
      <c r="O889" t="s">
        <v>967</v>
      </c>
      <c r="P889" t="s">
        <v>1832</v>
      </c>
      <c r="Q889" s="104">
        <v>1034.020043</v>
      </c>
      <c r="R889" s="104">
        <v>1103.5666349999999</v>
      </c>
      <c r="S889" s="104">
        <v>1135.7272539999999</v>
      </c>
      <c r="T889" s="104">
        <v>1168.8317059999999</v>
      </c>
      <c r="U889" s="104">
        <v>4442.145638</v>
      </c>
      <c r="V889" s="105">
        <v>7.4454769989843244E-3</v>
      </c>
      <c r="W889">
        <v>0</v>
      </c>
      <c r="X889" s="103">
        <v>25</v>
      </c>
      <c r="Y889" t="s">
        <v>1076</v>
      </c>
      <c r="Z889" s="103">
        <v>3</v>
      </c>
      <c r="AA889" s="112">
        <v>32</v>
      </c>
      <c r="AB889" s="113" t="s">
        <v>968</v>
      </c>
      <c r="AC889" s="121"/>
      <c r="AD889" s="289" t="s">
        <v>347</v>
      </c>
      <c r="AE889" s="289" t="s">
        <v>347</v>
      </c>
      <c r="AF889" s="113" t="s">
        <v>969</v>
      </c>
    </row>
    <row r="890" spans="1:32" x14ac:dyDescent="0.25">
      <c r="A890">
        <v>12</v>
      </c>
      <c r="B890" t="s">
        <v>26</v>
      </c>
      <c r="C890" t="s">
        <v>342</v>
      </c>
      <c r="D890">
        <v>1</v>
      </c>
      <c r="E890" t="s">
        <v>343</v>
      </c>
      <c r="F890">
        <v>1</v>
      </c>
      <c r="G890" t="str">
        <f>VLOOKUP(M890,'BATERIA DE PROYECTOS'!$A$2:$G$115,7,0)</f>
        <v>Programa 1. Diálogo social y cultura ciudadana para la convivencia pacífica y la recuperación de la confianza.</v>
      </c>
      <c r="H890" t="s">
        <v>345</v>
      </c>
      <c r="I890" t="str">
        <f>VLOOKUP(M890,'BATERIA DE PROYECTOS'!$A$2:$I$115,9,0)</f>
        <v>Cultura ciudadana para la convivencia pacífica</v>
      </c>
      <c r="J890" t="s">
        <v>347</v>
      </c>
      <c r="K890">
        <v>15</v>
      </c>
      <c r="L890" t="str">
        <f>VLOOKUP(M890,'BATERIA DE PROYECTOS'!$A$2:$L$115,12,0)</f>
        <v>Promoción de la convivencia ciudadana</v>
      </c>
      <c r="M890">
        <v>1</v>
      </c>
      <c r="N890" t="s">
        <v>350</v>
      </c>
      <c r="O890" t="s">
        <v>351</v>
      </c>
      <c r="P890" t="s">
        <v>1425</v>
      </c>
      <c r="Q890" s="104">
        <v>217</v>
      </c>
      <c r="R890" s="104">
        <v>224</v>
      </c>
      <c r="S890" s="104">
        <v>230</v>
      </c>
      <c r="T890" s="104">
        <v>237</v>
      </c>
      <c r="U890" s="104">
        <v>908</v>
      </c>
      <c r="V890" s="105">
        <v>5.1999999999999998E-3</v>
      </c>
      <c r="W890">
        <v>0</v>
      </c>
      <c r="X890" s="103">
        <v>80</v>
      </c>
      <c r="Y890" t="s">
        <v>991</v>
      </c>
      <c r="Z890" s="103">
        <v>51</v>
      </c>
      <c r="AA890" s="112">
        <v>1</v>
      </c>
      <c r="AB890" s="113" t="s">
        <v>352</v>
      </c>
      <c r="AC890" s="121"/>
      <c r="AD890" s="289" t="s">
        <v>353</v>
      </c>
      <c r="AE890" s="289" t="s">
        <v>347</v>
      </c>
      <c r="AF890" s="113" t="s">
        <v>354</v>
      </c>
    </row>
    <row r="891" spans="1:32" x14ac:dyDescent="0.25">
      <c r="A891">
        <v>12</v>
      </c>
      <c r="B891" t="s">
        <v>26</v>
      </c>
      <c r="C891" t="s">
        <v>342</v>
      </c>
      <c r="D891">
        <v>1</v>
      </c>
      <c r="E891" t="s">
        <v>343</v>
      </c>
      <c r="F891">
        <v>1</v>
      </c>
      <c r="G891" t="str">
        <f>VLOOKUP(M891,'BATERIA DE PROYECTOS'!$A$2:$G$115,7,0)</f>
        <v>Programa 1. Diálogo social y cultura ciudadana para la convivencia pacífica y la recuperación de la confianza.</v>
      </c>
      <c r="H891" t="s">
        <v>345</v>
      </c>
      <c r="I891" t="str">
        <f>VLOOKUP(M891,'BATERIA DE PROYECTOS'!$A$2:$I$115,9,0)</f>
        <v>Cultura ciudadana para la convivencia pacífica</v>
      </c>
      <c r="J891" t="s">
        <v>347</v>
      </c>
      <c r="K891">
        <v>15</v>
      </c>
      <c r="L891" t="str">
        <f>VLOOKUP(M891,'BATERIA DE PROYECTOS'!$A$2:$L$115,12,0)</f>
        <v>Promoción de la convivencia ciudadana</v>
      </c>
      <c r="M891">
        <v>3</v>
      </c>
      <c r="N891" t="s">
        <v>360</v>
      </c>
      <c r="O891" t="s">
        <v>361</v>
      </c>
      <c r="P891" t="s">
        <v>1426</v>
      </c>
      <c r="Q891" s="104">
        <v>217</v>
      </c>
      <c r="R891" s="104">
        <v>224</v>
      </c>
      <c r="S891" s="104">
        <v>230</v>
      </c>
      <c r="T891" s="104">
        <v>237</v>
      </c>
      <c r="U891" s="104">
        <v>908</v>
      </c>
      <c r="V891" s="105">
        <v>5.1999999999999998E-3</v>
      </c>
      <c r="W891">
        <v>0</v>
      </c>
      <c r="X891" s="103">
        <v>4</v>
      </c>
      <c r="Y891" t="s">
        <v>991</v>
      </c>
      <c r="Z891" s="103">
        <v>51</v>
      </c>
      <c r="AA891" s="112">
        <v>1</v>
      </c>
      <c r="AB891" s="113" t="s">
        <v>362</v>
      </c>
      <c r="AC891" s="121"/>
      <c r="AD891" s="289" t="s">
        <v>358</v>
      </c>
      <c r="AE891" s="289" t="s">
        <v>347</v>
      </c>
      <c r="AF891" s="113" t="s">
        <v>354</v>
      </c>
    </row>
    <row r="892" spans="1:32" x14ac:dyDescent="0.25">
      <c r="A892">
        <v>12</v>
      </c>
      <c r="B892" t="s">
        <v>26</v>
      </c>
      <c r="C892" t="s">
        <v>363</v>
      </c>
      <c r="D892">
        <v>1</v>
      </c>
      <c r="E892" t="s">
        <v>343</v>
      </c>
      <c r="F892">
        <v>2</v>
      </c>
      <c r="G892" t="str">
        <f>VLOOKUP(M892,'BATERIA DE PROYECTOS'!$A$2:$G$115,7,0)</f>
        <v>Programa 2. Cero tolerancia a las violencias contra las mujeres y basadas en género</v>
      </c>
      <c r="H892" t="s">
        <v>345</v>
      </c>
      <c r="I892" t="str">
        <f>VLOOKUP(M892,'BATERIA DE PROYECTOS'!$A$2:$I$115,9,0)</f>
        <v>Cero tolerancia a las violencias</v>
      </c>
      <c r="J892" t="s">
        <v>347</v>
      </c>
      <c r="K892">
        <v>22</v>
      </c>
      <c r="L892" t="str">
        <f>VLOOKUP(M892,'BATERIA DE PROYECTOS'!$A$2:$L$115,12,0)</f>
        <v>Prevención del feminicidio y las violencias contra las mujeres</v>
      </c>
      <c r="M892">
        <v>4</v>
      </c>
      <c r="N892" t="s">
        <v>368</v>
      </c>
      <c r="O892" t="s">
        <v>369</v>
      </c>
      <c r="P892" t="s">
        <v>1833</v>
      </c>
      <c r="Q892" s="104">
        <v>647</v>
      </c>
      <c r="R892" s="104">
        <v>666</v>
      </c>
      <c r="S892" s="104">
        <v>686</v>
      </c>
      <c r="T892" s="104">
        <v>706</v>
      </c>
      <c r="U892" s="104">
        <v>2706</v>
      </c>
      <c r="V892" s="105">
        <v>1.55E-2</v>
      </c>
      <c r="W892">
        <v>0</v>
      </c>
      <c r="X892" s="103">
        <v>3000</v>
      </c>
      <c r="Y892" t="s">
        <v>995</v>
      </c>
      <c r="Z892" s="103">
        <v>50</v>
      </c>
      <c r="AA892" s="112">
        <v>2</v>
      </c>
      <c r="AB892" s="113" t="s">
        <v>222</v>
      </c>
      <c r="AC892" s="121"/>
      <c r="AD892" s="289" t="s">
        <v>370</v>
      </c>
      <c r="AE892" s="289" t="s">
        <v>347</v>
      </c>
      <c r="AF892" s="113" t="s">
        <v>371</v>
      </c>
    </row>
    <row r="893" spans="1:32" x14ac:dyDescent="0.25">
      <c r="A893">
        <v>12</v>
      </c>
      <c r="B893" t="s">
        <v>26</v>
      </c>
      <c r="C893" t="s">
        <v>342</v>
      </c>
      <c r="D893">
        <v>1</v>
      </c>
      <c r="E893" t="s">
        <v>343</v>
      </c>
      <c r="F893">
        <v>3</v>
      </c>
      <c r="G893" t="str">
        <f>VLOOKUP(M893,'BATERIA DE PROYECTOS'!$A$2:$G$115,7,0)</f>
        <v>Programa 3. Desmantelamiento de estructuras criminales y delincuenciales con mejores capacidades y activos tecnológicos.</v>
      </c>
      <c r="H893" t="s">
        <v>373</v>
      </c>
      <c r="I893" t="str">
        <f>VLOOKUP(M893,'BATERIA DE PROYECTOS'!$A$2:$I$115,9,0)</f>
        <v>Mejores capacidades al servicio de la seguridad</v>
      </c>
      <c r="J893" t="s">
        <v>375</v>
      </c>
      <c r="K893">
        <v>2</v>
      </c>
      <c r="L893" t="str">
        <f>VLOOKUP(M893,'BATERIA DE PROYECTOS'!$A$2:$L$115,12,0)</f>
        <v>Dotación, mantenimiento de equipamientos que permitan el fortalecimiento de la seguridad y justicia.</v>
      </c>
      <c r="M893">
        <v>5</v>
      </c>
      <c r="N893" t="s">
        <v>378</v>
      </c>
      <c r="O893" t="s">
        <v>379</v>
      </c>
      <c r="P893" t="s">
        <v>996</v>
      </c>
      <c r="Q893" s="104">
        <v>835</v>
      </c>
      <c r="R893" s="104">
        <v>860</v>
      </c>
      <c r="S893" s="104">
        <v>885</v>
      </c>
      <c r="T893" s="104">
        <v>911</v>
      </c>
      <c r="U893" s="104">
        <v>3491</v>
      </c>
      <c r="V893" s="105">
        <v>0.02</v>
      </c>
      <c r="W893">
        <v>0</v>
      </c>
      <c r="X893" s="103">
        <v>4</v>
      </c>
      <c r="Y893" t="s">
        <v>991</v>
      </c>
      <c r="Z893" s="103">
        <v>51</v>
      </c>
      <c r="AA893" s="112">
        <v>3</v>
      </c>
      <c r="AB893" s="113" t="s">
        <v>222</v>
      </c>
      <c r="AC893" s="121"/>
      <c r="AD893" s="289" t="s">
        <v>347</v>
      </c>
      <c r="AE893" s="289" t="s">
        <v>347</v>
      </c>
      <c r="AF893" s="113" t="s">
        <v>380</v>
      </c>
    </row>
    <row r="894" spans="1:32" x14ac:dyDescent="0.25">
      <c r="A894">
        <v>12</v>
      </c>
      <c r="B894" t="s">
        <v>26</v>
      </c>
      <c r="C894" t="s">
        <v>342</v>
      </c>
      <c r="D894">
        <v>1</v>
      </c>
      <c r="E894" t="s">
        <v>343</v>
      </c>
      <c r="F894">
        <v>4</v>
      </c>
      <c r="G894" t="str">
        <f>VLOOKUP(M894,'BATERIA DE PROYECTOS'!$A$2:$G$115,7,0)</f>
        <v>Programa 4. Servicios centrados en la justicia.</v>
      </c>
      <c r="H894" t="s">
        <v>345</v>
      </c>
      <c r="I894" t="str">
        <f>VLOOKUP(M894,'BATERIA DE PROYECTOS'!$A$2:$I$115,9,0)</f>
        <v>Cultura ciudadana para la convivencia pacífica</v>
      </c>
      <c r="J894" t="s">
        <v>347</v>
      </c>
      <c r="K894">
        <v>14</v>
      </c>
      <c r="L894" t="str">
        <f>VLOOKUP(M894,'BATERIA DE PROYECTOS'!$A$2:$L$115,12,0)</f>
        <v>Acceso a la Justicia</v>
      </c>
      <c r="M894">
        <v>8</v>
      </c>
      <c r="N894" t="s">
        <v>392</v>
      </c>
      <c r="O894" t="s">
        <v>1834</v>
      </c>
      <c r="P894" t="s">
        <v>1835</v>
      </c>
      <c r="Q894" s="104">
        <v>146</v>
      </c>
      <c r="R894" s="104">
        <v>150</v>
      </c>
      <c r="S894" s="104">
        <v>155</v>
      </c>
      <c r="T894" s="104">
        <v>159</v>
      </c>
      <c r="U894" s="104">
        <v>611</v>
      </c>
      <c r="V894" s="105">
        <v>3.5000000000000001E-3</v>
      </c>
      <c r="W894">
        <v>0</v>
      </c>
      <c r="X894" s="103">
        <v>16</v>
      </c>
      <c r="Y894" t="s">
        <v>991</v>
      </c>
      <c r="Z894" s="103">
        <v>51</v>
      </c>
      <c r="AA894" s="112">
        <v>4</v>
      </c>
      <c r="AB894" s="113" t="s">
        <v>352</v>
      </c>
      <c r="AC894" s="121"/>
      <c r="AD894" s="289" t="s">
        <v>347</v>
      </c>
      <c r="AE894" s="289" t="s">
        <v>347</v>
      </c>
      <c r="AF894" s="113" t="s">
        <v>391</v>
      </c>
    </row>
    <row r="895" spans="1:32" x14ac:dyDescent="0.25">
      <c r="A895">
        <v>12</v>
      </c>
      <c r="B895" t="s">
        <v>26</v>
      </c>
      <c r="C895" t="s">
        <v>342</v>
      </c>
      <c r="D895">
        <v>1</v>
      </c>
      <c r="E895" t="s">
        <v>343</v>
      </c>
      <c r="F895">
        <v>4</v>
      </c>
      <c r="G895" t="str">
        <f>VLOOKUP(M895,'BATERIA DE PROYECTOS'!$A$2:$G$115,7,0)</f>
        <v>Programa 4. Servicios centrados en la justicia.</v>
      </c>
      <c r="H895" t="s">
        <v>345</v>
      </c>
      <c r="I895" t="str">
        <f>VLOOKUP(M895,'BATERIA DE PROYECTOS'!$A$2:$I$115,9,0)</f>
        <v>Cultura ciudadana para la convivencia pacífica</v>
      </c>
      <c r="J895" t="s">
        <v>347</v>
      </c>
      <c r="K895">
        <v>14</v>
      </c>
      <c r="L895" t="str">
        <f>VLOOKUP(M895,'BATERIA DE PROYECTOS'!$A$2:$L$115,12,0)</f>
        <v>Acceso a la Justicia</v>
      </c>
      <c r="M895">
        <v>11</v>
      </c>
      <c r="N895" t="s">
        <v>401</v>
      </c>
      <c r="O895" t="s">
        <v>402</v>
      </c>
      <c r="P895" t="s">
        <v>1002</v>
      </c>
      <c r="Q895" s="104">
        <v>272</v>
      </c>
      <c r="R895" s="104">
        <v>279</v>
      </c>
      <c r="S895" s="104">
        <v>288</v>
      </c>
      <c r="T895" s="104">
        <v>296</v>
      </c>
      <c r="U895" s="104">
        <v>1135</v>
      </c>
      <c r="V895" s="105">
        <v>6.4999999999999997E-3</v>
      </c>
      <c r="W895">
        <v>0</v>
      </c>
      <c r="X895" s="103">
        <v>1</v>
      </c>
      <c r="Y895" t="s">
        <v>991</v>
      </c>
      <c r="Z895" s="103">
        <v>51</v>
      </c>
      <c r="AA895" s="112">
        <v>4</v>
      </c>
      <c r="AB895" s="113" t="s">
        <v>403</v>
      </c>
      <c r="AC895" s="121"/>
      <c r="AD895" s="289" t="s">
        <v>358</v>
      </c>
      <c r="AE895" s="289" t="s">
        <v>347</v>
      </c>
      <c r="AF895" s="113" t="s">
        <v>354</v>
      </c>
    </row>
    <row r="896" spans="1:32" x14ac:dyDescent="0.25">
      <c r="A896">
        <v>12</v>
      </c>
      <c r="B896" t="s">
        <v>26</v>
      </c>
      <c r="C896" t="s">
        <v>412</v>
      </c>
      <c r="D896">
        <v>1</v>
      </c>
      <c r="E896" t="s">
        <v>343</v>
      </c>
      <c r="F896">
        <v>5</v>
      </c>
      <c r="G896" t="str">
        <f>VLOOKUP(M896,'BATERIA DE PROYECTOS'!$A$2:$G$115,7,0)</f>
        <v>Programa 5. Espacio público seguro e inclusivo.</v>
      </c>
      <c r="H896" t="s">
        <v>345</v>
      </c>
      <c r="I896" t="str">
        <f>VLOOKUP(M896,'BATERIA DE PROYECTOS'!$A$2:$I$115,9,0)</f>
        <v>Cultura ciudadana para la convivencia pacífica</v>
      </c>
      <c r="J896" t="s">
        <v>347</v>
      </c>
      <c r="K896">
        <v>60</v>
      </c>
      <c r="L896" t="str">
        <f>VLOOKUP(M896,'BATERIA DE PROYECTOS'!$A$2:$L$115,12,0)</f>
        <v>Acuerdos para el uso y aprovechamiento del espacio público</v>
      </c>
      <c r="M896">
        <v>14</v>
      </c>
      <c r="N896" t="s">
        <v>416</v>
      </c>
      <c r="O896" t="s">
        <v>417</v>
      </c>
      <c r="P896" t="s">
        <v>1569</v>
      </c>
      <c r="Q896" s="104">
        <v>606</v>
      </c>
      <c r="R896" s="104">
        <v>623</v>
      </c>
      <c r="S896" s="104">
        <v>642</v>
      </c>
      <c r="T896" s="104">
        <v>660</v>
      </c>
      <c r="U896" s="104">
        <v>2531</v>
      </c>
      <c r="V896" s="105">
        <v>1.4500000000000001E-2</v>
      </c>
      <c r="W896">
        <v>0</v>
      </c>
      <c r="X896" s="103">
        <v>12</v>
      </c>
      <c r="Y896" t="s">
        <v>1076</v>
      </c>
      <c r="Z896" s="103">
        <v>3</v>
      </c>
      <c r="AA896" s="112">
        <v>5</v>
      </c>
      <c r="AB896" s="113" t="s">
        <v>418</v>
      </c>
      <c r="AC896" s="121"/>
      <c r="AD896" s="289" t="s">
        <v>419</v>
      </c>
      <c r="AE896" s="289" t="s">
        <v>347</v>
      </c>
      <c r="AF896" s="113" t="s">
        <v>420</v>
      </c>
    </row>
    <row r="897" spans="1:32" x14ac:dyDescent="0.25">
      <c r="A897">
        <v>12</v>
      </c>
      <c r="B897" t="s">
        <v>26</v>
      </c>
      <c r="C897" t="s">
        <v>421</v>
      </c>
      <c r="D897">
        <v>1</v>
      </c>
      <c r="E897" t="s">
        <v>343</v>
      </c>
      <c r="F897">
        <v>5</v>
      </c>
      <c r="G897" t="str">
        <f>VLOOKUP(M897,'BATERIA DE PROYECTOS'!$A$2:$G$115,7,0)</f>
        <v>Programa 5. Espacio público seguro e inclusivo.</v>
      </c>
      <c r="H897" t="s">
        <v>345</v>
      </c>
      <c r="I897" t="str">
        <f>VLOOKUP(M897,'BATERIA DE PROYECTOS'!$A$2:$I$115,9,0)</f>
        <v>Infraestructura segura e incluyente</v>
      </c>
      <c r="J897" t="s">
        <v>347</v>
      </c>
      <c r="K897">
        <v>16</v>
      </c>
      <c r="L897" t="str">
        <f>VLOOKUP(M897,'BATERIA DE PROYECTOS'!$A$2:$L$115,12,0)</f>
        <v>Construcción y/o conservación de elementos del sistema de espacio público</v>
      </c>
      <c r="M897">
        <v>15</v>
      </c>
      <c r="N897" t="s">
        <v>425</v>
      </c>
      <c r="O897" t="s">
        <v>426</v>
      </c>
      <c r="P897" t="s">
        <v>1836</v>
      </c>
      <c r="Q897" s="104">
        <v>652</v>
      </c>
      <c r="R897" s="104">
        <v>671</v>
      </c>
      <c r="S897" s="104">
        <v>690</v>
      </c>
      <c r="T897" s="104">
        <v>710</v>
      </c>
      <c r="U897" s="104">
        <v>2723</v>
      </c>
      <c r="V897" s="105">
        <v>1.5599999999999999E-2</v>
      </c>
      <c r="W897">
        <v>0</v>
      </c>
      <c r="X897" s="103">
        <v>4000</v>
      </c>
      <c r="Y897" t="s">
        <v>1006</v>
      </c>
      <c r="Z897" s="103">
        <v>37</v>
      </c>
      <c r="AA897" s="112">
        <v>6</v>
      </c>
      <c r="AB897" s="113" t="s">
        <v>383</v>
      </c>
      <c r="AC897" s="121"/>
      <c r="AD897" s="289" t="s">
        <v>419</v>
      </c>
      <c r="AE897" s="289" t="s">
        <v>427</v>
      </c>
      <c r="AF897" s="113" t="s">
        <v>429</v>
      </c>
    </row>
    <row r="898" spans="1:32" x14ac:dyDescent="0.25">
      <c r="A898">
        <v>12</v>
      </c>
      <c r="B898" t="s">
        <v>26</v>
      </c>
      <c r="C898" t="s">
        <v>342</v>
      </c>
      <c r="D898">
        <v>1</v>
      </c>
      <c r="E898" t="s">
        <v>343</v>
      </c>
      <c r="F898">
        <v>5</v>
      </c>
      <c r="G898" t="str">
        <f>VLOOKUP(M898,'BATERIA DE PROYECTOS'!$A$2:$G$115,7,0)</f>
        <v>Programa 5. Espacio público seguro e inclusivo.</v>
      </c>
      <c r="H898" t="s">
        <v>373</v>
      </c>
      <c r="I898" t="str">
        <f>VLOOKUP(M898,'BATERIA DE PROYECTOS'!$A$2:$I$115,9,0)</f>
        <v>Cultura ciudadana para la convivencia pacífica</v>
      </c>
      <c r="J898" t="s">
        <v>430</v>
      </c>
      <c r="K898">
        <v>1</v>
      </c>
      <c r="L898" t="str">
        <f>VLOOKUP(M898,'BATERIA DE PROYECTOS'!$A$2:$L$115,12,0)</f>
        <v>Cultura ciudadana en torno a la seguridad</v>
      </c>
      <c r="M898">
        <v>16</v>
      </c>
      <c r="N898" t="s">
        <v>433</v>
      </c>
      <c r="O898" t="s">
        <v>434</v>
      </c>
      <c r="P898" t="s">
        <v>1007</v>
      </c>
      <c r="Q898" s="104">
        <v>835</v>
      </c>
      <c r="R898" s="104">
        <v>860</v>
      </c>
      <c r="S898" s="104">
        <v>885</v>
      </c>
      <c r="T898" s="104">
        <v>911</v>
      </c>
      <c r="U898" s="104">
        <v>3491</v>
      </c>
      <c r="V898" s="105">
        <v>0.02</v>
      </c>
      <c r="W898">
        <v>0</v>
      </c>
      <c r="X898" s="103">
        <v>4</v>
      </c>
      <c r="Y898" t="s">
        <v>991</v>
      </c>
      <c r="Z898" s="103">
        <v>51</v>
      </c>
      <c r="AA898" s="112">
        <v>7</v>
      </c>
      <c r="AB898" s="113" t="s">
        <v>435</v>
      </c>
      <c r="AC898" s="121"/>
      <c r="AD898" s="289" t="s">
        <v>436</v>
      </c>
      <c r="AE898" s="289" t="s">
        <v>347</v>
      </c>
      <c r="AF898" s="113" t="s">
        <v>437</v>
      </c>
    </row>
    <row r="899" spans="1:32" x14ac:dyDescent="0.25">
      <c r="A899">
        <v>12</v>
      </c>
      <c r="B899" t="s">
        <v>26</v>
      </c>
      <c r="C899" t="s">
        <v>612</v>
      </c>
      <c r="D899">
        <v>2</v>
      </c>
      <c r="E899" t="s">
        <v>439</v>
      </c>
      <c r="F899">
        <v>7</v>
      </c>
      <c r="G899" t="str">
        <f>VLOOKUP(M899,'BATERIA DE PROYECTOS'!$A$2:$G$115,7,0)</f>
        <v>Programa 7. Bogotá, una ciudad con menos pobreza.</v>
      </c>
      <c r="H899" t="s">
        <v>373</v>
      </c>
      <c r="I899" t="str">
        <f>VLOOKUP(M899,'BATERIA DE PROYECTOS'!$A$2:$I$115,9,0)</f>
        <v xml:space="preserve">Menos pobreza </v>
      </c>
      <c r="J899">
        <v>0.12</v>
      </c>
      <c r="K899">
        <v>4</v>
      </c>
      <c r="L899" t="str">
        <f>VLOOKUP(M899,'BATERIA DE PROYECTOS'!$A$2:$L$115,12,0)</f>
        <v xml:space="preserve">Transferencias monetarias condicionadas para jóvenes </v>
      </c>
      <c r="M899">
        <v>46</v>
      </c>
      <c r="N899" t="s">
        <v>617</v>
      </c>
      <c r="O899" t="s">
        <v>618</v>
      </c>
      <c r="P899" t="s">
        <v>1837</v>
      </c>
      <c r="Q899" s="104">
        <v>808</v>
      </c>
      <c r="R899" s="104">
        <v>831</v>
      </c>
      <c r="S899" s="104">
        <v>856</v>
      </c>
      <c r="T899" s="104">
        <v>881</v>
      </c>
      <c r="U899" s="104">
        <v>3376</v>
      </c>
      <c r="V899" s="105">
        <v>1.9300000000000001E-2</v>
      </c>
      <c r="W899">
        <v>0</v>
      </c>
      <c r="X899" s="103">
        <v>800</v>
      </c>
      <c r="Y899" t="s">
        <v>1009</v>
      </c>
      <c r="Z899" s="103">
        <v>24</v>
      </c>
      <c r="AA899" s="112">
        <v>8</v>
      </c>
      <c r="AB899" s="113" t="s">
        <v>619</v>
      </c>
      <c r="AC899" s="121"/>
      <c r="AD899" s="289" t="s">
        <v>620</v>
      </c>
      <c r="AE899" s="289" t="s">
        <v>621</v>
      </c>
      <c r="AF899" s="113" t="s">
        <v>622</v>
      </c>
    </row>
    <row r="900" spans="1:32" x14ac:dyDescent="0.25">
      <c r="A900">
        <v>12</v>
      </c>
      <c r="B900" t="s">
        <v>26</v>
      </c>
      <c r="C900" t="s">
        <v>612</v>
      </c>
      <c r="D900">
        <v>2</v>
      </c>
      <c r="E900" t="s">
        <v>439</v>
      </c>
      <c r="F900">
        <v>7</v>
      </c>
      <c r="G900" t="str">
        <f>VLOOKUP(M900,'BATERIA DE PROYECTOS'!$A$2:$G$115,7,0)</f>
        <v>Programa 7. Bogotá, una ciudad con menos pobreza.</v>
      </c>
      <c r="H900" t="s">
        <v>373</v>
      </c>
      <c r="I900" t="str">
        <f>VLOOKUP(M900,'BATERIA DE PROYECTOS'!$A$2:$I$115,9,0)</f>
        <v xml:space="preserve">Menos pobreza </v>
      </c>
      <c r="J900">
        <v>0.12</v>
      </c>
      <c r="K900">
        <v>5</v>
      </c>
      <c r="L900" t="str">
        <f>VLOOKUP(M900,'BATERIA DE PROYECTOS'!$A$2:$L$115,12,0)</f>
        <v>Otras Transferencias Monetarias</v>
      </c>
      <c r="M900">
        <v>47</v>
      </c>
      <c r="N900" t="s">
        <v>625</v>
      </c>
      <c r="O900" t="s">
        <v>626</v>
      </c>
      <c r="P900" t="s">
        <v>1838</v>
      </c>
      <c r="Q900" s="104">
        <v>1055</v>
      </c>
      <c r="R900" s="104">
        <v>1086</v>
      </c>
      <c r="S900" s="104">
        <v>1118</v>
      </c>
      <c r="T900" s="104">
        <v>1150</v>
      </c>
      <c r="U900" s="104">
        <v>4409</v>
      </c>
      <c r="V900" s="105">
        <v>2.53E-2</v>
      </c>
      <c r="W900">
        <v>0</v>
      </c>
      <c r="X900" s="103">
        <v>10000</v>
      </c>
      <c r="Y900" t="s">
        <v>1009</v>
      </c>
      <c r="Z900" s="103">
        <v>24</v>
      </c>
      <c r="AA900" s="112">
        <v>8</v>
      </c>
      <c r="AB900" s="113" t="s">
        <v>627</v>
      </c>
      <c r="AC900" s="121"/>
      <c r="AD900" s="289" t="s">
        <v>620</v>
      </c>
      <c r="AE900" s="289" t="s">
        <v>628</v>
      </c>
      <c r="AF900" s="113" t="s">
        <v>629</v>
      </c>
    </row>
    <row r="901" spans="1:32" x14ac:dyDescent="0.25">
      <c r="A901">
        <v>12</v>
      </c>
      <c r="B901" t="s">
        <v>26</v>
      </c>
      <c r="C901" t="s">
        <v>612</v>
      </c>
      <c r="D901">
        <v>2</v>
      </c>
      <c r="E901" t="s">
        <v>439</v>
      </c>
      <c r="F901">
        <v>7</v>
      </c>
      <c r="G901" t="str">
        <f>VLOOKUP(M901,'BATERIA DE PROYECTOS'!$A$2:$G$115,7,0)</f>
        <v>Programa 7. Bogotá, una ciudad con menos pobreza.</v>
      </c>
      <c r="H901" t="s">
        <v>373</v>
      </c>
      <c r="I901" t="str">
        <f>VLOOKUP(M901,'BATERIA DE PROYECTOS'!$A$2:$I$115,9,0)</f>
        <v xml:space="preserve">Menos pobreza </v>
      </c>
      <c r="J901">
        <v>0.12</v>
      </c>
      <c r="K901">
        <v>6</v>
      </c>
      <c r="L901" t="str">
        <f>VLOOKUP(M901,'BATERIA DE PROYECTOS'!$A$2:$L$115,12,0)</f>
        <v>Apoyo económico para persona mayor - tipo C</v>
      </c>
      <c r="M901">
        <v>48</v>
      </c>
      <c r="N901" t="s">
        <v>632</v>
      </c>
      <c r="O901" t="s">
        <v>633</v>
      </c>
      <c r="P901" t="s">
        <v>1839</v>
      </c>
      <c r="Q901" s="104">
        <v>2038</v>
      </c>
      <c r="R901" s="104">
        <v>2098</v>
      </c>
      <c r="S901" s="104">
        <v>2159</v>
      </c>
      <c r="T901" s="104">
        <v>2222</v>
      </c>
      <c r="U901" s="104">
        <v>8518</v>
      </c>
      <c r="V901" s="105">
        <v>4.8800000000000003E-2</v>
      </c>
      <c r="W901">
        <v>0</v>
      </c>
      <c r="X901" s="103">
        <v>1050</v>
      </c>
      <c r="Y901" t="s">
        <v>1009</v>
      </c>
      <c r="Z901" s="103">
        <v>24</v>
      </c>
      <c r="AA901" s="112">
        <v>8</v>
      </c>
      <c r="AB901" s="113" t="s">
        <v>634</v>
      </c>
      <c r="AC901" s="121"/>
      <c r="AD901" s="289" t="s">
        <v>620</v>
      </c>
      <c r="AE901" s="289" t="s">
        <v>628</v>
      </c>
      <c r="AF901" s="113" t="s">
        <v>635</v>
      </c>
    </row>
    <row r="902" spans="1:32" x14ac:dyDescent="0.25">
      <c r="A902">
        <v>12</v>
      </c>
      <c r="B902" t="s">
        <v>26</v>
      </c>
      <c r="C902" t="s">
        <v>612</v>
      </c>
      <c r="D902">
        <v>2</v>
      </c>
      <c r="E902" t="s">
        <v>439</v>
      </c>
      <c r="F902">
        <v>8</v>
      </c>
      <c r="G902" t="str">
        <f>VLOOKUP(M902,'BATERIA DE PROYECTOS'!$A$2:$G$115,7,0)</f>
        <v>Programa 8. Erradicación del hambre en Bogotá</v>
      </c>
      <c r="H902" t="s">
        <v>373</v>
      </c>
      <c r="I902" t="str">
        <f>VLOOKUP(M902,'BATERIA DE PROYECTOS'!$A$2:$I$115,9,0)</f>
        <v xml:space="preserve">Menos pobreza </v>
      </c>
      <c r="J902">
        <v>0.12</v>
      </c>
      <c r="K902">
        <v>7</v>
      </c>
      <c r="L902" t="str">
        <f>VLOOKUP(M902,'BATERIA DE PROYECTOS'!$A$2:$L$115,12,0)</f>
        <v>Comedores Comunitarios</v>
      </c>
      <c r="M902">
        <v>49</v>
      </c>
      <c r="N902" t="s">
        <v>639</v>
      </c>
      <c r="O902" t="s">
        <v>1104</v>
      </c>
      <c r="P902" t="s">
        <v>1840</v>
      </c>
      <c r="Q902" s="104">
        <v>1111</v>
      </c>
      <c r="R902" s="104">
        <v>1144</v>
      </c>
      <c r="S902" s="104">
        <v>1177</v>
      </c>
      <c r="T902" s="104">
        <v>1211</v>
      </c>
      <c r="U902" s="104">
        <v>4644</v>
      </c>
      <c r="V902" s="105">
        <v>2.6599999999999999E-2</v>
      </c>
      <c r="W902">
        <v>0</v>
      </c>
      <c r="X902" s="103">
        <v>250</v>
      </c>
      <c r="Y902" t="s">
        <v>1009</v>
      </c>
      <c r="Z902" s="103">
        <v>24</v>
      </c>
      <c r="AA902" s="112">
        <v>9</v>
      </c>
      <c r="AB902" s="113" t="s">
        <v>641</v>
      </c>
      <c r="AC902" s="121"/>
      <c r="AD902" s="289" t="s">
        <v>642</v>
      </c>
      <c r="AE902" s="289" t="s">
        <v>347</v>
      </c>
      <c r="AF902" s="113" t="s">
        <v>643</v>
      </c>
    </row>
    <row r="903" spans="1:32" x14ac:dyDescent="0.25">
      <c r="A903">
        <v>12</v>
      </c>
      <c r="B903" t="s">
        <v>26</v>
      </c>
      <c r="C903" t="s">
        <v>438</v>
      </c>
      <c r="D903">
        <v>2</v>
      </c>
      <c r="E903" t="s">
        <v>439</v>
      </c>
      <c r="F903">
        <v>10</v>
      </c>
      <c r="G903" t="str">
        <f>VLOOKUP(M903,'BATERIA DE PROYECTOS'!$A$2:$G$115,7,0)</f>
        <v xml:space="preserve">Programa 10. Salud Pública Integrada e Integral </v>
      </c>
      <c r="H903" t="s">
        <v>373</v>
      </c>
      <c r="I903" t="str">
        <f>VLOOKUP(M903,'BATERIA DE PROYECTOS'!$A$2:$I$115,9,0)</f>
        <v>Ciudad saludable y con bien-estar</v>
      </c>
      <c r="J903">
        <v>0.03</v>
      </c>
      <c r="K903">
        <v>8</v>
      </c>
      <c r="L903" t="str">
        <f>VLOOKUP(M903,'BATERIA DE PROYECTOS'!$A$2:$L$115,12,0)</f>
        <v>Acciones complementarias para personas con discapacidad y sus cuidadores</v>
      </c>
      <c r="M903">
        <v>17</v>
      </c>
      <c r="N903" t="s">
        <v>444</v>
      </c>
      <c r="O903" t="s">
        <v>445</v>
      </c>
      <c r="P903" t="s">
        <v>1439</v>
      </c>
      <c r="Q903" s="104">
        <v>209</v>
      </c>
      <c r="R903" s="104">
        <v>215</v>
      </c>
      <c r="S903" s="104">
        <v>221</v>
      </c>
      <c r="T903" s="104">
        <v>228</v>
      </c>
      <c r="U903" s="104">
        <v>873</v>
      </c>
      <c r="V903" s="105">
        <v>5.0000000000000001E-3</v>
      </c>
      <c r="W903">
        <v>0</v>
      </c>
      <c r="X903" s="103">
        <v>400</v>
      </c>
      <c r="Y903" t="s">
        <v>1013</v>
      </c>
      <c r="Z903" s="103">
        <v>18</v>
      </c>
      <c r="AA903" s="112">
        <v>10</v>
      </c>
      <c r="AB903" s="113" t="s">
        <v>446</v>
      </c>
      <c r="AC903" s="121"/>
      <c r="AD903" s="289" t="s">
        <v>347</v>
      </c>
      <c r="AE903" s="289" t="s">
        <v>447</v>
      </c>
      <c r="AF903" s="113" t="s">
        <v>449</v>
      </c>
    </row>
    <row r="904" spans="1:32" x14ac:dyDescent="0.25">
      <c r="A904">
        <v>12</v>
      </c>
      <c r="B904" t="s">
        <v>26</v>
      </c>
      <c r="C904" t="s">
        <v>438</v>
      </c>
      <c r="D904">
        <v>2</v>
      </c>
      <c r="E904" t="s">
        <v>439</v>
      </c>
      <c r="F904">
        <v>10</v>
      </c>
      <c r="G904" t="str">
        <f>VLOOKUP(M904,'BATERIA DE PROYECTOS'!$A$2:$G$115,7,0)</f>
        <v xml:space="preserve">Programa 10. Salud Pública Integrada e Integral </v>
      </c>
      <c r="H904" t="s">
        <v>373</v>
      </c>
      <c r="I904" t="str">
        <f>VLOOKUP(M904,'BATERIA DE PROYECTOS'!$A$2:$I$115,9,0)</f>
        <v>Ciudad saludable y con bien-estar</v>
      </c>
      <c r="J904">
        <v>0.03</v>
      </c>
      <c r="K904">
        <v>9</v>
      </c>
      <c r="L904" t="str">
        <f>VLOOKUP(M904,'BATERIA DE PROYECTOS'!$A$2:$L$115,12,0)</f>
        <v>Acciones para la disminución de los factores de riesgo frente al consumo de sustancias psicoactivas.</v>
      </c>
      <c r="M904">
        <v>18</v>
      </c>
      <c r="N904" t="s">
        <v>452</v>
      </c>
      <c r="O904" t="s">
        <v>453</v>
      </c>
      <c r="P904" t="s">
        <v>1440</v>
      </c>
      <c r="Q904" s="104">
        <v>209</v>
      </c>
      <c r="R904" s="104">
        <v>215</v>
      </c>
      <c r="S904" s="104">
        <v>221</v>
      </c>
      <c r="T904" s="104">
        <v>228</v>
      </c>
      <c r="U904" s="104">
        <v>873</v>
      </c>
      <c r="V904" s="105">
        <v>5.0000000000000001E-3</v>
      </c>
      <c r="W904">
        <v>0</v>
      </c>
      <c r="X904" s="103">
        <v>600</v>
      </c>
      <c r="Y904" t="s">
        <v>1013</v>
      </c>
      <c r="Z904" s="103">
        <v>18</v>
      </c>
      <c r="AA904" s="112">
        <v>10</v>
      </c>
      <c r="AB904" s="113" t="s">
        <v>454</v>
      </c>
      <c r="AC904" s="121"/>
      <c r="AD904" s="289" t="s">
        <v>347</v>
      </c>
      <c r="AE904" s="289" t="s">
        <v>347</v>
      </c>
      <c r="AF904" s="113" t="s">
        <v>455</v>
      </c>
    </row>
    <row r="905" spans="1:32" x14ac:dyDescent="0.25">
      <c r="A905">
        <v>12</v>
      </c>
      <c r="B905" t="s">
        <v>26</v>
      </c>
      <c r="C905" t="s">
        <v>438</v>
      </c>
      <c r="D905">
        <v>2</v>
      </c>
      <c r="E905" t="s">
        <v>439</v>
      </c>
      <c r="F905">
        <v>10</v>
      </c>
      <c r="G905" t="str">
        <f>VLOOKUP(M905,'BATERIA DE PROYECTOS'!$A$2:$G$115,7,0)</f>
        <v xml:space="preserve">Programa 10. Salud Pública Integrada e Integral </v>
      </c>
      <c r="H905" t="s">
        <v>373</v>
      </c>
      <c r="I905" t="str">
        <f>VLOOKUP(M905,'BATERIA DE PROYECTOS'!$A$2:$I$115,9,0)</f>
        <v>Ciudad saludable y con bien-estar</v>
      </c>
      <c r="J905">
        <v>0.03</v>
      </c>
      <c r="K905">
        <v>10</v>
      </c>
      <c r="L905" t="str">
        <f>VLOOKUP(M905,'BATERIA DE PROYECTOS'!$A$2:$L$115,12,0)</f>
        <v xml:space="preserve">Otorgamiento de Dispositivos de asistencia Personal - DAP - a personas con discapacidad </v>
      </c>
      <c r="M905">
        <v>19</v>
      </c>
      <c r="N905" t="s">
        <v>458</v>
      </c>
      <c r="O905" t="s">
        <v>459</v>
      </c>
      <c r="P905" t="s">
        <v>1841</v>
      </c>
      <c r="Q905" s="104">
        <v>627</v>
      </c>
      <c r="R905" s="104">
        <v>645</v>
      </c>
      <c r="S905" s="104">
        <v>664</v>
      </c>
      <c r="T905" s="104">
        <v>683</v>
      </c>
      <c r="U905" s="104">
        <v>2618</v>
      </c>
      <c r="V905" s="105">
        <v>1.4999999999999999E-2</v>
      </c>
      <c r="W905">
        <v>0</v>
      </c>
      <c r="X905" s="103">
        <v>400</v>
      </c>
      <c r="Y905" t="s">
        <v>1013</v>
      </c>
      <c r="Z905" s="103">
        <v>18</v>
      </c>
      <c r="AA905" s="112">
        <v>10</v>
      </c>
      <c r="AB905" s="113" t="s">
        <v>460</v>
      </c>
      <c r="AC905" s="121"/>
      <c r="AD905" s="289" t="s">
        <v>347</v>
      </c>
      <c r="AE905" s="289" t="s">
        <v>447</v>
      </c>
      <c r="AF905" s="113" t="s">
        <v>449</v>
      </c>
    </row>
    <row r="906" spans="1:32" x14ac:dyDescent="0.25">
      <c r="A906">
        <v>12</v>
      </c>
      <c r="B906" t="s">
        <v>26</v>
      </c>
      <c r="C906" t="s">
        <v>438</v>
      </c>
      <c r="D906">
        <v>2</v>
      </c>
      <c r="E906" t="s">
        <v>439</v>
      </c>
      <c r="F906">
        <v>10</v>
      </c>
      <c r="G906" t="str">
        <f>VLOOKUP(M906,'BATERIA DE PROYECTOS'!$A$2:$G$115,7,0)</f>
        <v xml:space="preserve">Programa 10. Salud Pública Integrada e Integral </v>
      </c>
      <c r="H906" t="s">
        <v>373</v>
      </c>
      <c r="I906" t="str">
        <f>VLOOKUP(M906,'BATERIA DE PROYECTOS'!$A$2:$I$115,9,0)</f>
        <v>Ciudad saludable y con bien-estar</v>
      </c>
      <c r="J906">
        <v>0.03</v>
      </c>
      <c r="K906">
        <v>19</v>
      </c>
      <c r="L906" t="str">
        <f>VLOOKUP(M906,'BATERIA DE PROYECTOS'!$A$2:$L$115,12,0)</f>
        <v>Salud sexual y reproductiva consciente en adolescentes y jóvenes</v>
      </c>
      <c r="M906">
        <v>20</v>
      </c>
      <c r="N906" t="s">
        <v>463</v>
      </c>
      <c r="O906" t="s">
        <v>464</v>
      </c>
      <c r="P906" t="s">
        <v>1842</v>
      </c>
      <c r="Q906" s="104">
        <v>209</v>
      </c>
      <c r="R906" s="104">
        <v>215</v>
      </c>
      <c r="S906" s="104">
        <v>221</v>
      </c>
      <c r="T906" s="104">
        <v>228</v>
      </c>
      <c r="U906" s="104">
        <v>873</v>
      </c>
      <c r="V906" s="105">
        <v>5.0000000000000001E-3</v>
      </c>
      <c r="W906">
        <v>0</v>
      </c>
      <c r="X906" s="103">
        <v>600</v>
      </c>
      <c r="Y906" t="s">
        <v>1013</v>
      </c>
      <c r="Z906" s="103">
        <v>18</v>
      </c>
      <c r="AA906" s="112">
        <v>10</v>
      </c>
      <c r="AB906" s="113" t="s">
        <v>465</v>
      </c>
      <c r="AC906" s="121"/>
      <c r="AD906" s="289" t="s">
        <v>347</v>
      </c>
      <c r="AE906" s="289" t="s">
        <v>347</v>
      </c>
      <c r="AF906" s="113" t="s">
        <v>466</v>
      </c>
    </row>
    <row r="907" spans="1:32" x14ac:dyDescent="0.25">
      <c r="A907">
        <v>12</v>
      </c>
      <c r="B907" t="s">
        <v>26</v>
      </c>
      <c r="C907" t="s">
        <v>438</v>
      </c>
      <c r="D907">
        <v>2</v>
      </c>
      <c r="E907" t="s">
        <v>439</v>
      </c>
      <c r="F907">
        <v>10</v>
      </c>
      <c r="G907" t="str">
        <f>VLOOKUP(M907,'BATERIA DE PROYECTOS'!$A$2:$G$115,7,0)</f>
        <v xml:space="preserve">Programa 10. Salud Pública Integrada e Integral </v>
      </c>
      <c r="H907" t="s">
        <v>345</v>
      </c>
      <c r="I907" t="str">
        <f>VLOOKUP(M907,'BATERIA DE PROYECTOS'!$A$2:$I$115,9,0)</f>
        <v>Ciudad saludable y con bien-estar</v>
      </c>
      <c r="J907" t="s">
        <v>347</v>
      </c>
      <c r="K907">
        <v>70</v>
      </c>
      <c r="L907" t="str">
        <f>VLOOKUP(M907,'BATERIA DE PROYECTOS'!$A$2:$L$115,12,0)</f>
        <v>Acciones para la promoción y atención de la salud mental</v>
      </c>
      <c r="M907">
        <v>23</v>
      </c>
      <c r="N907" t="s">
        <v>480</v>
      </c>
      <c r="O907" t="s">
        <v>481</v>
      </c>
      <c r="P907" t="s">
        <v>1843</v>
      </c>
      <c r="Q907" s="104">
        <v>627</v>
      </c>
      <c r="R907" s="104">
        <v>645</v>
      </c>
      <c r="S907" s="104">
        <v>664</v>
      </c>
      <c r="T907" s="104">
        <v>683</v>
      </c>
      <c r="U907" s="104">
        <v>2618</v>
      </c>
      <c r="V907" s="105">
        <v>1.4999999999999999E-2</v>
      </c>
      <c r="W907">
        <v>0</v>
      </c>
      <c r="X907" s="103">
        <v>600</v>
      </c>
      <c r="Y907" t="s">
        <v>1013</v>
      </c>
      <c r="Z907" s="103">
        <v>18</v>
      </c>
      <c r="AA907" s="112">
        <v>10</v>
      </c>
      <c r="AB907" s="113" t="s">
        <v>482</v>
      </c>
      <c r="AC907" s="121"/>
      <c r="AD907" s="289" t="s">
        <v>483</v>
      </c>
      <c r="AE907" s="289" t="s">
        <v>347</v>
      </c>
      <c r="AF907" s="113" t="s">
        <v>472</v>
      </c>
    </row>
    <row r="908" spans="1:32" x14ac:dyDescent="0.25">
      <c r="A908">
        <v>12</v>
      </c>
      <c r="B908" t="s">
        <v>26</v>
      </c>
      <c r="C908" t="s">
        <v>491</v>
      </c>
      <c r="D908">
        <v>2</v>
      </c>
      <c r="E908" t="s">
        <v>439</v>
      </c>
      <c r="F908">
        <v>12</v>
      </c>
      <c r="G908" t="str">
        <f>VLOOKUP(M908,'BATERIA DE PROYECTOS'!$A$2:$G$115,7,0)</f>
        <v>Programa 12. Bogotá cuida a su gente</v>
      </c>
      <c r="H908" t="s">
        <v>345</v>
      </c>
      <c r="I908" t="str">
        <f>VLOOKUP(M908,'BATERIA DE PROYECTOS'!$A$2:$I$115,9,0)</f>
        <v>Cuidado de la vida</v>
      </c>
      <c r="J908" t="s">
        <v>347</v>
      </c>
      <c r="K908">
        <v>66</v>
      </c>
      <c r="L908" t="str">
        <f>VLOOKUP(M908,'BATERIA DE PROYECTOS'!$A$2:$L$115,12,0)</f>
        <v>Prevención y atención de violencia intrafamiliar y sexual para poblaciones en situaciones de riesgo y vulnerabilidad de derechos</v>
      </c>
      <c r="M908">
        <v>25</v>
      </c>
      <c r="N908" t="s">
        <v>496</v>
      </c>
      <c r="O908" t="s">
        <v>497</v>
      </c>
      <c r="P908" t="s">
        <v>1844</v>
      </c>
      <c r="Q908" s="104">
        <v>418</v>
      </c>
      <c r="R908" s="104">
        <v>430</v>
      </c>
      <c r="S908" s="104">
        <v>442</v>
      </c>
      <c r="T908" s="104">
        <v>455</v>
      </c>
      <c r="U908" s="104">
        <v>1746</v>
      </c>
      <c r="V908" s="105">
        <v>0.01</v>
      </c>
      <c r="W908">
        <v>0</v>
      </c>
      <c r="X908" s="103">
        <v>3200</v>
      </c>
      <c r="Y908" t="s">
        <v>1009</v>
      </c>
      <c r="Z908" s="103">
        <v>24</v>
      </c>
      <c r="AA908" s="112">
        <v>12</v>
      </c>
      <c r="AB908" s="113" t="s">
        <v>498</v>
      </c>
      <c r="AC908" s="121"/>
      <c r="AD908" s="289" t="s">
        <v>347</v>
      </c>
      <c r="AE908" s="289" t="s">
        <v>347</v>
      </c>
      <c r="AF908" s="113" t="s">
        <v>371</v>
      </c>
    </row>
    <row r="909" spans="1:32" x14ac:dyDescent="0.25">
      <c r="A909">
        <v>12</v>
      </c>
      <c r="B909" t="s">
        <v>26</v>
      </c>
      <c r="C909" t="s">
        <v>491</v>
      </c>
      <c r="D909">
        <v>2</v>
      </c>
      <c r="E909" t="s">
        <v>439</v>
      </c>
      <c r="F909">
        <v>12</v>
      </c>
      <c r="G909" t="str">
        <f>VLOOKUP(M909,'BATERIA DE PROYECTOS'!$A$2:$G$115,7,0)</f>
        <v>Programa 12. Bogotá cuida a su gente</v>
      </c>
      <c r="H909" t="s">
        <v>345</v>
      </c>
      <c r="I909" t="str">
        <f>VLOOKUP(M909,'BATERIA DE PROYECTOS'!$A$2:$I$115,9,0)</f>
        <v>Cuidado de la vida</v>
      </c>
      <c r="J909" t="s">
        <v>347</v>
      </c>
      <c r="K909">
        <v>23</v>
      </c>
      <c r="L909" t="str">
        <f>VLOOKUP(M909,'BATERIA DE PROYECTOS'!$A$2:$L$115,12,0)</f>
        <v>Estrategias de cuidado a personas cuidadoras</v>
      </c>
      <c r="M909">
        <v>26</v>
      </c>
      <c r="N909" t="s">
        <v>501</v>
      </c>
      <c r="O909" t="s">
        <v>502</v>
      </c>
      <c r="P909" t="s">
        <v>1445</v>
      </c>
      <c r="Q909" s="104">
        <v>564</v>
      </c>
      <c r="R909" s="104">
        <v>580</v>
      </c>
      <c r="S909" s="104">
        <v>597</v>
      </c>
      <c r="T909" s="104">
        <v>615</v>
      </c>
      <c r="U909" s="104">
        <v>2356</v>
      </c>
      <c r="V909" s="105">
        <v>1.35E-2</v>
      </c>
      <c r="W909">
        <v>0</v>
      </c>
      <c r="X909" s="103">
        <v>2000</v>
      </c>
      <c r="Y909" t="s">
        <v>995</v>
      </c>
      <c r="Z909" s="103">
        <v>50</v>
      </c>
      <c r="AA909" s="112">
        <v>12</v>
      </c>
      <c r="AB909" s="113" t="s">
        <v>503</v>
      </c>
      <c r="AC909" s="121"/>
      <c r="AD909" s="289" t="s">
        <v>347</v>
      </c>
      <c r="AE909" s="289" t="s">
        <v>347</v>
      </c>
      <c r="AF909" s="113" t="s">
        <v>371</v>
      </c>
    </row>
    <row r="910" spans="1:32" x14ac:dyDescent="0.25">
      <c r="A910">
        <v>12</v>
      </c>
      <c r="B910" t="s">
        <v>26</v>
      </c>
      <c r="C910" t="s">
        <v>491</v>
      </c>
      <c r="D910">
        <v>2</v>
      </c>
      <c r="E910" t="s">
        <v>439</v>
      </c>
      <c r="F910">
        <v>12</v>
      </c>
      <c r="G910" t="str">
        <f>VLOOKUP(M910,'BATERIA DE PROYECTOS'!$A$2:$G$115,7,0)</f>
        <v>Programa 12. Bogotá cuida a su gente</v>
      </c>
      <c r="H910" t="s">
        <v>345</v>
      </c>
      <c r="I910" t="str">
        <f>VLOOKUP(M910,'BATERIA DE PROYECTOS'!$A$2:$I$115,9,0)</f>
        <v>Cuidado de la vida</v>
      </c>
      <c r="J910" t="s">
        <v>347</v>
      </c>
      <c r="K910">
        <v>50</v>
      </c>
      <c r="L910" t="str">
        <f>VLOOKUP(M910,'BATERIA DE PROYECTOS'!$A$2:$L$115,12,0)</f>
        <v>Fortalecimiento de capacidades para el ejercicio de derechos y para la autonomía económica de las mujeres.</v>
      </c>
      <c r="M910">
        <v>27</v>
      </c>
      <c r="N910" t="s">
        <v>506</v>
      </c>
      <c r="O910" t="s">
        <v>507</v>
      </c>
      <c r="P910" t="s">
        <v>1845</v>
      </c>
      <c r="Q910" s="104">
        <v>631</v>
      </c>
      <c r="R910" s="104">
        <v>649</v>
      </c>
      <c r="S910" s="104">
        <v>668</v>
      </c>
      <c r="T910" s="104">
        <v>688</v>
      </c>
      <c r="U910" s="104">
        <v>2636</v>
      </c>
      <c r="V910" s="105">
        <v>1.5100000000000001E-2</v>
      </c>
      <c r="W910">
        <v>0</v>
      </c>
      <c r="X910" s="103">
        <v>1200</v>
      </c>
      <c r="Y910" t="s">
        <v>995</v>
      </c>
      <c r="Z910" s="103">
        <v>50</v>
      </c>
      <c r="AA910" s="112">
        <v>12</v>
      </c>
      <c r="AB910" s="113" t="s">
        <v>352</v>
      </c>
      <c r="AC910" s="121"/>
      <c r="AD910" s="289" t="s">
        <v>347</v>
      </c>
      <c r="AE910" s="289" t="s">
        <v>508</v>
      </c>
      <c r="AF910" s="113" t="s">
        <v>509</v>
      </c>
    </row>
    <row r="911" spans="1:32" x14ac:dyDescent="0.25">
      <c r="A911">
        <v>12</v>
      </c>
      <c r="B911" t="s">
        <v>26</v>
      </c>
      <c r="C911" t="s">
        <v>521</v>
      </c>
      <c r="D911">
        <v>2</v>
      </c>
      <c r="E911" t="s">
        <v>439</v>
      </c>
      <c r="F911">
        <v>13</v>
      </c>
      <c r="G911" t="str">
        <f>VLOOKUP(M911,'BATERIA DE PROYECTOS'!$A$2:$G$115,7,0)</f>
        <v>Programa 13. Bogotá, un territorio de paz y reconciliación en donde todos puedan volver a empezar.</v>
      </c>
      <c r="H911" t="s">
        <v>345</v>
      </c>
      <c r="I911" t="str">
        <f>VLOOKUP(M911,'BATERIA DE PROYECTOS'!$A$2:$I$115,9,0)</f>
        <v>Cuidado de la vida</v>
      </c>
      <c r="J911" t="s">
        <v>347</v>
      </c>
      <c r="K911">
        <v>21</v>
      </c>
      <c r="L911" t="str">
        <f>VLOOKUP(M911,'BATERIA DE PROYECTOS'!$A$2:$L$115,12,0)</f>
        <v>Construcción de memoria, verdad, reparación, víctimas, paz y reconciliación</v>
      </c>
      <c r="M911">
        <v>30</v>
      </c>
      <c r="N911" t="s">
        <v>525</v>
      </c>
      <c r="O911" t="s">
        <v>526</v>
      </c>
      <c r="P911" t="s">
        <v>1022</v>
      </c>
      <c r="Q911" s="104">
        <v>251</v>
      </c>
      <c r="R911" s="104">
        <v>258</v>
      </c>
      <c r="S911" s="104">
        <v>265</v>
      </c>
      <c r="T911" s="104">
        <v>273</v>
      </c>
      <c r="U911" s="104">
        <v>1047</v>
      </c>
      <c r="V911" s="105">
        <v>6.0000000000000001E-3</v>
      </c>
      <c r="W911">
        <v>0</v>
      </c>
      <c r="X911" s="103">
        <v>4</v>
      </c>
      <c r="Y911" t="s">
        <v>1023</v>
      </c>
      <c r="Z911" s="103">
        <v>1</v>
      </c>
      <c r="AA911" s="112">
        <v>13</v>
      </c>
      <c r="AB911" s="113" t="s">
        <v>362</v>
      </c>
      <c r="AC911" s="121"/>
      <c r="AD911" s="289" t="s">
        <v>347</v>
      </c>
      <c r="AE911" s="289" t="s">
        <v>527</v>
      </c>
      <c r="AF911" s="113" t="s">
        <v>528</v>
      </c>
    </row>
    <row r="912" spans="1:32" x14ac:dyDescent="0.25">
      <c r="A912">
        <v>12</v>
      </c>
      <c r="B912" t="s">
        <v>26</v>
      </c>
      <c r="C912" t="s">
        <v>536</v>
      </c>
      <c r="D912">
        <v>2</v>
      </c>
      <c r="E912" t="s">
        <v>439</v>
      </c>
      <c r="F912">
        <v>14</v>
      </c>
      <c r="G912" t="str">
        <f>VLOOKUP(M912,'BATERIA DE PROYECTOS'!$A$2:$G$115,7,0)</f>
        <v>Programa 14. Bogotá deportiva, recreativa, artística, patrimonial e intercultural.</v>
      </c>
      <c r="H912" t="s">
        <v>373</v>
      </c>
      <c r="I912" t="str">
        <f>VLOOKUP(M912,'BATERIA DE PROYECTOS'!$A$2:$I$115,9,0)</f>
        <v>Bogotá cultural y deportiva</v>
      </c>
      <c r="J912" t="s">
        <v>539</v>
      </c>
      <c r="K912">
        <v>3</v>
      </c>
      <c r="L912" t="str">
        <f>VLOOKUP(M912,'BATERIA DE PROYECTOS'!$A$2:$L$115,12,0)</f>
        <v>Iniciativas de interés cultural, artístico, patrimonial y de cultura ciudadana.</v>
      </c>
      <c r="M912">
        <v>33</v>
      </c>
      <c r="N912" t="s">
        <v>542</v>
      </c>
      <c r="O912" t="s">
        <v>543</v>
      </c>
      <c r="P912" t="s">
        <v>1846</v>
      </c>
      <c r="Q912" s="104">
        <v>835</v>
      </c>
      <c r="R912" s="104">
        <v>860</v>
      </c>
      <c r="S912" s="104">
        <v>885</v>
      </c>
      <c r="T912" s="104">
        <v>911</v>
      </c>
      <c r="U912" s="104">
        <v>3491</v>
      </c>
      <c r="V912" s="105">
        <v>0.02</v>
      </c>
      <c r="W912">
        <v>0</v>
      </c>
      <c r="X912" s="103">
        <v>40</v>
      </c>
      <c r="Y912" t="s">
        <v>1027</v>
      </c>
      <c r="Z912" s="103">
        <v>26</v>
      </c>
      <c r="AA912" s="112">
        <v>14</v>
      </c>
      <c r="AB912" s="113" t="s">
        <v>544</v>
      </c>
      <c r="AC912" s="121"/>
      <c r="AD912" s="289" t="s">
        <v>545</v>
      </c>
      <c r="AE912" s="289" t="s">
        <v>546</v>
      </c>
      <c r="AF912" s="113" t="s">
        <v>548</v>
      </c>
    </row>
    <row r="913" spans="1:32" x14ac:dyDescent="0.25">
      <c r="A913">
        <v>12</v>
      </c>
      <c r="B913" t="s">
        <v>26</v>
      </c>
      <c r="C913" t="s">
        <v>536</v>
      </c>
      <c r="D913">
        <v>2</v>
      </c>
      <c r="E913" t="s">
        <v>439</v>
      </c>
      <c r="F913">
        <v>14</v>
      </c>
      <c r="G913" t="str">
        <f>VLOOKUP(M913,'BATERIA DE PROYECTOS'!$A$2:$G$115,7,0)</f>
        <v>Programa 14. Bogotá deportiva, recreativa, artística, patrimonial e intercultural.</v>
      </c>
      <c r="H913" t="s">
        <v>345</v>
      </c>
      <c r="I913" t="str">
        <f>VLOOKUP(M913,'BATERIA DE PROYECTOS'!$A$2:$I$115,9,0)</f>
        <v>Bogotá cultural y deportiva</v>
      </c>
      <c r="J913" t="s">
        <v>347</v>
      </c>
      <c r="K913">
        <v>24</v>
      </c>
      <c r="L913" t="str">
        <f>VLOOKUP(M913,'BATERIA DE PROYECTOS'!$A$2:$L$115,12,0)</f>
        <v xml:space="preserve">Recreación y deporte </v>
      </c>
      <c r="M913">
        <v>35</v>
      </c>
      <c r="N913" t="s">
        <v>555</v>
      </c>
      <c r="O913" t="s">
        <v>1847</v>
      </c>
      <c r="P913" t="s">
        <v>1848</v>
      </c>
      <c r="Q913" s="104">
        <v>627</v>
      </c>
      <c r="R913" s="104">
        <v>645</v>
      </c>
      <c r="S913" s="104">
        <v>664</v>
      </c>
      <c r="T913" s="104">
        <v>683</v>
      </c>
      <c r="U913" s="104">
        <v>2618</v>
      </c>
      <c r="V913" s="105">
        <v>1.4999999999999999E-2</v>
      </c>
      <c r="W913">
        <v>0</v>
      </c>
      <c r="X913" s="103">
        <v>5000</v>
      </c>
      <c r="Y913" t="s">
        <v>1027</v>
      </c>
      <c r="Z913" s="103">
        <v>26</v>
      </c>
      <c r="AA913" s="112">
        <v>15</v>
      </c>
      <c r="AB913" s="113" t="s">
        <v>557</v>
      </c>
      <c r="AC913" s="121"/>
      <c r="AD913" s="289" t="s">
        <v>545</v>
      </c>
      <c r="AE913" s="289" t="s">
        <v>347</v>
      </c>
      <c r="AF913" s="113" t="s">
        <v>558</v>
      </c>
    </row>
    <row r="914" spans="1:32" x14ac:dyDescent="0.25">
      <c r="A914">
        <v>12</v>
      </c>
      <c r="B914" t="s">
        <v>26</v>
      </c>
      <c r="C914" t="s">
        <v>536</v>
      </c>
      <c r="D914">
        <v>2</v>
      </c>
      <c r="E914" t="s">
        <v>439</v>
      </c>
      <c r="F914">
        <v>14</v>
      </c>
      <c r="G914" t="str">
        <f>VLOOKUP(M914,'BATERIA DE PROYECTOS'!$A$2:$G$115,7,0)</f>
        <v>Programa 14. Bogotá deportiva, recreativa, artística, patrimonial e intercultural.</v>
      </c>
      <c r="H914" t="s">
        <v>345</v>
      </c>
      <c r="I914" t="str">
        <f>VLOOKUP(M914,'BATERIA DE PROYECTOS'!$A$2:$I$115,9,0)</f>
        <v>Bogotá cultural y deportiva</v>
      </c>
      <c r="J914" t="s">
        <v>347</v>
      </c>
      <c r="K914">
        <v>24</v>
      </c>
      <c r="L914" t="str">
        <f>VLOOKUP(M914,'BATERIA DE PROYECTOS'!$A$2:$L$115,12,0)</f>
        <v xml:space="preserve">Recreación y deporte </v>
      </c>
      <c r="M914">
        <v>36</v>
      </c>
      <c r="N914" t="s">
        <v>559</v>
      </c>
      <c r="O914" t="s">
        <v>560</v>
      </c>
      <c r="P914" t="s">
        <v>1849</v>
      </c>
      <c r="Q914" s="104">
        <v>627</v>
      </c>
      <c r="R914" s="104">
        <v>645</v>
      </c>
      <c r="S914" s="104">
        <v>664</v>
      </c>
      <c r="T914" s="104">
        <v>683</v>
      </c>
      <c r="U914" s="104">
        <v>2618</v>
      </c>
      <c r="V914" s="105">
        <v>1.4999999999999999E-2</v>
      </c>
      <c r="W914">
        <v>0</v>
      </c>
      <c r="X914" s="103">
        <v>1200</v>
      </c>
      <c r="Y914" t="s">
        <v>1027</v>
      </c>
      <c r="Z914" s="103">
        <v>26</v>
      </c>
      <c r="AA914" s="112">
        <v>15</v>
      </c>
      <c r="AB914" s="113" t="s">
        <v>561</v>
      </c>
      <c r="AC914" s="121"/>
      <c r="AD914" s="289" t="s">
        <v>545</v>
      </c>
      <c r="AE914" s="289" t="s">
        <v>562</v>
      </c>
      <c r="AF914" s="113" t="s">
        <v>563</v>
      </c>
    </row>
    <row r="915" spans="1:32" x14ac:dyDescent="0.25">
      <c r="A915">
        <v>12</v>
      </c>
      <c r="B915" t="s">
        <v>26</v>
      </c>
      <c r="C915" t="s">
        <v>536</v>
      </c>
      <c r="D915">
        <v>2</v>
      </c>
      <c r="E915" t="s">
        <v>439</v>
      </c>
      <c r="F915">
        <v>14</v>
      </c>
      <c r="G915" t="str">
        <f>VLOOKUP(M915,'BATERIA DE PROYECTOS'!$A$2:$G$115,7,0)</f>
        <v>Programa 14. Bogotá deportiva, recreativa, artística, patrimonial e intercultural.</v>
      </c>
      <c r="H915" t="s">
        <v>345</v>
      </c>
      <c r="I915" t="str">
        <f>VLOOKUP(M915,'BATERIA DE PROYECTOS'!$A$2:$I$115,9,0)</f>
        <v>Bogotá cultural y deportiva</v>
      </c>
      <c r="J915" t="s">
        <v>347</v>
      </c>
      <c r="K915">
        <v>24</v>
      </c>
      <c r="L915" t="str">
        <f>VLOOKUP(M915,'BATERIA DE PROYECTOS'!$A$2:$L$115,12,0)</f>
        <v xml:space="preserve">Recreación y deporte </v>
      </c>
      <c r="M915">
        <v>37</v>
      </c>
      <c r="N915" t="s">
        <v>564</v>
      </c>
      <c r="O915" t="s">
        <v>565</v>
      </c>
      <c r="P915" t="s">
        <v>1850</v>
      </c>
      <c r="Q915" s="104">
        <v>418</v>
      </c>
      <c r="R915" s="104">
        <v>430</v>
      </c>
      <c r="S915" s="104">
        <v>442</v>
      </c>
      <c r="T915" s="104">
        <v>455</v>
      </c>
      <c r="U915" s="104">
        <v>1746</v>
      </c>
      <c r="V915" s="105">
        <v>0.01</v>
      </c>
      <c r="W915">
        <v>0</v>
      </c>
      <c r="X915" s="103">
        <v>1200</v>
      </c>
      <c r="Y915" t="s">
        <v>1027</v>
      </c>
      <c r="Z915" s="103">
        <v>26</v>
      </c>
      <c r="AA915" s="112">
        <v>15</v>
      </c>
      <c r="AB915" s="113" t="s">
        <v>222</v>
      </c>
      <c r="AC915" s="121"/>
      <c r="AD915" s="289" t="s">
        <v>347</v>
      </c>
      <c r="AE915" s="289" t="s">
        <v>347</v>
      </c>
      <c r="AF915" s="113" t="s">
        <v>566</v>
      </c>
    </row>
    <row r="916" spans="1:32" x14ac:dyDescent="0.25">
      <c r="A916">
        <v>12</v>
      </c>
      <c r="B916" t="s">
        <v>26</v>
      </c>
      <c r="C916" t="s">
        <v>536</v>
      </c>
      <c r="D916">
        <v>2</v>
      </c>
      <c r="E916" t="s">
        <v>439</v>
      </c>
      <c r="F916">
        <v>14</v>
      </c>
      <c r="G916" t="str">
        <f>VLOOKUP(M916,'BATERIA DE PROYECTOS'!$A$2:$G$115,7,0)</f>
        <v>Programa 14. Bogotá deportiva, recreativa, artística, patrimonial e intercultural.</v>
      </c>
      <c r="H916" t="s">
        <v>345</v>
      </c>
      <c r="I916" t="str">
        <f>VLOOKUP(M916,'BATERIA DE PROYECTOS'!$A$2:$I$115,9,0)</f>
        <v>Bogotá cultural y deportiva</v>
      </c>
      <c r="J916" t="s">
        <v>347</v>
      </c>
      <c r="K916">
        <v>25</v>
      </c>
      <c r="L916" t="str">
        <f>VLOOKUP(M916,'BATERIA DE PROYECTOS'!$A$2:$L$115,12,0)</f>
        <v>Arte, cultura y patrimonio</v>
      </c>
      <c r="M916">
        <v>38</v>
      </c>
      <c r="N916" t="s">
        <v>569</v>
      </c>
      <c r="O916" t="s">
        <v>570</v>
      </c>
      <c r="P916" t="s">
        <v>1032</v>
      </c>
      <c r="Q916" s="104">
        <v>696</v>
      </c>
      <c r="R916" s="104">
        <v>716</v>
      </c>
      <c r="S916" s="104">
        <v>737</v>
      </c>
      <c r="T916" s="104">
        <v>758</v>
      </c>
      <c r="U916" s="104">
        <v>2906</v>
      </c>
      <c r="V916" s="105">
        <v>1.66E-2</v>
      </c>
      <c r="W916">
        <v>0</v>
      </c>
      <c r="X916" s="103">
        <v>20</v>
      </c>
      <c r="Y916" t="s">
        <v>1027</v>
      </c>
      <c r="Z916" s="103">
        <v>26</v>
      </c>
      <c r="AA916" s="112">
        <v>14</v>
      </c>
      <c r="AB916" s="113" t="s">
        <v>571</v>
      </c>
      <c r="AC916" s="121"/>
      <c r="AD916" s="289" t="s">
        <v>545</v>
      </c>
      <c r="AE916" s="289" t="s">
        <v>572</v>
      </c>
      <c r="AF916" s="113" t="s">
        <v>573</v>
      </c>
    </row>
    <row r="917" spans="1:32" x14ac:dyDescent="0.25">
      <c r="A917">
        <v>12</v>
      </c>
      <c r="B917" t="s">
        <v>26</v>
      </c>
      <c r="C917" t="s">
        <v>536</v>
      </c>
      <c r="D917">
        <v>2</v>
      </c>
      <c r="E917" t="s">
        <v>439</v>
      </c>
      <c r="F917">
        <v>14</v>
      </c>
      <c r="G917" t="str">
        <f>VLOOKUP(M917,'BATERIA DE PROYECTOS'!$A$2:$G$115,7,0)</f>
        <v>Programa 14. Bogotá deportiva, recreativa, artística, patrimonial e intercultural.</v>
      </c>
      <c r="H917" t="s">
        <v>345</v>
      </c>
      <c r="I917" t="str">
        <f>VLOOKUP(M917,'BATERIA DE PROYECTOS'!$A$2:$I$115,9,0)</f>
        <v>Bogotá cultural y deportiva</v>
      </c>
      <c r="J917" t="s">
        <v>347</v>
      </c>
      <c r="K917">
        <v>25</v>
      </c>
      <c r="L917" t="str">
        <f>VLOOKUP(M917,'BATERIA DE PROYECTOS'!$A$2:$L$115,12,0)</f>
        <v>Arte, cultura y patrimonio</v>
      </c>
      <c r="M917">
        <v>39</v>
      </c>
      <c r="N917" t="s">
        <v>574</v>
      </c>
      <c r="O917" t="s">
        <v>1851</v>
      </c>
      <c r="P917" t="s">
        <v>1852</v>
      </c>
      <c r="Q917" s="104">
        <v>432</v>
      </c>
      <c r="R917" s="104">
        <v>445</v>
      </c>
      <c r="S917" s="104">
        <v>458</v>
      </c>
      <c r="T917" s="104">
        <v>471</v>
      </c>
      <c r="U917" s="104">
        <v>1807</v>
      </c>
      <c r="V917" s="105">
        <v>1.03E-2</v>
      </c>
      <c r="W917">
        <v>0</v>
      </c>
      <c r="X917" s="103">
        <v>1000</v>
      </c>
      <c r="Y917" t="s">
        <v>1027</v>
      </c>
      <c r="Z917" s="103">
        <v>26</v>
      </c>
      <c r="AA917" s="112">
        <v>14</v>
      </c>
      <c r="AB917" s="113" t="s">
        <v>561</v>
      </c>
      <c r="AC917" s="121"/>
      <c r="AD917" s="289" t="s">
        <v>545</v>
      </c>
      <c r="AE917" s="289" t="s">
        <v>576</v>
      </c>
      <c r="AF917" s="113" t="s">
        <v>577</v>
      </c>
    </row>
    <row r="918" spans="1:32" x14ac:dyDescent="0.25">
      <c r="A918">
        <v>12</v>
      </c>
      <c r="B918" t="s">
        <v>26</v>
      </c>
      <c r="C918" t="s">
        <v>595</v>
      </c>
      <c r="D918">
        <v>2</v>
      </c>
      <c r="E918" t="s">
        <v>439</v>
      </c>
      <c r="F918">
        <v>15</v>
      </c>
      <c r="G918" t="str">
        <f>VLOOKUP(M918,'BATERIA DE PROYECTOS'!$A$2:$G$115,7,0)</f>
        <v>Programa 15. Bogotá protege todas las formas de vida</v>
      </c>
      <c r="H918" t="s">
        <v>345</v>
      </c>
      <c r="I918" t="str">
        <f>VLOOKUP(M918,'BATERIA DE PROYECTOS'!$A$2:$I$115,9,0)</f>
        <v>Cuidado de la vida</v>
      </c>
      <c r="J918" t="s">
        <v>347</v>
      </c>
      <c r="K918">
        <v>33</v>
      </c>
      <c r="L918" t="str">
        <f>VLOOKUP(M918,'BATERIA DE PROYECTOS'!$A$2:$L$115,12,0)</f>
        <v>Protección y bienestar animal</v>
      </c>
      <c r="M918">
        <v>44</v>
      </c>
      <c r="N918" t="s">
        <v>603</v>
      </c>
      <c r="O918" t="s">
        <v>604</v>
      </c>
      <c r="P918" t="s">
        <v>1660</v>
      </c>
      <c r="Q918" s="104">
        <v>313</v>
      </c>
      <c r="R918" s="104">
        <v>322</v>
      </c>
      <c r="S918" s="104">
        <v>332</v>
      </c>
      <c r="T918" s="104">
        <v>342</v>
      </c>
      <c r="U918" s="104">
        <v>1309</v>
      </c>
      <c r="V918" s="105">
        <v>7.4999999999999997E-3</v>
      </c>
      <c r="W918">
        <v>0</v>
      </c>
      <c r="X918" s="103">
        <v>2000</v>
      </c>
      <c r="Y918" t="s">
        <v>1036</v>
      </c>
      <c r="Z918" s="103">
        <v>33</v>
      </c>
      <c r="AA918" s="112">
        <v>16</v>
      </c>
      <c r="AB918" s="113" t="s">
        <v>605</v>
      </c>
      <c r="AC918" s="121"/>
      <c r="AD918" s="289" t="s">
        <v>347</v>
      </c>
      <c r="AE918" s="289" t="s">
        <v>606</v>
      </c>
      <c r="AF918" s="113" t="s">
        <v>607</v>
      </c>
    </row>
    <row r="919" spans="1:32" x14ac:dyDescent="0.25">
      <c r="A919">
        <v>12</v>
      </c>
      <c r="B919" t="s">
        <v>26</v>
      </c>
      <c r="C919" t="s">
        <v>595</v>
      </c>
      <c r="D919">
        <v>2</v>
      </c>
      <c r="E919" t="s">
        <v>439</v>
      </c>
      <c r="F919">
        <v>15</v>
      </c>
      <c r="G919" t="str">
        <f>VLOOKUP(M919,'BATERIA DE PROYECTOS'!$A$2:$G$115,7,0)</f>
        <v>Programa 15. Bogotá protege todas las formas de vida</v>
      </c>
      <c r="H919" t="s">
        <v>345</v>
      </c>
      <c r="I919" t="str">
        <f>VLOOKUP(M919,'BATERIA DE PROYECTOS'!$A$2:$I$115,9,0)</f>
        <v>Cuidado de la vida</v>
      </c>
      <c r="J919" t="s">
        <v>347</v>
      </c>
      <c r="K919">
        <v>33</v>
      </c>
      <c r="L919" t="str">
        <f>VLOOKUP(M919,'BATERIA DE PROYECTOS'!$A$2:$L$115,12,0)</f>
        <v>Protección y bienestar animal</v>
      </c>
      <c r="M919">
        <v>45</v>
      </c>
      <c r="N919" t="s">
        <v>608</v>
      </c>
      <c r="O919" t="s">
        <v>609</v>
      </c>
      <c r="P919" t="s">
        <v>1853</v>
      </c>
      <c r="Q919" s="104">
        <v>313</v>
      </c>
      <c r="R919" s="104">
        <v>322</v>
      </c>
      <c r="S919" s="104">
        <v>332</v>
      </c>
      <c r="T919" s="104">
        <v>342</v>
      </c>
      <c r="U919" s="104">
        <v>1309</v>
      </c>
      <c r="V919" s="105">
        <v>7.4999999999999997E-3</v>
      </c>
      <c r="W919">
        <v>0</v>
      </c>
      <c r="X919" s="103">
        <v>1000</v>
      </c>
      <c r="Y919" t="s">
        <v>1036</v>
      </c>
      <c r="Z919" s="103">
        <v>33</v>
      </c>
      <c r="AA919" s="112">
        <v>16</v>
      </c>
      <c r="AB919" s="113" t="s">
        <v>610</v>
      </c>
      <c r="AC919" s="121"/>
      <c r="AD919" s="289" t="s">
        <v>347</v>
      </c>
      <c r="AE919" s="289" t="s">
        <v>611</v>
      </c>
      <c r="AF919" s="113" t="s">
        <v>607</v>
      </c>
    </row>
    <row r="920" spans="1:32" x14ac:dyDescent="0.25">
      <c r="A920">
        <v>12</v>
      </c>
      <c r="B920" t="s">
        <v>26</v>
      </c>
      <c r="C920" t="s">
        <v>644</v>
      </c>
      <c r="D920">
        <v>3</v>
      </c>
      <c r="E920" t="s">
        <v>645</v>
      </c>
      <c r="F920">
        <v>16</v>
      </c>
      <c r="G920" t="str">
        <f>VLOOKUP(M920,'BATERIA DE PROYECTOS'!$A$2:$G$115,7,0)</f>
        <v>Programa 16. Atención integral a la primera infancia y educación como eje del potencial humano.</v>
      </c>
      <c r="H920" t="s">
        <v>373</v>
      </c>
      <c r="I920" t="str">
        <f>VLOOKUP(M920,'BATERIA DE PROYECTOS'!$A$2:$I$115,9,0)</f>
        <v>Educación como eje del potencial humano</v>
      </c>
      <c r="J920">
        <v>0.09</v>
      </c>
      <c r="K920">
        <v>28</v>
      </c>
      <c r="L920" t="str">
        <f>VLOOKUP(M920,'BATERIA DE PROYECTOS'!$A$2:$L$115,12,0)</f>
        <v>Dotación de equipamientos para instituciones educativas públicas del distrito.</v>
      </c>
      <c r="M920">
        <v>50</v>
      </c>
      <c r="N920" t="s">
        <v>650</v>
      </c>
      <c r="O920" t="s">
        <v>651</v>
      </c>
      <c r="P920" t="s">
        <v>1854</v>
      </c>
      <c r="Q920" s="104">
        <v>376</v>
      </c>
      <c r="R920" s="104">
        <v>387</v>
      </c>
      <c r="S920" s="104">
        <v>398</v>
      </c>
      <c r="T920" s="104">
        <v>410</v>
      </c>
      <c r="U920" s="104">
        <v>1571</v>
      </c>
      <c r="V920" s="105">
        <v>8.9999999999999993E-3</v>
      </c>
      <c r="W920">
        <v>0</v>
      </c>
      <c r="X920" s="103">
        <v>9</v>
      </c>
      <c r="Y920" t="s">
        <v>1040</v>
      </c>
      <c r="Z920" s="103">
        <v>15</v>
      </c>
      <c r="AA920" s="112">
        <v>17</v>
      </c>
      <c r="AB920" s="113" t="s">
        <v>222</v>
      </c>
      <c r="AC920" s="121"/>
      <c r="AD920" s="289" t="s">
        <v>347</v>
      </c>
      <c r="AE920" s="289" t="s">
        <v>652</v>
      </c>
      <c r="AF920" s="113" t="s">
        <v>653</v>
      </c>
    </row>
    <row r="921" spans="1:32" x14ac:dyDescent="0.25">
      <c r="A921">
        <v>12</v>
      </c>
      <c r="B921" t="s">
        <v>26</v>
      </c>
      <c r="C921" t="s">
        <v>644</v>
      </c>
      <c r="D921">
        <v>3</v>
      </c>
      <c r="E921" t="s">
        <v>645</v>
      </c>
      <c r="F921">
        <v>16</v>
      </c>
      <c r="G921" t="str">
        <f>VLOOKUP(M921,'BATERIA DE PROYECTOS'!$A$2:$G$115,7,0)</f>
        <v>Programa 16. Atención integral a la primera infancia y educación como eje del potencial humano.</v>
      </c>
      <c r="H921" t="s">
        <v>373</v>
      </c>
      <c r="I921" t="str">
        <f>VLOOKUP(M921,'BATERIA DE PROYECTOS'!$A$2:$I$115,9,0)</f>
        <v>Educación como eje del potencial humano</v>
      </c>
      <c r="J921">
        <v>0.09</v>
      </c>
      <c r="K921">
        <v>29</v>
      </c>
      <c r="L921" t="str">
        <f>VLOOKUP(M921,'BATERIA DE PROYECTOS'!$A$2:$L$115,12,0)</f>
        <v>Apoyo para educación superior</v>
      </c>
      <c r="M921">
        <v>51</v>
      </c>
      <c r="N921" t="s">
        <v>656</v>
      </c>
      <c r="O921" t="s">
        <v>657</v>
      </c>
      <c r="P921" t="s">
        <v>1456</v>
      </c>
      <c r="Q921" s="104">
        <v>752</v>
      </c>
      <c r="R921" s="104">
        <v>774</v>
      </c>
      <c r="S921" s="104">
        <v>796</v>
      </c>
      <c r="T921" s="104">
        <v>820</v>
      </c>
      <c r="U921" s="104">
        <v>3142</v>
      </c>
      <c r="V921" s="105">
        <v>1.7999999999999999E-2</v>
      </c>
      <c r="W921">
        <v>0</v>
      </c>
      <c r="X921" s="103">
        <v>200</v>
      </c>
      <c r="Y921" t="s">
        <v>1040</v>
      </c>
      <c r="Z921" s="103">
        <v>15</v>
      </c>
      <c r="AA921" s="112">
        <v>17</v>
      </c>
      <c r="AB921" s="113" t="s">
        <v>658</v>
      </c>
      <c r="AC921" s="121"/>
      <c r="AD921" s="289" t="s">
        <v>659</v>
      </c>
      <c r="AE921" s="289" t="s">
        <v>660</v>
      </c>
      <c r="AF921" s="113" t="s">
        <v>661</v>
      </c>
    </row>
    <row r="922" spans="1:32" x14ac:dyDescent="0.25">
      <c r="A922">
        <v>12</v>
      </c>
      <c r="B922" t="s">
        <v>26</v>
      </c>
      <c r="C922" t="s">
        <v>644</v>
      </c>
      <c r="D922">
        <v>3</v>
      </c>
      <c r="E922" t="s">
        <v>645</v>
      </c>
      <c r="F922">
        <v>16</v>
      </c>
      <c r="G922" t="str">
        <f>VLOOKUP(M922,'BATERIA DE PROYECTOS'!$A$2:$G$115,7,0)</f>
        <v>Programa 16. Atención integral a la primera infancia y educación como eje del potencial humano.</v>
      </c>
      <c r="H922" t="s">
        <v>373</v>
      </c>
      <c r="I922" t="str">
        <f>VLOOKUP(M922,'BATERIA DE PROYECTOS'!$A$2:$I$115,9,0)</f>
        <v>Educación como eje del potencial humano</v>
      </c>
      <c r="J922">
        <v>0.09</v>
      </c>
      <c r="K922">
        <v>29</v>
      </c>
      <c r="L922" t="str">
        <f>VLOOKUP(M922,'BATERIA DE PROYECTOS'!$A$2:$L$115,12,0)</f>
        <v>Apoyo para educación superior</v>
      </c>
      <c r="M922">
        <v>52</v>
      </c>
      <c r="N922" t="s">
        <v>662</v>
      </c>
      <c r="O922" t="s">
        <v>663</v>
      </c>
      <c r="P922" t="s">
        <v>1855</v>
      </c>
      <c r="Q922" s="104">
        <v>2632</v>
      </c>
      <c r="R922" s="104">
        <v>2708</v>
      </c>
      <c r="S922" s="104">
        <v>2788</v>
      </c>
      <c r="T922" s="104">
        <v>2869</v>
      </c>
      <c r="U922" s="104">
        <v>10997</v>
      </c>
      <c r="V922" s="105">
        <v>6.3E-2</v>
      </c>
      <c r="W922">
        <v>0</v>
      </c>
      <c r="X922" s="103">
        <v>150</v>
      </c>
      <c r="Y922" t="s">
        <v>1040</v>
      </c>
      <c r="Z922" s="103">
        <v>15</v>
      </c>
      <c r="AA922" s="112">
        <v>17</v>
      </c>
      <c r="AB922" s="113" t="s">
        <v>664</v>
      </c>
      <c r="AC922" s="121"/>
      <c r="AD922" s="289" t="s">
        <v>659</v>
      </c>
      <c r="AE922" s="289" t="s">
        <v>660</v>
      </c>
      <c r="AF922" s="113" t="s">
        <v>665</v>
      </c>
    </row>
    <row r="923" spans="1:32" x14ac:dyDescent="0.25">
      <c r="A923">
        <v>12</v>
      </c>
      <c r="B923" t="s">
        <v>26</v>
      </c>
      <c r="C923" t="s">
        <v>672</v>
      </c>
      <c r="D923">
        <v>3</v>
      </c>
      <c r="E923" t="s">
        <v>645</v>
      </c>
      <c r="F923">
        <v>19</v>
      </c>
      <c r="G923" t="str">
        <f>VLOOKUP(M923,'BATERIA DE PROYECTOS'!$A$2:$G$115,7,0)</f>
        <v>Programa 19. Desarrollo empresarial, productividad y empleo.</v>
      </c>
      <c r="H923" t="s">
        <v>345</v>
      </c>
      <c r="I923" t="str">
        <f>VLOOKUP(M923,'BATERIA DE PROYECTOS'!$A$2:$I$115,9,0)</f>
        <v>Desarrollo empresarial, productividad y empleo</v>
      </c>
      <c r="J923" t="s">
        <v>347</v>
      </c>
      <c r="K923">
        <v>35</v>
      </c>
      <c r="L923" t="str">
        <f>VLOOKUP(M923,'BATERIA DE PROYECTOS'!$A$2:$L$115,12,0)</f>
        <v>Fortalecimiento de habilidades para la empleabilidad - impulso al empleo local.</v>
      </c>
      <c r="M923">
        <v>54</v>
      </c>
      <c r="N923" t="s">
        <v>677</v>
      </c>
      <c r="O923" t="s">
        <v>678</v>
      </c>
      <c r="P923" t="s">
        <v>1195</v>
      </c>
      <c r="Q923" s="104">
        <v>627</v>
      </c>
      <c r="R923" s="104">
        <v>645</v>
      </c>
      <c r="S923" s="104">
        <v>664</v>
      </c>
      <c r="T923" s="104">
        <v>683</v>
      </c>
      <c r="U923" s="104">
        <v>2618</v>
      </c>
      <c r="V923" s="105">
        <v>1.4999999999999999E-2</v>
      </c>
      <c r="W923">
        <v>0</v>
      </c>
      <c r="X923" s="103">
        <v>4</v>
      </c>
      <c r="Y923" t="s">
        <v>1044</v>
      </c>
      <c r="Z923" s="103">
        <v>11</v>
      </c>
      <c r="AA923" s="112">
        <v>18</v>
      </c>
      <c r="AB923" s="113" t="s">
        <v>352</v>
      </c>
      <c r="AC923" s="121"/>
      <c r="AD923" s="289" t="s">
        <v>679</v>
      </c>
      <c r="AE923" s="289" t="s">
        <v>347</v>
      </c>
      <c r="AF923" s="113" t="s">
        <v>680</v>
      </c>
    </row>
    <row r="924" spans="1:32" x14ac:dyDescent="0.25">
      <c r="A924">
        <v>12</v>
      </c>
      <c r="B924" t="s">
        <v>26</v>
      </c>
      <c r="C924" t="s">
        <v>672</v>
      </c>
      <c r="D924">
        <v>3</v>
      </c>
      <c r="E924" t="s">
        <v>645</v>
      </c>
      <c r="F924">
        <v>19</v>
      </c>
      <c r="G924" t="str">
        <f>VLOOKUP(M924,'BATERIA DE PROYECTOS'!$A$2:$G$115,7,0)</f>
        <v>Programa 19. Desarrollo empresarial, productividad y empleo.</v>
      </c>
      <c r="H924" t="s">
        <v>345</v>
      </c>
      <c r="I924" t="str">
        <f>VLOOKUP(M924,'BATERIA DE PROYECTOS'!$A$2:$I$115,9,0)</f>
        <v>Emprendimiento equitativo e incluyente</v>
      </c>
      <c r="J924" t="s">
        <v>347</v>
      </c>
      <c r="K924">
        <v>36</v>
      </c>
      <c r="L924" t="str">
        <f>VLOOKUP(M924,'BATERIA DE PROYECTOS'!$A$2:$L$115,12,0)</f>
        <v>Desarrollo turístico local</v>
      </c>
      <c r="M924">
        <v>55</v>
      </c>
      <c r="N924" t="s">
        <v>684</v>
      </c>
      <c r="O924" t="s">
        <v>685</v>
      </c>
      <c r="P924" t="s">
        <v>1856</v>
      </c>
      <c r="Q924" s="104">
        <v>501</v>
      </c>
      <c r="R924" s="104">
        <v>516</v>
      </c>
      <c r="S924" s="104">
        <v>531</v>
      </c>
      <c r="T924" s="104">
        <v>546</v>
      </c>
      <c r="U924" s="104">
        <v>2095</v>
      </c>
      <c r="V924" s="105">
        <v>1.2E-2</v>
      </c>
      <c r="W924">
        <v>0</v>
      </c>
      <c r="X924" s="103">
        <v>80</v>
      </c>
      <c r="Y924" t="s">
        <v>1044</v>
      </c>
      <c r="Z924" s="103">
        <v>11</v>
      </c>
      <c r="AA924" s="112">
        <v>18</v>
      </c>
      <c r="AB924" s="113" t="s">
        <v>686</v>
      </c>
      <c r="AC924" s="121"/>
      <c r="AD924" s="289" t="s">
        <v>347</v>
      </c>
      <c r="AE924" s="289" t="s">
        <v>347</v>
      </c>
      <c r="AF924" s="113" t="s">
        <v>687</v>
      </c>
    </row>
    <row r="925" spans="1:32" x14ac:dyDescent="0.25">
      <c r="A925">
        <v>12</v>
      </c>
      <c r="B925" t="s">
        <v>26</v>
      </c>
      <c r="C925" t="s">
        <v>536</v>
      </c>
      <c r="D925">
        <v>3</v>
      </c>
      <c r="E925" t="s">
        <v>645</v>
      </c>
      <c r="F925">
        <v>20</v>
      </c>
      <c r="G925" t="str">
        <f>VLOOKUP(M925,'BATERIA DE PROYECTOS'!$A$2:$G$115,7,0)</f>
        <v>Programa 20. Promoción del emprendimiento formal, equitativo e incluyente</v>
      </c>
      <c r="H925" t="s">
        <v>345</v>
      </c>
      <c r="I925" t="str">
        <f>VLOOKUP(M925,'BATERIA DE PROYECTOS'!$A$2:$I$115,9,0)</f>
        <v>Bogotá cultural y deportiva</v>
      </c>
      <c r="J925" t="s">
        <v>347</v>
      </c>
      <c r="K925">
        <v>30</v>
      </c>
      <c r="L925" t="str">
        <f>VLOOKUP(M925,'BATERIA DE PROYECTOS'!$A$2:$L$115,12,0)</f>
        <v>Sostenibilidad del ecosistema cultural y creativo</v>
      </c>
      <c r="M925">
        <v>56</v>
      </c>
      <c r="N925" t="s">
        <v>691</v>
      </c>
      <c r="O925" t="s">
        <v>692</v>
      </c>
      <c r="P925" t="s">
        <v>1723</v>
      </c>
      <c r="Q925" s="104">
        <v>418</v>
      </c>
      <c r="R925" s="104">
        <v>430</v>
      </c>
      <c r="S925" s="104">
        <v>442</v>
      </c>
      <c r="T925" s="104">
        <v>455</v>
      </c>
      <c r="U925" s="104">
        <v>1746</v>
      </c>
      <c r="V925" s="105">
        <v>0.01</v>
      </c>
      <c r="W925">
        <v>0</v>
      </c>
      <c r="X925" s="103">
        <v>40</v>
      </c>
      <c r="Y925" t="s">
        <v>1027</v>
      </c>
      <c r="Z925" s="103">
        <v>26</v>
      </c>
      <c r="AA925" s="112">
        <v>19</v>
      </c>
      <c r="AB925" s="113" t="s">
        <v>693</v>
      </c>
      <c r="AC925" s="121"/>
      <c r="AD925" s="289" t="s">
        <v>545</v>
      </c>
      <c r="AE925" s="289" t="s">
        <v>347</v>
      </c>
      <c r="AF925" s="113" t="s">
        <v>694</v>
      </c>
    </row>
    <row r="926" spans="1:32" x14ac:dyDescent="0.25">
      <c r="A926">
        <v>12</v>
      </c>
      <c r="B926" t="s">
        <v>26</v>
      </c>
      <c r="C926" t="s">
        <v>672</v>
      </c>
      <c r="D926">
        <v>3</v>
      </c>
      <c r="E926" t="s">
        <v>645</v>
      </c>
      <c r="F926">
        <v>20</v>
      </c>
      <c r="G926" t="str">
        <f>VLOOKUP(M926,'BATERIA DE PROYECTOS'!$A$2:$G$115,7,0)</f>
        <v>Programa 20. Promoción del emprendimiento formal, equitativo e incluyente</v>
      </c>
      <c r="H926" t="s">
        <v>345</v>
      </c>
      <c r="I926" t="str">
        <f>VLOOKUP(M926,'BATERIA DE PROYECTOS'!$A$2:$I$115,9,0)</f>
        <v>Emprendimiento equitativo e incluyente</v>
      </c>
      <c r="J926" t="s">
        <v>347</v>
      </c>
      <c r="K926">
        <v>38</v>
      </c>
      <c r="L926" t="str">
        <f>VLOOKUP(M926,'BATERIA DE PROYECTOS'!$A$2:$L$115,12,0)</f>
        <v>Fortalecimiento del tejido empresarial local</v>
      </c>
      <c r="M926">
        <v>58</v>
      </c>
      <c r="N926" t="s">
        <v>704</v>
      </c>
      <c r="O926" t="s">
        <v>705</v>
      </c>
      <c r="P926" t="s">
        <v>1857</v>
      </c>
      <c r="Q926" s="104">
        <v>418</v>
      </c>
      <c r="R926" s="104">
        <v>430</v>
      </c>
      <c r="S926" s="104">
        <v>442</v>
      </c>
      <c r="T926" s="104">
        <v>455</v>
      </c>
      <c r="U926" s="104">
        <v>1746</v>
      </c>
      <c r="V926" s="105">
        <v>0.01</v>
      </c>
      <c r="W926">
        <v>0</v>
      </c>
      <c r="X926" s="103">
        <v>200</v>
      </c>
      <c r="Y926" t="s">
        <v>1044</v>
      </c>
      <c r="Z926" s="103">
        <v>11</v>
      </c>
      <c r="AA926" s="112">
        <v>20</v>
      </c>
      <c r="AB926" s="113" t="s">
        <v>706</v>
      </c>
      <c r="AC926" s="121"/>
      <c r="AD926" s="289" t="s">
        <v>347</v>
      </c>
      <c r="AE926" s="289" t="s">
        <v>707</v>
      </c>
      <c r="AF926" s="113" t="s">
        <v>708</v>
      </c>
    </row>
    <row r="927" spans="1:32" x14ac:dyDescent="0.25">
      <c r="A927">
        <v>12</v>
      </c>
      <c r="B927" t="s">
        <v>26</v>
      </c>
      <c r="C927" t="s">
        <v>536</v>
      </c>
      <c r="D927">
        <v>4</v>
      </c>
      <c r="E927" t="s">
        <v>710</v>
      </c>
      <c r="F927">
        <v>24</v>
      </c>
      <c r="G927" t="str">
        <f>VLOOKUP(M927,'BATERIA DE PROYECTOS'!$A$2:$G$115,7,0)</f>
        <v>Programa 24. Revitalización y renovación urbana y rural con inclusión.</v>
      </c>
      <c r="H927" t="s">
        <v>345</v>
      </c>
      <c r="I927" t="str">
        <f>VLOOKUP(M927,'BATERIA DE PROYECTOS'!$A$2:$I$115,9,0)</f>
        <v>Desarrollo urbano y rural integral</v>
      </c>
      <c r="J927" t="s">
        <v>347</v>
      </c>
      <c r="K927">
        <v>26</v>
      </c>
      <c r="L927" t="str">
        <f>VLOOKUP(M927,'BATERIA DE PROYECTOS'!$A$2:$L$115,12,0)</f>
        <v>Construcción, mantenimiento y dotación de parques de la red de proximidad</v>
      </c>
      <c r="M927">
        <v>61</v>
      </c>
      <c r="N927" t="s">
        <v>727</v>
      </c>
      <c r="O927" t="s">
        <v>728</v>
      </c>
      <c r="P927" t="s">
        <v>1858</v>
      </c>
      <c r="Q927" s="104">
        <v>693</v>
      </c>
      <c r="R927" s="104">
        <v>714</v>
      </c>
      <c r="S927" s="104">
        <v>734</v>
      </c>
      <c r="T927" s="104">
        <v>756</v>
      </c>
      <c r="U927" s="104">
        <v>2898</v>
      </c>
      <c r="V927" s="105">
        <v>1.66E-2</v>
      </c>
      <c r="W927">
        <v>0</v>
      </c>
      <c r="X927" s="103">
        <v>10</v>
      </c>
      <c r="Y927" t="s">
        <v>1027</v>
      </c>
      <c r="Z927" s="103">
        <v>26</v>
      </c>
      <c r="AA927" s="112">
        <v>22</v>
      </c>
      <c r="AB927" s="113" t="s">
        <v>383</v>
      </c>
      <c r="AC927" s="121"/>
      <c r="AD927" s="289" t="s">
        <v>347</v>
      </c>
      <c r="AE927" s="289" t="s">
        <v>729</v>
      </c>
      <c r="AF927" s="113" t="s">
        <v>730</v>
      </c>
    </row>
    <row r="928" spans="1:32" x14ac:dyDescent="0.25">
      <c r="A928">
        <v>12</v>
      </c>
      <c r="B928" t="s">
        <v>26</v>
      </c>
      <c r="C928" t="s">
        <v>536</v>
      </c>
      <c r="D928">
        <v>4</v>
      </c>
      <c r="E928" t="s">
        <v>710</v>
      </c>
      <c r="F928">
        <v>24</v>
      </c>
      <c r="G928" t="str">
        <f>VLOOKUP(M928,'BATERIA DE PROYECTOS'!$A$2:$G$115,7,0)</f>
        <v>Programa 24. Revitalización y renovación urbana y rural con inclusión.</v>
      </c>
      <c r="H928" t="s">
        <v>345</v>
      </c>
      <c r="I928" t="str">
        <f>VLOOKUP(M928,'BATERIA DE PROYECTOS'!$A$2:$I$115,9,0)</f>
        <v>Desarrollo urbano y rural integral</v>
      </c>
      <c r="J928" t="s">
        <v>347</v>
      </c>
      <c r="K928">
        <v>31</v>
      </c>
      <c r="L928" t="str">
        <f>VLOOKUP(M928,'BATERIA DE PROYECTOS'!$A$2:$L$115,12,0)</f>
        <v>Dotación de equipamientos culturales de escala local</v>
      </c>
      <c r="M928">
        <v>62</v>
      </c>
      <c r="N928" t="s">
        <v>733</v>
      </c>
      <c r="O928" t="s">
        <v>734</v>
      </c>
      <c r="P928" t="s">
        <v>1859</v>
      </c>
      <c r="Q928" s="104">
        <v>305</v>
      </c>
      <c r="R928" s="104">
        <v>314</v>
      </c>
      <c r="S928" s="104">
        <v>323</v>
      </c>
      <c r="T928" s="104">
        <v>332</v>
      </c>
      <c r="U928" s="104">
        <v>1274</v>
      </c>
      <c r="V928" s="105">
        <v>7.3000000000000001E-3</v>
      </c>
      <c r="W928">
        <v>0</v>
      </c>
      <c r="X928" s="103">
        <v>1</v>
      </c>
      <c r="Y928" t="s">
        <v>1027</v>
      </c>
      <c r="Z928" s="103">
        <v>26</v>
      </c>
      <c r="AA928" s="112">
        <v>33</v>
      </c>
      <c r="AB928" s="113" t="s">
        <v>383</v>
      </c>
      <c r="AC928" s="121"/>
      <c r="AD928" s="289" t="s">
        <v>347</v>
      </c>
      <c r="AE928" s="289" t="s">
        <v>735</v>
      </c>
      <c r="AF928" s="113" t="s">
        <v>736</v>
      </c>
    </row>
    <row r="929" spans="1:32" x14ac:dyDescent="0.25">
      <c r="A929">
        <v>12</v>
      </c>
      <c r="B929" t="s">
        <v>26</v>
      </c>
      <c r="C929" t="s">
        <v>758</v>
      </c>
      <c r="D929">
        <v>4</v>
      </c>
      <c r="E929" t="s">
        <v>710</v>
      </c>
      <c r="F929">
        <v>25</v>
      </c>
      <c r="G929" t="str">
        <f>VLOOKUP(M929,'BATERIA DE PROYECTOS'!$A$2:$G$115,7,0)</f>
        <v>Programa 25. Aumento de la resiliencia al cambio climático y reduccion de la vulnerabilidad</v>
      </c>
      <c r="H929" t="s">
        <v>345</v>
      </c>
      <c r="I929" t="str">
        <f>VLOOKUP(M929,'BATERIA DE PROYECTOS'!$A$2:$I$115,9,0)</f>
        <v>Protección del ambiente y resiliencia al cambio climático</v>
      </c>
      <c r="J929" t="s">
        <v>347</v>
      </c>
      <c r="K929">
        <v>32</v>
      </c>
      <c r="L929" t="str">
        <f>VLOOKUP(M929,'BATERIA DE PROYECTOS'!$A$2:$L$115,12,0)</f>
        <v xml:space="preserve">Reverdecimeinto Urbano </v>
      </c>
      <c r="M929">
        <v>67</v>
      </c>
      <c r="N929" t="s">
        <v>759</v>
      </c>
      <c r="O929" t="s">
        <v>760</v>
      </c>
      <c r="P929" t="s">
        <v>1860</v>
      </c>
      <c r="Q929" s="104">
        <v>140</v>
      </c>
      <c r="R929" s="104">
        <v>144</v>
      </c>
      <c r="S929" s="104">
        <v>148</v>
      </c>
      <c r="T929" s="104">
        <v>152</v>
      </c>
      <c r="U929" s="104">
        <v>583</v>
      </c>
      <c r="V929" s="105">
        <v>3.3E-3</v>
      </c>
      <c r="W929">
        <v>0</v>
      </c>
      <c r="X929" s="103">
        <v>20</v>
      </c>
      <c r="Y929" t="s">
        <v>1036</v>
      </c>
      <c r="Z929" s="103">
        <v>33</v>
      </c>
      <c r="AA929" s="112">
        <v>23</v>
      </c>
      <c r="AB929" s="113" t="s">
        <v>761</v>
      </c>
      <c r="AC929" s="121"/>
      <c r="AD929" s="289" t="s">
        <v>762</v>
      </c>
      <c r="AE929" s="289" t="s">
        <v>347</v>
      </c>
      <c r="AF929" s="113" t="s">
        <v>602</v>
      </c>
    </row>
    <row r="930" spans="1:32" x14ac:dyDescent="0.25">
      <c r="A930">
        <v>12</v>
      </c>
      <c r="B930" t="s">
        <v>26</v>
      </c>
      <c r="C930" t="s">
        <v>758</v>
      </c>
      <c r="D930">
        <v>4</v>
      </c>
      <c r="E930" t="s">
        <v>710</v>
      </c>
      <c r="F930">
        <v>25</v>
      </c>
      <c r="G930" t="str">
        <f>VLOOKUP(M930,'BATERIA DE PROYECTOS'!$A$2:$G$115,7,0)</f>
        <v>Programa 25. Aumento de la resiliencia al cambio climático y reduccion de la vulnerabilidad</v>
      </c>
      <c r="H930" t="s">
        <v>345</v>
      </c>
      <c r="I930" t="str">
        <f>VLOOKUP(M930,'BATERIA DE PROYECTOS'!$A$2:$I$115,9,0)</f>
        <v>Protección del ambiente y resiliencia al cambio climático</v>
      </c>
      <c r="J930" t="s">
        <v>347</v>
      </c>
      <c r="K930">
        <v>32</v>
      </c>
      <c r="L930" t="str">
        <f>VLOOKUP(M930,'BATERIA DE PROYECTOS'!$A$2:$L$115,12,0)</f>
        <v xml:space="preserve">Reverdecimeinto Urbano </v>
      </c>
      <c r="M930">
        <v>70</v>
      </c>
      <c r="N930" t="s">
        <v>771</v>
      </c>
      <c r="O930" t="s">
        <v>772</v>
      </c>
      <c r="P930" t="s">
        <v>1674</v>
      </c>
      <c r="Q930" s="104">
        <v>279</v>
      </c>
      <c r="R930" s="104">
        <v>287</v>
      </c>
      <c r="S930" s="104">
        <v>296</v>
      </c>
      <c r="T930" s="104">
        <v>304</v>
      </c>
      <c r="U930" s="104">
        <v>1166</v>
      </c>
      <c r="V930" s="105">
        <v>6.7000000000000002E-3</v>
      </c>
      <c r="W930">
        <v>0</v>
      </c>
      <c r="X930" s="103">
        <v>3000</v>
      </c>
      <c r="Y930" t="s">
        <v>1036</v>
      </c>
      <c r="Z930" s="103">
        <v>33</v>
      </c>
      <c r="AA930" s="112">
        <v>23</v>
      </c>
      <c r="AB930" s="113" t="s">
        <v>773</v>
      </c>
      <c r="AC930" s="121"/>
      <c r="AD930" s="289" t="s">
        <v>347</v>
      </c>
      <c r="AE930" s="289" t="s">
        <v>774</v>
      </c>
      <c r="AF930" s="113" t="s">
        <v>745</v>
      </c>
    </row>
    <row r="931" spans="1:32" x14ac:dyDescent="0.25">
      <c r="A931">
        <v>12</v>
      </c>
      <c r="B931" t="s">
        <v>26</v>
      </c>
      <c r="C931" t="s">
        <v>758</v>
      </c>
      <c r="D931">
        <v>4</v>
      </c>
      <c r="E931" t="s">
        <v>710</v>
      </c>
      <c r="F931">
        <v>25</v>
      </c>
      <c r="G931" t="str">
        <f>VLOOKUP(M931,'BATERIA DE PROYECTOS'!$A$2:$G$115,7,0)</f>
        <v>Programa 25. Aumento de la resiliencia al cambio climático y reduccion de la vulnerabilidad</v>
      </c>
      <c r="H931" t="s">
        <v>345</v>
      </c>
      <c r="I931" t="str">
        <f>VLOOKUP(M931,'BATERIA DE PROYECTOS'!$A$2:$I$115,9,0)</f>
        <v>Protección del ambiente y resiliencia al cambio climático</v>
      </c>
      <c r="J931" t="s">
        <v>347</v>
      </c>
      <c r="K931">
        <v>32</v>
      </c>
      <c r="L931" t="str">
        <f>VLOOKUP(M931,'BATERIA DE PROYECTOS'!$A$2:$L$115,12,0)</f>
        <v xml:space="preserve">Reverdecimeinto Urbano </v>
      </c>
      <c r="M931">
        <v>71</v>
      </c>
      <c r="N931" t="s">
        <v>775</v>
      </c>
      <c r="O931" t="s">
        <v>776</v>
      </c>
      <c r="P931" t="s">
        <v>1861</v>
      </c>
      <c r="Q931" s="104">
        <v>279</v>
      </c>
      <c r="R931" s="104">
        <v>287</v>
      </c>
      <c r="S931" s="104">
        <v>296</v>
      </c>
      <c r="T931" s="104">
        <v>304</v>
      </c>
      <c r="U931" s="104">
        <v>1166</v>
      </c>
      <c r="V931" s="105">
        <v>6.7000000000000002E-3</v>
      </c>
      <c r="W931">
        <v>0</v>
      </c>
      <c r="X931" s="103">
        <v>3000</v>
      </c>
      <c r="Y931" t="s">
        <v>1036</v>
      </c>
      <c r="Z931" s="103">
        <v>33</v>
      </c>
      <c r="AA931" s="112">
        <v>23</v>
      </c>
      <c r="AB931" s="113" t="s">
        <v>777</v>
      </c>
      <c r="AC931" s="121"/>
      <c r="AD931" s="289" t="s">
        <v>347</v>
      </c>
      <c r="AE931" s="289" t="s">
        <v>778</v>
      </c>
      <c r="AF931" s="113" t="s">
        <v>779</v>
      </c>
    </row>
    <row r="932" spans="1:32" x14ac:dyDescent="0.25">
      <c r="A932">
        <v>12</v>
      </c>
      <c r="B932" t="s">
        <v>26</v>
      </c>
      <c r="C932" t="s">
        <v>758</v>
      </c>
      <c r="D932">
        <v>4</v>
      </c>
      <c r="E932" t="s">
        <v>710</v>
      </c>
      <c r="F932">
        <v>25</v>
      </c>
      <c r="G932" t="str">
        <f>VLOOKUP(M932,'BATERIA DE PROYECTOS'!$A$2:$G$115,7,0)</f>
        <v>Programa 25. Aumento de la resiliencia al cambio climático y reduccion de la vulnerabilidad</v>
      </c>
      <c r="H932" t="s">
        <v>345</v>
      </c>
      <c r="I932" t="str">
        <f>VLOOKUP(M932,'BATERIA DE PROYECTOS'!$A$2:$I$115,9,0)</f>
        <v>Protección del ambiente y resiliencia al cambio climático</v>
      </c>
      <c r="J932" t="s">
        <v>347</v>
      </c>
      <c r="K932">
        <v>34</v>
      </c>
      <c r="L932" t="str">
        <f>VLOOKUP(M932,'BATERIA DE PROYECTOS'!$A$2:$L$115,12,0)</f>
        <v>Cambios de hábitos de consumo, separación en la fuente y reciclaje.</v>
      </c>
      <c r="M932">
        <v>76</v>
      </c>
      <c r="N932" t="s">
        <v>793</v>
      </c>
      <c r="O932" t="s">
        <v>794</v>
      </c>
      <c r="P932" t="s">
        <v>1862</v>
      </c>
      <c r="Q932" s="104">
        <v>585</v>
      </c>
      <c r="R932" s="104">
        <v>602</v>
      </c>
      <c r="S932" s="104">
        <v>619</v>
      </c>
      <c r="T932" s="104">
        <v>638</v>
      </c>
      <c r="U932" s="104">
        <v>2444</v>
      </c>
      <c r="V932" s="105">
        <v>1.4E-2</v>
      </c>
      <c r="W932">
        <v>0</v>
      </c>
      <c r="X932" s="103">
        <v>1500</v>
      </c>
      <c r="Y932" t="s">
        <v>1062</v>
      </c>
      <c r="Z932" s="103">
        <v>43</v>
      </c>
      <c r="AA932" s="112">
        <v>23</v>
      </c>
      <c r="AB932" s="113" t="s">
        <v>795</v>
      </c>
      <c r="AC932" s="121"/>
      <c r="AD932" s="289" t="s">
        <v>347</v>
      </c>
      <c r="AE932" s="289" t="s">
        <v>796</v>
      </c>
      <c r="AF932" s="113" t="s">
        <v>797</v>
      </c>
    </row>
    <row r="933" spans="1:32" x14ac:dyDescent="0.25">
      <c r="A933">
        <v>12</v>
      </c>
      <c r="B933" t="s">
        <v>26</v>
      </c>
      <c r="C933" t="s">
        <v>421</v>
      </c>
      <c r="D933">
        <v>4</v>
      </c>
      <c r="E933" t="s">
        <v>710</v>
      </c>
      <c r="F933">
        <v>26</v>
      </c>
      <c r="G933" t="str">
        <f>VLOOKUP(M933,'BATERIA DE PROYECTOS'!$A$2:$G$115,7,0)</f>
        <v>Programa 26. Movilidad Sostenible.</v>
      </c>
      <c r="H933" t="s">
        <v>345</v>
      </c>
      <c r="I933" t="str">
        <f>VLOOKUP(M933,'BATERIA DE PROYECTOS'!$A$2:$I$115,9,0)</f>
        <v>Infraestructura segura e incluyente</v>
      </c>
      <c r="J933" t="s">
        <v>799</v>
      </c>
      <c r="K933">
        <v>17</v>
      </c>
      <c r="L933" t="str">
        <f>VLOOKUP(M933,'BATERIA DE PROYECTOS'!$A$2:$L$115,12,0)</f>
        <v>Diseño, construcción y conservación (mantenimiento y rehabilitación) de la malla vial local e intermedia urbana o rural.</v>
      </c>
      <c r="M933">
        <v>77</v>
      </c>
      <c r="N933" t="s">
        <v>802</v>
      </c>
      <c r="O933" t="s">
        <v>803</v>
      </c>
      <c r="P933" t="s">
        <v>1211</v>
      </c>
      <c r="Q933" s="104">
        <v>5944</v>
      </c>
      <c r="R933" s="104">
        <v>6118</v>
      </c>
      <c r="S933" s="104">
        <v>6296</v>
      </c>
      <c r="T933" s="104">
        <v>6480</v>
      </c>
      <c r="U933" s="104">
        <v>24838</v>
      </c>
      <c r="V933" s="105">
        <v>0.14230000000000001</v>
      </c>
      <c r="W933">
        <v>0</v>
      </c>
      <c r="X933" s="103">
        <v>75</v>
      </c>
      <c r="Y933" t="s">
        <v>1006</v>
      </c>
      <c r="Z933" s="103">
        <v>37</v>
      </c>
      <c r="AA933" s="112">
        <v>25</v>
      </c>
      <c r="AB933" s="113" t="s">
        <v>804</v>
      </c>
      <c r="AC933" s="121"/>
      <c r="AD933" s="289" t="s">
        <v>347</v>
      </c>
      <c r="AE933" s="289" t="s">
        <v>805</v>
      </c>
      <c r="AF933" s="113" t="s">
        <v>806</v>
      </c>
    </row>
    <row r="934" spans="1:32" x14ac:dyDescent="0.25">
      <c r="A934">
        <v>12</v>
      </c>
      <c r="B934" t="s">
        <v>26</v>
      </c>
      <c r="C934" t="s">
        <v>595</v>
      </c>
      <c r="D934">
        <v>4</v>
      </c>
      <c r="E934" t="s">
        <v>710</v>
      </c>
      <c r="F934">
        <v>27</v>
      </c>
      <c r="G934" t="str">
        <f>VLOOKUP(M934,'BATERIA DE PROYECTOS'!$A$2:$G$115,7,0)</f>
        <v>Programa 27. Gestión del riesgo de desastres para un territorio seguro</v>
      </c>
      <c r="H934" t="s">
        <v>373</v>
      </c>
      <c r="I934" t="str">
        <f>VLOOKUP(M934,'BATERIA DE PROYECTOS'!$A$2:$I$115,9,0)</f>
        <v>Protección del ambiente y resiliencia al cambio climático</v>
      </c>
      <c r="J934" t="s">
        <v>539</v>
      </c>
      <c r="K934">
        <v>40</v>
      </c>
      <c r="L934" t="str">
        <f>VLOOKUP(M934,'BATERIA DE PROYECTOS'!$A$2:$L$115,12,0)</f>
        <v>Manejo de emergencias y mitigación del riesgo de desastres</v>
      </c>
      <c r="M934">
        <v>79</v>
      </c>
      <c r="N934" t="s">
        <v>813</v>
      </c>
      <c r="O934" t="s">
        <v>814</v>
      </c>
      <c r="P934" t="s">
        <v>1863</v>
      </c>
      <c r="Q934" s="104">
        <v>209</v>
      </c>
      <c r="R934" s="104">
        <v>215</v>
      </c>
      <c r="S934" s="104">
        <v>221</v>
      </c>
      <c r="T934" s="104">
        <v>228</v>
      </c>
      <c r="U934" s="104">
        <v>873</v>
      </c>
      <c r="V934" s="105">
        <v>5.0000000000000001E-3</v>
      </c>
      <c r="W934">
        <v>0</v>
      </c>
      <c r="X934" s="103">
        <v>2</v>
      </c>
      <c r="Y934" t="s">
        <v>1036</v>
      </c>
      <c r="Z934" s="103">
        <v>33</v>
      </c>
      <c r="AA934" s="112">
        <v>26</v>
      </c>
      <c r="AB934" s="113" t="s">
        <v>815</v>
      </c>
      <c r="AC934" s="121"/>
      <c r="AD934" s="289" t="s">
        <v>347</v>
      </c>
      <c r="AE934" s="289" t="s">
        <v>347</v>
      </c>
      <c r="AF934" s="113" t="s">
        <v>816</v>
      </c>
    </row>
    <row r="935" spans="1:32" x14ac:dyDescent="0.25">
      <c r="A935">
        <v>12</v>
      </c>
      <c r="B935" t="s">
        <v>26</v>
      </c>
      <c r="C935" t="s">
        <v>612</v>
      </c>
      <c r="D935">
        <v>4</v>
      </c>
      <c r="E935" t="s">
        <v>710</v>
      </c>
      <c r="F935">
        <v>30</v>
      </c>
      <c r="G935" t="str">
        <f>VLOOKUP(M935,'BATERIA DE PROYECTOS'!$A$2:$G$115,7,0)</f>
        <v>Programa 30. Atención del déficit social para un hábitat digno.</v>
      </c>
      <c r="H935" t="s">
        <v>345</v>
      </c>
      <c r="I935" t="str">
        <f>VLOOKUP(M935,'BATERIA DE PROYECTOS'!$A$2:$I$115,9,0)</f>
        <v>Desarrollo urbano y rural integral</v>
      </c>
      <c r="J935" t="s">
        <v>347</v>
      </c>
      <c r="K935">
        <v>11</v>
      </c>
      <c r="L935" t="str">
        <f>VLOOKUP(M935,'BATERIA DE PROYECTOS'!$A$2:$L$115,12,0)</f>
        <v>Dotación, adecuación y mejoramiento a unidades operativas de servicios sociales de la SDIS</v>
      </c>
      <c r="M935">
        <v>82</v>
      </c>
      <c r="N935" t="s">
        <v>183</v>
      </c>
      <c r="O935" t="s">
        <v>834</v>
      </c>
      <c r="P935" t="s">
        <v>1864</v>
      </c>
      <c r="Q935" s="104">
        <v>173</v>
      </c>
      <c r="R935" s="104">
        <v>178</v>
      </c>
      <c r="S935" s="104">
        <v>183</v>
      </c>
      <c r="T935" s="104">
        <v>188</v>
      </c>
      <c r="U935" s="104">
        <v>721</v>
      </c>
      <c r="V935" s="105">
        <v>4.1000000000000003E-3</v>
      </c>
      <c r="W935">
        <v>0</v>
      </c>
      <c r="X935" s="103">
        <v>3</v>
      </c>
      <c r="Y935" t="s">
        <v>1009</v>
      </c>
      <c r="Z935" s="103">
        <v>24</v>
      </c>
      <c r="AA935" s="112">
        <v>28</v>
      </c>
      <c r="AB935" s="113" t="s">
        <v>222</v>
      </c>
      <c r="AC935" s="121"/>
      <c r="AD935" s="289" t="s">
        <v>347</v>
      </c>
      <c r="AE935" s="289" t="s">
        <v>835</v>
      </c>
      <c r="AF935" s="113" t="s">
        <v>836</v>
      </c>
    </row>
    <row r="936" spans="1:32" x14ac:dyDescent="0.25">
      <c r="A936">
        <v>12</v>
      </c>
      <c r="B936" t="s">
        <v>26</v>
      </c>
      <c r="C936" t="s">
        <v>612</v>
      </c>
      <c r="D936">
        <v>4</v>
      </c>
      <c r="E936" t="s">
        <v>710</v>
      </c>
      <c r="F936">
        <v>30</v>
      </c>
      <c r="G936" t="str">
        <f>VLOOKUP(M936,'BATERIA DE PROYECTOS'!$A$2:$G$115,7,0)</f>
        <v>Programa 30. Atención del déficit social para un hábitat digno.</v>
      </c>
      <c r="H936" t="s">
        <v>345</v>
      </c>
      <c r="I936" t="str">
        <f>VLOOKUP(M936,'BATERIA DE PROYECTOS'!$A$2:$I$115,9,0)</f>
        <v>Desarrollo urbano y rural integral</v>
      </c>
      <c r="J936" t="s">
        <v>347</v>
      </c>
      <c r="K936">
        <v>11</v>
      </c>
      <c r="L936" t="str">
        <f>VLOOKUP(M936,'BATERIA DE PROYECTOS'!$A$2:$L$115,12,0)</f>
        <v>Dotación, adecuación y mejoramiento a unidades operativas de servicios sociales de la SDIS</v>
      </c>
      <c r="M936">
        <v>85</v>
      </c>
      <c r="N936" t="s">
        <v>181</v>
      </c>
      <c r="O936" t="s">
        <v>842</v>
      </c>
      <c r="P936" t="s">
        <v>1071</v>
      </c>
      <c r="Q936" s="104">
        <v>173</v>
      </c>
      <c r="R936" s="104">
        <v>178</v>
      </c>
      <c r="S936" s="104">
        <v>183</v>
      </c>
      <c r="T936" s="104">
        <v>188</v>
      </c>
      <c r="U936" s="104">
        <v>721</v>
      </c>
      <c r="V936" s="105">
        <v>4.1000000000000003E-3</v>
      </c>
      <c r="W936">
        <v>0</v>
      </c>
      <c r="X936" s="103">
        <v>1</v>
      </c>
      <c r="Y936" t="s">
        <v>1009</v>
      </c>
      <c r="Z936" s="103">
        <v>24</v>
      </c>
      <c r="AA936" s="112">
        <v>28</v>
      </c>
      <c r="AB936" s="113" t="s">
        <v>222</v>
      </c>
      <c r="AC936" s="121"/>
      <c r="AD936" s="289" t="s">
        <v>347</v>
      </c>
      <c r="AE936" s="289" t="s">
        <v>835</v>
      </c>
      <c r="AF936" s="113" t="s">
        <v>843</v>
      </c>
    </row>
    <row r="937" spans="1:32" x14ac:dyDescent="0.25">
      <c r="A937">
        <v>12</v>
      </c>
      <c r="B937" t="s">
        <v>26</v>
      </c>
      <c r="C937" t="s">
        <v>612</v>
      </c>
      <c r="D937">
        <v>4</v>
      </c>
      <c r="E937" t="s">
        <v>710</v>
      </c>
      <c r="F937">
        <v>30</v>
      </c>
      <c r="G937" t="str">
        <f>VLOOKUP(M937,'BATERIA DE PROYECTOS'!$A$2:$G$115,7,0)</f>
        <v>Programa 30. Atención del déficit social para un hábitat digno.</v>
      </c>
      <c r="H937" t="s">
        <v>345</v>
      </c>
      <c r="I937" t="str">
        <f>VLOOKUP(M937,'BATERIA DE PROYECTOS'!$A$2:$I$115,9,0)</f>
        <v>Desarrollo urbano y rural integral</v>
      </c>
      <c r="J937" t="s">
        <v>347</v>
      </c>
      <c r="K937">
        <v>11</v>
      </c>
      <c r="L937" t="str">
        <f>VLOOKUP(M937,'BATERIA DE PROYECTOS'!$A$2:$L$115,12,0)</f>
        <v>Dotación, adecuación y mejoramiento a unidades operativas de servicios sociales de la SDIS</v>
      </c>
      <c r="M937">
        <v>88</v>
      </c>
      <c r="N937" t="s">
        <v>850</v>
      </c>
      <c r="O937" t="s">
        <v>851</v>
      </c>
      <c r="P937" t="s">
        <v>1865</v>
      </c>
      <c r="Q937" s="104">
        <v>173</v>
      </c>
      <c r="R937" s="104">
        <v>178</v>
      </c>
      <c r="S937" s="104">
        <v>183</v>
      </c>
      <c r="T937" s="104">
        <v>188</v>
      </c>
      <c r="U937" s="104">
        <v>721</v>
      </c>
      <c r="V937" s="105">
        <v>4.1000000000000003E-3</v>
      </c>
      <c r="W937">
        <v>0</v>
      </c>
      <c r="X937" s="103">
        <v>1</v>
      </c>
      <c r="Y937" t="s">
        <v>1009</v>
      </c>
      <c r="Z937" s="103">
        <v>24</v>
      </c>
      <c r="AA937" s="112">
        <v>28</v>
      </c>
      <c r="AB937" s="113" t="s">
        <v>222</v>
      </c>
      <c r="AC937" s="121"/>
      <c r="AD937" s="289" t="s">
        <v>347</v>
      </c>
      <c r="AE937" s="289" t="s">
        <v>835</v>
      </c>
      <c r="AF937" s="113" t="s">
        <v>852</v>
      </c>
    </row>
    <row r="938" spans="1:32" x14ac:dyDescent="0.25">
      <c r="A938">
        <v>12</v>
      </c>
      <c r="B938" t="s">
        <v>26</v>
      </c>
      <c r="C938" t="s">
        <v>412</v>
      </c>
      <c r="D938">
        <v>5</v>
      </c>
      <c r="E938" t="s">
        <v>861</v>
      </c>
      <c r="F938">
        <v>33</v>
      </c>
      <c r="G938" t="str">
        <f>VLOOKUP(M938,'BATERIA DE PROYECTOS'!$A$2:$G$115,7,0)</f>
        <v>Programa 33. Fortalecimiento institucional para un Gobierno confiable</v>
      </c>
      <c r="H938" t="s">
        <v>373</v>
      </c>
      <c r="I938" t="str">
        <f>VLOOKUP(M938,'BATERIA DE PROYECTOS'!$A$2:$I$115,9,0)</f>
        <v>Gobierno confiable</v>
      </c>
      <c r="J938" t="s">
        <v>1074</v>
      </c>
      <c r="K938">
        <v>42</v>
      </c>
      <c r="L938" t="str">
        <f>VLOOKUP(M938,'BATERIA DE PROYECTOS'!$A$2:$L$115,12,0)</f>
        <v>Infraestructura local</v>
      </c>
      <c r="M938">
        <v>92</v>
      </c>
      <c r="N938" t="s">
        <v>875</v>
      </c>
      <c r="O938" t="s">
        <v>876</v>
      </c>
      <c r="P938" t="s">
        <v>1075</v>
      </c>
      <c r="Q938" s="104">
        <v>1043</v>
      </c>
      <c r="R938" s="104">
        <v>1073</v>
      </c>
      <c r="S938" s="104">
        <v>1105</v>
      </c>
      <c r="T938" s="104">
        <v>1137</v>
      </c>
      <c r="U938" s="104">
        <v>4357</v>
      </c>
      <c r="V938" s="105">
        <v>2.5000000000000001E-2</v>
      </c>
      <c r="W938">
        <v>0</v>
      </c>
      <c r="X938" s="103">
        <v>1</v>
      </c>
      <c r="Y938" t="s">
        <v>1076</v>
      </c>
      <c r="Z938" s="103">
        <v>3</v>
      </c>
      <c r="AA938" s="112">
        <v>30</v>
      </c>
      <c r="AB938" s="113" t="s">
        <v>383</v>
      </c>
      <c r="AC938" s="121"/>
      <c r="AD938" s="289" t="s">
        <v>870</v>
      </c>
      <c r="AE938" s="289" t="s">
        <v>347</v>
      </c>
      <c r="AF938" s="113" t="s">
        <v>877</v>
      </c>
    </row>
    <row r="939" spans="1:32" x14ac:dyDescent="0.25">
      <c r="A939">
        <v>12</v>
      </c>
      <c r="B939" t="s">
        <v>26</v>
      </c>
      <c r="C939" t="s">
        <v>412</v>
      </c>
      <c r="D939">
        <v>5</v>
      </c>
      <c r="E939" t="s">
        <v>861</v>
      </c>
      <c r="F939">
        <v>33</v>
      </c>
      <c r="G939" t="str">
        <f>VLOOKUP(M939,'BATERIA DE PROYECTOS'!$A$2:$G$115,7,0)</f>
        <v>Programa 33. Fortalecimiento institucional para un Gobierno confiable</v>
      </c>
      <c r="H939" t="s">
        <v>373</v>
      </c>
      <c r="I939" t="str">
        <f>VLOOKUP(M939,'BATERIA DE PROYECTOS'!$A$2:$I$115,9,0)</f>
        <v>Gobierno confiable</v>
      </c>
      <c r="J939" t="s">
        <v>1074</v>
      </c>
      <c r="K939">
        <v>43</v>
      </c>
      <c r="L939" t="str">
        <f>VLOOKUP(M939,'BATERIA DE PROYECTOS'!$A$2:$L$115,12,0)</f>
        <v>Fortalecimiento institucional</v>
      </c>
      <c r="M939">
        <v>93</v>
      </c>
      <c r="N939" t="s">
        <v>880</v>
      </c>
      <c r="O939" t="s">
        <v>881</v>
      </c>
      <c r="P939" t="s">
        <v>881</v>
      </c>
      <c r="Q939" s="104">
        <v>4073</v>
      </c>
      <c r="R939" s="104">
        <v>4192</v>
      </c>
      <c r="S939" s="104">
        <v>4314</v>
      </c>
      <c r="T939" s="104">
        <v>4440</v>
      </c>
      <c r="U939" s="104">
        <v>17019</v>
      </c>
      <c r="V939" s="105">
        <v>9.7500000000000003E-2</v>
      </c>
      <c r="W939">
        <v>0</v>
      </c>
      <c r="X939" s="103">
        <v>4</v>
      </c>
      <c r="Y939" t="s">
        <v>1076</v>
      </c>
      <c r="Z939" s="103">
        <v>3</v>
      </c>
      <c r="AA939" s="112">
        <v>30</v>
      </c>
      <c r="AB939" s="113" t="s">
        <v>882</v>
      </c>
      <c r="AC939" s="121"/>
      <c r="AD939" s="289" t="s">
        <v>870</v>
      </c>
      <c r="AE939" s="289" t="s">
        <v>347</v>
      </c>
      <c r="AF939" s="113" t="s">
        <v>883</v>
      </c>
    </row>
    <row r="940" spans="1:32" x14ac:dyDescent="0.25">
      <c r="A940">
        <v>12</v>
      </c>
      <c r="B940" t="s">
        <v>26</v>
      </c>
      <c r="C940" t="s">
        <v>412</v>
      </c>
      <c r="D940">
        <v>5</v>
      </c>
      <c r="E940" t="s">
        <v>861</v>
      </c>
      <c r="F940">
        <v>33</v>
      </c>
      <c r="G940" t="str">
        <f>VLOOKUP(M940,'BATERIA DE PROYECTOS'!$A$2:$G$115,7,0)</f>
        <v>Programa 33. Fortalecimiento institucional para un Gobierno confiable</v>
      </c>
      <c r="H940" t="s">
        <v>373</v>
      </c>
      <c r="I940" t="str">
        <f>VLOOKUP(M940,'BATERIA DE PROYECTOS'!$A$2:$I$115,9,0)</f>
        <v>Gobierno confiable</v>
      </c>
      <c r="J940" t="s">
        <v>1074</v>
      </c>
      <c r="K940">
        <v>45</v>
      </c>
      <c r="L940" t="str">
        <f>VLOOKUP(M940,'BATERIA DE PROYECTOS'!$A$2:$L$115,12,0)</f>
        <v>Inspección, vigilancia y control.</v>
      </c>
      <c r="M940">
        <v>94</v>
      </c>
      <c r="N940" t="s">
        <v>886</v>
      </c>
      <c r="O940" t="s">
        <v>887</v>
      </c>
      <c r="P940" t="s">
        <v>887</v>
      </c>
      <c r="Q940" s="104">
        <v>1880</v>
      </c>
      <c r="R940" s="104">
        <v>1935</v>
      </c>
      <c r="S940" s="104">
        <v>1991</v>
      </c>
      <c r="T940" s="104">
        <v>2049</v>
      </c>
      <c r="U940" s="104">
        <v>7855</v>
      </c>
      <c r="V940" s="105">
        <v>4.4999999999999998E-2</v>
      </c>
      <c r="W940">
        <v>0</v>
      </c>
      <c r="X940" s="103">
        <v>4</v>
      </c>
      <c r="Y940" t="s">
        <v>1076</v>
      </c>
      <c r="Z940" s="103">
        <v>3</v>
      </c>
      <c r="AA940" s="112">
        <v>30</v>
      </c>
      <c r="AB940" s="113" t="s">
        <v>888</v>
      </c>
      <c r="AC940" s="121"/>
      <c r="AD940" s="289" t="s">
        <v>870</v>
      </c>
      <c r="AE940" s="289" t="s">
        <v>347</v>
      </c>
      <c r="AF940" s="113" t="s">
        <v>889</v>
      </c>
    </row>
    <row r="941" spans="1:32" x14ac:dyDescent="0.25">
      <c r="A941">
        <v>12</v>
      </c>
      <c r="B941" t="s">
        <v>26</v>
      </c>
      <c r="C941" t="s">
        <v>521</v>
      </c>
      <c r="D941">
        <v>5</v>
      </c>
      <c r="E941" t="s">
        <v>861</v>
      </c>
      <c r="F941">
        <v>35</v>
      </c>
      <c r="G941" t="str">
        <f>VLOOKUP(M941,'BATERIA DE PROYECTOS'!$A$2:$G$115,7,0)</f>
        <v>Programa 35. Bogotá Ciudad Inteligente.</v>
      </c>
      <c r="H941" t="s">
        <v>345</v>
      </c>
      <c r="I941" t="str">
        <f>VLOOKUP(M941,'BATERIA DE PROYECTOS'!$A$2:$I$115,9,0)</f>
        <v>Ciudad inteligente​</v>
      </c>
      <c r="J941" t="s">
        <v>347</v>
      </c>
      <c r="K941">
        <v>12</v>
      </c>
      <c r="L941" t="str">
        <f>VLOOKUP(M941,'BATERIA DE PROYECTOS'!$A$2:$L$115,12,0)</f>
        <v>Conectividad y redes de comunicación.</v>
      </c>
      <c r="M941">
        <v>96</v>
      </c>
      <c r="N941" t="s">
        <v>905</v>
      </c>
      <c r="O941" t="s">
        <v>906</v>
      </c>
      <c r="P941" t="s">
        <v>1866</v>
      </c>
      <c r="Q941" s="104">
        <v>535</v>
      </c>
      <c r="R941" s="104">
        <v>550</v>
      </c>
      <c r="S941" s="104">
        <v>566</v>
      </c>
      <c r="T941" s="104">
        <v>583</v>
      </c>
      <c r="U941" s="104">
        <v>2234</v>
      </c>
      <c r="V941" s="105">
        <v>1.2800000000000001E-2</v>
      </c>
      <c r="W941">
        <v>0</v>
      </c>
      <c r="X941" s="103">
        <v>1</v>
      </c>
      <c r="Y941" t="s">
        <v>1023</v>
      </c>
      <c r="Z941" s="103">
        <v>1</v>
      </c>
      <c r="AA941" s="112">
        <v>31</v>
      </c>
      <c r="AB941" s="113" t="s">
        <v>352</v>
      </c>
      <c r="AC941" s="121"/>
      <c r="AD941" s="289" t="s">
        <v>347</v>
      </c>
      <c r="AE941" s="289" t="s">
        <v>347</v>
      </c>
      <c r="AF941" s="113" t="s">
        <v>907</v>
      </c>
    </row>
    <row r="942" spans="1:32" x14ac:dyDescent="0.25">
      <c r="A942">
        <v>12</v>
      </c>
      <c r="B942" t="s">
        <v>26</v>
      </c>
      <c r="C942" t="s">
        <v>412</v>
      </c>
      <c r="D942">
        <v>5</v>
      </c>
      <c r="E942" t="s">
        <v>861</v>
      </c>
      <c r="F942">
        <v>39</v>
      </c>
      <c r="G942" t="str">
        <f>VLOOKUP(M942,'BATERIA DE PROYECTOS'!$A$2:$G$115,7,0)</f>
        <v>Programa 39. Camino hacia una democracia deliberativa con un gobierno cercano a la gente y con participación ciudadana</v>
      </c>
      <c r="H942" t="s">
        <v>345</v>
      </c>
      <c r="I942" t="str">
        <f>VLOOKUP(M942,'BATERIA DE PROYECTOS'!$A$2:$I$115,9,0)</f>
        <v>Democracia deliberativa y participación</v>
      </c>
      <c r="J942" t="s">
        <v>347</v>
      </c>
      <c r="K942">
        <v>18</v>
      </c>
      <c r="L942" t="str">
        <f>VLOOKUP(M942,'BATERIA DE PROYECTOS'!$A$2:$L$115,12,0)</f>
        <v>Fortalecimiento a organizaciones sociales y comunitarias y a instancias de participación.</v>
      </c>
      <c r="M942">
        <v>97</v>
      </c>
      <c r="N942" t="s">
        <v>912</v>
      </c>
      <c r="O942" t="s">
        <v>913</v>
      </c>
      <c r="P942" t="s">
        <v>1154</v>
      </c>
      <c r="Q942" s="104">
        <v>522</v>
      </c>
      <c r="R942" s="104">
        <v>537</v>
      </c>
      <c r="S942" s="104">
        <v>553</v>
      </c>
      <c r="T942" s="104">
        <v>553</v>
      </c>
      <c r="U942" s="104">
        <v>2166</v>
      </c>
      <c r="V942" s="105">
        <v>1.24E-2</v>
      </c>
      <c r="W942">
        <v>0</v>
      </c>
      <c r="X942" s="103">
        <v>60</v>
      </c>
      <c r="Y942" t="s">
        <v>1076</v>
      </c>
      <c r="Z942" s="103">
        <v>3</v>
      </c>
      <c r="AA942" s="112">
        <v>32</v>
      </c>
      <c r="AB942" s="113" t="s">
        <v>914</v>
      </c>
      <c r="AC942" s="121"/>
      <c r="AD942" s="289" t="s">
        <v>347</v>
      </c>
      <c r="AE942" s="289" t="s">
        <v>347</v>
      </c>
      <c r="AF942" s="113" t="s">
        <v>915</v>
      </c>
    </row>
    <row r="943" spans="1:32" x14ac:dyDescent="0.25">
      <c r="A943">
        <v>12</v>
      </c>
      <c r="B943" t="s">
        <v>26</v>
      </c>
      <c r="C943" t="s">
        <v>412</v>
      </c>
      <c r="D943">
        <v>5</v>
      </c>
      <c r="E943" t="s">
        <v>861</v>
      </c>
      <c r="F943">
        <v>39</v>
      </c>
      <c r="G943" t="str">
        <f>VLOOKUP(M943,'BATERIA DE PROYECTOS'!$A$2:$G$115,7,0)</f>
        <v>Programa 39. Camino hacia una democracia deliberativa con un gobierno cercano a la gente y con participación ciudadana</v>
      </c>
      <c r="H943" t="s">
        <v>345</v>
      </c>
      <c r="I943" t="str">
        <f>VLOOKUP(M943,'BATERIA DE PROYECTOS'!$A$2:$I$115,9,0)</f>
        <v>Democracia deliberativa y participación</v>
      </c>
      <c r="J943" t="s">
        <v>347</v>
      </c>
      <c r="K943">
        <v>20</v>
      </c>
      <c r="L943" t="str">
        <f>VLOOKUP(M943,'BATERIA DE PROYECTOS'!$A$2:$L$115,12,0)</f>
        <v>Procesos de formación en capacidades democráticas para la participación ciudadana incidente</v>
      </c>
      <c r="M943">
        <v>98</v>
      </c>
      <c r="N943" t="s">
        <v>918</v>
      </c>
      <c r="O943" t="s">
        <v>1867</v>
      </c>
      <c r="P943" t="s">
        <v>1868</v>
      </c>
      <c r="Q943" s="104">
        <v>451</v>
      </c>
      <c r="R943" s="104">
        <v>464</v>
      </c>
      <c r="S943" s="104">
        <v>478</v>
      </c>
      <c r="T943" s="104">
        <v>478</v>
      </c>
      <c r="U943" s="104">
        <v>1871</v>
      </c>
      <c r="V943" s="105">
        <v>1.0699999999999999E-2</v>
      </c>
      <c r="W943">
        <v>0</v>
      </c>
      <c r="X943" s="103">
        <v>800</v>
      </c>
      <c r="Y943" t="s">
        <v>1076</v>
      </c>
      <c r="Z943" s="103">
        <v>3</v>
      </c>
      <c r="AA943" s="112">
        <v>32</v>
      </c>
      <c r="AB943" s="113" t="s">
        <v>561</v>
      </c>
      <c r="AC943" s="121"/>
      <c r="AD943" s="289" t="s">
        <v>347</v>
      </c>
      <c r="AE943" s="289" t="s">
        <v>920</v>
      </c>
      <c r="AF943" s="113" t="s">
        <v>915</v>
      </c>
    </row>
    <row r="944" spans="1:32" x14ac:dyDescent="0.25">
      <c r="A944">
        <v>12</v>
      </c>
      <c r="B944" t="s">
        <v>26</v>
      </c>
      <c r="C944" t="s">
        <v>412</v>
      </c>
      <c r="D944">
        <v>5</v>
      </c>
      <c r="E944" t="s">
        <v>861</v>
      </c>
      <c r="F944">
        <v>39</v>
      </c>
      <c r="G944" t="str">
        <f>VLOOKUP(M944,'BATERIA DE PROYECTOS'!$A$2:$G$115,7,0)</f>
        <v>Programa 39. Camino hacia una democracia deliberativa con un gobierno cercano a la gente y con participación ciudadana</v>
      </c>
      <c r="H944" t="s">
        <v>373</v>
      </c>
      <c r="I944" t="str">
        <f>VLOOKUP(M944,'BATERIA DE PROYECTOS'!$A$2:$I$115,9,0)</f>
        <v>Democracia deliberativa y participación</v>
      </c>
      <c r="J944" t="s">
        <v>539</v>
      </c>
      <c r="K944">
        <v>41</v>
      </c>
      <c r="L944" t="str">
        <f>VLOOKUP(M944,'BATERIA DE PROYECTOS'!$A$2:$L$115,12,0)</f>
        <v>Fortalecimiento a organizaciones comunales</v>
      </c>
      <c r="M944">
        <v>99</v>
      </c>
      <c r="N944" t="s">
        <v>923</v>
      </c>
      <c r="O944" t="s">
        <v>924</v>
      </c>
      <c r="P944" t="s">
        <v>1474</v>
      </c>
      <c r="Q944" s="104">
        <v>418</v>
      </c>
      <c r="R944" s="104">
        <v>430</v>
      </c>
      <c r="S944" s="104">
        <v>442</v>
      </c>
      <c r="T944" s="104">
        <v>442</v>
      </c>
      <c r="U944" s="104">
        <v>1733</v>
      </c>
      <c r="V944" s="105">
        <v>9.9000000000000008E-3</v>
      </c>
      <c r="W944">
        <v>0</v>
      </c>
      <c r="X944" s="103">
        <v>20</v>
      </c>
      <c r="Y944" t="s">
        <v>1076</v>
      </c>
      <c r="Z944" s="103">
        <v>3</v>
      </c>
      <c r="AA944" s="112">
        <v>32</v>
      </c>
      <c r="AB944" s="113" t="s">
        <v>925</v>
      </c>
      <c r="AC944" s="121"/>
      <c r="AD944" s="289" t="s">
        <v>347</v>
      </c>
      <c r="AE944" s="289" t="s">
        <v>347</v>
      </c>
      <c r="AF944" s="113" t="s">
        <v>915</v>
      </c>
    </row>
    <row r="945" spans="1:32" x14ac:dyDescent="0.25">
      <c r="A945">
        <v>12</v>
      </c>
      <c r="B945" t="s">
        <v>26</v>
      </c>
      <c r="C945" t="s">
        <v>412</v>
      </c>
      <c r="D945">
        <v>5</v>
      </c>
      <c r="E945" t="s">
        <v>861</v>
      </c>
      <c r="F945">
        <v>39</v>
      </c>
      <c r="G945" t="str">
        <f>VLOOKUP(M945,'BATERIA DE PROYECTOS'!$A$2:$G$115,7,0)</f>
        <v>Programa 39. Camino hacia una democracia deliberativa con un gobierno cercano a la gente y con participación ciudadana</v>
      </c>
      <c r="H945" t="s">
        <v>373</v>
      </c>
      <c r="I945" t="str">
        <f>VLOOKUP(M945,'BATERIA DE PROYECTOS'!$A$2:$I$115,9,0)</f>
        <v>Gobierno confiable</v>
      </c>
      <c r="J945" t="s">
        <v>539</v>
      </c>
      <c r="K945">
        <v>44</v>
      </c>
      <c r="L945" t="str">
        <f>VLOOKUP(M945,'BATERIA DE PROYECTOS'!$A$2:$L$115,12,0)</f>
        <v>Bogotaneidad</v>
      </c>
      <c r="M945">
        <v>100</v>
      </c>
      <c r="N945" t="s">
        <v>927</v>
      </c>
      <c r="O945" t="s">
        <v>928</v>
      </c>
      <c r="P945" t="s">
        <v>1869</v>
      </c>
      <c r="Q945" s="104">
        <v>418</v>
      </c>
      <c r="R945" s="104">
        <v>430</v>
      </c>
      <c r="S945" s="104">
        <v>442</v>
      </c>
      <c r="T945" s="104">
        <v>442</v>
      </c>
      <c r="U945" s="104">
        <v>1733</v>
      </c>
      <c r="V945" s="105">
        <v>9.9000000000000008E-3</v>
      </c>
      <c r="W945">
        <v>0</v>
      </c>
      <c r="X945" s="103">
        <v>1</v>
      </c>
      <c r="Y945" t="s">
        <v>1076</v>
      </c>
      <c r="Z945" s="103">
        <v>3</v>
      </c>
      <c r="AA945" s="112">
        <v>11</v>
      </c>
      <c r="AB945" s="113" t="s">
        <v>929</v>
      </c>
      <c r="AC945" s="121"/>
      <c r="AD945" s="289" t="s">
        <v>930</v>
      </c>
      <c r="AE945" s="289" t="s">
        <v>347</v>
      </c>
      <c r="AF945" s="113" t="s">
        <v>896</v>
      </c>
    </row>
    <row r="946" spans="1:32" x14ac:dyDescent="0.25">
      <c r="A946">
        <v>12</v>
      </c>
      <c r="B946" t="s">
        <v>26</v>
      </c>
      <c r="C946" t="s">
        <v>412</v>
      </c>
      <c r="D946">
        <v>5</v>
      </c>
      <c r="E946" t="s">
        <v>861</v>
      </c>
      <c r="F946">
        <v>39</v>
      </c>
      <c r="G946" t="str">
        <f>VLOOKUP(M946,'BATERIA DE PROYECTOS'!$A$2:$G$115,7,0)</f>
        <v>Programa 39. Camino hacia una democracia deliberativa con un gobierno cercano a la gente y con participación ciudadana</v>
      </c>
      <c r="H946" t="s">
        <v>373</v>
      </c>
      <c r="I946" t="str">
        <f>VLOOKUP(M946,'BATERIA DE PROYECTOS'!$A$2:$I$115,9,0)</f>
        <v>Línea diferencial étnica</v>
      </c>
      <c r="J946" t="s">
        <v>539</v>
      </c>
      <c r="K946">
        <v>46</v>
      </c>
      <c r="L946" t="str">
        <f>VLOOKUP(M946,'BATERIA DE PROYECTOS'!$A$2:$L$115,12,0)</f>
        <v>Iniciativas diferenciales étnicas para comunidades Negras, Afrocolombianas, Raizales, Palenqueras, y los Pueblos Indígenas, Rrom o Gitano</v>
      </c>
      <c r="M946">
        <v>103</v>
      </c>
      <c r="N946" t="s">
        <v>938</v>
      </c>
      <c r="O946" t="s">
        <v>939</v>
      </c>
      <c r="P946" t="s">
        <v>939</v>
      </c>
      <c r="Q946" s="104">
        <v>105</v>
      </c>
      <c r="R946" s="104">
        <v>108</v>
      </c>
      <c r="S946" s="104">
        <v>111</v>
      </c>
      <c r="T946" s="104">
        <v>114</v>
      </c>
      <c r="U946" s="104">
        <v>438</v>
      </c>
      <c r="V946" s="105">
        <v>2.5000000000000001E-3</v>
      </c>
      <c r="W946">
        <v>0</v>
      </c>
      <c r="X946" s="103">
        <v>1</v>
      </c>
      <c r="Y946" t="s">
        <v>1076</v>
      </c>
      <c r="Z946" s="103">
        <v>3</v>
      </c>
      <c r="AA946" s="112">
        <v>34</v>
      </c>
      <c r="AB946" s="113" t="s">
        <v>940</v>
      </c>
      <c r="AC946" s="121"/>
      <c r="AD946" s="289" t="s">
        <v>347</v>
      </c>
      <c r="AE946" s="289" t="s">
        <v>347</v>
      </c>
      <c r="AF946" s="113" t="s">
        <v>937</v>
      </c>
    </row>
    <row r="947" spans="1:32" x14ac:dyDescent="0.25">
      <c r="A947">
        <v>12</v>
      </c>
      <c r="B947" t="s">
        <v>26</v>
      </c>
      <c r="C947" t="s">
        <v>412</v>
      </c>
      <c r="D947">
        <v>5</v>
      </c>
      <c r="E947" t="s">
        <v>861</v>
      </c>
      <c r="F947">
        <v>39</v>
      </c>
      <c r="G947" t="str">
        <f>VLOOKUP(M947,'BATERIA DE PROYECTOS'!$A$2:$G$115,7,0)</f>
        <v>Programa 39. Camino hacia una democracia deliberativa con un gobierno cercano a la gente y con participación ciudadana</v>
      </c>
      <c r="H947" t="s">
        <v>373</v>
      </c>
      <c r="I947" t="str">
        <f>VLOOKUP(M947,'BATERIA DE PROYECTOS'!$A$2:$I$115,9,0)</f>
        <v>Línea diferencial étnica</v>
      </c>
      <c r="J947" t="s">
        <v>539</v>
      </c>
      <c r="K947">
        <v>46</v>
      </c>
      <c r="L947" t="str">
        <f>VLOOKUP(M947,'BATERIA DE PROYECTOS'!$A$2:$L$115,12,0)</f>
        <v>Iniciativas diferenciales étnicas para comunidades Negras, Afrocolombianas, Raizales, Palenqueras, y los Pueblos Indígenas, Rrom o Gitano</v>
      </c>
      <c r="M947">
        <v>104</v>
      </c>
      <c r="N947" t="s">
        <v>941</v>
      </c>
      <c r="O947" t="s">
        <v>942</v>
      </c>
      <c r="P947" t="s">
        <v>942</v>
      </c>
      <c r="Q947" s="104">
        <v>105</v>
      </c>
      <c r="R947" s="104">
        <v>108</v>
      </c>
      <c r="S947" s="104">
        <v>111</v>
      </c>
      <c r="T947" s="104">
        <v>114</v>
      </c>
      <c r="U947" s="104">
        <v>438</v>
      </c>
      <c r="V947" s="105">
        <v>2.5000000000000001E-3</v>
      </c>
      <c r="W947">
        <v>0</v>
      </c>
      <c r="X947" s="103">
        <v>1</v>
      </c>
      <c r="Y947" t="s">
        <v>1076</v>
      </c>
      <c r="Z947" s="103">
        <v>3</v>
      </c>
      <c r="AA947" s="112">
        <v>34</v>
      </c>
      <c r="AB947" s="113" t="s">
        <v>943</v>
      </c>
      <c r="AC947" s="121"/>
      <c r="AD947" s="289" t="s">
        <v>347</v>
      </c>
      <c r="AE947" s="289" t="s">
        <v>347</v>
      </c>
      <c r="AF947" s="113" t="s">
        <v>937</v>
      </c>
    </row>
    <row r="948" spans="1:32" x14ac:dyDescent="0.25">
      <c r="A948">
        <v>12</v>
      </c>
      <c r="B948" t="s">
        <v>26</v>
      </c>
      <c r="C948" t="s">
        <v>412</v>
      </c>
      <c r="D948">
        <v>5</v>
      </c>
      <c r="E948" t="s">
        <v>861</v>
      </c>
      <c r="F948">
        <v>39</v>
      </c>
      <c r="G948" t="str">
        <f>VLOOKUP(M948,'BATERIA DE PROYECTOS'!$A$2:$G$115,7,0)</f>
        <v>Programa 39. Camino hacia una democracia deliberativa con un gobierno cercano a la gente y con participación ciudadana</v>
      </c>
      <c r="H948" t="s">
        <v>373</v>
      </c>
      <c r="I948" t="str">
        <f>VLOOKUP(M948,'BATERIA DE PROYECTOS'!$A$2:$I$115,9,0)</f>
        <v>Línea diferencial étnica</v>
      </c>
      <c r="J948" t="s">
        <v>539</v>
      </c>
      <c r="K948">
        <v>46</v>
      </c>
      <c r="L948" t="str">
        <f>VLOOKUP(M948,'BATERIA DE PROYECTOS'!$A$2:$L$115,12,0)</f>
        <v>Iniciativas diferenciales étnicas para comunidades Negras, Afrocolombianas, Raizales, Palenqueras, y los Pueblos Indígenas, Rrom o Gitano</v>
      </c>
      <c r="M948">
        <v>105</v>
      </c>
      <c r="N948" t="s">
        <v>944</v>
      </c>
      <c r="O948" t="s">
        <v>945</v>
      </c>
      <c r="P948" t="s">
        <v>942</v>
      </c>
      <c r="Q948" s="104">
        <v>105</v>
      </c>
      <c r="R948" s="104">
        <v>108</v>
      </c>
      <c r="S948" s="104">
        <v>111</v>
      </c>
      <c r="T948" s="104">
        <v>114</v>
      </c>
      <c r="U948" s="104">
        <v>438</v>
      </c>
      <c r="V948" s="105">
        <v>2.5000000000000001E-3</v>
      </c>
      <c r="W948">
        <v>0</v>
      </c>
      <c r="X948" s="103">
        <v>1</v>
      </c>
      <c r="Y948" t="s">
        <v>1076</v>
      </c>
      <c r="Z948" s="103">
        <v>3</v>
      </c>
      <c r="AA948" s="112">
        <v>34</v>
      </c>
      <c r="AB948" s="113" t="s">
        <v>946</v>
      </c>
      <c r="AC948" s="121"/>
      <c r="AD948" s="289" t="s">
        <v>347</v>
      </c>
      <c r="AE948" s="289" t="s">
        <v>347</v>
      </c>
      <c r="AF948" s="113" t="s">
        <v>937</v>
      </c>
    </row>
    <row r="949" spans="1:32" x14ac:dyDescent="0.25">
      <c r="A949">
        <v>13</v>
      </c>
      <c r="B949" t="s">
        <v>28</v>
      </c>
      <c r="C949" t="s">
        <v>342</v>
      </c>
      <c r="D949">
        <v>1</v>
      </c>
      <c r="E949" t="s">
        <v>343</v>
      </c>
      <c r="F949">
        <v>1</v>
      </c>
      <c r="G949" t="str">
        <f>VLOOKUP(M949,'BATERIA DE PROYECTOS'!$A$2:$G$115,7,0)</f>
        <v>Programa 1. Diálogo social y cultura ciudadana para la convivencia pacífica y la recuperación de la confianza.</v>
      </c>
      <c r="H949" t="s">
        <v>345</v>
      </c>
      <c r="I949" t="str">
        <f>VLOOKUP(M949,'BATERIA DE PROYECTOS'!$A$2:$I$115,9,0)</f>
        <v>Cultura ciudadana para la convivencia pacífica</v>
      </c>
      <c r="J949" t="s">
        <v>347</v>
      </c>
      <c r="K949">
        <v>15</v>
      </c>
      <c r="L949" t="str">
        <f>VLOOKUP(M949,'BATERIA DE PROYECTOS'!$A$2:$L$115,12,0)</f>
        <v>Promoción de la convivencia ciudadana</v>
      </c>
      <c r="M949">
        <v>1</v>
      </c>
      <c r="N949" t="s">
        <v>350</v>
      </c>
      <c r="O949" t="s">
        <v>351</v>
      </c>
      <c r="P949" t="s">
        <v>1870</v>
      </c>
      <c r="Q949" s="104">
        <v>223</v>
      </c>
      <c r="R949" s="104">
        <v>230</v>
      </c>
      <c r="S949" s="104">
        <v>236</v>
      </c>
      <c r="T949" s="104">
        <v>243</v>
      </c>
      <c r="U949" s="104">
        <v>933</v>
      </c>
      <c r="V949" s="105">
        <v>7.1000000000000004E-3</v>
      </c>
      <c r="W949">
        <v>0</v>
      </c>
      <c r="X949" s="103">
        <v>40</v>
      </c>
      <c r="Y949" t="s">
        <v>991</v>
      </c>
      <c r="Z949" s="103">
        <v>51</v>
      </c>
      <c r="AA949" s="112">
        <v>1</v>
      </c>
      <c r="AB949" s="113" t="s">
        <v>352</v>
      </c>
      <c r="AC949" s="121"/>
      <c r="AD949" s="289" t="s">
        <v>353</v>
      </c>
      <c r="AE949" s="289" t="s">
        <v>347</v>
      </c>
      <c r="AF949" s="113" t="s">
        <v>354</v>
      </c>
    </row>
    <row r="950" spans="1:32" x14ac:dyDescent="0.25">
      <c r="A950">
        <v>13</v>
      </c>
      <c r="B950" t="s">
        <v>28</v>
      </c>
      <c r="C950" t="s">
        <v>342</v>
      </c>
      <c r="D950">
        <v>1</v>
      </c>
      <c r="E950" t="s">
        <v>343</v>
      </c>
      <c r="F950">
        <v>1</v>
      </c>
      <c r="G950" t="str">
        <f>VLOOKUP(M950,'BATERIA DE PROYECTOS'!$A$2:$G$115,7,0)</f>
        <v>Programa 1. Diálogo social y cultura ciudadana para la convivencia pacífica y la recuperación de la confianza.</v>
      </c>
      <c r="H950" t="s">
        <v>345</v>
      </c>
      <c r="I950" t="str">
        <f>VLOOKUP(M950,'BATERIA DE PROYECTOS'!$A$2:$I$115,9,0)</f>
        <v>Cultura ciudadana para la convivencia pacífica</v>
      </c>
      <c r="J950" t="s">
        <v>347</v>
      </c>
      <c r="K950">
        <v>15</v>
      </c>
      <c r="L950" t="str">
        <f>VLOOKUP(M950,'BATERIA DE PROYECTOS'!$A$2:$L$115,12,0)</f>
        <v>Promoción de la convivencia ciudadana</v>
      </c>
      <c r="M950">
        <v>2</v>
      </c>
      <c r="N950" t="s">
        <v>355</v>
      </c>
      <c r="O950" t="s">
        <v>356</v>
      </c>
      <c r="P950" t="s">
        <v>992</v>
      </c>
      <c r="Q950" s="104">
        <v>112</v>
      </c>
      <c r="R950" s="104">
        <v>115</v>
      </c>
      <c r="S950" s="104">
        <v>118</v>
      </c>
      <c r="T950" s="104">
        <v>122</v>
      </c>
      <c r="U950" s="104">
        <v>466</v>
      </c>
      <c r="V950" s="105">
        <v>3.5000000000000001E-3</v>
      </c>
      <c r="W950">
        <v>0</v>
      </c>
      <c r="X950" s="103">
        <v>4</v>
      </c>
      <c r="Y950" t="s">
        <v>991</v>
      </c>
      <c r="Z950" s="103">
        <v>51</v>
      </c>
      <c r="AA950" s="112">
        <v>1</v>
      </c>
      <c r="AB950" s="113" t="s">
        <v>357</v>
      </c>
      <c r="AC950" s="121"/>
      <c r="AD950" s="289" t="s">
        <v>358</v>
      </c>
      <c r="AE950" s="289" t="s">
        <v>347</v>
      </c>
      <c r="AF950" s="113" t="s">
        <v>359</v>
      </c>
    </row>
    <row r="951" spans="1:32" x14ac:dyDescent="0.25">
      <c r="A951">
        <v>13</v>
      </c>
      <c r="B951" t="s">
        <v>28</v>
      </c>
      <c r="C951" t="s">
        <v>342</v>
      </c>
      <c r="D951">
        <v>1</v>
      </c>
      <c r="E951" t="s">
        <v>343</v>
      </c>
      <c r="F951">
        <v>1</v>
      </c>
      <c r="G951" t="str">
        <f>VLOOKUP(M951,'BATERIA DE PROYECTOS'!$A$2:$G$115,7,0)</f>
        <v>Programa 1. Diálogo social y cultura ciudadana para la convivencia pacífica y la recuperación de la confianza.</v>
      </c>
      <c r="H951" t="s">
        <v>345</v>
      </c>
      <c r="I951" t="str">
        <f>VLOOKUP(M951,'BATERIA DE PROYECTOS'!$A$2:$I$115,9,0)</f>
        <v>Cultura ciudadana para la convivencia pacífica</v>
      </c>
      <c r="J951" t="s">
        <v>347</v>
      </c>
      <c r="K951">
        <v>15</v>
      </c>
      <c r="L951" t="str">
        <f>VLOOKUP(M951,'BATERIA DE PROYECTOS'!$A$2:$L$115,12,0)</f>
        <v>Promoción de la convivencia ciudadana</v>
      </c>
      <c r="M951">
        <v>3</v>
      </c>
      <c r="N951" t="s">
        <v>360</v>
      </c>
      <c r="O951" t="s">
        <v>361</v>
      </c>
      <c r="P951" t="s">
        <v>1426</v>
      </c>
      <c r="Q951" s="104">
        <v>223</v>
      </c>
      <c r="R951" s="104">
        <v>230</v>
      </c>
      <c r="S951" s="104">
        <v>236</v>
      </c>
      <c r="T951" s="104">
        <v>243</v>
      </c>
      <c r="U951" s="104">
        <v>933</v>
      </c>
      <c r="V951" s="105">
        <v>7.1000000000000004E-3</v>
      </c>
      <c r="W951">
        <v>0</v>
      </c>
      <c r="X951" s="103">
        <v>4</v>
      </c>
      <c r="Y951" t="s">
        <v>991</v>
      </c>
      <c r="Z951" s="103">
        <v>51</v>
      </c>
      <c r="AA951" s="112">
        <v>1</v>
      </c>
      <c r="AB951" s="113" t="s">
        <v>362</v>
      </c>
      <c r="AC951" s="121"/>
      <c r="AD951" s="289" t="s">
        <v>358</v>
      </c>
      <c r="AE951" s="289" t="s">
        <v>347</v>
      </c>
      <c r="AF951" s="113" t="s">
        <v>354</v>
      </c>
    </row>
    <row r="952" spans="1:32" x14ac:dyDescent="0.25">
      <c r="A952">
        <v>13</v>
      </c>
      <c r="B952" t="s">
        <v>28</v>
      </c>
      <c r="C952" t="s">
        <v>363</v>
      </c>
      <c r="D952">
        <v>1</v>
      </c>
      <c r="E952" t="s">
        <v>343</v>
      </c>
      <c r="F952">
        <v>2</v>
      </c>
      <c r="G952" t="str">
        <f>VLOOKUP(M952,'BATERIA DE PROYECTOS'!$A$2:$G$115,7,0)</f>
        <v>Programa 2. Cero tolerancia a las violencias contra las mujeres y basadas en género</v>
      </c>
      <c r="H952" t="s">
        <v>345</v>
      </c>
      <c r="I952" t="str">
        <f>VLOOKUP(M952,'BATERIA DE PROYECTOS'!$A$2:$I$115,9,0)</f>
        <v>Cero tolerancia a las violencias</v>
      </c>
      <c r="J952" t="s">
        <v>347</v>
      </c>
      <c r="K952">
        <v>22</v>
      </c>
      <c r="L952" t="str">
        <f>VLOOKUP(M952,'BATERIA DE PROYECTOS'!$A$2:$L$115,12,0)</f>
        <v>Prevención del feminicidio y las violencias contra las mujeres</v>
      </c>
      <c r="M952">
        <v>4</v>
      </c>
      <c r="N952" t="s">
        <v>368</v>
      </c>
      <c r="O952" t="s">
        <v>369</v>
      </c>
      <c r="P952" t="s">
        <v>1871</v>
      </c>
      <c r="Q952" s="104">
        <v>489</v>
      </c>
      <c r="R952" s="104">
        <v>503</v>
      </c>
      <c r="S952" s="104">
        <v>518</v>
      </c>
      <c r="T952" s="104">
        <v>533</v>
      </c>
      <c r="U952" s="104">
        <v>2042</v>
      </c>
      <c r="V952" s="105">
        <v>1.55E-2</v>
      </c>
      <c r="W952">
        <v>0</v>
      </c>
      <c r="X952" s="103">
        <v>3000</v>
      </c>
      <c r="Y952" t="s">
        <v>995</v>
      </c>
      <c r="Z952" s="103">
        <v>50</v>
      </c>
      <c r="AA952" s="112">
        <v>2</v>
      </c>
      <c r="AB952" s="113" t="s">
        <v>222</v>
      </c>
      <c r="AC952" s="121"/>
      <c r="AD952" s="289" t="s">
        <v>370</v>
      </c>
      <c r="AE952" s="289" t="s">
        <v>347</v>
      </c>
      <c r="AF952" s="113" t="s">
        <v>371</v>
      </c>
    </row>
    <row r="953" spans="1:32" x14ac:dyDescent="0.25">
      <c r="A953">
        <v>13</v>
      </c>
      <c r="B953" t="s">
        <v>28</v>
      </c>
      <c r="C953" t="s">
        <v>342</v>
      </c>
      <c r="D953">
        <v>1</v>
      </c>
      <c r="E953" t="s">
        <v>343</v>
      </c>
      <c r="F953">
        <v>3</v>
      </c>
      <c r="G953" t="str">
        <f>VLOOKUP(M953,'BATERIA DE PROYECTOS'!$A$2:$G$115,7,0)</f>
        <v>Programa 3. Desmantelamiento de estructuras criminales y delincuenciales con mejores capacidades y activos tecnológicos.</v>
      </c>
      <c r="H953" t="s">
        <v>373</v>
      </c>
      <c r="I953" t="str">
        <f>VLOOKUP(M953,'BATERIA DE PROYECTOS'!$A$2:$I$115,9,0)</f>
        <v>Mejores capacidades al servicio de la seguridad</v>
      </c>
      <c r="J953" t="s">
        <v>375</v>
      </c>
      <c r="K953">
        <v>2</v>
      </c>
      <c r="L953" t="str">
        <f>VLOOKUP(M953,'BATERIA DE PROYECTOS'!$A$2:$L$115,12,0)</f>
        <v>Dotación, mantenimiento de equipamientos que permitan el fortalecimiento de la seguridad y justicia.</v>
      </c>
      <c r="M953">
        <v>5</v>
      </c>
      <c r="N953" t="s">
        <v>378</v>
      </c>
      <c r="O953" t="s">
        <v>379</v>
      </c>
      <c r="P953" t="s">
        <v>1872</v>
      </c>
      <c r="Q953" s="104">
        <v>791</v>
      </c>
      <c r="R953" s="104">
        <v>0</v>
      </c>
      <c r="S953" s="104">
        <v>0</v>
      </c>
      <c r="T953" s="104">
        <v>0</v>
      </c>
      <c r="U953" s="104">
        <v>791</v>
      </c>
      <c r="V953" s="105">
        <v>6.0000000000000001E-3</v>
      </c>
      <c r="W953">
        <v>0</v>
      </c>
      <c r="X953" s="103">
        <v>1</v>
      </c>
      <c r="Y953" t="s">
        <v>991</v>
      </c>
      <c r="Z953" s="103">
        <v>51</v>
      </c>
      <c r="AA953" s="112">
        <v>3</v>
      </c>
      <c r="AB953" s="113" t="s">
        <v>222</v>
      </c>
      <c r="AC953" s="121"/>
      <c r="AD953" s="289" t="s">
        <v>347</v>
      </c>
      <c r="AE953" s="289" t="s">
        <v>347</v>
      </c>
      <c r="AF953" s="113" t="s">
        <v>380</v>
      </c>
    </row>
    <row r="954" spans="1:32" x14ac:dyDescent="0.25">
      <c r="A954">
        <v>13</v>
      </c>
      <c r="B954" t="s">
        <v>28</v>
      </c>
      <c r="C954" t="s">
        <v>342</v>
      </c>
      <c r="D954">
        <v>1</v>
      </c>
      <c r="E954" t="s">
        <v>343</v>
      </c>
      <c r="F954">
        <v>3</v>
      </c>
      <c r="G954" t="str">
        <f>VLOOKUP(M954,'BATERIA DE PROYECTOS'!$A$2:$G$115,7,0)</f>
        <v>Programa 3. Desmantelamiento de estructuras criminales y delincuenciales con mejores capacidades y activos tecnológicos.</v>
      </c>
      <c r="H954" t="s">
        <v>373</v>
      </c>
      <c r="I954" t="str">
        <f>VLOOKUP(M954,'BATERIA DE PROYECTOS'!$A$2:$I$115,9,0)</f>
        <v>Mejores capacidades al servicio de la seguridad</v>
      </c>
      <c r="J954" t="s">
        <v>375</v>
      </c>
      <c r="K954">
        <v>2</v>
      </c>
      <c r="L954" t="str">
        <f>VLOOKUP(M954,'BATERIA DE PROYECTOS'!$A$2:$L$115,12,0)</f>
        <v>Dotación, mantenimiento de equipamientos que permitan el fortalecimiento de la seguridad y justicia.</v>
      </c>
      <c r="M954">
        <v>6</v>
      </c>
      <c r="N954" t="s">
        <v>381</v>
      </c>
      <c r="O954" t="s">
        <v>382</v>
      </c>
      <c r="P954" t="s">
        <v>1624</v>
      </c>
      <c r="Q954" s="104">
        <v>126</v>
      </c>
      <c r="R954" s="104">
        <v>130</v>
      </c>
      <c r="S954" s="104">
        <v>134</v>
      </c>
      <c r="T954" s="104">
        <v>137</v>
      </c>
      <c r="U954" s="104">
        <v>527</v>
      </c>
      <c r="V954" s="105">
        <v>4.0000000000000001E-3</v>
      </c>
      <c r="W954">
        <v>0</v>
      </c>
      <c r="X954" s="103">
        <v>1</v>
      </c>
      <c r="Y954" t="s">
        <v>991</v>
      </c>
      <c r="Z954" s="103">
        <v>51</v>
      </c>
      <c r="AA954" s="112">
        <v>3</v>
      </c>
      <c r="AB954" s="113" t="s">
        <v>383</v>
      </c>
      <c r="AC954" s="121"/>
      <c r="AD954" s="289" t="s">
        <v>347</v>
      </c>
      <c r="AE954" s="289" t="s">
        <v>347</v>
      </c>
      <c r="AF954" s="113" t="s">
        <v>384</v>
      </c>
    </row>
    <row r="955" spans="1:32" x14ac:dyDescent="0.25">
      <c r="A955">
        <v>13</v>
      </c>
      <c r="B955" t="s">
        <v>28</v>
      </c>
      <c r="C955" t="s">
        <v>342</v>
      </c>
      <c r="D955">
        <v>1</v>
      </c>
      <c r="E955" t="s">
        <v>343</v>
      </c>
      <c r="F955">
        <v>4</v>
      </c>
      <c r="G955" t="str">
        <f>VLOOKUP(M955,'BATERIA DE PROYECTOS'!$A$2:$G$115,7,0)</f>
        <v>Programa 4. Servicios centrados en la justicia.</v>
      </c>
      <c r="H955" t="s">
        <v>345</v>
      </c>
      <c r="I955" t="str">
        <f>VLOOKUP(M955,'BATERIA DE PROYECTOS'!$A$2:$I$115,9,0)</f>
        <v>Cultura ciudadana para la convivencia pacífica</v>
      </c>
      <c r="J955" t="s">
        <v>347</v>
      </c>
      <c r="K955">
        <v>14</v>
      </c>
      <c r="L955" t="str">
        <f>VLOOKUP(M955,'BATERIA DE PROYECTOS'!$A$2:$L$115,12,0)</f>
        <v>Acceso a la Justicia</v>
      </c>
      <c r="M955">
        <v>8</v>
      </c>
      <c r="N955" t="s">
        <v>392</v>
      </c>
      <c r="O955" t="s">
        <v>393</v>
      </c>
      <c r="P955" t="s">
        <v>1873</v>
      </c>
      <c r="Q955" s="104">
        <v>149</v>
      </c>
      <c r="R955" s="104">
        <v>153</v>
      </c>
      <c r="S955" s="104">
        <v>158</v>
      </c>
      <c r="T955" s="104">
        <v>162</v>
      </c>
      <c r="U955" s="104">
        <v>623</v>
      </c>
      <c r="V955" s="105">
        <v>4.7000000000000002E-3</v>
      </c>
      <c r="W955">
        <v>0</v>
      </c>
      <c r="X955" s="103">
        <v>77</v>
      </c>
      <c r="Y955" t="s">
        <v>991</v>
      </c>
      <c r="Z955" s="103">
        <v>51</v>
      </c>
      <c r="AA955" s="112">
        <v>4</v>
      </c>
      <c r="AB955" s="113" t="s">
        <v>352</v>
      </c>
      <c r="AC955" s="121"/>
      <c r="AD955" s="289" t="s">
        <v>347</v>
      </c>
      <c r="AE955" s="289" t="s">
        <v>347</v>
      </c>
      <c r="AF955" s="113" t="s">
        <v>391</v>
      </c>
    </row>
    <row r="956" spans="1:32" x14ac:dyDescent="0.25">
      <c r="A956">
        <v>13</v>
      </c>
      <c r="B956" t="s">
        <v>28</v>
      </c>
      <c r="C956" t="s">
        <v>342</v>
      </c>
      <c r="D956">
        <v>1</v>
      </c>
      <c r="E956" t="s">
        <v>343</v>
      </c>
      <c r="F956">
        <v>4</v>
      </c>
      <c r="G956" t="str">
        <f>VLOOKUP(M956,'BATERIA DE PROYECTOS'!$A$2:$G$115,7,0)</f>
        <v>Programa 4. Servicios centrados en la justicia.</v>
      </c>
      <c r="H956" t="s">
        <v>345</v>
      </c>
      <c r="I956" t="str">
        <f>VLOOKUP(M956,'BATERIA DE PROYECTOS'!$A$2:$I$115,9,0)</f>
        <v>Cultura ciudadana para la convivencia pacífica</v>
      </c>
      <c r="J956" t="s">
        <v>347</v>
      </c>
      <c r="K956">
        <v>14</v>
      </c>
      <c r="L956" t="str">
        <f>VLOOKUP(M956,'BATERIA DE PROYECTOS'!$A$2:$L$115,12,0)</f>
        <v>Acceso a la Justicia</v>
      </c>
      <c r="M956">
        <v>10</v>
      </c>
      <c r="N956" t="s">
        <v>398</v>
      </c>
      <c r="O956" t="s">
        <v>399</v>
      </c>
      <c r="P956" t="s">
        <v>1874</v>
      </c>
      <c r="Q956" s="104">
        <v>128</v>
      </c>
      <c r="R956" s="104">
        <v>131</v>
      </c>
      <c r="S956" s="104">
        <v>135</v>
      </c>
      <c r="T956" s="104">
        <v>139</v>
      </c>
      <c r="U956" s="104">
        <v>534</v>
      </c>
      <c r="V956" s="105">
        <v>4.1000000000000003E-3</v>
      </c>
      <c r="W956">
        <v>0</v>
      </c>
      <c r="X956" s="103">
        <v>2000</v>
      </c>
      <c r="Y956" t="s">
        <v>991</v>
      </c>
      <c r="Z956" s="103">
        <v>51</v>
      </c>
      <c r="AA956" s="112">
        <v>4</v>
      </c>
      <c r="AB956" s="113" t="s">
        <v>400</v>
      </c>
      <c r="AC956" s="121"/>
      <c r="AD956" s="289" t="s">
        <v>347</v>
      </c>
      <c r="AE956" s="289" t="s">
        <v>347</v>
      </c>
      <c r="AF956" s="113" t="s">
        <v>354</v>
      </c>
    </row>
    <row r="957" spans="1:32" x14ac:dyDescent="0.25">
      <c r="A957">
        <v>13</v>
      </c>
      <c r="B957" t="s">
        <v>28</v>
      </c>
      <c r="C957" t="s">
        <v>342</v>
      </c>
      <c r="D957">
        <v>1</v>
      </c>
      <c r="E957" t="s">
        <v>343</v>
      </c>
      <c r="F957">
        <v>4</v>
      </c>
      <c r="G957" t="str">
        <f>VLOOKUP(M957,'BATERIA DE PROYECTOS'!$A$2:$G$115,7,0)</f>
        <v>Programa 4. Servicios centrados en la justicia.</v>
      </c>
      <c r="H957" t="s">
        <v>345</v>
      </c>
      <c r="I957" t="str">
        <f>VLOOKUP(M957,'BATERIA DE PROYECTOS'!$A$2:$I$115,9,0)</f>
        <v>Cultura ciudadana para la convivencia pacífica</v>
      </c>
      <c r="J957" t="s">
        <v>347</v>
      </c>
      <c r="K957">
        <v>14</v>
      </c>
      <c r="L957" t="str">
        <f>VLOOKUP(M957,'BATERIA DE PROYECTOS'!$A$2:$L$115,12,0)</f>
        <v>Acceso a la Justicia</v>
      </c>
      <c r="M957">
        <v>11</v>
      </c>
      <c r="N957" t="s">
        <v>401</v>
      </c>
      <c r="O957" t="s">
        <v>402</v>
      </c>
      <c r="P957" t="s">
        <v>1875</v>
      </c>
      <c r="Q957" s="104">
        <v>149</v>
      </c>
      <c r="R957" s="104">
        <v>153</v>
      </c>
      <c r="S957" s="104">
        <v>158</v>
      </c>
      <c r="T957" s="104">
        <v>162</v>
      </c>
      <c r="U957" s="104">
        <v>623</v>
      </c>
      <c r="V957" s="105">
        <v>4.7000000000000002E-3</v>
      </c>
      <c r="W957">
        <v>0</v>
      </c>
      <c r="X957" s="103">
        <v>8</v>
      </c>
      <c r="Y957" t="s">
        <v>991</v>
      </c>
      <c r="Z957" s="103">
        <v>51</v>
      </c>
      <c r="AA957" s="112">
        <v>4</v>
      </c>
      <c r="AB957" s="113" t="s">
        <v>403</v>
      </c>
      <c r="AC957" s="121"/>
      <c r="AD957" s="289" t="s">
        <v>358</v>
      </c>
      <c r="AE957" s="289" t="s">
        <v>347</v>
      </c>
      <c r="AF957" s="113" t="s">
        <v>354</v>
      </c>
    </row>
    <row r="958" spans="1:32" x14ac:dyDescent="0.25">
      <c r="A958">
        <v>13</v>
      </c>
      <c r="B958" t="s">
        <v>28</v>
      </c>
      <c r="C958" t="s">
        <v>421</v>
      </c>
      <c r="D958">
        <v>1</v>
      </c>
      <c r="E958" t="s">
        <v>343</v>
      </c>
      <c r="F958">
        <v>5</v>
      </c>
      <c r="G958" t="str">
        <f>VLOOKUP(M958,'BATERIA DE PROYECTOS'!$A$2:$G$115,7,0)</f>
        <v>Programa 5. Espacio público seguro e inclusivo.</v>
      </c>
      <c r="H958" t="s">
        <v>345</v>
      </c>
      <c r="I958" t="str">
        <f>VLOOKUP(M958,'BATERIA DE PROYECTOS'!$A$2:$I$115,9,0)</f>
        <v>Infraestructura segura e incluyente</v>
      </c>
      <c r="J958" t="s">
        <v>347</v>
      </c>
      <c r="K958">
        <v>16</v>
      </c>
      <c r="L958" t="str">
        <f>VLOOKUP(M958,'BATERIA DE PROYECTOS'!$A$2:$L$115,12,0)</f>
        <v>Construcción y/o conservación de elementos del sistema de espacio público</v>
      </c>
      <c r="M958">
        <v>15</v>
      </c>
      <c r="N958" t="s">
        <v>425</v>
      </c>
      <c r="O958" t="s">
        <v>426</v>
      </c>
      <c r="P958" t="s">
        <v>1876</v>
      </c>
      <c r="Q958" s="104">
        <v>681</v>
      </c>
      <c r="R958" s="104">
        <v>701</v>
      </c>
      <c r="S958" s="104">
        <v>721</v>
      </c>
      <c r="T958" s="104">
        <v>742</v>
      </c>
      <c r="U958" s="104">
        <v>2846</v>
      </c>
      <c r="V958" s="105">
        <v>2.1600000000000001E-2</v>
      </c>
      <c r="W958">
        <v>0</v>
      </c>
      <c r="X958" s="103">
        <v>6000</v>
      </c>
      <c r="Y958" t="s">
        <v>1006</v>
      </c>
      <c r="Z958" s="103">
        <v>37</v>
      </c>
      <c r="AA958" s="112">
        <v>6</v>
      </c>
      <c r="AB958" s="113" t="s">
        <v>383</v>
      </c>
      <c r="AC958" s="121"/>
      <c r="AD958" s="289" t="s">
        <v>419</v>
      </c>
      <c r="AE958" s="289" t="s">
        <v>427</v>
      </c>
      <c r="AF958" s="113" t="s">
        <v>429</v>
      </c>
    </row>
    <row r="959" spans="1:32" x14ac:dyDescent="0.25">
      <c r="A959">
        <v>13</v>
      </c>
      <c r="B959" t="s">
        <v>28</v>
      </c>
      <c r="C959" t="s">
        <v>342</v>
      </c>
      <c r="D959">
        <v>1</v>
      </c>
      <c r="E959" t="s">
        <v>343</v>
      </c>
      <c r="F959">
        <v>5</v>
      </c>
      <c r="G959" t="str">
        <f>VLOOKUP(M959,'BATERIA DE PROYECTOS'!$A$2:$G$115,7,0)</f>
        <v>Programa 5. Espacio público seguro e inclusivo.</v>
      </c>
      <c r="H959" t="s">
        <v>373</v>
      </c>
      <c r="I959" t="str">
        <f>VLOOKUP(M959,'BATERIA DE PROYECTOS'!$A$2:$I$115,9,0)</f>
        <v>Cultura ciudadana para la convivencia pacífica</v>
      </c>
      <c r="J959" t="s">
        <v>430</v>
      </c>
      <c r="K959">
        <v>1</v>
      </c>
      <c r="L959" t="str">
        <f>VLOOKUP(M959,'BATERIA DE PROYECTOS'!$A$2:$L$115,12,0)</f>
        <v>Cultura ciudadana en torno a la seguridad</v>
      </c>
      <c r="M959">
        <v>16</v>
      </c>
      <c r="N959" t="s">
        <v>433</v>
      </c>
      <c r="O959" t="s">
        <v>434</v>
      </c>
      <c r="P959" t="s">
        <v>1007</v>
      </c>
      <c r="Q959" s="104">
        <v>315</v>
      </c>
      <c r="R959" s="104">
        <v>325</v>
      </c>
      <c r="S959" s="104">
        <v>334</v>
      </c>
      <c r="T959" s="104">
        <v>344</v>
      </c>
      <c r="U959" s="104">
        <v>1318</v>
      </c>
      <c r="V959" s="105">
        <v>0.01</v>
      </c>
      <c r="W959">
        <v>0</v>
      </c>
      <c r="X959" s="103">
        <v>4</v>
      </c>
      <c r="Y959" t="s">
        <v>991</v>
      </c>
      <c r="Z959" s="103">
        <v>51</v>
      </c>
      <c r="AA959" s="112">
        <v>7</v>
      </c>
      <c r="AB959" s="113" t="s">
        <v>435</v>
      </c>
      <c r="AC959" s="121"/>
      <c r="AD959" s="289" t="s">
        <v>436</v>
      </c>
      <c r="AE959" s="289" t="s">
        <v>347</v>
      </c>
      <c r="AF959" s="113" t="s">
        <v>437</v>
      </c>
    </row>
    <row r="960" spans="1:32" x14ac:dyDescent="0.25">
      <c r="A960">
        <v>13</v>
      </c>
      <c r="B960" t="s">
        <v>28</v>
      </c>
      <c r="C960" t="s">
        <v>612</v>
      </c>
      <c r="D960">
        <v>2</v>
      </c>
      <c r="E960" t="s">
        <v>439</v>
      </c>
      <c r="F960">
        <v>7</v>
      </c>
      <c r="G960" t="str">
        <f>VLOOKUP(M960,'BATERIA DE PROYECTOS'!$A$2:$G$115,7,0)</f>
        <v>Programa 7. Bogotá, una ciudad con menos pobreza.</v>
      </c>
      <c r="H960" t="s">
        <v>373</v>
      </c>
      <c r="I960" t="str">
        <f>VLOOKUP(M960,'BATERIA DE PROYECTOS'!$A$2:$I$115,9,0)</f>
        <v xml:space="preserve">Menos pobreza </v>
      </c>
      <c r="J960">
        <v>0.12</v>
      </c>
      <c r="K960">
        <v>4</v>
      </c>
      <c r="L960" t="str">
        <f>VLOOKUP(M960,'BATERIA DE PROYECTOS'!$A$2:$L$115,12,0)</f>
        <v xml:space="preserve">Transferencias monetarias condicionadas para jóvenes </v>
      </c>
      <c r="M960">
        <v>46</v>
      </c>
      <c r="N960" t="s">
        <v>617</v>
      </c>
      <c r="O960" t="s">
        <v>618</v>
      </c>
      <c r="P960" t="s">
        <v>1877</v>
      </c>
      <c r="Q960" s="104">
        <v>946</v>
      </c>
      <c r="R960" s="104">
        <v>974</v>
      </c>
      <c r="S960" s="104">
        <v>1002</v>
      </c>
      <c r="T960" s="104">
        <v>1031</v>
      </c>
      <c r="U960" s="104">
        <v>3953</v>
      </c>
      <c r="V960" s="105">
        <v>0.03</v>
      </c>
      <c r="W960">
        <v>0</v>
      </c>
      <c r="X960" s="103">
        <v>500</v>
      </c>
      <c r="Y960" t="s">
        <v>1009</v>
      </c>
      <c r="Z960" s="103">
        <v>24</v>
      </c>
      <c r="AA960" s="112">
        <v>8</v>
      </c>
      <c r="AB960" s="113" t="s">
        <v>619</v>
      </c>
      <c r="AC960" s="121"/>
      <c r="AD960" s="289" t="s">
        <v>620</v>
      </c>
      <c r="AE960" s="289" t="s">
        <v>621</v>
      </c>
      <c r="AF960" s="113" t="s">
        <v>622</v>
      </c>
    </row>
    <row r="961" spans="1:32" x14ac:dyDescent="0.25">
      <c r="A961">
        <v>13</v>
      </c>
      <c r="B961" t="s">
        <v>28</v>
      </c>
      <c r="C961" t="s">
        <v>612</v>
      </c>
      <c r="D961">
        <v>2</v>
      </c>
      <c r="E961" t="s">
        <v>439</v>
      </c>
      <c r="F961">
        <v>7</v>
      </c>
      <c r="G961" t="str">
        <f>VLOOKUP(M961,'BATERIA DE PROYECTOS'!$A$2:$G$115,7,0)</f>
        <v>Programa 7. Bogotá, una ciudad con menos pobreza.</v>
      </c>
      <c r="H961" t="s">
        <v>373</v>
      </c>
      <c r="I961" t="str">
        <f>VLOOKUP(M961,'BATERIA DE PROYECTOS'!$A$2:$I$115,9,0)</f>
        <v xml:space="preserve">Menos pobreza </v>
      </c>
      <c r="J961">
        <v>0.12</v>
      </c>
      <c r="K961">
        <v>5</v>
      </c>
      <c r="L961" t="str">
        <f>VLOOKUP(M961,'BATERIA DE PROYECTOS'!$A$2:$L$115,12,0)</f>
        <v>Otras Transferencias Monetarias</v>
      </c>
      <c r="M961">
        <v>47</v>
      </c>
      <c r="N961" t="s">
        <v>625</v>
      </c>
      <c r="O961" t="s">
        <v>626</v>
      </c>
      <c r="P961" t="s">
        <v>1878</v>
      </c>
      <c r="Q961" s="104">
        <v>757</v>
      </c>
      <c r="R961" s="104">
        <v>779</v>
      </c>
      <c r="S961" s="104">
        <v>802</v>
      </c>
      <c r="T961" s="104">
        <v>825</v>
      </c>
      <c r="U961" s="104">
        <v>3162</v>
      </c>
      <c r="V961" s="105">
        <v>2.4E-2</v>
      </c>
      <c r="W961">
        <v>0</v>
      </c>
      <c r="X961" s="103">
        <v>389</v>
      </c>
      <c r="Y961" t="s">
        <v>1009</v>
      </c>
      <c r="Z961" s="103">
        <v>24</v>
      </c>
      <c r="AA961" s="112">
        <v>8</v>
      </c>
      <c r="AB961" s="113" t="s">
        <v>627</v>
      </c>
      <c r="AC961" s="121"/>
      <c r="AD961" s="289" t="s">
        <v>620</v>
      </c>
      <c r="AE961" s="289" t="s">
        <v>628</v>
      </c>
      <c r="AF961" s="113" t="s">
        <v>629</v>
      </c>
    </row>
    <row r="962" spans="1:32" x14ac:dyDescent="0.25">
      <c r="A962">
        <v>13</v>
      </c>
      <c r="B962" t="s">
        <v>28</v>
      </c>
      <c r="C962" t="s">
        <v>612</v>
      </c>
      <c r="D962">
        <v>2</v>
      </c>
      <c r="E962" t="s">
        <v>439</v>
      </c>
      <c r="F962">
        <v>7</v>
      </c>
      <c r="G962" t="str">
        <f>VLOOKUP(M962,'BATERIA DE PROYECTOS'!$A$2:$G$115,7,0)</f>
        <v>Programa 7. Bogotá, una ciudad con menos pobreza.</v>
      </c>
      <c r="H962" t="s">
        <v>373</v>
      </c>
      <c r="I962" t="str">
        <f>VLOOKUP(M962,'BATERIA DE PROYECTOS'!$A$2:$I$115,9,0)</f>
        <v xml:space="preserve">Menos pobreza </v>
      </c>
      <c r="J962">
        <v>0.12</v>
      </c>
      <c r="K962">
        <v>6</v>
      </c>
      <c r="L962" t="str">
        <f>VLOOKUP(M962,'BATERIA DE PROYECTOS'!$A$2:$L$115,12,0)</f>
        <v>Apoyo económico para persona mayor - tipo C</v>
      </c>
      <c r="M962">
        <v>48</v>
      </c>
      <c r="N962" t="s">
        <v>632</v>
      </c>
      <c r="O962" t="s">
        <v>633</v>
      </c>
      <c r="P962" t="s">
        <v>1879</v>
      </c>
      <c r="Q962" s="104">
        <v>946</v>
      </c>
      <c r="R962" s="104">
        <v>974</v>
      </c>
      <c r="S962" s="104">
        <v>1002</v>
      </c>
      <c r="T962" s="104">
        <v>1031</v>
      </c>
      <c r="U962" s="104">
        <v>3953</v>
      </c>
      <c r="V962" s="105">
        <v>0.03</v>
      </c>
      <c r="W962">
        <v>0</v>
      </c>
      <c r="X962" s="103">
        <v>357</v>
      </c>
      <c r="Y962" t="s">
        <v>1009</v>
      </c>
      <c r="Z962" s="103">
        <v>24</v>
      </c>
      <c r="AA962" s="112">
        <v>8</v>
      </c>
      <c r="AB962" s="113" t="s">
        <v>634</v>
      </c>
      <c r="AC962" s="121"/>
      <c r="AD962" s="289" t="s">
        <v>620</v>
      </c>
      <c r="AE962" s="289" t="s">
        <v>628</v>
      </c>
      <c r="AF962" s="113" t="s">
        <v>635</v>
      </c>
    </row>
    <row r="963" spans="1:32" x14ac:dyDescent="0.25">
      <c r="A963">
        <v>13</v>
      </c>
      <c r="B963" t="s">
        <v>28</v>
      </c>
      <c r="C963" t="s">
        <v>612</v>
      </c>
      <c r="D963">
        <v>2</v>
      </c>
      <c r="E963" t="s">
        <v>439</v>
      </c>
      <c r="F963">
        <v>8</v>
      </c>
      <c r="G963" t="str">
        <f>VLOOKUP(M963,'BATERIA DE PROYECTOS'!$A$2:$G$115,7,0)</f>
        <v>Programa 8. Erradicación del hambre en Bogotá</v>
      </c>
      <c r="H963" t="s">
        <v>373</v>
      </c>
      <c r="I963" t="str">
        <f>VLOOKUP(M963,'BATERIA DE PROYECTOS'!$A$2:$I$115,9,0)</f>
        <v xml:space="preserve">Menos pobreza </v>
      </c>
      <c r="J963">
        <v>0.12</v>
      </c>
      <c r="K963">
        <v>7</v>
      </c>
      <c r="L963" t="str">
        <f>VLOOKUP(M963,'BATERIA DE PROYECTOS'!$A$2:$L$115,12,0)</f>
        <v>Comedores Comunitarios</v>
      </c>
      <c r="M963">
        <v>49</v>
      </c>
      <c r="N963" t="s">
        <v>639</v>
      </c>
      <c r="O963" t="s">
        <v>1104</v>
      </c>
      <c r="P963" t="s">
        <v>1880</v>
      </c>
      <c r="Q963" s="104">
        <v>1135</v>
      </c>
      <c r="R963" s="104">
        <v>1168</v>
      </c>
      <c r="S963" s="104">
        <v>1202</v>
      </c>
      <c r="T963" s="104">
        <v>1237</v>
      </c>
      <c r="U963" s="104">
        <v>4743</v>
      </c>
      <c r="V963" s="105">
        <v>3.5999999999999997E-2</v>
      </c>
      <c r="W963">
        <v>0</v>
      </c>
      <c r="X963" s="103">
        <v>150</v>
      </c>
      <c r="Y963" t="s">
        <v>1009</v>
      </c>
      <c r="Z963" s="103">
        <v>24</v>
      </c>
      <c r="AA963" s="112">
        <v>9</v>
      </c>
      <c r="AB963" s="113" t="s">
        <v>641</v>
      </c>
      <c r="AC963" s="121"/>
      <c r="AD963" s="289" t="s">
        <v>642</v>
      </c>
      <c r="AE963" s="289" t="s">
        <v>347</v>
      </c>
      <c r="AF963" s="113" t="s">
        <v>643</v>
      </c>
    </row>
    <row r="964" spans="1:32" x14ac:dyDescent="0.25">
      <c r="A964">
        <v>13</v>
      </c>
      <c r="B964" t="s">
        <v>28</v>
      </c>
      <c r="C964" t="s">
        <v>438</v>
      </c>
      <c r="D964">
        <v>2</v>
      </c>
      <c r="E964" t="s">
        <v>439</v>
      </c>
      <c r="F964">
        <v>10</v>
      </c>
      <c r="G964" t="str">
        <f>VLOOKUP(M964,'BATERIA DE PROYECTOS'!$A$2:$G$115,7,0)</f>
        <v xml:space="preserve">Programa 10. Salud Pública Integrada e Integral </v>
      </c>
      <c r="H964" t="s">
        <v>373</v>
      </c>
      <c r="I964" t="str">
        <f>VLOOKUP(M964,'BATERIA DE PROYECTOS'!$A$2:$I$115,9,0)</f>
        <v>Ciudad saludable y con bien-estar</v>
      </c>
      <c r="J964">
        <v>0.03</v>
      </c>
      <c r="K964">
        <v>8</v>
      </c>
      <c r="L964" t="str">
        <f>VLOOKUP(M964,'BATERIA DE PROYECTOS'!$A$2:$L$115,12,0)</f>
        <v>Acciones complementarias para personas con discapacidad y sus cuidadores</v>
      </c>
      <c r="M964">
        <v>17</v>
      </c>
      <c r="N964" t="s">
        <v>444</v>
      </c>
      <c r="O964" t="s">
        <v>445</v>
      </c>
      <c r="P964" t="s">
        <v>1642</v>
      </c>
      <c r="Q964" s="104">
        <v>166</v>
      </c>
      <c r="R964" s="104">
        <v>170</v>
      </c>
      <c r="S964" s="104">
        <v>175</v>
      </c>
      <c r="T964" s="104">
        <v>180</v>
      </c>
      <c r="U964" s="104">
        <v>692</v>
      </c>
      <c r="V964" s="105">
        <v>5.3E-3</v>
      </c>
      <c r="W964">
        <v>0</v>
      </c>
      <c r="X964" s="103">
        <v>600</v>
      </c>
      <c r="Y964" t="s">
        <v>1013</v>
      </c>
      <c r="Z964" s="103">
        <v>18</v>
      </c>
      <c r="AA964" s="112">
        <v>10</v>
      </c>
      <c r="AB964" s="113" t="s">
        <v>446</v>
      </c>
      <c r="AC964" s="121"/>
      <c r="AD964" s="289" t="s">
        <v>347</v>
      </c>
      <c r="AE964" s="289" t="s">
        <v>447</v>
      </c>
      <c r="AF964" s="113" t="s">
        <v>449</v>
      </c>
    </row>
    <row r="965" spans="1:32" x14ac:dyDescent="0.25">
      <c r="A965">
        <v>13</v>
      </c>
      <c r="B965" t="s">
        <v>28</v>
      </c>
      <c r="C965" t="s">
        <v>438</v>
      </c>
      <c r="D965">
        <v>2</v>
      </c>
      <c r="E965" t="s">
        <v>439</v>
      </c>
      <c r="F965">
        <v>10</v>
      </c>
      <c r="G965" t="str">
        <f>VLOOKUP(M965,'BATERIA DE PROYECTOS'!$A$2:$G$115,7,0)</f>
        <v xml:space="preserve">Programa 10. Salud Pública Integrada e Integral </v>
      </c>
      <c r="H965" t="s">
        <v>373</v>
      </c>
      <c r="I965" t="str">
        <f>VLOOKUP(M965,'BATERIA DE PROYECTOS'!$A$2:$I$115,9,0)</f>
        <v>Ciudad saludable y con bien-estar</v>
      </c>
      <c r="J965">
        <v>0.03</v>
      </c>
      <c r="K965">
        <v>9</v>
      </c>
      <c r="L965" t="str">
        <f>VLOOKUP(M965,'BATERIA DE PROYECTOS'!$A$2:$L$115,12,0)</f>
        <v>Acciones para la disminución de los factores de riesgo frente al consumo de sustancias psicoactivas.</v>
      </c>
      <c r="M965">
        <v>18</v>
      </c>
      <c r="N965" t="s">
        <v>452</v>
      </c>
      <c r="O965" t="s">
        <v>453</v>
      </c>
      <c r="P965" t="s">
        <v>1440</v>
      </c>
      <c r="Q965" s="104">
        <v>166</v>
      </c>
      <c r="R965" s="104">
        <v>170</v>
      </c>
      <c r="S965" s="104">
        <v>175</v>
      </c>
      <c r="T965" s="104">
        <v>180</v>
      </c>
      <c r="U965" s="104">
        <v>692</v>
      </c>
      <c r="V965" s="105">
        <v>5.3E-3</v>
      </c>
      <c r="W965">
        <v>0</v>
      </c>
      <c r="X965" s="103">
        <v>600</v>
      </c>
      <c r="Y965" t="s">
        <v>1013</v>
      </c>
      <c r="Z965" s="103">
        <v>18</v>
      </c>
      <c r="AA965" s="112">
        <v>10</v>
      </c>
      <c r="AB965" s="113" t="s">
        <v>454</v>
      </c>
      <c r="AC965" s="121"/>
      <c r="AD965" s="289" t="s">
        <v>347</v>
      </c>
      <c r="AE965" s="289" t="s">
        <v>347</v>
      </c>
      <c r="AF965" s="113" t="s">
        <v>455</v>
      </c>
    </row>
    <row r="966" spans="1:32" x14ac:dyDescent="0.25">
      <c r="A966">
        <v>13</v>
      </c>
      <c r="B966" t="s">
        <v>28</v>
      </c>
      <c r="C966" t="s">
        <v>438</v>
      </c>
      <c r="D966">
        <v>2</v>
      </c>
      <c r="E966" t="s">
        <v>439</v>
      </c>
      <c r="F966">
        <v>10</v>
      </c>
      <c r="G966" t="str">
        <f>VLOOKUP(M966,'BATERIA DE PROYECTOS'!$A$2:$G$115,7,0)</f>
        <v xml:space="preserve">Programa 10. Salud Pública Integrada e Integral </v>
      </c>
      <c r="H966" t="s">
        <v>373</v>
      </c>
      <c r="I966" t="str">
        <f>VLOOKUP(M966,'BATERIA DE PROYECTOS'!$A$2:$I$115,9,0)</f>
        <v>Ciudad saludable y con bien-estar</v>
      </c>
      <c r="J966">
        <v>0.03</v>
      </c>
      <c r="K966">
        <v>10</v>
      </c>
      <c r="L966" t="str">
        <f>VLOOKUP(M966,'BATERIA DE PROYECTOS'!$A$2:$L$115,12,0)</f>
        <v xml:space="preserve">Otorgamiento de Dispositivos de asistencia Personal - DAP - a personas con discapacidad </v>
      </c>
      <c r="M966">
        <v>19</v>
      </c>
      <c r="N966" t="s">
        <v>458</v>
      </c>
      <c r="O966" t="s">
        <v>459</v>
      </c>
      <c r="P966" t="s">
        <v>1881</v>
      </c>
      <c r="Q966" s="104">
        <v>426</v>
      </c>
      <c r="R966" s="104">
        <v>438</v>
      </c>
      <c r="S966" s="104">
        <v>451</v>
      </c>
      <c r="T966" s="104">
        <v>464</v>
      </c>
      <c r="U966" s="104">
        <v>1779</v>
      </c>
      <c r="V966" s="105">
        <v>1.35E-2</v>
      </c>
      <c r="W966">
        <v>0</v>
      </c>
      <c r="X966" s="103">
        <v>300</v>
      </c>
      <c r="Y966" t="s">
        <v>1013</v>
      </c>
      <c r="Z966" s="103">
        <v>18</v>
      </c>
      <c r="AA966" s="112">
        <v>10</v>
      </c>
      <c r="AB966" s="113" t="s">
        <v>460</v>
      </c>
      <c r="AC966" s="121"/>
      <c r="AD966" s="289" t="s">
        <v>347</v>
      </c>
      <c r="AE966" s="289" t="s">
        <v>447</v>
      </c>
      <c r="AF966" s="113" t="s">
        <v>449</v>
      </c>
    </row>
    <row r="967" spans="1:32" x14ac:dyDescent="0.25">
      <c r="A967">
        <v>13</v>
      </c>
      <c r="B967" t="s">
        <v>28</v>
      </c>
      <c r="C967" t="s">
        <v>438</v>
      </c>
      <c r="D967">
        <v>2</v>
      </c>
      <c r="E967" t="s">
        <v>439</v>
      </c>
      <c r="F967">
        <v>10</v>
      </c>
      <c r="G967" t="str">
        <f>VLOOKUP(M967,'BATERIA DE PROYECTOS'!$A$2:$G$115,7,0)</f>
        <v xml:space="preserve">Programa 10. Salud Pública Integrada e Integral </v>
      </c>
      <c r="H967" t="s">
        <v>373</v>
      </c>
      <c r="I967" t="str">
        <f>VLOOKUP(M967,'BATERIA DE PROYECTOS'!$A$2:$I$115,9,0)</f>
        <v>Ciudad saludable y con bien-estar</v>
      </c>
      <c r="J967">
        <v>0.03</v>
      </c>
      <c r="K967">
        <v>19</v>
      </c>
      <c r="L967" t="str">
        <f>VLOOKUP(M967,'BATERIA DE PROYECTOS'!$A$2:$L$115,12,0)</f>
        <v>Salud sexual y reproductiva consciente en adolescentes y jóvenes</v>
      </c>
      <c r="M967">
        <v>20</v>
      </c>
      <c r="N967" t="s">
        <v>463</v>
      </c>
      <c r="O967" t="s">
        <v>464</v>
      </c>
      <c r="P967" t="s">
        <v>1842</v>
      </c>
      <c r="Q967" s="104">
        <v>189</v>
      </c>
      <c r="R967" s="104">
        <v>195</v>
      </c>
      <c r="S967" s="104">
        <v>200</v>
      </c>
      <c r="T967" s="104">
        <v>206</v>
      </c>
      <c r="U967" s="104">
        <v>791</v>
      </c>
      <c r="V967" s="105">
        <v>6.0000000000000001E-3</v>
      </c>
      <c r="W967">
        <v>0</v>
      </c>
      <c r="X967" s="103">
        <v>600</v>
      </c>
      <c r="Y967" t="s">
        <v>1013</v>
      </c>
      <c r="Z967" s="103">
        <v>18</v>
      </c>
      <c r="AA967" s="112">
        <v>10</v>
      </c>
      <c r="AB967" s="113" t="s">
        <v>465</v>
      </c>
      <c r="AC967" s="121"/>
      <c r="AD967" s="289" t="s">
        <v>347</v>
      </c>
      <c r="AE967" s="289" t="s">
        <v>347</v>
      </c>
      <c r="AF967" s="113" t="s">
        <v>466</v>
      </c>
    </row>
    <row r="968" spans="1:32" x14ac:dyDescent="0.25">
      <c r="A968">
        <v>13</v>
      </c>
      <c r="B968" t="s">
        <v>28</v>
      </c>
      <c r="C968" t="s">
        <v>438</v>
      </c>
      <c r="D968">
        <v>2</v>
      </c>
      <c r="E968" t="s">
        <v>439</v>
      </c>
      <c r="F968">
        <v>10</v>
      </c>
      <c r="G968" t="str">
        <f>VLOOKUP(M968,'BATERIA DE PROYECTOS'!$A$2:$G$115,7,0)</f>
        <v xml:space="preserve">Programa 10. Salud Pública Integrada e Integral </v>
      </c>
      <c r="H968" t="s">
        <v>345</v>
      </c>
      <c r="I968" t="str">
        <f>VLOOKUP(M968,'BATERIA DE PROYECTOS'!$A$2:$I$115,9,0)</f>
        <v>Ciudad saludable y con bien-estar</v>
      </c>
      <c r="J968" t="s">
        <v>347</v>
      </c>
      <c r="K968">
        <v>70</v>
      </c>
      <c r="L968" t="str">
        <f>VLOOKUP(M968,'BATERIA DE PROYECTOS'!$A$2:$L$115,12,0)</f>
        <v>Acciones para la promoción y atención de la salud mental</v>
      </c>
      <c r="M968">
        <v>23</v>
      </c>
      <c r="N968" t="s">
        <v>480</v>
      </c>
      <c r="O968" t="s">
        <v>481</v>
      </c>
      <c r="P968" t="s">
        <v>1843</v>
      </c>
      <c r="Q968" s="104">
        <v>473</v>
      </c>
      <c r="R968" s="104">
        <v>487</v>
      </c>
      <c r="S968" s="104">
        <v>501</v>
      </c>
      <c r="T968" s="104">
        <v>516</v>
      </c>
      <c r="U968" s="104">
        <v>1976</v>
      </c>
      <c r="V968" s="105">
        <v>1.4999999999999999E-2</v>
      </c>
      <c r="W968">
        <v>0</v>
      </c>
      <c r="X968" s="103">
        <v>600</v>
      </c>
      <c r="Y968" t="s">
        <v>1013</v>
      </c>
      <c r="Z968" s="103">
        <v>18</v>
      </c>
      <c r="AA968" s="112">
        <v>10</v>
      </c>
      <c r="AB968" s="113" t="s">
        <v>482</v>
      </c>
      <c r="AC968" s="121"/>
      <c r="AD968" s="289" t="s">
        <v>483</v>
      </c>
      <c r="AE968" s="289" t="s">
        <v>347</v>
      </c>
      <c r="AF968" s="113" t="s">
        <v>472</v>
      </c>
    </row>
    <row r="969" spans="1:32" x14ac:dyDescent="0.25">
      <c r="A969">
        <v>13</v>
      </c>
      <c r="B969" t="s">
        <v>28</v>
      </c>
      <c r="C969" t="s">
        <v>491</v>
      </c>
      <c r="D969">
        <v>2</v>
      </c>
      <c r="E969" t="s">
        <v>439</v>
      </c>
      <c r="F969">
        <v>12</v>
      </c>
      <c r="G969" t="str">
        <f>VLOOKUP(M969,'BATERIA DE PROYECTOS'!$A$2:$G$115,7,0)</f>
        <v>Programa 12. Bogotá cuida a su gente</v>
      </c>
      <c r="H969" t="s">
        <v>345</v>
      </c>
      <c r="I969" t="str">
        <f>VLOOKUP(M969,'BATERIA DE PROYECTOS'!$A$2:$I$115,9,0)</f>
        <v>Cuidado de la vida</v>
      </c>
      <c r="J969" t="s">
        <v>347</v>
      </c>
      <c r="K969">
        <v>66</v>
      </c>
      <c r="L969" t="str">
        <f>VLOOKUP(M969,'BATERIA DE PROYECTOS'!$A$2:$L$115,12,0)</f>
        <v>Prevención y atención de violencia intrafamiliar y sexual para poblaciones en situaciones de riesgo y vulnerabilidad de derechos</v>
      </c>
      <c r="M969">
        <v>25</v>
      </c>
      <c r="N969" t="s">
        <v>496</v>
      </c>
      <c r="O969" t="s">
        <v>497</v>
      </c>
      <c r="P969" t="s">
        <v>1882</v>
      </c>
      <c r="Q969" s="104">
        <v>315</v>
      </c>
      <c r="R969" s="104">
        <v>325</v>
      </c>
      <c r="S969" s="104">
        <v>334</v>
      </c>
      <c r="T969" s="104">
        <v>344</v>
      </c>
      <c r="U969" s="104">
        <v>1318</v>
      </c>
      <c r="V969" s="105">
        <v>0.01</v>
      </c>
      <c r="W969">
        <v>0</v>
      </c>
      <c r="X969" s="103">
        <v>2000</v>
      </c>
      <c r="Y969" t="s">
        <v>1009</v>
      </c>
      <c r="Z969" s="103">
        <v>24</v>
      </c>
      <c r="AA969" s="112">
        <v>12</v>
      </c>
      <c r="AB969" s="113" t="s">
        <v>498</v>
      </c>
      <c r="AC969" s="121"/>
      <c r="AD969" s="289" t="s">
        <v>347</v>
      </c>
      <c r="AE969" s="289" t="s">
        <v>347</v>
      </c>
      <c r="AF969" s="113" t="s">
        <v>371</v>
      </c>
    </row>
    <row r="970" spans="1:32" x14ac:dyDescent="0.25">
      <c r="A970">
        <v>13</v>
      </c>
      <c r="B970" t="s">
        <v>28</v>
      </c>
      <c r="C970" t="s">
        <v>491</v>
      </c>
      <c r="D970">
        <v>2</v>
      </c>
      <c r="E970" t="s">
        <v>439</v>
      </c>
      <c r="F970">
        <v>12</v>
      </c>
      <c r="G970" t="str">
        <f>VLOOKUP(M970,'BATERIA DE PROYECTOS'!$A$2:$G$115,7,0)</f>
        <v>Programa 12. Bogotá cuida a su gente</v>
      </c>
      <c r="H970" t="s">
        <v>345</v>
      </c>
      <c r="I970" t="str">
        <f>VLOOKUP(M970,'BATERIA DE PROYECTOS'!$A$2:$I$115,9,0)</f>
        <v>Cuidado de la vida</v>
      </c>
      <c r="J970" t="s">
        <v>347</v>
      </c>
      <c r="K970">
        <v>23</v>
      </c>
      <c r="L970" t="str">
        <f>VLOOKUP(M970,'BATERIA DE PROYECTOS'!$A$2:$L$115,12,0)</f>
        <v>Estrategias de cuidado a personas cuidadoras</v>
      </c>
      <c r="M970">
        <v>26</v>
      </c>
      <c r="N970" t="s">
        <v>501</v>
      </c>
      <c r="O970" t="s">
        <v>502</v>
      </c>
      <c r="P970" t="s">
        <v>1445</v>
      </c>
      <c r="Q970" s="104">
        <v>426</v>
      </c>
      <c r="R970" s="104">
        <v>438</v>
      </c>
      <c r="S970" s="104">
        <v>451</v>
      </c>
      <c r="T970" s="104">
        <v>464</v>
      </c>
      <c r="U970" s="104">
        <v>1779</v>
      </c>
      <c r="V970" s="105">
        <v>1.35E-2</v>
      </c>
      <c r="W970">
        <v>0</v>
      </c>
      <c r="X970" s="103">
        <v>2000</v>
      </c>
      <c r="Y970" t="s">
        <v>995</v>
      </c>
      <c r="Z970" s="103">
        <v>50</v>
      </c>
      <c r="AA970" s="112">
        <v>12</v>
      </c>
      <c r="AB970" s="113" t="s">
        <v>503</v>
      </c>
      <c r="AC970" s="121"/>
      <c r="AD970" s="289" t="s">
        <v>347</v>
      </c>
      <c r="AE970" s="289" t="s">
        <v>347</v>
      </c>
      <c r="AF970" s="113" t="s">
        <v>371</v>
      </c>
    </row>
    <row r="971" spans="1:32" x14ac:dyDescent="0.25">
      <c r="A971">
        <v>13</v>
      </c>
      <c r="B971" t="s">
        <v>28</v>
      </c>
      <c r="C971" t="s">
        <v>491</v>
      </c>
      <c r="D971">
        <v>2</v>
      </c>
      <c r="E971" t="s">
        <v>439</v>
      </c>
      <c r="F971">
        <v>12</v>
      </c>
      <c r="G971" t="str">
        <f>VLOOKUP(M971,'BATERIA DE PROYECTOS'!$A$2:$G$115,7,0)</f>
        <v>Programa 12. Bogotá cuida a su gente</v>
      </c>
      <c r="H971" t="s">
        <v>345</v>
      </c>
      <c r="I971" t="str">
        <f>VLOOKUP(M971,'BATERIA DE PROYECTOS'!$A$2:$I$115,9,0)</f>
        <v>Cuidado de la vida</v>
      </c>
      <c r="J971" t="s">
        <v>347</v>
      </c>
      <c r="K971">
        <v>50</v>
      </c>
      <c r="L971" t="str">
        <f>VLOOKUP(M971,'BATERIA DE PROYECTOS'!$A$2:$L$115,12,0)</f>
        <v>Fortalecimiento de capacidades para el ejercicio de derechos y para la autonomía económica de las mujeres.</v>
      </c>
      <c r="M971">
        <v>27</v>
      </c>
      <c r="N971" t="s">
        <v>506</v>
      </c>
      <c r="O971" t="s">
        <v>507</v>
      </c>
      <c r="P971" t="s">
        <v>1446</v>
      </c>
      <c r="Q971" s="104">
        <v>489</v>
      </c>
      <c r="R971" s="104">
        <v>503</v>
      </c>
      <c r="S971" s="104">
        <v>518</v>
      </c>
      <c r="T971" s="104">
        <v>533</v>
      </c>
      <c r="U971" s="104">
        <v>2042</v>
      </c>
      <c r="V971" s="105">
        <v>1.55E-2</v>
      </c>
      <c r="W971">
        <v>0</v>
      </c>
      <c r="X971" s="103">
        <v>2000</v>
      </c>
      <c r="Y971" t="s">
        <v>995</v>
      </c>
      <c r="Z971" s="103">
        <v>50</v>
      </c>
      <c r="AA971" s="112">
        <v>12</v>
      </c>
      <c r="AB971" s="113" t="s">
        <v>352</v>
      </c>
      <c r="AC971" s="121"/>
      <c r="AD971" s="289" t="s">
        <v>347</v>
      </c>
      <c r="AE971" s="289" t="s">
        <v>508</v>
      </c>
      <c r="AF971" s="113" t="s">
        <v>509</v>
      </c>
    </row>
    <row r="972" spans="1:32" x14ac:dyDescent="0.25">
      <c r="A972">
        <v>13</v>
      </c>
      <c r="B972" t="s">
        <v>28</v>
      </c>
      <c r="C972" t="s">
        <v>521</v>
      </c>
      <c r="D972">
        <v>2</v>
      </c>
      <c r="E972" t="s">
        <v>439</v>
      </c>
      <c r="F972">
        <v>13</v>
      </c>
      <c r="G972" t="str">
        <f>VLOOKUP(M972,'BATERIA DE PROYECTOS'!$A$2:$G$115,7,0)</f>
        <v>Programa 13. Bogotá, un territorio de paz y reconciliación en donde todos puedan volver a empezar.</v>
      </c>
      <c r="H972" t="s">
        <v>345</v>
      </c>
      <c r="I972" t="str">
        <f>VLOOKUP(M972,'BATERIA DE PROYECTOS'!$A$2:$I$115,9,0)</f>
        <v>Cuidado de la vida</v>
      </c>
      <c r="J972" t="s">
        <v>347</v>
      </c>
      <c r="K972">
        <v>21</v>
      </c>
      <c r="L972" t="str">
        <f>VLOOKUP(M972,'BATERIA DE PROYECTOS'!$A$2:$L$115,12,0)</f>
        <v>Construcción de memoria, verdad, reparación, víctimas, paz y reconciliación</v>
      </c>
      <c r="M972">
        <v>31</v>
      </c>
      <c r="N972" t="s">
        <v>529</v>
      </c>
      <c r="O972" t="s">
        <v>530</v>
      </c>
      <c r="P972" t="s">
        <v>1883</v>
      </c>
      <c r="Q972" s="104">
        <v>231</v>
      </c>
      <c r="R972" s="104">
        <v>238</v>
      </c>
      <c r="S972" s="104">
        <v>244</v>
      </c>
      <c r="T972" s="104">
        <v>252</v>
      </c>
      <c r="U972" s="104">
        <v>964</v>
      </c>
      <c r="V972" s="105">
        <v>7.3000000000000001E-3</v>
      </c>
      <c r="W972">
        <v>0</v>
      </c>
      <c r="X972" s="103">
        <v>4</v>
      </c>
      <c r="Y972" t="s">
        <v>1023</v>
      </c>
      <c r="Z972" s="103">
        <v>1</v>
      </c>
      <c r="AA972" s="112">
        <v>13</v>
      </c>
      <c r="AB972" s="113" t="s">
        <v>531</v>
      </c>
      <c r="AC972" s="121"/>
      <c r="AD972" s="289" t="s">
        <v>347</v>
      </c>
      <c r="AE972" s="289" t="s">
        <v>347</v>
      </c>
      <c r="AF972" s="113" t="s">
        <v>532</v>
      </c>
    </row>
    <row r="973" spans="1:32" x14ac:dyDescent="0.25">
      <c r="A973">
        <v>13</v>
      </c>
      <c r="B973" t="s">
        <v>28</v>
      </c>
      <c r="C973" t="s">
        <v>521</v>
      </c>
      <c r="D973">
        <v>2</v>
      </c>
      <c r="E973" t="s">
        <v>439</v>
      </c>
      <c r="F973">
        <v>13</v>
      </c>
      <c r="G973" t="str">
        <f>VLOOKUP(M973,'BATERIA DE PROYECTOS'!$A$2:$G$115,7,0)</f>
        <v>Programa 13. Bogotá, un territorio de paz y reconciliación en donde todos puedan volver a empezar.</v>
      </c>
      <c r="H973" t="s">
        <v>345</v>
      </c>
      <c r="I973" t="str">
        <f>VLOOKUP(M973,'BATERIA DE PROYECTOS'!$A$2:$I$115,9,0)</f>
        <v>Cuidado de la vida</v>
      </c>
      <c r="J973" t="s">
        <v>347</v>
      </c>
      <c r="K973">
        <v>21</v>
      </c>
      <c r="L973" t="str">
        <f>VLOOKUP(M973,'BATERIA DE PROYECTOS'!$A$2:$L$115,12,0)</f>
        <v>Construcción de memoria, verdad, reparación, víctimas, paz y reconciliación</v>
      </c>
      <c r="M973">
        <v>32</v>
      </c>
      <c r="N973" t="s">
        <v>533</v>
      </c>
      <c r="O973" t="s">
        <v>534</v>
      </c>
      <c r="P973" t="s">
        <v>1025</v>
      </c>
      <c r="Q973" s="104">
        <v>154</v>
      </c>
      <c r="R973" s="104">
        <v>158</v>
      </c>
      <c r="S973" s="104">
        <v>163</v>
      </c>
      <c r="T973" s="104">
        <v>168</v>
      </c>
      <c r="U973" s="104">
        <v>643</v>
      </c>
      <c r="V973" s="105">
        <v>4.8999999999999998E-3</v>
      </c>
      <c r="W973">
        <v>0</v>
      </c>
      <c r="X973" s="103">
        <v>4</v>
      </c>
      <c r="Y973" t="s">
        <v>1023</v>
      </c>
      <c r="Z973" s="103">
        <v>1</v>
      </c>
      <c r="AA973" s="112">
        <v>13</v>
      </c>
      <c r="AB973" s="113" t="s">
        <v>352</v>
      </c>
      <c r="AC973" s="121"/>
      <c r="AD973" s="289" t="s">
        <v>347</v>
      </c>
      <c r="AE973" s="289" t="s">
        <v>347</v>
      </c>
      <c r="AF973" s="113" t="s">
        <v>535</v>
      </c>
    </row>
    <row r="974" spans="1:32" x14ac:dyDescent="0.25">
      <c r="A974">
        <v>13</v>
      </c>
      <c r="B974" t="s">
        <v>28</v>
      </c>
      <c r="C974" t="s">
        <v>536</v>
      </c>
      <c r="D974">
        <v>2</v>
      </c>
      <c r="E974" t="s">
        <v>439</v>
      </c>
      <c r="F974">
        <v>14</v>
      </c>
      <c r="G974" t="str">
        <f>VLOOKUP(M974,'BATERIA DE PROYECTOS'!$A$2:$G$115,7,0)</f>
        <v>Programa 14. Bogotá deportiva, recreativa, artística, patrimonial e intercultural.</v>
      </c>
      <c r="H974" t="s">
        <v>373</v>
      </c>
      <c r="I974" t="str">
        <f>VLOOKUP(M974,'BATERIA DE PROYECTOS'!$A$2:$I$115,9,0)</f>
        <v>Bogotá cultural y deportiva</v>
      </c>
      <c r="J974" t="s">
        <v>539</v>
      </c>
      <c r="K974">
        <v>3</v>
      </c>
      <c r="L974" t="str">
        <f>VLOOKUP(M974,'BATERIA DE PROYECTOS'!$A$2:$L$115,12,0)</f>
        <v>Iniciativas de interés cultural, artístico, patrimonial y de cultura ciudadana.</v>
      </c>
      <c r="M974">
        <v>33</v>
      </c>
      <c r="N974" t="s">
        <v>542</v>
      </c>
      <c r="O974" t="s">
        <v>543</v>
      </c>
      <c r="P974" t="s">
        <v>1846</v>
      </c>
      <c r="Q974" s="104">
        <v>252</v>
      </c>
      <c r="R974" s="104">
        <v>260</v>
      </c>
      <c r="S974" s="104">
        <v>267</v>
      </c>
      <c r="T974" s="104">
        <v>275</v>
      </c>
      <c r="U974" s="104">
        <v>1054</v>
      </c>
      <c r="V974" s="105">
        <v>8.0000000000000002E-3</v>
      </c>
      <c r="W974">
        <v>0</v>
      </c>
      <c r="X974" s="103">
        <v>40</v>
      </c>
      <c r="Y974" t="s">
        <v>1027</v>
      </c>
      <c r="Z974" s="103">
        <v>26</v>
      </c>
      <c r="AA974" s="112">
        <v>14</v>
      </c>
      <c r="AB974" s="113" t="s">
        <v>544</v>
      </c>
      <c r="AC974" s="121"/>
      <c r="AD974" s="289" t="s">
        <v>545</v>
      </c>
      <c r="AE974" s="289" t="s">
        <v>546</v>
      </c>
      <c r="AF974" s="113" t="s">
        <v>548</v>
      </c>
    </row>
    <row r="975" spans="1:32" x14ac:dyDescent="0.25">
      <c r="A975">
        <v>13</v>
      </c>
      <c r="B975" t="s">
        <v>28</v>
      </c>
      <c r="C975" t="s">
        <v>536</v>
      </c>
      <c r="D975">
        <v>2</v>
      </c>
      <c r="E975" t="s">
        <v>439</v>
      </c>
      <c r="F975">
        <v>14</v>
      </c>
      <c r="G975" t="str">
        <f>VLOOKUP(M975,'BATERIA DE PROYECTOS'!$A$2:$G$115,7,0)</f>
        <v>Programa 14. Bogotá deportiva, recreativa, artística, patrimonial e intercultural.</v>
      </c>
      <c r="H975" t="s">
        <v>345</v>
      </c>
      <c r="I975" t="str">
        <f>VLOOKUP(M975,'BATERIA DE PROYECTOS'!$A$2:$I$115,9,0)</f>
        <v>Bogotá cultural y deportiva</v>
      </c>
      <c r="J975" t="s">
        <v>347</v>
      </c>
      <c r="K975">
        <v>24</v>
      </c>
      <c r="L975" t="str">
        <f>VLOOKUP(M975,'BATERIA DE PROYECTOS'!$A$2:$L$115,12,0)</f>
        <v xml:space="preserve">Recreación y deporte </v>
      </c>
      <c r="M975">
        <v>34</v>
      </c>
      <c r="N975" t="s">
        <v>551</v>
      </c>
      <c r="O975" t="s">
        <v>552</v>
      </c>
      <c r="P975" t="s">
        <v>1884</v>
      </c>
      <c r="Q975" s="104">
        <v>288</v>
      </c>
      <c r="R975" s="104">
        <v>296</v>
      </c>
      <c r="S975" s="104">
        <v>305</v>
      </c>
      <c r="T975" s="104">
        <v>313</v>
      </c>
      <c r="U975" s="104">
        <v>1202</v>
      </c>
      <c r="V975" s="105">
        <v>9.1000000000000004E-3</v>
      </c>
      <c r="W975">
        <v>0</v>
      </c>
      <c r="X975" s="103">
        <v>32</v>
      </c>
      <c r="Y975" t="s">
        <v>1027</v>
      </c>
      <c r="Z975" s="103">
        <v>26</v>
      </c>
      <c r="AA975" s="112">
        <v>15</v>
      </c>
      <c r="AB975" s="113" t="s">
        <v>553</v>
      </c>
      <c r="AC975" s="121"/>
      <c r="AD975" s="289" t="s">
        <v>545</v>
      </c>
      <c r="AE975" s="289" t="s">
        <v>347</v>
      </c>
      <c r="AF975" s="113" t="s">
        <v>554</v>
      </c>
    </row>
    <row r="976" spans="1:32" x14ac:dyDescent="0.25">
      <c r="A976">
        <v>13</v>
      </c>
      <c r="B976" t="s">
        <v>28</v>
      </c>
      <c r="C976" t="s">
        <v>536</v>
      </c>
      <c r="D976">
        <v>2</v>
      </c>
      <c r="E976" t="s">
        <v>439</v>
      </c>
      <c r="F976">
        <v>14</v>
      </c>
      <c r="G976" t="str">
        <f>VLOOKUP(M976,'BATERIA DE PROYECTOS'!$A$2:$G$115,7,0)</f>
        <v>Programa 14. Bogotá deportiva, recreativa, artística, patrimonial e intercultural.</v>
      </c>
      <c r="H976" t="s">
        <v>345</v>
      </c>
      <c r="I976" t="str">
        <f>VLOOKUP(M976,'BATERIA DE PROYECTOS'!$A$2:$I$115,9,0)</f>
        <v>Bogotá cultural y deportiva</v>
      </c>
      <c r="J976" t="s">
        <v>347</v>
      </c>
      <c r="K976">
        <v>24</v>
      </c>
      <c r="L976" t="str">
        <f>VLOOKUP(M976,'BATERIA DE PROYECTOS'!$A$2:$L$115,12,0)</f>
        <v xml:space="preserve">Recreación y deporte </v>
      </c>
      <c r="M976">
        <v>35</v>
      </c>
      <c r="N976" t="s">
        <v>555</v>
      </c>
      <c r="O976" t="s">
        <v>556</v>
      </c>
      <c r="P976" t="s">
        <v>1885</v>
      </c>
      <c r="Q976" s="104">
        <v>240</v>
      </c>
      <c r="R976" s="104">
        <v>247</v>
      </c>
      <c r="S976" s="104">
        <v>254</v>
      </c>
      <c r="T976" s="104">
        <v>261</v>
      </c>
      <c r="U976" s="104">
        <v>1001</v>
      </c>
      <c r="V976" s="105">
        <v>7.6E-3</v>
      </c>
      <c r="W976">
        <v>0</v>
      </c>
      <c r="X976" s="103">
        <v>4000</v>
      </c>
      <c r="Y976" t="s">
        <v>1027</v>
      </c>
      <c r="Z976" s="103">
        <v>26</v>
      </c>
      <c r="AA976" s="112">
        <v>15</v>
      </c>
      <c r="AB976" s="113" t="s">
        <v>557</v>
      </c>
      <c r="AC976" s="121"/>
      <c r="AD976" s="289" t="s">
        <v>545</v>
      </c>
      <c r="AE976" s="289" t="s">
        <v>347</v>
      </c>
      <c r="AF976" s="113" t="s">
        <v>558</v>
      </c>
    </row>
    <row r="977" spans="1:32" x14ac:dyDescent="0.25">
      <c r="A977">
        <v>13</v>
      </c>
      <c r="B977" t="s">
        <v>28</v>
      </c>
      <c r="C977" t="s">
        <v>536</v>
      </c>
      <c r="D977">
        <v>2</v>
      </c>
      <c r="E977" t="s">
        <v>439</v>
      </c>
      <c r="F977">
        <v>14</v>
      </c>
      <c r="G977" t="str">
        <f>VLOOKUP(M977,'BATERIA DE PROYECTOS'!$A$2:$G$115,7,0)</f>
        <v>Programa 14. Bogotá deportiva, recreativa, artística, patrimonial e intercultural.</v>
      </c>
      <c r="H977" t="s">
        <v>345</v>
      </c>
      <c r="I977" t="str">
        <f>VLOOKUP(M977,'BATERIA DE PROYECTOS'!$A$2:$I$115,9,0)</f>
        <v>Bogotá cultural y deportiva</v>
      </c>
      <c r="J977" t="s">
        <v>347</v>
      </c>
      <c r="K977">
        <v>24</v>
      </c>
      <c r="L977" t="str">
        <f>VLOOKUP(M977,'BATERIA DE PROYECTOS'!$A$2:$L$115,12,0)</f>
        <v xml:space="preserve">Recreación y deporte </v>
      </c>
      <c r="M977">
        <v>36</v>
      </c>
      <c r="N977" t="s">
        <v>559</v>
      </c>
      <c r="O977" t="s">
        <v>560</v>
      </c>
      <c r="P977" t="s">
        <v>1886</v>
      </c>
      <c r="Q977" s="104">
        <v>240</v>
      </c>
      <c r="R977" s="104">
        <v>247</v>
      </c>
      <c r="S977" s="104">
        <v>254</v>
      </c>
      <c r="T977" s="104">
        <v>261</v>
      </c>
      <c r="U977" s="104">
        <v>1001</v>
      </c>
      <c r="V977" s="105">
        <v>7.6E-3</v>
      </c>
      <c r="W977">
        <v>0</v>
      </c>
      <c r="X977" s="103">
        <v>800</v>
      </c>
      <c r="Y977" t="s">
        <v>1027</v>
      </c>
      <c r="Z977" s="103">
        <v>26</v>
      </c>
      <c r="AA977" s="112">
        <v>15</v>
      </c>
      <c r="AB977" s="113" t="s">
        <v>561</v>
      </c>
      <c r="AC977" s="121"/>
      <c r="AD977" s="289" t="s">
        <v>545</v>
      </c>
      <c r="AE977" s="289" t="s">
        <v>562</v>
      </c>
      <c r="AF977" s="113" t="s">
        <v>563</v>
      </c>
    </row>
    <row r="978" spans="1:32" x14ac:dyDescent="0.25">
      <c r="A978">
        <v>13</v>
      </c>
      <c r="B978" t="s">
        <v>28</v>
      </c>
      <c r="C978" t="s">
        <v>536</v>
      </c>
      <c r="D978">
        <v>2</v>
      </c>
      <c r="E978" t="s">
        <v>439</v>
      </c>
      <c r="F978">
        <v>14</v>
      </c>
      <c r="G978" t="str">
        <f>VLOOKUP(M978,'BATERIA DE PROYECTOS'!$A$2:$G$115,7,0)</f>
        <v>Programa 14. Bogotá deportiva, recreativa, artística, patrimonial e intercultural.</v>
      </c>
      <c r="H978" t="s">
        <v>345</v>
      </c>
      <c r="I978" t="str">
        <f>VLOOKUP(M978,'BATERIA DE PROYECTOS'!$A$2:$I$115,9,0)</f>
        <v>Bogotá cultural y deportiva</v>
      </c>
      <c r="J978" t="s">
        <v>347</v>
      </c>
      <c r="K978">
        <v>24</v>
      </c>
      <c r="L978" t="str">
        <f>VLOOKUP(M978,'BATERIA DE PROYECTOS'!$A$2:$L$115,12,0)</f>
        <v xml:space="preserve">Recreación y deporte </v>
      </c>
      <c r="M978">
        <v>37</v>
      </c>
      <c r="N978" t="s">
        <v>564</v>
      </c>
      <c r="O978" t="s">
        <v>565</v>
      </c>
      <c r="P978" t="s">
        <v>1451</v>
      </c>
      <c r="Q978" s="104">
        <v>192</v>
      </c>
      <c r="R978" s="104">
        <v>197</v>
      </c>
      <c r="S978" s="104">
        <v>203</v>
      </c>
      <c r="T978" s="104">
        <v>209</v>
      </c>
      <c r="U978" s="104">
        <v>801</v>
      </c>
      <c r="V978" s="105">
        <v>6.1000000000000004E-3</v>
      </c>
      <c r="W978">
        <v>0</v>
      </c>
      <c r="X978" s="103">
        <v>800</v>
      </c>
      <c r="Y978" t="s">
        <v>1027</v>
      </c>
      <c r="Z978" s="103">
        <v>26</v>
      </c>
      <c r="AA978" s="112">
        <v>15</v>
      </c>
      <c r="AB978" s="113" t="s">
        <v>222</v>
      </c>
      <c r="AC978" s="121"/>
      <c r="AD978" s="289" t="s">
        <v>347</v>
      </c>
      <c r="AE978" s="289" t="s">
        <v>347</v>
      </c>
      <c r="AF978" s="113" t="s">
        <v>566</v>
      </c>
    </row>
    <row r="979" spans="1:32" x14ac:dyDescent="0.25">
      <c r="A979">
        <v>13</v>
      </c>
      <c r="B979" t="s">
        <v>28</v>
      </c>
      <c r="C979" t="s">
        <v>536</v>
      </c>
      <c r="D979">
        <v>2</v>
      </c>
      <c r="E979" t="s">
        <v>439</v>
      </c>
      <c r="F979">
        <v>14</v>
      </c>
      <c r="G979" t="str">
        <f>VLOOKUP(M979,'BATERIA DE PROYECTOS'!$A$2:$G$115,7,0)</f>
        <v>Programa 14. Bogotá deportiva, recreativa, artística, patrimonial e intercultural.</v>
      </c>
      <c r="H979" t="s">
        <v>345</v>
      </c>
      <c r="I979" t="str">
        <f>VLOOKUP(M979,'BATERIA DE PROYECTOS'!$A$2:$I$115,9,0)</f>
        <v>Bogotá cultural y deportiva</v>
      </c>
      <c r="J979" t="s">
        <v>347</v>
      </c>
      <c r="K979">
        <v>25</v>
      </c>
      <c r="L979" t="str">
        <f>VLOOKUP(M979,'BATERIA DE PROYECTOS'!$A$2:$L$115,12,0)</f>
        <v>Arte, cultura y patrimonio</v>
      </c>
      <c r="M979">
        <v>38</v>
      </c>
      <c r="N979" t="s">
        <v>569</v>
      </c>
      <c r="O979" t="s">
        <v>570</v>
      </c>
      <c r="P979" t="s">
        <v>1887</v>
      </c>
      <c r="Q979" s="104">
        <v>392</v>
      </c>
      <c r="R979" s="104">
        <v>404</v>
      </c>
      <c r="S979" s="104">
        <v>415</v>
      </c>
      <c r="T979" s="104">
        <v>428</v>
      </c>
      <c r="U979" s="104">
        <v>1639</v>
      </c>
      <c r="V979" s="105">
        <v>1.24E-2</v>
      </c>
      <c r="W979">
        <v>0</v>
      </c>
      <c r="X979" s="103">
        <v>24</v>
      </c>
      <c r="Y979" t="s">
        <v>1027</v>
      </c>
      <c r="Z979" s="103">
        <v>26</v>
      </c>
      <c r="AA979" s="112">
        <v>14</v>
      </c>
      <c r="AB979" s="113" t="s">
        <v>571</v>
      </c>
      <c r="AC979" s="121"/>
      <c r="AD979" s="289" t="s">
        <v>545</v>
      </c>
      <c r="AE979" s="289" t="s">
        <v>572</v>
      </c>
      <c r="AF979" s="113" t="s">
        <v>573</v>
      </c>
    </row>
    <row r="980" spans="1:32" x14ac:dyDescent="0.25">
      <c r="A980">
        <v>13</v>
      </c>
      <c r="B980" t="s">
        <v>28</v>
      </c>
      <c r="C980" t="s">
        <v>536</v>
      </c>
      <c r="D980">
        <v>2</v>
      </c>
      <c r="E980" t="s">
        <v>439</v>
      </c>
      <c r="F980">
        <v>14</v>
      </c>
      <c r="G980" t="str">
        <f>VLOOKUP(M980,'BATERIA DE PROYECTOS'!$A$2:$G$115,7,0)</f>
        <v>Programa 14. Bogotá deportiva, recreativa, artística, patrimonial e intercultural.</v>
      </c>
      <c r="H980" t="s">
        <v>345</v>
      </c>
      <c r="I980" t="str">
        <f>VLOOKUP(M980,'BATERIA DE PROYECTOS'!$A$2:$I$115,9,0)</f>
        <v>Bogotá cultural y deportiva</v>
      </c>
      <c r="J980" t="s">
        <v>347</v>
      </c>
      <c r="K980">
        <v>25</v>
      </c>
      <c r="L980" t="str">
        <f>VLOOKUP(M980,'BATERIA DE PROYECTOS'!$A$2:$L$115,12,0)</f>
        <v>Arte, cultura y patrimonio</v>
      </c>
      <c r="M980">
        <v>39</v>
      </c>
      <c r="N980" t="s">
        <v>574</v>
      </c>
      <c r="O980" t="s">
        <v>575</v>
      </c>
      <c r="P980" t="s">
        <v>1453</v>
      </c>
      <c r="Q980" s="104">
        <v>294</v>
      </c>
      <c r="R980" s="104">
        <v>303</v>
      </c>
      <c r="S980" s="104">
        <v>312</v>
      </c>
      <c r="T980" s="104">
        <v>321</v>
      </c>
      <c r="U980" s="104">
        <v>1229</v>
      </c>
      <c r="V980" s="105">
        <v>9.2999999999999992E-3</v>
      </c>
      <c r="W980">
        <v>0</v>
      </c>
      <c r="X980" s="103">
        <v>800</v>
      </c>
      <c r="Y980" t="s">
        <v>1027</v>
      </c>
      <c r="Z980" s="103">
        <v>26</v>
      </c>
      <c r="AA980" s="112">
        <v>14</v>
      </c>
      <c r="AB980" s="113" t="s">
        <v>561</v>
      </c>
      <c r="AC980" s="121"/>
      <c r="AD980" s="289" t="s">
        <v>545</v>
      </c>
      <c r="AE980" s="289" t="s">
        <v>576</v>
      </c>
      <c r="AF980" s="113" t="s">
        <v>577</v>
      </c>
    </row>
    <row r="981" spans="1:32" x14ac:dyDescent="0.25">
      <c r="A981">
        <v>13</v>
      </c>
      <c r="B981" t="s">
        <v>28</v>
      </c>
      <c r="C981" t="s">
        <v>536</v>
      </c>
      <c r="D981">
        <v>2</v>
      </c>
      <c r="E981" t="s">
        <v>439</v>
      </c>
      <c r="F981">
        <v>14</v>
      </c>
      <c r="G981" t="str">
        <f>VLOOKUP(M981,'BATERIA DE PROYECTOS'!$A$2:$G$115,7,0)</f>
        <v>Programa 14. Bogotá deportiva, recreativa, artística, patrimonial e intercultural.</v>
      </c>
      <c r="H981" t="s">
        <v>345</v>
      </c>
      <c r="I981" t="str">
        <f>VLOOKUP(M981,'BATERIA DE PROYECTOS'!$A$2:$I$115,9,0)</f>
        <v>Bogotá cultural y deportiva</v>
      </c>
      <c r="J981" t="s">
        <v>347</v>
      </c>
      <c r="K981">
        <v>25</v>
      </c>
      <c r="L981" t="str">
        <f>VLOOKUP(M981,'BATERIA DE PROYECTOS'!$A$2:$L$115,12,0)</f>
        <v>Arte, cultura y patrimonio</v>
      </c>
      <c r="M981">
        <v>40</v>
      </c>
      <c r="N981" t="s">
        <v>578</v>
      </c>
      <c r="O981" t="s">
        <v>579</v>
      </c>
      <c r="P981" t="s">
        <v>1888</v>
      </c>
      <c r="Q981" s="104">
        <v>294</v>
      </c>
      <c r="R981" s="104">
        <v>303</v>
      </c>
      <c r="S981" s="104">
        <v>312</v>
      </c>
      <c r="T981" s="104">
        <v>321</v>
      </c>
      <c r="U981" s="104">
        <v>1229</v>
      </c>
      <c r="V981" s="105">
        <v>9.2999999999999992E-3</v>
      </c>
      <c r="W981">
        <v>0</v>
      </c>
      <c r="X981" s="103">
        <v>12</v>
      </c>
      <c r="Y981" t="s">
        <v>1027</v>
      </c>
      <c r="Z981" s="103">
        <v>26</v>
      </c>
      <c r="AA981" s="112">
        <v>14</v>
      </c>
      <c r="AB981" s="113" t="s">
        <v>580</v>
      </c>
      <c r="AC981" s="121"/>
      <c r="AD981" s="289" t="s">
        <v>347</v>
      </c>
      <c r="AE981" s="289" t="s">
        <v>347</v>
      </c>
      <c r="AF981" s="113" t="s">
        <v>581</v>
      </c>
    </row>
    <row r="982" spans="1:32" x14ac:dyDescent="0.25">
      <c r="A982">
        <v>13</v>
      </c>
      <c r="B982" t="s">
        <v>28</v>
      </c>
      <c r="C982" t="s">
        <v>595</v>
      </c>
      <c r="D982">
        <v>2</v>
      </c>
      <c r="E982" t="s">
        <v>439</v>
      </c>
      <c r="F982">
        <v>15</v>
      </c>
      <c r="G982" t="str">
        <f>VLOOKUP(M982,'BATERIA DE PROYECTOS'!$A$2:$G$115,7,0)</f>
        <v>Programa 15. Bogotá protege todas las formas de vida</v>
      </c>
      <c r="H982" t="s">
        <v>345</v>
      </c>
      <c r="I982" t="str">
        <f>VLOOKUP(M982,'BATERIA DE PROYECTOS'!$A$2:$I$115,9,0)</f>
        <v>Cuidado de la vida</v>
      </c>
      <c r="J982" t="s">
        <v>347</v>
      </c>
      <c r="K982">
        <v>33</v>
      </c>
      <c r="L982" t="str">
        <f>VLOOKUP(M982,'BATERIA DE PROYECTOS'!$A$2:$L$115,12,0)</f>
        <v>Protección y bienestar animal</v>
      </c>
      <c r="M982">
        <v>43</v>
      </c>
      <c r="N982" t="s">
        <v>599</v>
      </c>
      <c r="O982" t="s">
        <v>600</v>
      </c>
      <c r="P982" t="s">
        <v>1659</v>
      </c>
      <c r="Q982" s="104">
        <v>47</v>
      </c>
      <c r="R982" s="104">
        <v>49</v>
      </c>
      <c r="S982" s="104">
        <v>50</v>
      </c>
      <c r="T982" s="104">
        <v>52</v>
      </c>
      <c r="U982" s="104">
        <v>198</v>
      </c>
      <c r="V982" s="105">
        <v>1.5E-3</v>
      </c>
      <c r="W982">
        <v>0</v>
      </c>
      <c r="X982" s="103">
        <v>1000</v>
      </c>
      <c r="Y982" t="s">
        <v>1036</v>
      </c>
      <c r="Z982" s="103">
        <v>33</v>
      </c>
      <c r="AA982" s="112">
        <v>16</v>
      </c>
      <c r="AB982" s="113" t="s">
        <v>406</v>
      </c>
      <c r="AC982" s="121"/>
      <c r="AD982" s="289" t="s">
        <v>347</v>
      </c>
      <c r="AE982" s="289" t="s">
        <v>601</v>
      </c>
      <c r="AF982" s="113" t="s">
        <v>602</v>
      </c>
    </row>
    <row r="983" spans="1:32" x14ac:dyDescent="0.25">
      <c r="A983">
        <v>13</v>
      </c>
      <c r="B983" t="s">
        <v>28</v>
      </c>
      <c r="C983" t="s">
        <v>595</v>
      </c>
      <c r="D983">
        <v>2</v>
      </c>
      <c r="E983" t="s">
        <v>439</v>
      </c>
      <c r="F983">
        <v>15</v>
      </c>
      <c r="G983" t="str">
        <f>VLOOKUP(M983,'BATERIA DE PROYECTOS'!$A$2:$G$115,7,0)</f>
        <v>Programa 15. Bogotá protege todas las formas de vida</v>
      </c>
      <c r="H983" t="s">
        <v>345</v>
      </c>
      <c r="I983" t="str">
        <f>VLOOKUP(M983,'BATERIA DE PROYECTOS'!$A$2:$I$115,9,0)</f>
        <v>Cuidado de la vida</v>
      </c>
      <c r="J983" t="s">
        <v>347</v>
      </c>
      <c r="K983">
        <v>33</v>
      </c>
      <c r="L983" t="str">
        <f>VLOOKUP(M983,'BATERIA DE PROYECTOS'!$A$2:$L$115,12,0)</f>
        <v>Protección y bienestar animal</v>
      </c>
      <c r="M983">
        <v>44</v>
      </c>
      <c r="N983" t="s">
        <v>603</v>
      </c>
      <c r="O983" t="s">
        <v>604</v>
      </c>
      <c r="P983" t="s">
        <v>1889</v>
      </c>
      <c r="Q983" s="104">
        <v>284</v>
      </c>
      <c r="R983" s="104">
        <v>292</v>
      </c>
      <c r="S983" s="104">
        <v>301</v>
      </c>
      <c r="T983" s="104">
        <v>309</v>
      </c>
      <c r="U983" s="104">
        <v>1186</v>
      </c>
      <c r="V983" s="105">
        <v>8.9999999999999993E-3</v>
      </c>
      <c r="W983">
        <v>0</v>
      </c>
      <c r="X983" s="103">
        <v>600</v>
      </c>
      <c r="Y983" t="s">
        <v>1036</v>
      </c>
      <c r="Z983" s="103">
        <v>33</v>
      </c>
      <c r="AA983" s="112">
        <v>16</v>
      </c>
      <c r="AB983" s="113" t="s">
        <v>605</v>
      </c>
      <c r="AC983" s="121"/>
      <c r="AD983" s="289" t="s">
        <v>347</v>
      </c>
      <c r="AE983" s="289" t="s">
        <v>606</v>
      </c>
      <c r="AF983" s="113" t="s">
        <v>607</v>
      </c>
    </row>
    <row r="984" spans="1:32" x14ac:dyDescent="0.25">
      <c r="A984">
        <v>13</v>
      </c>
      <c r="B984" t="s">
        <v>28</v>
      </c>
      <c r="C984" t="s">
        <v>595</v>
      </c>
      <c r="D984">
        <v>2</v>
      </c>
      <c r="E984" t="s">
        <v>439</v>
      </c>
      <c r="F984">
        <v>15</v>
      </c>
      <c r="G984" t="str">
        <f>VLOOKUP(M984,'BATERIA DE PROYECTOS'!$A$2:$G$115,7,0)</f>
        <v>Programa 15. Bogotá protege todas las formas de vida</v>
      </c>
      <c r="H984" t="s">
        <v>345</v>
      </c>
      <c r="I984" t="str">
        <f>VLOOKUP(M984,'BATERIA DE PROYECTOS'!$A$2:$I$115,9,0)</f>
        <v>Cuidado de la vida</v>
      </c>
      <c r="J984" t="s">
        <v>347</v>
      </c>
      <c r="K984">
        <v>33</v>
      </c>
      <c r="L984" t="str">
        <f>VLOOKUP(M984,'BATERIA DE PROYECTOS'!$A$2:$L$115,12,0)</f>
        <v>Protección y bienestar animal</v>
      </c>
      <c r="M984">
        <v>45</v>
      </c>
      <c r="N984" t="s">
        <v>608</v>
      </c>
      <c r="O984" t="s">
        <v>609</v>
      </c>
      <c r="P984" t="s">
        <v>1890</v>
      </c>
      <c r="Q984" s="104">
        <v>142</v>
      </c>
      <c r="R984" s="104">
        <v>146</v>
      </c>
      <c r="S984" s="104">
        <v>150</v>
      </c>
      <c r="T984" s="104">
        <v>155</v>
      </c>
      <c r="U984" s="104">
        <v>593</v>
      </c>
      <c r="V984" s="105">
        <v>4.4999999999999997E-3</v>
      </c>
      <c r="W984">
        <v>0</v>
      </c>
      <c r="X984" s="103">
        <v>280</v>
      </c>
      <c r="Y984" t="s">
        <v>1036</v>
      </c>
      <c r="Z984" s="103">
        <v>33</v>
      </c>
      <c r="AA984" s="112">
        <v>16</v>
      </c>
      <c r="AB984" s="113" t="s">
        <v>610</v>
      </c>
      <c r="AC984" s="121"/>
      <c r="AD984" s="289" t="s">
        <v>347</v>
      </c>
      <c r="AE984" s="289" t="s">
        <v>611</v>
      </c>
      <c r="AF984" s="113" t="s">
        <v>607</v>
      </c>
    </row>
    <row r="985" spans="1:32" x14ac:dyDescent="0.25">
      <c r="A985">
        <v>13</v>
      </c>
      <c r="B985" t="s">
        <v>28</v>
      </c>
      <c r="C985" t="s">
        <v>644</v>
      </c>
      <c r="D985">
        <v>3</v>
      </c>
      <c r="E985" t="s">
        <v>645</v>
      </c>
      <c r="F985">
        <v>16</v>
      </c>
      <c r="G985" t="str">
        <f>VLOOKUP(M985,'BATERIA DE PROYECTOS'!$A$2:$G$115,7,0)</f>
        <v>Programa 16. Atención integral a la primera infancia y educación como eje del potencial humano.</v>
      </c>
      <c r="H985" t="s">
        <v>373</v>
      </c>
      <c r="I985" t="str">
        <f>VLOOKUP(M985,'BATERIA DE PROYECTOS'!$A$2:$I$115,9,0)</f>
        <v>Educación como eje del potencial humano</v>
      </c>
      <c r="J985">
        <v>0.09</v>
      </c>
      <c r="K985">
        <v>28</v>
      </c>
      <c r="L985" t="str">
        <f>VLOOKUP(M985,'BATERIA DE PROYECTOS'!$A$2:$L$115,12,0)</f>
        <v>Dotación de equipamientos para instituciones educativas públicas del distrito.</v>
      </c>
      <c r="M985">
        <v>50</v>
      </c>
      <c r="N985" t="s">
        <v>650</v>
      </c>
      <c r="O985" t="s">
        <v>651</v>
      </c>
      <c r="P985" t="s">
        <v>1891</v>
      </c>
      <c r="Q985" s="104">
        <v>0</v>
      </c>
      <c r="R985" s="104">
        <v>576</v>
      </c>
      <c r="S985" s="104">
        <v>610</v>
      </c>
      <c r="T985" s="104">
        <v>0</v>
      </c>
      <c r="U985" s="104">
        <v>1186</v>
      </c>
      <c r="V985" s="105">
        <v>8.9999999999999993E-3</v>
      </c>
      <c r="W985">
        <v>0</v>
      </c>
      <c r="X985" s="103">
        <v>2</v>
      </c>
      <c r="Y985" t="s">
        <v>1040</v>
      </c>
      <c r="Z985" s="103">
        <v>15</v>
      </c>
      <c r="AA985" s="112">
        <v>17</v>
      </c>
      <c r="AB985" s="113" t="s">
        <v>222</v>
      </c>
      <c r="AC985" s="121"/>
      <c r="AD985" s="289" t="s">
        <v>347</v>
      </c>
      <c r="AE985" s="289" t="s">
        <v>652</v>
      </c>
      <c r="AF985" s="113" t="s">
        <v>653</v>
      </c>
    </row>
    <row r="986" spans="1:32" x14ac:dyDescent="0.25">
      <c r="A986">
        <v>13</v>
      </c>
      <c r="B986" t="s">
        <v>28</v>
      </c>
      <c r="C986" t="s">
        <v>644</v>
      </c>
      <c r="D986">
        <v>3</v>
      </c>
      <c r="E986" t="s">
        <v>645</v>
      </c>
      <c r="F986">
        <v>16</v>
      </c>
      <c r="G986" t="str">
        <f>VLOOKUP(M986,'BATERIA DE PROYECTOS'!$A$2:$G$115,7,0)</f>
        <v>Programa 16. Atención integral a la primera infancia y educación como eje del potencial humano.</v>
      </c>
      <c r="H986" t="s">
        <v>373</v>
      </c>
      <c r="I986" t="str">
        <f>VLOOKUP(M986,'BATERIA DE PROYECTOS'!$A$2:$I$115,9,0)</f>
        <v>Educación como eje del potencial humano</v>
      </c>
      <c r="J986">
        <v>0.09</v>
      </c>
      <c r="K986">
        <v>29</v>
      </c>
      <c r="L986" t="str">
        <f>VLOOKUP(M986,'BATERIA DE PROYECTOS'!$A$2:$L$115,12,0)</f>
        <v>Apoyo para educación superior</v>
      </c>
      <c r="M986">
        <v>51</v>
      </c>
      <c r="N986" t="s">
        <v>656</v>
      </c>
      <c r="O986" t="s">
        <v>657</v>
      </c>
      <c r="P986" t="s">
        <v>1892</v>
      </c>
      <c r="Q986" s="104">
        <v>851</v>
      </c>
      <c r="R986" s="104">
        <v>876</v>
      </c>
      <c r="S986" s="104">
        <v>902</v>
      </c>
      <c r="T986" s="104">
        <v>928</v>
      </c>
      <c r="U986" s="104">
        <v>3557</v>
      </c>
      <c r="V986" s="105">
        <v>2.7E-2</v>
      </c>
      <c r="W986">
        <v>0</v>
      </c>
      <c r="X986" s="103">
        <v>100</v>
      </c>
      <c r="Y986" t="s">
        <v>1040</v>
      </c>
      <c r="Z986" s="103">
        <v>15</v>
      </c>
      <c r="AA986" s="112">
        <v>17</v>
      </c>
      <c r="AB986" s="113" t="s">
        <v>658</v>
      </c>
      <c r="AC986" s="121"/>
      <c r="AD986" s="289" t="s">
        <v>659</v>
      </c>
      <c r="AE986" s="289" t="s">
        <v>660</v>
      </c>
      <c r="AF986" s="113" t="s">
        <v>661</v>
      </c>
    </row>
    <row r="987" spans="1:32" x14ac:dyDescent="0.25">
      <c r="A987">
        <v>13</v>
      </c>
      <c r="B987" t="s">
        <v>28</v>
      </c>
      <c r="C987" t="s">
        <v>644</v>
      </c>
      <c r="D987">
        <v>3</v>
      </c>
      <c r="E987" t="s">
        <v>645</v>
      </c>
      <c r="F987">
        <v>16</v>
      </c>
      <c r="G987" t="str">
        <f>VLOOKUP(M987,'BATERIA DE PROYECTOS'!$A$2:$G$115,7,0)</f>
        <v>Programa 16. Atención integral a la primera infancia y educación como eje del potencial humano.</v>
      </c>
      <c r="H987" t="s">
        <v>373</v>
      </c>
      <c r="I987" t="str">
        <f>VLOOKUP(M987,'BATERIA DE PROYECTOS'!$A$2:$I$115,9,0)</f>
        <v>Educación como eje del potencial humano</v>
      </c>
      <c r="J987">
        <v>0.09</v>
      </c>
      <c r="K987">
        <v>29</v>
      </c>
      <c r="L987" t="str">
        <f>VLOOKUP(M987,'BATERIA DE PROYECTOS'!$A$2:$L$115,12,0)</f>
        <v>Apoyo para educación superior</v>
      </c>
      <c r="M987">
        <v>52</v>
      </c>
      <c r="N987" t="s">
        <v>662</v>
      </c>
      <c r="O987" t="s">
        <v>663</v>
      </c>
      <c r="P987" t="s">
        <v>1893</v>
      </c>
      <c r="Q987" s="104">
        <v>1703</v>
      </c>
      <c r="R987" s="104">
        <v>1752</v>
      </c>
      <c r="S987" s="104">
        <v>1803</v>
      </c>
      <c r="T987" s="104">
        <v>1856</v>
      </c>
      <c r="U987" s="104">
        <v>7115</v>
      </c>
      <c r="V987" s="105">
        <v>5.3999999999999999E-2</v>
      </c>
      <c r="W987">
        <v>0</v>
      </c>
      <c r="X987" s="103">
        <v>100</v>
      </c>
      <c r="Y987" t="s">
        <v>1040</v>
      </c>
      <c r="Z987" s="103">
        <v>15</v>
      </c>
      <c r="AA987" s="112">
        <v>17</v>
      </c>
      <c r="AB987" s="113" t="s">
        <v>664</v>
      </c>
      <c r="AC987" s="121"/>
      <c r="AD987" s="289" t="s">
        <v>659</v>
      </c>
      <c r="AE987" s="289" t="s">
        <v>660</v>
      </c>
      <c r="AF987" s="113" t="s">
        <v>665</v>
      </c>
    </row>
    <row r="988" spans="1:32" x14ac:dyDescent="0.25">
      <c r="A988">
        <v>13</v>
      </c>
      <c r="B988" t="s">
        <v>28</v>
      </c>
      <c r="C988" t="s">
        <v>672</v>
      </c>
      <c r="D988">
        <v>3</v>
      </c>
      <c r="E988" t="s">
        <v>645</v>
      </c>
      <c r="F988">
        <v>19</v>
      </c>
      <c r="G988" t="str">
        <f>VLOOKUP(M988,'BATERIA DE PROYECTOS'!$A$2:$G$115,7,0)</f>
        <v>Programa 19. Desarrollo empresarial, productividad y empleo.</v>
      </c>
      <c r="H988" t="s">
        <v>345</v>
      </c>
      <c r="I988" t="str">
        <f>VLOOKUP(M988,'BATERIA DE PROYECTOS'!$A$2:$I$115,9,0)</f>
        <v>Desarrollo empresarial, productividad y empleo</v>
      </c>
      <c r="J988" t="s">
        <v>347</v>
      </c>
      <c r="K988">
        <v>35</v>
      </c>
      <c r="L988" t="str">
        <f>VLOOKUP(M988,'BATERIA DE PROYECTOS'!$A$2:$L$115,12,0)</f>
        <v>Fortalecimiento de habilidades para la empleabilidad - impulso al empleo local.</v>
      </c>
      <c r="M988">
        <v>54</v>
      </c>
      <c r="N988" t="s">
        <v>677</v>
      </c>
      <c r="O988" t="s">
        <v>678</v>
      </c>
      <c r="P988" t="s">
        <v>1195</v>
      </c>
      <c r="Q988" s="104">
        <v>473</v>
      </c>
      <c r="R988" s="104">
        <v>487</v>
      </c>
      <c r="S988" s="104">
        <v>501</v>
      </c>
      <c r="T988" s="104">
        <v>516</v>
      </c>
      <c r="U988" s="104">
        <v>1976</v>
      </c>
      <c r="V988" s="105">
        <v>1.4999999999999999E-2</v>
      </c>
      <c r="W988">
        <v>0</v>
      </c>
      <c r="X988" s="103">
        <v>4</v>
      </c>
      <c r="Y988" t="s">
        <v>1044</v>
      </c>
      <c r="Z988" s="103">
        <v>11</v>
      </c>
      <c r="AA988" s="112">
        <v>18</v>
      </c>
      <c r="AB988" s="113" t="s">
        <v>352</v>
      </c>
      <c r="AC988" s="121"/>
      <c r="AD988" s="289" t="s">
        <v>679</v>
      </c>
      <c r="AE988" s="289" t="s">
        <v>347</v>
      </c>
      <c r="AF988" s="113" t="s">
        <v>680</v>
      </c>
    </row>
    <row r="989" spans="1:32" x14ac:dyDescent="0.25">
      <c r="A989">
        <v>13</v>
      </c>
      <c r="B989" t="s">
        <v>28</v>
      </c>
      <c r="C989" t="s">
        <v>672</v>
      </c>
      <c r="D989">
        <v>3</v>
      </c>
      <c r="E989" t="s">
        <v>645</v>
      </c>
      <c r="F989">
        <v>19</v>
      </c>
      <c r="G989" t="str">
        <f>VLOOKUP(M989,'BATERIA DE PROYECTOS'!$A$2:$G$115,7,0)</f>
        <v>Programa 19. Desarrollo empresarial, productividad y empleo.</v>
      </c>
      <c r="H989" t="s">
        <v>345</v>
      </c>
      <c r="I989" t="str">
        <f>VLOOKUP(M989,'BATERIA DE PROYECTOS'!$A$2:$I$115,9,0)</f>
        <v>Emprendimiento equitativo e incluyente</v>
      </c>
      <c r="J989" t="s">
        <v>347</v>
      </c>
      <c r="K989">
        <v>36</v>
      </c>
      <c r="L989" t="str">
        <f>VLOOKUP(M989,'BATERIA DE PROYECTOS'!$A$2:$L$115,12,0)</f>
        <v>Desarrollo turístico local</v>
      </c>
      <c r="M989">
        <v>55</v>
      </c>
      <c r="N989" t="s">
        <v>684</v>
      </c>
      <c r="O989" t="s">
        <v>685</v>
      </c>
      <c r="P989" t="s">
        <v>1295</v>
      </c>
      <c r="Q989" s="104">
        <v>378</v>
      </c>
      <c r="R989" s="104">
        <v>389</v>
      </c>
      <c r="S989" s="104">
        <v>401</v>
      </c>
      <c r="T989" s="104">
        <v>412</v>
      </c>
      <c r="U989" s="104">
        <v>1581</v>
      </c>
      <c r="V989" s="105">
        <v>1.2E-2</v>
      </c>
      <c r="W989">
        <v>0</v>
      </c>
      <c r="X989" s="103">
        <v>120</v>
      </c>
      <c r="Y989" t="s">
        <v>1044</v>
      </c>
      <c r="Z989" s="103">
        <v>11</v>
      </c>
      <c r="AA989" s="112">
        <v>18</v>
      </c>
      <c r="AB989" s="113" t="s">
        <v>686</v>
      </c>
      <c r="AC989" s="121"/>
      <c r="AD989" s="289" t="s">
        <v>347</v>
      </c>
      <c r="AE989" s="289" t="s">
        <v>347</v>
      </c>
      <c r="AF989" s="113" t="s">
        <v>687</v>
      </c>
    </row>
    <row r="990" spans="1:32" x14ac:dyDescent="0.25">
      <c r="A990">
        <v>13</v>
      </c>
      <c r="B990" t="s">
        <v>28</v>
      </c>
      <c r="C990" t="s">
        <v>536</v>
      </c>
      <c r="D990">
        <v>3</v>
      </c>
      <c r="E990" t="s">
        <v>645</v>
      </c>
      <c r="F990">
        <v>20</v>
      </c>
      <c r="G990" t="str">
        <f>VLOOKUP(M990,'BATERIA DE PROYECTOS'!$A$2:$G$115,7,0)</f>
        <v>Programa 20. Promoción del emprendimiento formal, equitativo e incluyente</v>
      </c>
      <c r="H990" t="s">
        <v>345</v>
      </c>
      <c r="I990" t="str">
        <f>VLOOKUP(M990,'BATERIA DE PROYECTOS'!$A$2:$I$115,9,0)</f>
        <v>Bogotá cultural y deportiva</v>
      </c>
      <c r="J990" t="s">
        <v>347</v>
      </c>
      <c r="K990">
        <v>30</v>
      </c>
      <c r="L990" t="str">
        <f>VLOOKUP(M990,'BATERIA DE PROYECTOS'!$A$2:$L$115,12,0)</f>
        <v>Sostenibilidad del ecosistema cultural y creativo</v>
      </c>
      <c r="M990">
        <v>56</v>
      </c>
      <c r="N990" t="s">
        <v>691</v>
      </c>
      <c r="O990" t="s">
        <v>692</v>
      </c>
      <c r="P990" t="s">
        <v>1723</v>
      </c>
      <c r="Q990" s="104">
        <v>315</v>
      </c>
      <c r="R990" s="104">
        <v>325</v>
      </c>
      <c r="S990" s="104">
        <v>334</v>
      </c>
      <c r="T990" s="104">
        <v>344</v>
      </c>
      <c r="U990" s="104">
        <v>1318</v>
      </c>
      <c r="V990" s="105">
        <v>0.01</v>
      </c>
      <c r="W990">
        <v>0</v>
      </c>
      <c r="X990" s="103">
        <v>40</v>
      </c>
      <c r="Y990" t="s">
        <v>1027</v>
      </c>
      <c r="Z990" s="103">
        <v>26</v>
      </c>
      <c r="AA990" s="112">
        <v>19</v>
      </c>
      <c r="AB990" s="113" t="s">
        <v>693</v>
      </c>
      <c r="AC990" s="121"/>
      <c r="AD990" s="289" t="s">
        <v>545</v>
      </c>
      <c r="AE990" s="289" t="s">
        <v>347</v>
      </c>
      <c r="AF990" s="113" t="s">
        <v>694</v>
      </c>
    </row>
    <row r="991" spans="1:32" x14ac:dyDescent="0.25">
      <c r="A991">
        <v>13</v>
      </c>
      <c r="B991" t="s">
        <v>28</v>
      </c>
      <c r="C991" t="s">
        <v>672</v>
      </c>
      <c r="D991">
        <v>3</v>
      </c>
      <c r="E991" t="s">
        <v>645</v>
      </c>
      <c r="F991">
        <v>20</v>
      </c>
      <c r="G991" t="str">
        <f>VLOOKUP(M991,'BATERIA DE PROYECTOS'!$A$2:$G$115,7,0)</f>
        <v>Programa 20. Promoción del emprendimiento formal, equitativo e incluyente</v>
      </c>
      <c r="H991" t="s">
        <v>345</v>
      </c>
      <c r="I991" t="str">
        <f>VLOOKUP(M991,'BATERIA DE PROYECTOS'!$A$2:$I$115,9,0)</f>
        <v>Emprendimiento equitativo e incluyente</v>
      </c>
      <c r="J991" t="s">
        <v>347</v>
      </c>
      <c r="K991">
        <v>38</v>
      </c>
      <c r="L991" t="str">
        <f>VLOOKUP(M991,'BATERIA DE PROYECTOS'!$A$2:$L$115,12,0)</f>
        <v>Fortalecimiento del tejido empresarial local</v>
      </c>
      <c r="M991">
        <v>58</v>
      </c>
      <c r="N991" t="s">
        <v>704</v>
      </c>
      <c r="O991" t="s">
        <v>705</v>
      </c>
      <c r="P991" t="s">
        <v>1894</v>
      </c>
      <c r="Q991" s="104">
        <v>315</v>
      </c>
      <c r="R991" s="104">
        <v>325</v>
      </c>
      <c r="S991" s="104">
        <v>334</v>
      </c>
      <c r="T991" s="104">
        <v>344</v>
      </c>
      <c r="U991" s="104">
        <v>1318</v>
      </c>
      <c r="V991" s="105">
        <v>0.01</v>
      </c>
      <c r="W991">
        <v>0</v>
      </c>
      <c r="X991" s="103">
        <v>200</v>
      </c>
      <c r="Y991" t="s">
        <v>1044</v>
      </c>
      <c r="Z991" s="103">
        <v>11</v>
      </c>
      <c r="AA991" s="112">
        <v>20</v>
      </c>
      <c r="AB991" s="113" t="s">
        <v>706</v>
      </c>
      <c r="AC991" s="121"/>
      <c r="AD991" s="289" t="s">
        <v>347</v>
      </c>
      <c r="AE991" s="289" t="s">
        <v>707</v>
      </c>
      <c r="AF991" s="113" t="s">
        <v>708</v>
      </c>
    </row>
    <row r="992" spans="1:32" x14ac:dyDescent="0.25">
      <c r="A992">
        <v>13</v>
      </c>
      <c r="B992" t="s">
        <v>28</v>
      </c>
      <c r="C992" t="s">
        <v>536</v>
      </c>
      <c r="D992">
        <v>4</v>
      </c>
      <c r="E992" t="s">
        <v>710</v>
      </c>
      <c r="F992">
        <v>24</v>
      </c>
      <c r="G992" t="str">
        <f>VLOOKUP(M992,'BATERIA DE PROYECTOS'!$A$2:$G$115,7,0)</f>
        <v>Programa 24. Revitalización y renovación urbana y rural con inclusión.</v>
      </c>
      <c r="H992" t="s">
        <v>345</v>
      </c>
      <c r="I992" t="str">
        <f>VLOOKUP(M992,'BATERIA DE PROYECTOS'!$A$2:$I$115,9,0)</f>
        <v>Desarrollo urbano y rural integral</v>
      </c>
      <c r="J992" t="s">
        <v>347</v>
      </c>
      <c r="K992">
        <v>26</v>
      </c>
      <c r="L992" t="str">
        <f>VLOOKUP(M992,'BATERIA DE PROYECTOS'!$A$2:$L$115,12,0)</f>
        <v>Construcción, mantenimiento y dotación de parques de la red de proximidad</v>
      </c>
      <c r="M992">
        <v>61</v>
      </c>
      <c r="N992" t="s">
        <v>727</v>
      </c>
      <c r="O992" t="s">
        <v>728</v>
      </c>
      <c r="P992" t="s">
        <v>1895</v>
      </c>
      <c r="Q992" s="104">
        <v>520</v>
      </c>
      <c r="R992" s="104">
        <v>535</v>
      </c>
      <c r="S992" s="104">
        <v>551</v>
      </c>
      <c r="T992" s="104">
        <v>567</v>
      </c>
      <c r="U992" s="104">
        <v>2174</v>
      </c>
      <c r="V992" s="105">
        <v>1.6500000000000001E-2</v>
      </c>
      <c r="W992">
        <v>0</v>
      </c>
      <c r="X992" s="103">
        <v>12</v>
      </c>
      <c r="Y992" t="s">
        <v>1027</v>
      </c>
      <c r="Z992" s="103">
        <v>26</v>
      </c>
      <c r="AA992" s="112">
        <v>22</v>
      </c>
      <c r="AB992" s="113" t="s">
        <v>383</v>
      </c>
      <c r="AC992" s="121"/>
      <c r="AD992" s="289" t="s">
        <v>347</v>
      </c>
      <c r="AE992" s="289" t="s">
        <v>729</v>
      </c>
      <c r="AF992" s="113" t="s">
        <v>730</v>
      </c>
    </row>
    <row r="993" spans="1:32" x14ac:dyDescent="0.25">
      <c r="A993">
        <v>13</v>
      </c>
      <c r="B993" t="s">
        <v>28</v>
      </c>
      <c r="C993" t="s">
        <v>536</v>
      </c>
      <c r="D993">
        <v>4</v>
      </c>
      <c r="E993" t="s">
        <v>710</v>
      </c>
      <c r="F993">
        <v>24</v>
      </c>
      <c r="G993" t="str">
        <f>VLOOKUP(M993,'BATERIA DE PROYECTOS'!$A$2:$G$115,7,0)</f>
        <v>Programa 24. Revitalización y renovación urbana y rural con inclusión.</v>
      </c>
      <c r="H993" t="s">
        <v>345</v>
      </c>
      <c r="I993" t="str">
        <f>VLOOKUP(M993,'BATERIA DE PROYECTOS'!$A$2:$I$115,9,0)</f>
        <v>Desarrollo urbano y rural integral</v>
      </c>
      <c r="J993" t="s">
        <v>347</v>
      </c>
      <c r="K993">
        <v>31</v>
      </c>
      <c r="L993" t="str">
        <f>VLOOKUP(M993,'BATERIA DE PROYECTOS'!$A$2:$L$115,12,0)</f>
        <v>Dotación de equipamientos culturales de escala local</v>
      </c>
      <c r="M993">
        <v>62</v>
      </c>
      <c r="N993" t="s">
        <v>733</v>
      </c>
      <c r="O993" t="s">
        <v>734</v>
      </c>
      <c r="P993" t="s">
        <v>1726</v>
      </c>
      <c r="Q993" s="104">
        <v>0</v>
      </c>
      <c r="R993" s="104">
        <v>422</v>
      </c>
      <c r="S993" s="104">
        <v>447</v>
      </c>
      <c r="T993" s="104">
        <v>0</v>
      </c>
      <c r="U993" s="104">
        <v>870</v>
      </c>
      <c r="V993" s="105">
        <v>6.6E-3</v>
      </c>
      <c r="W993">
        <v>0</v>
      </c>
      <c r="X993" s="103">
        <v>1</v>
      </c>
      <c r="Y993" t="s">
        <v>1027</v>
      </c>
      <c r="Z993" s="103">
        <v>26</v>
      </c>
      <c r="AA993" s="112">
        <v>33</v>
      </c>
      <c r="AB993" s="113" t="s">
        <v>383</v>
      </c>
      <c r="AC993" s="121"/>
      <c r="AD993" s="289" t="s">
        <v>347</v>
      </c>
      <c r="AE993" s="289" t="s">
        <v>735</v>
      </c>
      <c r="AF993" s="113" t="s">
        <v>736</v>
      </c>
    </row>
    <row r="994" spans="1:32" x14ac:dyDescent="0.25">
      <c r="A994">
        <v>13</v>
      </c>
      <c r="B994" t="s">
        <v>28</v>
      </c>
      <c r="C994" t="s">
        <v>595</v>
      </c>
      <c r="D994">
        <v>4</v>
      </c>
      <c r="E994" t="s">
        <v>710</v>
      </c>
      <c r="F994">
        <v>25</v>
      </c>
      <c r="G994" t="str">
        <f>VLOOKUP(M994,'BATERIA DE PROYECTOS'!$A$2:$G$115,7,0)</f>
        <v>Programa 25. Aumento de la resiliencia al cambio climático y reduccion de la vulnerabilidad</v>
      </c>
      <c r="H994" t="s">
        <v>345</v>
      </c>
      <c r="I994" t="str">
        <f>VLOOKUP(M994,'BATERIA DE PROYECTOS'!$A$2:$I$115,9,0)</f>
        <v>Protección del ambiente y resiliencia al cambio climático</v>
      </c>
      <c r="J994" t="s">
        <v>347</v>
      </c>
      <c r="K994">
        <v>32</v>
      </c>
      <c r="L994" t="str">
        <f>VLOOKUP(M994,'BATERIA DE PROYECTOS'!$A$2:$L$115,12,0)</f>
        <v xml:space="preserve">Reverdecimeinto Urbano </v>
      </c>
      <c r="M994">
        <v>66</v>
      </c>
      <c r="N994" t="s">
        <v>754</v>
      </c>
      <c r="O994" t="s">
        <v>755</v>
      </c>
      <c r="P994" t="s">
        <v>1896</v>
      </c>
      <c r="Q994" s="104">
        <v>182</v>
      </c>
      <c r="R994" s="104">
        <v>187</v>
      </c>
      <c r="S994" s="104">
        <v>192</v>
      </c>
      <c r="T994" s="104">
        <v>198</v>
      </c>
      <c r="U994" s="104">
        <v>759</v>
      </c>
      <c r="V994" s="105">
        <v>5.7999999999999996E-3</v>
      </c>
      <c r="W994">
        <v>0</v>
      </c>
      <c r="X994" s="103">
        <v>2</v>
      </c>
      <c r="Y994" t="s">
        <v>1036</v>
      </c>
      <c r="Z994" s="103">
        <v>33</v>
      </c>
      <c r="AA994" s="112">
        <v>24</v>
      </c>
      <c r="AB994" s="113" t="s">
        <v>756</v>
      </c>
      <c r="AC994" s="121"/>
      <c r="AD994" s="289" t="s">
        <v>744</v>
      </c>
      <c r="AE994" s="289" t="s">
        <v>757</v>
      </c>
      <c r="AF994" s="113" t="s">
        <v>745</v>
      </c>
    </row>
    <row r="995" spans="1:32" x14ac:dyDescent="0.25">
      <c r="A995">
        <v>13</v>
      </c>
      <c r="B995" t="s">
        <v>28</v>
      </c>
      <c r="C995" t="s">
        <v>758</v>
      </c>
      <c r="D995">
        <v>4</v>
      </c>
      <c r="E995" t="s">
        <v>710</v>
      </c>
      <c r="F995">
        <v>25</v>
      </c>
      <c r="G995" t="str">
        <f>VLOOKUP(M995,'BATERIA DE PROYECTOS'!$A$2:$G$115,7,0)</f>
        <v>Programa 25. Aumento de la resiliencia al cambio climático y reduccion de la vulnerabilidad</v>
      </c>
      <c r="H995" t="s">
        <v>345</v>
      </c>
      <c r="I995" t="str">
        <f>VLOOKUP(M995,'BATERIA DE PROYECTOS'!$A$2:$I$115,9,0)</f>
        <v>Protección del ambiente y resiliencia al cambio climático</v>
      </c>
      <c r="J995" t="s">
        <v>347</v>
      </c>
      <c r="K995">
        <v>32</v>
      </c>
      <c r="L995" t="str">
        <f>VLOOKUP(M995,'BATERIA DE PROYECTOS'!$A$2:$L$115,12,0)</f>
        <v xml:space="preserve">Reverdecimeinto Urbano </v>
      </c>
      <c r="M995">
        <v>67</v>
      </c>
      <c r="N995" t="s">
        <v>759</v>
      </c>
      <c r="O995" t="s">
        <v>760</v>
      </c>
      <c r="P995" t="s">
        <v>1897</v>
      </c>
      <c r="Q995" s="104">
        <v>114</v>
      </c>
      <c r="R995" s="104">
        <v>117</v>
      </c>
      <c r="S995" s="104">
        <v>120</v>
      </c>
      <c r="T995" s="104">
        <v>124</v>
      </c>
      <c r="U995" s="104">
        <v>474</v>
      </c>
      <c r="V995" s="105">
        <v>3.5999999999999999E-3</v>
      </c>
      <c r="W995">
        <v>0</v>
      </c>
      <c r="X995" s="103">
        <v>8</v>
      </c>
      <c r="Y995" t="s">
        <v>1036</v>
      </c>
      <c r="Z995" s="103">
        <v>33</v>
      </c>
      <c r="AA995" s="112">
        <v>23</v>
      </c>
      <c r="AB995" s="113" t="s">
        <v>761</v>
      </c>
      <c r="AC995" s="121"/>
      <c r="AD995" s="289" t="s">
        <v>762</v>
      </c>
      <c r="AE995" s="289" t="s">
        <v>347</v>
      </c>
      <c r="AF995" s="113" t="s">
        <v>602</v>
      </c>
    </row>
    <row r="996" spans="1:32" x14ac:dyDescent="0.25">
      <c r="A996">
        <v>13</v>
      </c>
      <c r="B996" t="s">
        <v>28</v>
      </c>
      <c r="C996" t="s">
        <v>758</v>
      </c>
      <c r="D996">
        <v>4</v>
      </c>
      <c r="E996" t="s">
        <v>710</v>
      </c>
      <c r="F996">
        <v>25</v>
      </c>
      <c r="G996" t="str">
        <f>VLOOKUP(M996,'BATERIA DE PROYECTOS'!$A$2:$G$115,7,0)</f>
        <v>Programa 25. Aumento de la resiliencia al cambio climático y reduccion de la vulnerabilidad</v>
      </c>
      <c r="H996" t="s">
        <v>345</v>
      </c>
      <c r="I996" t="str">
        <f>VLOOKUP(M996,'BATERIA DE PROYECTOS'!$A$2:$I$115,9,0)</f>
        <v>Protección del ambiente y resiliencia al cambio climático</v>
      </c>
      <c r="J996" t="s">
        <v>347</v>
      </c>
      <c r="K996">
        <v>32</v>
      </c>
      <c r="L996" t="str">
        <f>VLOOKUP(M996,'BATERIA DE PROYECTOS'!$A$2:$L$115,12,0)</f>
        <v xml:space="preserve">Reverdecimeinto Urbano </v>
      </c>
      <c r="M996">
        <v>68</v>
      </c>
      <c r="N996" t="s">
        <v>763</v>
      </c>
      <c r="O996" t="s">
        <v>764</v>
      </c>
      <c r="P996" t="s">
        <v>1898</v>
      </c>
      <c r="Q996" s="104">
        <v>0</v>
      </c>
      <c r="R996" s="104">
        <v>138</v>
      </c>
      <c r="S996" s="104">
        <v>146</v>
      </c>
      <c r="T996" s="104">
        <v>0</v>
      </c>
      <c r="U996" s="104">
        <v>285</v>
      </c>
      <c r="V996" s="105">
        <v>2.2000000000000001E-3</v>
      </c>
      <c r="W996">
        <v>0</v>
      </c>
      <c r="X996" s="103">
        <v>20</v>
      </c>
      <c r="Y996" t="s">
        <v>1036</v>
      </c>
      <c r="Z996" s="103">
        <v>33</v>
      </c>
      <c r="AA996" s="112">
        <v>23</v>
      </c>
      <c r="AB996" s="113" t="s">
        <v>765</v>
      </c>
      <c r="AC996" s="121"/>
      <c r="AD996" s="289" t="s">
        <v>347</v>
      </c>
      <c r="AE996" s="289" t="s">
        <v>766</v>
      </c>
      <c r="AF996" s="113" t="s">
        <v>767</v>
      </c>
    </row>
    <row r="997" spans="1:32" x14ac:dyDescent="0.25">
      <c r="A997">
        <v>13</v>
      </c>
      <c r="B997" t="s">
        <v>28</v>
      </c>
      <c r="C997" t="s">
        <v>758</v>
      </c>
      <c r="D997">
        <v>4</v>
      </c>
      <c r="E997" t="s">
        <v>710</v>
      </c>
      <c r="F997">
        <v>25</v>
      </c>
      <c r="G997" t="str">
        <f>VLOOKUP(M997,'BATERIA DE PROYECTOS'!$A$2:$G$115,7,0)</f>
        <v>Programa 25. Aumento de la resiliencia al cambio climático y reduccion de la vulnerabilidad</v>
      </c>
      <c r="H997" t="s">
        <v>345</v>
      </c>
      <c r="I997" t="str">
        <f>VLOOKUP(M997,'BATERIA DE PROYECTOS'!$A$2:$I$115,9,0)</f>
        <v>Protección del ambiente y resiliencia al cambio climático</v>
      </c>
      <c r="J997" t="s">
        <v>347</v>
      </c>
      <c r="K997">
        <v>32</v>
      </c>
      <c r="L997" t="str">
        <f>VLOOKUP(M997,'BATERIA DE PROYECTOS'!$A$2:$L$115,12,0)</f>
        <v xml:space="preserve">Reverdecimeinto Urbano </v>
      </c>
      <c r="M997">
        <v>70</v>
      </c>
      <c r="N997" t="s">
        <v>771</v>
      </c>
      <c r="O997" t="s">
        <v>772</v>
      </c>
      <c r="P997" t="s">
        <v>1899</v>
      </c>
      <c r="Q997" s="104">
        <v>95</v>
      </c>
      <c r="R997" s="104">
        <v>95</v>
      </c>
      <c r="S997" s="104">
        <v>0</v>
      </c>
      <c r="T997" s="104">
        <v>0</v>
      </c>
      <c r="U997" s="104">
        <v>190</v>
      </c>
      <c r="V997" s="105">
        <v>1.4E-3</v>
      </c>
      <c r="W997">
        <v>0</v>
      </c>
      <c r="X997" s="103">
        <v>1200</v>
      </c>
      <c r="Y997" t="s">
        <v>1036</v>
      </c>
      <c r="Z997" s="103">
        <v>33</v>
      </c>
      <c r="AA997" s="112">
        <v>23</v>
      </c>
      <c r="AB997" s="113" t="s">
        <v>773</v>
      </c>
      <c r="AC997" s="121"/>
      <c r="AD997" s="289" t="s">
        <v>347</v>
      </c>
      <c r="AE997" s="289" t="s">
        <v>774</v>
      </c>
      <c r="AF997" s="113" t="s">
        <v>745</v>
      </c>
    </row>
    <row r="998" spans="1:32" x14ac:dyDescent="0.25">
      <c r="A998">
        <v>13</v>
      </c>
      <c r="B998" t="s">
        <v>28</v>
      </c>
      <c r="C998" t="s">
        <v>758</v>
      </c>
      <c r="D998">
        <v>4</v>
      </c>
      <c r="E998" t="s">
        <v>710</v>
      </c>
      <c r="F998">
        <v>25</v>
      </c>
      <c r="G998" t="str">
        <f>VLOOKUP(M998,'BATERIA DE PROYECTOS'!$A$2:$G$115,7,0)</f>
        <v>Programa 25. Aumento de la resiliencia al cambio climático y reduccion de la vulnerabilidad</v>
      </c>
      <c r="H998" t="s">
        <v>345</v>
      </c>
      <c r="I998" t="str">
        <f>VLOOKUP(M998,'BATERIA DE PROYECTOS'!$A$2:$I$115,9,0)</f>
        <v>Protección del ambiente y resiliencia al cambio climático</v>
      </c>
      <c r="J998" t="s">
        <v>347</v>
      </c>
      <c r="K998">
        <v>32</v>
      </c>
      <c r="L998" t="str">
        <f>VLOOKUP(M998,'BATERIA DE PROYECTOS'!$A$2:$L$115,12,0)</f>
        <v xml:space="preserve">Reverdecimeinto Urbano </v>
      </c>
      <c r="M998">
        <v>71</v>
      </c>
      <c r="N998" t="s">
        <v>775</v>
      </c>
      <c r="O998" t="s">
        <v>776</v>
      </c>
      <c r="P998" t="s">
        <v>1900</v>
      </c>
      <c r="Q998" s="104">
        <v>45</v>
      </c>
      <c r="R998" s="104">
        <v>47</v>
      </c>
      <c r="S998" s="104">
        <v>48</v>
      </c>
      <c r="T998" s="104">
        <v>49</v>
      </c>
      <c r="U998" s="104">
        <v>190</v>
      </c>
      <c r="V998" s="105">
        <v>1.4E-3</v>
      </c>
      <c r="W998">
        <v>0</v>
      </c>
      <c r="X998" s="103">
        <v>1000</v>
      </c>
      <c r="Y998" t="s">
        <v>1036</v>
      </c>
      <c r="Z998" s="103">
        <v>33</v>
      </c>
      <c r="AA998" s="112">
        <v>23</v>
      </c>
      <c r="AB998" s="113" t="s">
        <v>777</v>
      </c>
      <c r="AC998" s="121"/>
      <c r="AD998" s="289" t="s">
        <v>347</v>
      </c>
      <c r="AE998" s="289" t="s">
        <v>778</v>
      </c>
      <c r="AF998" s="113" t="s">
        <v>779</v>
      </c>
    </row>
    <row r="999" spans="1:32" x14ac:dyDescent="0.25">
      <c r="A999">
        <v>13</v>
      </c>
      <c r="B999" t="s">
        <v>28</v>
      </c>
      <c r="C999" t="s">
        <v>758</v>
      </c>
      <c r="D999">
        <v>4</v>
      </c>
      <c r="E999" t="s">
        <v>710</v>
      </c>
      <c r="F999">
        <v>25</v>
      </c>
      <c r="G999" t="str">
        <f>VLOOKUP(M999,'BATERIA DE PROYECTOS'!$A$2:$G$115,7,0)</f>
        <v>Programa 25. Aumento de la resiliencia al cambio climático y reduccion de la vulnerabilidad</v>
      </c>
      <c r="H999" t="s">
        <v>345</v>
      </c>
      <c r="I999" t="str">
        <f>VLOOKUP(M999,'BATERIA DE PROYECTOS'!$A$2:$I$115,9,0)</f>
        <v>Protección del ambiente y resiliencia al cambio climático</v>
      </c>
      <c r="J999" t="s">
        <v>347</v>
      </c>
      <c r="K999">
        <v>34</v>
      </c>
      <c r="L999" t="str">
        <f>VLOOKUP(M999,'BATERIA DE PROYECTOS'!$A$2:$L$115,12,0)</f>
        <v>Cambios de hábitos de consumo, separación en la fuente y reciclaje.</v>
      </c>
      <c r="M999">
        <v>76</v>
      </c>
      <c r="N999" t="s">
        <v>793</v>
      </c>
      <c r="O999" t="s">
        <v>794</v>
      </c>
      <c r="P999" t="s">
        <v>1901</v>
      </c>
      <c r="Q999" s="104">
        <v>441</v>
      </c>
      <c r="R999" s="104">
        <v>454</v>
      </c>
      <c r="S999" s="104">
        <v>468</v>
      </c>
      <c r="T999" s="104">
        <v>481</v>
      </c>
      <c r="U999" s="104">
        <v>1845</v>
      </c>
      <c r="V999" s="105">
        <v>1.4E-2</v>
      </c>
      <c r="W999">
        <v>0</v>
      </c>
      <c r="X999" s="103">
        <v>4000</v>
      </c>
      <c r="Y999" t="s">
        <v>1062</v>
      </c>
      <c r="Z999" s="103">
        <v>43</v>
      </c>
      <c r="AA999" s="112">
        <v>23</v>
      </c>
      <c r="AB999" s="113" t="s">
        <v>795</v>
      </c>
      <c r="AC999" s="121"/>
      <c r="AD999" s="289" t="s">
        <v>347</v>
      </c>
      <c r="AE999" s="289" t="s">
        <v>796</v>
      </c>
      <c r="AF999" s="113" t="s">
        <v>797</v>
      </c>
    </row>
    <row r="1000" spans="1:32" x14ac:dyDescent="0.25">
      <c r="A1000">
        <v>13</v>
      </c>
      <c r="B1000" t="s">
        <v>28</v>
      </c>
      <c r="C1000" t="s">
        <v>421</v>
      </c>
      <c r="D1000">
        <v>4</v>
      </c>
      <c r="E1000" t="s">
        <v>710</v>
      </c>
      <c r="F1000">
        <v>26</v>
      </c>
      <c r="G1000" t="str">
        <f>VLOOKUP(M1000,'BATERIA DE PROYECTOS'!$A$2:$G$115,7,0)</f>
        <v>Programa 26. Movilidad Sostenible.</v>
      </c>
      <c r="H1000" t="s">
        <v>345</v>
      </c>
      <c r="I1000" t="str">
        <f>VLOOKUP(M1000,'BATERIA DE PROYECTOS'!$A$2:$I$115,9,0)</f>
        <v>Infraestructura segura e incluyente</v>
      </c>
      <c r="J1000" t="s">
        <v>799</v>
      </c>
      <c r="K1000">
        <v>17</v>
      </c>
      <c r="L1000" t="str">
        <f>VLOOKUP(M1000,'BATERIA DE PROYECTOS'!$A$2:$L$115,12,0)</f>
        <v>Diseño, construcción y conservación (mantenimiento y rehabilitación) de la malla vial local e intermedia urbana o rural.</v>
      </c>
      <c r="M1000">
        <v>77</v>
      </c>
      <c r="N1000" t="s">
        <v>802</v>
      </c>
      <c r="O1000" t="s">
        <v>803</v>
      </c>
      <c r="P1000" t="s">
        <v>1902</v>
      </c>
      <c r="Q1000" s="104">
        <v>4097</v>
      </c>
      <c r="R1000" s="104">
        <v>4220</v>
      </c>
      <c r="S1000" s="104">
        <v>4110</v>
      </c>
      <c r="T1000" s="104">
        <v>6098</v>
      </c>
      <c r="U1000" s="104">
        <v>18524</v>
      </c>
      <c r="V1000" s="105">
        <v>0.1406</v>
      </c>
      <c r="W1000">
        <v>0</v>
      </c>
      <c r="X1000" s="103">
        <v>45</v>
      </c>
      <c r="Y1000" t="s">
        <v>1006</v>
      </c>
      <c r="Z1000" s="103">
        <v>37</v>
      </c>
      <c r="AA1000" s="112">
        <v>25</v>
      </c>
      <c r="AB1000" s="113" t="s">
        <v>804</v>
      </c>
      <c r="AC1000" s="121"/>
      <c r="AD1000" s="289" t="s">
        <v>347</v>
      </c>
      <c r="AE1000" s="289" t="s">
        <v>805</v>
      </c>
      <c r="AF1000" s="113" t="s">
        <v>806</v>
      </c>
    </row>
    <row r="1001" spans="1:32" x14ac:dyDescent="0.25">
      <c r="A1001">
        <v>13</v>
      </c>
      <c r="B1001" t="s">
        <v>28</v>
      </c>
      <c r="C1001" t="s">
        <v>595</v>
      </c>
      <c r="D1001">
        <v>4</v>
      </c>
      <c r="E1001" t="s">
        <v>710</v>
      </c>
      <c r="F1001">
        <v>27</v>
      </c>
      <c r="G1001" t="str">
        <f>VLOOKUP(M1001,'BATERIA DE PROYECTOS'!$A$2:$G$115,7,0)</f>
        <v>Programa 27. Gestión del riesgo de desastres para un territorio seguro</v>
      </c>
      <c r="H1001" t="s">
        <v>373</v>
      </c>
      <c r="I1001" t="str">
        <f>VLOOKUP(M1001,'BATERIA DE PROYECTOS'!$A$2:$I$115,9,0)</f>
        <v>Protección del ambiente y resiliencia al cambio climático</v>
      </c>
      <c r="J1001" t="s">
        <v>539</v>
      </c>
      <c r="K1001">
        <v>40</v>
      </c>
      <c r="L1001" t="str">
        <f>VLOOKUP(M1001,'BATERIA DE PROYECTOS'!$A$2:$L$115,12,0)</f>
        <v>Manejo de emergencias y mitigación del riesgo de desastres</v>
      </c>
      <c r="M1001">
        <v>79</v>
      </c>
      <c r="N1001" t="s">
        <v>813</v>
      </c>
      <c r="O1001" t="s">
        <v>814</v>
      </c>
      <c r="P1001" t="s">
        <v>1066</v>
      </c>
      <c r="Q1001" s="104">
        <v>240</v>
      </c>
      <c r="R1001" s="104">
        <v>247</v>
      </c>
      <c r="S1001" s="104">
        <v>254</v>
      </c>
      <c r="T1001" s="104">
        <v>261</v>
      </c>
      <c r="U1001" s="104">
        <v>1001</v>
      </c>
      <c r="V1001" s="105">
        <v>7.6E-3</v>
      </c>
      <c r="W1001">
        <v>0</v>
      </c>
      <c r="X1001" s="103">
        <v>4</v>
      </c>
      <c r="Y1001" t="s">
        <v>1036</v>
      </c>
      <c r="Z1001" s="103">
        <v>33</v>
      </c>
      <c r="AA1001" s="112">
        <v>26</v>
      </c>
      <c r="AB1001" s="113" t="s">
        <v>815</v>
      </c>
      <c r="AC1001" s="121"/>
      <c r="AD1001" s="289" t="s">
        <v>347</v>
      </c>
      <c r="AE1001" s="289" t="s">
        <v>347</v>
      </c>
      <c r="AF1001" s="113" t="s">
        <v>816</v>
      </c>
    </row>
    <row r="1002" spans="1:32" x14ac:dyDescent="0.25">
      <c r="A1002">
        <v>13</v>
      </c>
      <c r="B1002" t="s">
        <v>28</v>
      </c>
      <c r="C1002" t="s">
        <v>612</v>
      </c>
      <c r="D1002">
        <v>4</v>
      </c>
      <c r="E1002" t="s">
        <v>710</v>
      </c>
      <c r="F1002">
        <v>30</v>
      </c>
      <c r="G1002" t="str">
        <f>VLOOKUP(M1002,'BATERIA DE PROYECTOS'!$A$2:$G$115,7,0)</f>
        <v>Programa 30. Atención del déficit social para un hábitat digno.</v>
      </c>
      <c r="H1002" t="s">
        <v>345</v>
      </c>
      <c r="I1002" t="str">
        <f>VLOOKUP(M1002,'BATERIA DE PROYECTOS'!$A$2:$I$115,9,0)</f>
        <v>Desarrollo urbano y rural integral</v>
      </c>
      <c r="J1002" t="s">
        <v>347</v>
      </c>
      <c r="K1002">
        <v>11</v>
      </c>
      <c r="L1002" t="str">
        <f>VLOOKUP(M1002,'BATERIA DE PROYECTOS'!$A$2:$L$115,12,0)</f>
        <v>Dotación, adecuación y mejoramiento a unidades operativas de servicios sociales de la SDIS</v>
      </c>
      <c r="M1002">
        <v>84</v>
      </c>
      <c r="N1002" t="s">
        <v>839</v>
      </c>
      <c r="O1002" t="s">
        <v>840</v>
      </c>
      <c r="P1002" t="s">
        <v>1903</v>
      </c>
      <c r="Q1002" s="104">
        <v>0</v>
      </c>
      <c r="R1002" s="104">
        <v>306</v>
      </c>
      <c r="S1002" s="104">
        <v>0</v>
      </c>
      <c r="T1002" s="104">
        <v>0</v>
      </c>
      <c r="U1002" s="104">
        <v>306</v>
      </c>
      <c r="V1002" s="105">
        <v>2.3E-3</v>
      </c>
      <c r="W1002">
        <v>0</v>
      </c>
      <c r="X1002" s="103">
        <v>1</v>
      </c>
      <c r="Y1002" t="s">
        <v>1009</v>
      </c>
      <c r="Z1002" s="103">
        <v>24</v>
      </c>
      <c r="AA1002" s="112">
        <v>28</v>
      </c>
      <c r="AB1002" s="113" t="s">
        <v>222</v>
      </c>
      <c r="AC1002" s="121"/>
      <c r="AD1002" s="289" t="s">
        <v>347</v>
      </c>
      <c r="AE1002" s="289" t="s">
        <v>835</v>
      </c>
      <c r="AF1002" s="113" t="s">
        <v>841</v>
      </c>
    </row>
    <row r="1003" spans="1:32" x14ac:dyDescent="0.25">
      <c r="A1003">
        <v>13</v>
      </c>
      <c r="B1003" t="s">
        <v>28</v>
      </c>
      <c r="C1003" t="s">
        <v>612</v>
      </c>
      <c r="D1003">
        <v>4</v>
      </c>
      <c r="E1003" t="s">
        <v>710</v>
      </c>
      <c r="F1003">
        <v>30</v>
      </c>
      <c r="G1003" t="str">
        <f>VLOOKUP(M1003,'BATERIA DE PROYECTOS'!$A$2:$G$115,7,0)</f>
        <v>Programa 30. Atención del déficit social para un hábitat digno.</v>
      </c>
      <c r="H1003" t="s">
        <v>345</v>
      </c>
      <c r="I1003" t="str">
        <f>VLOOKUP(M1003,'BATERIA DE PROYECTOS'!$A$2:$I$115,9,0)</f>
        <v>Desarrollo urbano y rural integral</v>
      </c>
      <c r="J1003" t="s">
        <v>347</v>
      </c>
      <c r="K1003">
        <v>11</v>
      </c>
      <c r="L1003" t="str">
        <f>VLOOKUP(M1003,'BATERIA DE PROYECTOS'!$A$2:$L$115,12,0)</f>
        <v>Dotación, adecuación y mejoramiento a unidades operativas de servicios sociales de la SDIS</v>
      </c>
      <c r="M1003">
        <v>86</v>
      </c>
      <c r="N1003" t="s">
        <v>844</v>
      </c>
      <c r="O1003" t="s">
        <v>845</v>
      </c>
      <c r="P1003" t="s">
        <v>1612</v>
      </c>
      <c r="Q1003" s="104">
        <v>611</v>
      </c>
      <c r="R1003" s="104">
        <v>0</v>
      </c>
      <c r="S1003" s="104">
        <v>0</v>
      </c>
      <c r="T1003" s="104">
        <v>0</v>
      </c>
      <c r="U1003" s="104">
        <v>611</v>
      </c>
      <c r="V1003" s="105">
        <v>4.5999999999999999E-3</v>
      </c>
      <c r="W1003" t="s">
        <v>1904</v>
      </c>
      <c r="X1003" s="103">
        <v>1</v>
      </c>
      <c r="Y1003" t="s">
        <v>1009</v>
      </c>
      <c r="Z1003" s="103">
        <v>24</v>
      </c>
      <c r="AA1003" s="112">
        <v>28</v>
      </c>
      <c r="AB1003" s="113" t="s">
        <v>222</v>
      </c>
      <c r="AC1003" s="121"/>
      <c r="AD1003" s="289" t="s">
        <v>347</v>
      </c>
      <c r="AE1003" s="289" t="s">
        <v>835</v>
      </c>
      <c r="AF1003" s="113" t="s">
        <v>846</v>
      </c>
    </row>
    <row r="1004" spans="1:32" x14ac:dyDescent="0.25">
      <c r="A1004">
        <v>13</v>
      </c>
      <c r="B1004" t="s">
        <v>28</v>
      </c>
      <c r="C1004" t="s">
        <v>612</v>
      </c>
      <c r="D1004">
        <v>4</v>
      </c>
      <c r="E1004" t="s">
        <v>710</v>
      </c>
      <c r="F1004">
        <v>30</v>
      </c>
      <c r="G1004" t="str">
        <f>VLOOKUP(M1004,'BATERIA DE PROYECTOS'!$A$2:$G$115,7,0)</f>
        <v>Programa 30. Atención del déficit social para un hábitat digno.</v>
      </c>
      <c r="H1004" t="s">
        <v>345</v>
      </c>
      <c r="I1004" t="str">
        <f>VLOOKUP(M1004,'BATERIA DE PROYECTOS'!$A$2:$I$115,9,0)</f>
        <v>Desarrollo urbano y rural integral</v>
      </c>
      <c r="J1004" t="s">
        <v>347</v>
      </c>
      <c r="K1004">
        <v>11</v>
      </c>
      <c r="L1004" t="str">
        <f>VLOOKUP(M1004,'BATERIA DE PROYECTOS'!$A$2:$L$115,12,0)</f>
        <v>Dotación, adecuación y mejoramiento a unidades operativas de servicios sociales de la SDIS</v>
      </c>
      <c r="M1004">
        <v>88</v>
      </c>
      <c r="N1004" t="s">
        <v>850</v>
      </c>
      <c r="O1004" t="s">
        <v>851</v>
      </c>
      <c r="P1004" t="s">
        <v>1072</v>
      </c>
      <c r="Q1004" s="104">
        <v>0</v>
      </c>
      <c r="R1004" s="104">
        <v>0</v>
      </c>
      <c r="S1004" s="104">
        <v>611</v>
      </c>
      <c r="T1004" s="104">
        <v>0</v>
      </c>
      <c r="U1004" s="104">
        <v>611</v>
      </c>
      <c r="V1004" s="105">
        <v>4.5999999999999999E-3</v>
      </c>
      <c r="W1004" t="s">
        <v>1904</v>
      </c>
      <c r="X1004" s="103">
        <v>1</v>
      </c>
      <c r="Y1004" t="s">
        <v>1009</v>
      </c>
      <c r="Z1004" s="103">
        <v>24</v>
      </c>
      <c r="AA1004" s="112">
        <v>28</v>
      </c>
      <c r="AB1004" s="113" t="s">
        <v>222</v>
      </c>
      <c r="AC1004" s="121"/>
      <c r="AD1004" s="289" t="s">
        <v>347</v>
      </c>
      <c r="AE1004" s="289" t="s">
        <v>835</v>
      </c>
      <c r="AF1004" s="113" t="s">
        <v>852</v>
      </c>
    </row>
    <row r="1005" spans="1:32" x14ac:dyDescent="0.25">
      <c r="A1005">
        <v>13</v>
      </c>
      <c r="B1005" t="s">
        <v>28</v>
      </c>
      <c r="C1005" t="s">
        <v>412</v>
      </c>
      <c r="D1005">
        <v>5</v>
      </c>
      <c r="E1005" t="s">
        <v>861</v>
      </c>
      <c r="F1005">
        <v>33</v>
      </c>
      <c r="G1005" t="str">
        <f>VLOOKUP(M1005,'BATERIA DE PROYECTOS'!$A$2:$G$115,7,0)</f>
        <v>Programa 33. Fortalecimiento institucional para un Gobierno confiable</v>
      </c>
      <c r="H1005" t="s">
        <v>373</v>
      </c>
      <c r="I1005" t="str">
        <f>VLOOKUP(M1005,'BATERIA DE PROYECTOS'!$A$2:$I$115,9,0)</f>
        <v>Gobierno confiable</v>
      </c>
      <c r="J1005" t="s">
        <v>1074</v>
      </c>
      <c r="K1005">
        <v>43</v>
      </c>
      <c r="L1005" t="str">
        <f>VLOOKUP(M1005,'BATERIA DE PROYECTOS'!$A$2:$L$115,12,0)</f>
        <v>Fortalecimiento institucional</v>
      </c>
      <c r="M1005">
        <v>93</v>
      </c>
      <c r="N1005" t="s">
        <v>880</v>
      </c>
      <c r="O1005" t="s">
        <v>881</v>
      </c>
      <c r="P1005" t="s">
        <v>881</v>
      </c>
      <c r="Q1005" s="104">
        <v>2365</v>
      </c>
      <c r="R1005" s="104">
        <v>2434</v>
      </c>
      <c r="S1005" s="104">
        <v>2505</v>
      </c>
      <c r="T1005" s="104">
        <v>2578</v>
      </c>
      <c r="U1005" s="104">
        <v>9881</v>
      </c>
      <c r="V1005" s="105">
        <v>7.4999999999999997E-2</v>
      </c>
      <c r="W1005">
        <v>0</v>
      </c>
      <c r="X1005" s="103">
        <v>4</v>
      </c>
      <c r="Y1005" t="s">
        <v>1076</v>
      </c>
      <c r="Z1005" s="103">
        <v>3</v>
      </c>
      <c r="AA1005" s="112">
        <v>30</v>
      </c>
      <c r="AB1005" s="113" t="s">
        <v>882</v>
      </c>
      <c r="AC1005" s="121"/>
      <c r="AD1005" s="289" t="s">
        <v>870</v>
      </c>
      <c r="AE1005" s="289" t="s">
        <v>347</v>
      </c>
      <c r="AF1005" s="113" t="s">
        <v>883</v>
      </c>
    </row>
    <row r="1006" spans="1:32" x14ac:dyDescent="0.25">
      <c r="A1006">
        <v>13</v>
      </c>
      <c r="B1006" t="s">
        <v>28</v>
      </c>
      <c r="C1006" t="s">
        <v>412</v>
      </c>
      <c r="D1006">
        <v>5</v>
      </c>
      <c r="E1006" t="s">
        <v>861</v>
      </c>
      <c r="F1006">
        <v>33</v>
      </c>
      <c r="G1006" t="str">
        <f>VLOOKUP(M1006,'BATERIA DE PROYECTOS'!$A$2:$G$115,7,0)</f>
        <v>Programa 33. Fortalecimiento institucional para un Gobierno confiable</v>
      </c>
      <c r="H1006" t="s">
        <v>373</v>
      </c>
      <c r="I1006" t="str">
        <f>VLOOKUP(M1006,'BATERIA DE PROYECTOS'!$A$2:$I$115,9,0)</f>
        <v>Gobierno confiable</v>
      </c>
      <c r="J1006" t="s">
        <v>1074</v>
      </c>
      <c r="K1006">
        <v>45</v>
      </c>
      <c r="L1006" t="str">
        <f>VLOOKUP(M1006,'BATERIA DE PROYECTOS'!$A$2:$L$115,12,0)</f>
        <v>Inspección, vigilancia y control.</v>
      </c>
      <c r="M1006">
        <v>94</v>
      </c>
      <c r="N1006" t="s">
        <v>886</v>
      </c>
      <c r="O1006" t="s">
        <v>887</v>
      </c>
      <c r="P1006" t="s">
        <v>887</v>
      </c>
      <c r="Q1006" s="104">
        <v>2365</v>
      </c>
      <c r="R1006" s="104">
        <v>2434</v>
      </c>
      <c r="S1006" s="104">
        <v>2505</v>
      </c>
      <c r="T1006" s="104">
        <v>2578</v>
      </c>
      <c r="U1006" s="104">
        <v>9881</v>
      </c>
      <c r="V1006" s="105">
        <v>7.4999999999999997E-2</v>
      </c>
      <c r="W1006">
        <v>0</v>
      </c>
      <c r="X1006" s="103">
        <v>4</v>
      </c>
      <c r="Y1006" t="s">
        <v>1076</v>
      </c>
      <c r="Z1006" s="103">
        <v>3</v>
      </c>
      <c r="AA1006" s="112">
        <v>30</v>
      </c>
      <c r="AB1006" s="113" t="s">
        <v>888</v>
      </c>
      <c r="AC1006" s="121"/>
      <c r="AD1006" s="289" t="s">
        <v>870</v>
      </c>
      <c r="AE1006" s="289" t="s">
        <v>347</v>
      </c>
      <c r="AF1006" s="113" t="s">
        <v>889</v>
      </c>
    </row>
    <row r="1007" spans="1:32" x14ac:dyDescent="0.25">
      <c r="A1007">
        <v>13</v>
      </c>
      <c r="B1007" t="s">
        <v>28</v>
      </c>
      <c r="C1007" t="s">
        <v>521</v>
      </c>
      <c r="D1007">
        <v>5</v>
      </c>
      <c r="E1007" t="s">
        <v>861</v>
      </c>
      <c r="F1007">
        <v>35</v>
      </c>
      <c r="G1007" t="str">
        <f>VLOOKUP(M1007,'BATERIA DE PROYECTOS'!$A$2:$G$115,7,0)</f>
        <v>Programa 35. Bogotá Ciudad Inteligente.</v>
      </c>
      <c r="H1007" t="s">
        <v>345</v>
      </c>
      <c r="I1007" t="str">
        <f>VLOOKUP(M1007,'BATERIA DE PROYECTOS'!$A$2:$I$115,9,0)</f>
        <v>Ciudad inteligente​</v>
      </c>
      <c r="J1007" t="s">
        <v>347</v>
      </c>
      <c r="K1007">
        <v>12</v>
      </c>
      <c r="L1007" t="str">
        <f>VLOOKUP(M1007,'BATERIA DE PROYECTOS'!$A$2:$L$115,12,0)</f>
        <v>Conectividad y redes de comunicación.</v>
      </c>
      <c r="M1007">
        <v>95</v>
      </c>
      <c r="N1007" t="s">
        <v>901</v>
      </c>
      <c r="O1007" t="s">
        <v>902</v>
      </c>
      <c r="P1007" t="s">
        <v>1152</v>
      </c>
      <c r="Q1007" s="104">
        <v>189</v>
      </c>
      <c r="R1007" s="104">
        <v>194</v>
      </c>
      <c r="S1007" s="104">
        <v>200</v>
      </c>
      <c r="T1007" s="104">
        <v>206</v>
      </c>
      <c r="U1007" s="104">
        <v>789</v>
      </c>
      <c r="V1007" s="105">
        <v>6.0000000000000001E-3</v>
      </c>
      <c r="W1007">
        <v>0</v>
      </c>
      <c r="X1007" s="103">
        <v>4</v>
      </c>
      <c r="Y1007" t="s">
        <v>1023</v>
      </c>
      <c r="Z1007" s="103">
        <v>1</v>
      </c>
      <c r="AA1007" s="112">
        <v>31</v>
      </c>
      <c r="AB1007" s="113" t="s">
        <v>903</v>
      </c>
      <c r="AC1007" s="121"/>
      <c r="AD1007" s="289" t="s">
        <v>347</v>
      </c>
      <c r="AE1007" s="289" t="s">
        <v>347</v>
      </c>
      <c r="AF1007" s="113" t="s">
        <v>904</v>
      </c>
    </row>
    <row r="1008" spans="1:32" x14ac:dyDescent="0.25">
      <c r="A1008">
        <v>13</v>
      </c>
      <c r="B1008" t="s">
        <v>28</v>
      </c>
      <c r="C1008" t="s">
        <v>521</v>
      </c>
      <c r="D1008">
        <v>5</v>
      </c>
      <c r="E1008" t="s">
        <v>861</v>
      </c>
      <c r="F1008">
        <v>35</v>
      </c>
      <c r="G1008" t="str">
        <f>VLOOKUP(M1008,'BATERIA DE PROYECTOS'!$A$2:$G$115,7,0)</f>
        <v>Programa 35. Bogotá Ciudad Inteligente.</v>
      </c>
      <c r="H1008" t="s">
        <v>345</v>
      </c>
      <c r="I1008" t="str">
        <f>VLOOKUP(M1008,'BATERIA DE PROYECTOS'!$A$2:$I$115,9,0)</f>
        <v>Ciudad inteligente​</v>
      </c>
      <c r="J1008" t="s">
        <v>347</v>
      </c>
      <c r="K1008">
        <v>12</v>
      </c>
      <c r="L1008" t="str">
        <f>VLOOKUP(M1008,'BATERIA DE PROYECTOS'!$A$2:$L$115,12,0)</f>
        <v>Conectividad y redes de comunicación.</v>
      </c>
      <c r="M1008">
        <v>96</v>
      </c>
      <c r="N1008" t="s">
        <v>905</v>
      </c>
      <c r="O1008" t="s">
        <v>906</v>
      </c>
      <c r="P1008" t="s">
        <v>1472</v>
      </c>
      <c r="Q1008" s="104">
        <v>231</v>
      </c>
      <c r="R1008" s="104">
        <v>237</v>
      </c>
      <c r="S1008" s="104">
        <v>244</v>
      </c>
      <c r="T1008" s="104">
        <v>251</v>
      </c>
      <c r="U1008" s="104">
        <v>964</v>
      </c>
      <c r="V1008" s="105">
        <v>7.3000000000000001E-3</v>
      </c>
      <c r="W1008">
        <v>0</v>
      </c>
      <c r="X1008" s="103">
        <v>4</v>
      </c>
      <c r="Y1008" t="s">
        <v>1023</v>
      </c>
      <c r="Z1008" s="103">
        <v>1</v>
      </c>
      <c r="AA1008" s="112">
        <v>31</v>
      </c>
      <c r="AB1008" s="113" t="s">
        <v>352</v>
      </c>
      <c r="AC1008" s="121"/>
      <c r="AD1008" s="289" t="s">
        <v>347</v>
      </c>
      <c r="AE1008" s="289" t="s">
        <v>347</v>
      </c>
      <c r="AF1008" s="113" t="s">
        <v>907</v>
      </c>
    </row>
    <row r="1009" spans="1:32" x14ac:dyDescent="0.25">
      <c r="A1009">
        <v>13</v>
      </c>
      <c r="B1009" t="s">
        <v>28</v>
      </c>
      <c r="C1009" t="s">
        <v>412</v>
      </c>
      <c r="D1009">
        <v>5</v>
      </c>
      <c r="E1009" t="s">
        <v>861</v>
      </c>
      <c r="F1009">
        <v>39</v>
      </c>
      <c r="G1009" t="str">
        <f>VLOOKUP(M1009,'BATERIA DE PROYECTOS'!$A$2:$G$115,7,0)</f>
        <v>Programa 39. Camino hacia una democracia deliberativa con un gobierno cercano a la gente y con participación ciudadana</v>
      </c>
      <c r="H1009" t="s">
        <v>345</v>
      </c>
      <c r="I1009" t="str">
        <f>VLOOKUP(M1009,'BATERIA DE PROYECTOS'!$A$2:$I$115,9,0)</f>
        <v>Democracia deliberativa y participación</v>
      </c>
      <c r="J1009" t="s">
        <v>347</v>
      </c>
      <c r="K1009">
        <v>18</v>
      </c>
      <c r="L1009" t="str">
        <f>VLOOKUP(M1009,'BATERIA DE PROYECTOS'!$A$2:$L$115,12,0)</f>
        <v>Fortalecimiento a organizaciones sociales y comunitarias y a instancias de participación.</v>
      </c>
      <c r="M1009">
        <v>97</v>
      </c>
      <c r="N1009" t="s">
        <v>912</v>
      </c>
      <c r="O1009" t="s">
        <v>913</v>
      </c>
      <c r="P1009" t="s">
        <v>1154</v>
      </c>
      <c r="Q1009" s="104">
        <v>394</v>
      </c>
      <c r="R1009" s="104">
        <v>406</v>
      </c>
      <c r="S1009" s="104">
        <v>417</v>
      </c>
      <c r="T1009" s="104">
        <v>430</v>
      </c>
      <c r="U1009" s="104">
        <v>1647</v>
      </c>
      <c r="V1009" s="105">
        <v>1.2500000000000001E-2</v>
      </c>
      <c r="W1009">
        <v>0</v>
      </c>
      <c r="X1009" s="103">
        <v>60</v>
      </c>
      <c r="Y1009" t="s">
        <v>1076</v>
      </c>
      <c r="Z1009" s="103">
        <v>3</v>
      </c>
      <c r="AA1009" s="112">
        <v>32</v>
      </c>
      <c r="AB1009" s="113" t="s">
        <v>914</v>
      </c>
      <c r="AC1009" s="121"/>
      <c r="AD1009" s="289" t="s">
        <v>347</v>
      </c>
      <c r="AE1009" s="289" t="s">
        <v>347</v>
      </c>
      <c r="AF1009" s="113" t="s">
        <v>915</v>
      </c>
    </row>
    <row r="1010" spans="1:32" x14ac:dyDescent="0.25">
      <c r="A1010">
        <v>13</v>
      </c>
      <c r="B1010" t="s">
        <v>28</v>
      </c>
      <c r="C1010" t="s">
        <v>412</v>
      </c>
      <c r="D1010">
        <v>5</v>
      </c>
      <c r="E1010" t="s">
        <v>861</v>
      </c>
      <c r="F1010">
        <v>39</v>
      </c>
      <c r="G1010" t="str">
        <f>VLOOKUP(M1010,'BATERIA DE PROYECTOS'!$A$2:$G$115,7,0)</f>
        <v>Programa 39. Camino hacia una democracia deliberativa con un gobierno cercano a la gente y con participación ciudadana</v>
      </c>
      <c r="H1010" t="s">
        <v>345</v>
      </c>
      <c r="I1010" t="str">
        <f>VLOOKUP(M1010,'BATERIA DE PROYECTOS'!$A$2:$I$115,9,0)</f>
        <v>Democracia deliberativa y participación</v>
      </c>
      <c r="J1010" t="s">
        <v>347</v>
      </c>
      <c r="K1010">
        <v>20</v>
      </c>
      <c r="L1010" t="str">
        <f>VLOOKUP(M1010,'BATERIA DE PROYECTOS'!$A$2:$L$115,12,0)</f>
        <v>Procesos de formación en capacidades democráticas para la participación ciudadana incidente</v>
      </c>
      <c r="M1010">
        <v>98</v>
      </c>
      <c r="N1010" t="s">
        <v>918</v>
      </c>
      <c r="O1010" t="s">
        <v>919</v>
      </c>
      <c r="P1010" t="s">
        <v>1473</v>
      </c>
      <c r="Q1010" s="104">
        <v>394</v>
      </c>
      <c r="R1010" s="104">
        <v>406</v>
      </c>
      <c r="S1010" s="104">
        <v>417</v>
      </c>
      <c r="T1010" s="104">
        <v>430</v>
      </c>
      <c r="U1010" s="104">
        <v>1647</v>
      </c>
      <c r="V1010" s="105">
        <v>1.2500000000000001E-2</v>
      </c>
      <c r="W1010">
        <v>0</v>
      </c>
      <c r="X1010" s="103">
        <v>1000</v>
      </c>
      <c r="Y1010" t="s">
        <v>1076</v>
      </c>
      <c r="Z1010" s="103">
        <v>3</v>
      </c>
      <c r="AA1010" s="112">
        <v>32</v>
      </c>
      <c r="AB1010" s="113" t="s">
        <v>561</v>
      </c>
      <c r="AC1010" s="121"/>
      <c r="AD1010" s="289" t="s">
        <v>347</v>
      </c>
      <c r="AE1010" s="289" t="s">
        <v>920</v>
      </c>
      <c r="AF1010" s="113" t="s">
        <v>915</v>
      </c>
    </row>
    <row r="1011" spans="1:32" x14ac:dyDescent="0.25">
      <c r="A1011">
        <v>13</v>
      </c>
      <c r="B1011" t="s">
        <v>28</v>
      </c>
      <c r="C1011" t="s">
        <v>412</v>
      </c>
      <c r="D1011">
        <v>5</v>
      </c>
      <c r="E1011" t="s">
        <v>861</v>
      </c>
      <c r="F1011">
        <v>39</v>
      </c>
      <c r="G1011" t="str">
        <f>VLOOKUP(M1011,'BATERIA DE PROYECTOS'!$A$2:$G$115,7,0)</f>
        <v>Programa 39. Camino hacia una democracia deliberativa con un gobierno cercano a la gente y con participación ciudadana</v>
      </c>
      <c r="H1011" t="s">
        <v>373</v>
      </c>
      <c r="I1011" t="str">
        <f>VLOOKUP(M1011,'BATERIA DE PROYECTOS'!$A$2:$I$115,9,0)</f>
        <v>Democracia deliberativa y participación</v>
      </c>
      <c r="J1011" t="s">
        <v>539</v>
      </c>
      <c r="K1011">
        <v>41</v>
      </c>
      <c r="L1011" t="str">
        <f>VLOOKUP(M1011,'BATERIA DE PROYECTOS'!$A$2:$L$115,12,0)</f>
        <v>Fortalecimiento a organizaciones comunales</v>
      </c>
      <c r="M1011">
        <v>99</v>
      </c>
      <c r="N1011" t="s">
        <v>923</v>
      </c>
      <c r="O1011" t="s">
        <v>924</v>
      </c>
      <c r="P1011" t="s">
        <v>1905</v>
      </c>
      <c r="Q1011" s="104">
        <v>460</v>
      </c>
      <c r="R1011" s="104">
        <v>474</v>
      </c>
      <c r="S1011" s="104">
        <v>488</v>
      </c>
      <c r="T1011" s="104">
        <v>502</v>
      </c>
      <c r="U1011" s="104">
        <v>1924</v>
      </c>
      <c r="V1011" s="105">
        <v>1.46E-2</v>
      </c>
      <c r="W1011">
        <v>0</v>
      </c>
      <c r="X1011" s="103">
        <v>21</v>
      </c>
      <c r="Y1011" t="s">
        <v>1076</v>
      </c>
      <c r="Z1011" s="103">
        <v>3</v>
      </c>
      <c r="AA1011" s="112">
        <v>32</v>
      </c>
      <c r="AB1011" s="113" t="s">
        <v>925</v>
      </c>
      <c r="AC1011" s="121"/>
      <c r="AD1011" s="289" t="s">
        <v>347</v>
      </c>
      <c r="AE1011" s="289" t="s">
        <v>347</v>
      </c>
      <c r="AF1011" s="113" t="s">
        <v>915</v>
      </c>
    </row>
    <row r="1012" spans="1:32" x14ac:dyDescent="0.25">
      <c r="A1012">
        <v>13</v>
      </c>
      <c r="B1012" t="s">
        <v>28</v>
      </c>
      <c r="C1012" t="s">
        <v>412</v>
      </c>
      <c r="D1012">
        <v>5</v>
      </c>
      <c r="E1012" t="s">
        <v>861</v>
      </c>
      <c r="F1012">
        <v>39</v>
      </c>
      <c r="G1012" t="str">
        <f>VLOOKUP(M1012,'BATERIA DE PROYECTOS'!$A$2:$G$115,7,0)</f>
        <v>Programa 39. Camino hacia una democracia deliberativa con un gobierno cercano a la gente y con participación ciudadana</v>
      </c>
      <c r="H1012" t="s">
        <v>373</v>
      </c>
      <c r="I1012" t="str">
        <f>VLOOKUP(M1012,'BATERIA DE PROYECTOS'!$A$2:$I$115,9,0)</f>
        <v>Gobierno confiable</v>
      </c>
      <c r="J1012" t="s">
        <v>539</v>
      </c>
      <c r="K1012">
        <v>44</v>
      </c>
      <c r="L1012" t="str">
        <f>VLOOKUP(M1012,'BATERIA DE PROYECTOS'!$A$2:$L$115,12,0)</f>
        <v>Bogotaneidad</v>
      </c>
      <c r="M1012">
        <v>100</v>
      </c>
      <c r="N1012" t="s">
        <v>927</v>
      </c>
      <c r="O1012" t="s">
        <v>928</v>
      </c>
      <c r="P1012" t="s">
        <v>1082</v>
      </c>
      <c r="Q1012" s="104">
        <v>252</v>
      </c>
      <c r="R1012" s="104">
        <v>260</v>
      </c>
      <c r="S1012" s="104">
        <v>267</v>
      </c>
      <c r="T1012" s="104">
        <v>275</v>
      </c>
      <c r="U1012" s="104">
        <v>1054</v>
      </c>
      <c r="V1012" s="105">
        <v>8.0000000000000002E-3</v>
      </c>
      <c r="W1012">
        <v>0</v>
      </c>
      <c r="X1012" s="103">
        <v>4</v>
      </c>
      <c r="Y1012" t="s">
        <v>1076</v>
      </c>
      <c r="Z1012" s="103">
        <v>3</v>
      </c>
      <c r="AA1012" s="112">
        <v>11</v>
      </c>
      <c r="AB1012" s="113" t="s">
        <v>929</v>
      </c>
      <c r="AC1012" s="121"/>
      <c r="AD1012" s="289" t="s">
        <v>930</v>
      </c>
      <c r="AE1012" s="289" t="s">
        <v>347</v>
      </c>
      <c r="AF1012" s="113" t="s">
        <v>896</v>
      </c>
    </row>
    <row r="1013" spans="1:32" x14ac:dyDescent="0.25">
      <c r="A1013">
        <v>13</v>
      </c>
      <c r="B1013" t="s">
        <v>28</v>
      </c>
      <c r="C1013" t="s">
        <v>412</v>
      </c>
      <c r="D1013">
        <v>5</v>
      </c>
      <c r="E1013" t="s">
        <v>861</v>
      </c>
      <c r="F1013">
        <v>39</v>
      </c>
      <c r="G1013" t="str">
        <f>VLOOKUP(M1013,'BATERIA DE PROYECTOS'!$A$2:$G$115,7,0)</f>
        <v>Programa 39. Camino hacia una democracia deliberativa con un gobierno cercano a la gente y con participación ciudadana</v>
      </c>
      <c r="H1013" t="s">
        <v>373</v>
      </c>
      <c r="I1013" t="str">
        <f>VLOOKUP(M1013,'BATERIA DE PROYECTOS'!$A$2:$I$115,9,0)</f>
        <v>Gobierno confiable</v>
      </c>
      <c r="J1013" t="s">
        <v>539</v>
      </c>
      <c r="K1013">
        <v>44</v>
      </c>
      <c r="L1013" t="str">
        <f>VLOOKUP(M1013,'BATERIA DE PROYECTOS'!$A$2:$L$115,12,0)</f>
        <v>Bogotaneidad</v>
      </c>
      <c r="M1013">
        <v>101</v>
      </c>
      <c r="N1013" t="s">
        <v>892</v>
      </c>
      <c r="O1013" t="s">
        <v>893</v>
      </c>
      <c r="P1013" t="s">
        <v>1324</v>
      </c>
      <c r="Q1013" s="104">
        <v>252</v>
      </c>
      <c r="R1013" s="104">
        <v>260</v>
      </c>
      <c r="S1013" s="104">
        <v>267</v>
      </c>
      <c r="T1013" s="104">
        <v>275</v>
      </c>
      <c r="U1013" s="104">
        <v>1054</v>
      </c>
      <c r="V1013" s="105">
        <v>8.0000000000000002E-3</v>
      </c>
      <c r="W1013">
        <v>0</v>
      </c>
      <c r="X1013" s="103">
        <v>1</v>
      </c>
      <c r="Y1013" t="s">
        <v>1076</v>
      </c>
      <c r="Z1013" s="103">
        <v>3</v>
      </c>
      <c r="AA1013" s="112">
        <v>11</v>
      </c>
      <c r="AB1013" s="113" t="s">
        <v>894</v>
      </c>
      <c r="AC1013" s="121"/>
      <c r="AD1013" s="289" t="s">
        <v>895</v>
      </c>
      <c r="AE1013" s="289" t="s">
        <v>347</v>
      </c>
      <c r="AF1013" s="113" t="s">
        <v>896</v>
      </c>
    </row>
    <row r="1014" spans="1:32" x14ac:dyDescent="0.25">
      <c r="A1014">
        <v>13</v>
      </c>
      <c r="B1014" t="s">
        <v>28</v>
      </c>
      <c r="C1014" t="s">
        <v>412</v>
      </c>
      <c r="D1014">
        <v>5</v>
      </c>
      <c r="E1014" t="s">
        <v>861</v>
      </c>
      <c r="F1014">
        <v>39</v>
      </c>
      <c r="G1014" t="str">
        <f>VLOOKUP(M1014,'BATERIA DE PROYECTOS'!$A$2:$G$115,7,0)</f>
        <v>Programa 39. Camino hacia una democracia deliberativa con un gobierno cercano a la gente y con participación ciudadana</v>
      </c>
      <c r="H1014" t="s">
        <v>373</v>
      </c>
      <c r="I1014" t="str">
        <f>VLOOKUP(M1014,'BATERIA DE PROYECTOS'!$A$2:$I$115,9,0)</f>
        <v>Línea diferencial étnica</v>
      </c>
      <c r="J1014" t="s">
        <v>539</v>
      </c>
      <c r="K1014">
        <v>46</v>
      </c>
      <c r="L1014" t="str">
        <f>VLOOKUP(M1014,'BATERIA DE PROYECTOS'!$A$2:$L$115,12,0)</f>
        <v>Iniciativas diferenciales étnicas para comunidades Negras, Afrocolombianas, Raizales, Palenqueras, y los Pueblos Indígenas, Rrom o Gitano</v>
      </c>
      <c r="M1014">
        <v>103</v>
      </c>
      <c r="N1014" t="s">
        <v>938</v>
      </c>
      <c r="O1014" t="s">
        <v>939</v>
      </c>
      <c r="P1014" t="s">
        <v>939</v>
      </c>
      <c r="Q1014" s="104">
        <v>460</v>
      </c>
      <c r="R1014" s="104">
        <v>474</v>
      </c>
      <c r="S1014" s="104">
        <v>488</v>
      </c>
      <c r="T1014" s="104">
        <v>502</v>
      </c>
      <c r="U1014" s="104">
        <v>1924</v>
      </c>
      <c r="V1014" s="105">
        <v>1.46E-2</v>
      </c>
      <c r="W1014">
        <v>0</v>
      </c>
      <c r="X1014" s="103">
        <v>1</v>
      </c>
      <c r="Y1014" t="s">
        <v>1076</v>
      </c>
      <c r="Z1014" s="103">
        <v>3</v>
      </c>
      <c r="AA1014" s="112">
        <v>34</v>
      </c>
      <c r="AB1014" s="113" t="s">
        <v>940</v>
      </c>
      <c r="AC1014" s="121"/>
      <c r="AD1014" s="289" t="s">
        <v>347</v>
      </c>
      <c r="AE1014" s="289" t="s">
        <v>347</v>
      </c>
      <c r="AF1014" s="113" t="s">
        <v>937</v>
      </c>
    </row>
    <row r="1015" spans="1:32" x14ac:dyDescent="0.25">
      <c r="A1015">
        <v>13</v>
      </c>
      <c r="B1015" t="s">
        <v>28</v>
      </c>
      <c r="C1015" t="s">
        <v>412</v>
      </c>
      <c r="D1015">
        <v>5</v>
      </c>
      <c r="E1015" t="s">
        <v>861</v>
      </c>
      <c r="F1015">
        <v>39</v>
      </c>
      <c r="G1015" t="str">
        <f>VLOOKUP(M1015,'BATERIA DE PROYECTOS'!$A$2:$G$115,7,0)</f>
        <v>Programa 39. Camino hacia una democracia deliberativa con un gobierno cercano a la gente y con participación ciudadana</v>
      </c>
      <c r="H1015" t="s">
        <v>373</v>
      </c>
      <c r="I1015" t="str">
        <f>VLOOKUP(M1015,'BATERIA DE PROYECTOS'!$A$2:$I$115,9,0)</f>
        <v>Línea diferencial étnica</v>
      </c>
      <c r="J1015" t="s">
        <v>539</v>
      </c>
      <c r="K1015">
        <v>46</v>
      </c>
      <c r="L1015" t="str">
        <f>VLOOKUP(M1015,'BATERIA DE PROYECTOS'!$A$2:$L$115,12,0)</f>
        <v>Iniciativas diferenciales étnicas para comunidades Negras, Afrocolombianas, Raizales, Palenqueras, y los Pueblos Indígenas, Rrom o Gitano</v>
      </c>
      <c r="M1015">
        <v>104</v>
      </c>
      <c r="N1015" t="s">
        <v>941</v>
      </c>
      <c r="O1015" t="s">
        <v>942</v>
      </c>
      <c r="P1015" t="s">
        <v>1906</v>
      </c>
      <c r="Q1015" s="104">
        <v>460</v>
      </c>
      <c r="R1015" s="104">
        <v>474</v>
      </c>
      <c r="S1015" s="104">
        <v>488</v>
      </c>
      <c r="T1015" s="104">
        <v>502</v>
      </c>
      <c r="U1015" s="104">
        <v>1924</v>
      </c>
      <c r="V1015" s="105">
        <v>1.46E-2</v>
      </c>
      <c r="W1015">
        <v>0</v>
      </c>
      <c r="X1015" s="103">
        <v>1</v>
      </c>
      <c r="Y1015" t="s">
        <v>1076</v>
      </c>
      <c r="Z1015" s="103">
        <v>3</v>
      </c>
      <c r="AA1015" s="112">
        <v>34</v>
      </c>
      <c r="AB1015" s="113" t="s">
        <v>943</v>
      </c>
      <c r="AC1015" s="121"/>
      <c r="AD1015" s="289" t="s">
        <v>347</v>
      </c>
      <c r="AE1015" s="289" t="s">
        <v>347</v>
      </c>
      <c r="AF1015" s="113" t="s">
        <v>937</v>
      </c>
    </row>
    <row r="1016" spans="1:32" x14ac:dyDescent="0.25">
      <c r="A1016">
        <v>13</v>
      </c>
      <c r="B1016" t="s">
        <v>28</v>
      </c>
      <c r="C1016" t="s">
        <v>412</v>
      </c>
      <c r="D1016">
        <v>5</v>
      </c>
      <c r="E1016" t="s">
        <v>861</v>
      </c>
      <c r="F1016">
        <v>39</v>
      </c>
      <c r="G1016" t="str">
        <f>VLOOKUP(M1016,'BATERIA DE PROYECTOS'!$A$2:$G$115,7,0)</f>
        <v>Programa 39. Camino hacia una democracia deliberativa con un gobierno cercano a la gente y con participación ciudadana</v>
      </c>
      <c r="H1016" t="s">
        <v>373</v>
      </c>
      <c r="I1016" t="str">
        <f>VLOOKUP(M1016,'BATERIA DE PROYECTOS'!$A$2:$I$115,9,0)</f>
        <v>Línea diferencial étnica</v>
      </c>
      <c r="J1016" t="s">
        <v>539</v>
      </c>
      <c r="K1016">
        <v>46</v>
      </c>
      <c r="L1016" t="str">
        <f>VLOOKUP(M1016,'BATERIA DE PROYECTOS'!$A$2:$L$115,12,0)</f>
        <v>Iniciativas diferenciales étnicas para comunidades Negras, Afrocolombianas, Raizales, Palenqueras, y los Pueblos Indígenas, Rrom o Gitano</v>
      </c>
      <c r="M1016">
        <v>105</v>
      </c>
      <c r="N1016" t="s">
        <v>944</v>
      </c>
      <c r="O1016" t="s">
        <v>945</v>
      </c>
      <c r="P1016" t="s">
        <v>1907</v>
      </c>
      <c r="Q1016" s="104">
        <v>460</v>
      </c>
      <c r="R1016" s="104">
        <v>474</v>
      </c>
      <c r="S1016" s="104">
        <v>488</v>
      </c>
      <c r="T1016" s="104">
        <v>502</v>
      </c>
      <c r="U1016" s="104">
        <v>1924</v>
      </c>
      <c r="V1016" s="105">
        <v>1.46E-2</v>
      </c>
      <c r="W1016">
        <v>0</v>
      </c>
      <c r="X1016" s="103">
        <v>1</v>
      </c>
      <c r="Y1016" t="s">
        <v>1076</v>
      </c>
      <c r="Z1016" s="103">
        <v>3</v>
      </c>
      <c r="AA1016" s="112">
        <v>34</v>
      </c>
      <c r="AB1016" s="113" t="s">
        <v>946</v>
      </c>
      <c r="AC1016" s="121"/>
      <c r="AD1016" s="289" t="s">
        <v>347</v>
      </c>
      <c r="AE1016" s="289" t="s">
        <v>347</v>
      </c>
      <c r="AF1016" s="113" t="s">
        <v>937</v>
      </c>
    </row>
    <row r="1017" spans="1:32" x14ac:dyDescent="0.25">
      <c r="A1017">
        <v>14</v>
      </c>
      <c r="B1017" t="s">
        <v>30</v>
      </c>
      <c r="C1017" t="s">
        <v>342</v>
      </c>
      <c r="D1017">
        <v>1</v>
      </c>
      <c r="E1017" t="s">
        <v>343</v>
      </c>
      <c r="F1017">
        <v>1</v>
      </c>
      <c r="G1017" t="str">
        <f>VLOOKUP(M1017,'BATERIA DE PROYECTOS'!$A$2:$G$115,7,0)</f>
        <v>Programa 1. Diálogo social y cultura ciudadana para la convivencia pacífica y la recuperación de la confianza.</v>
      </c>
      <c r="H1017" t="s">
        <v>345</v>
      </c>
      <c r="I1017" t="str">
        <f>VLOOKUP(M1017,'BATERIA DE PROYECTOS'!$A$2:$I$115,9,0)</f>
        <v>Cultura ciudadana para la convivencia pacífica</v>
      </c>
      <c r="J1017" t="s">
        <v>347</v>
      </c>
      <c r="K1017">
        <v>15</v>
      </c>
      <c r="L1017" t="str">
        <f>VLOOKUP(M1017,'BATERIA DE PROYECTOS'!$A$2:$L$115,12,0)</f>
        <v>Promoción de la convivencia ciudadana</v>
      </c>
      <c r="M1017">
        <v>1</v>
      </c>
      <c r="N1017" t="s">
        <v>350</v>
      </c>
      <c r="O1017" t="s">
        <v>351</v>
      </c>
      <c r="P1017" t="s">
        <v>1870</v>
      </c>
      <c r="Q1017" s="104">
        <v>227.46146200000001</v>
      </c>
      <c r="R1017" s="104">
        <v>230.83752100000001</v>
      </c>
      <c r="S1017" s="104">
        <v>237.55052699999999</v>
      </c>
      <c r="T1017" s="104">
        <v>244.433109</v>
      </c>
      <c r="U1017" s="104">
        <v>940.28261899999995</v>
      </c>
      <c r="V1017" s="105">
        <v>6.2200150516173638E-3</v>
      </c>
      <c r="W1017">
        <v>0</v>
      </c>
      <c r="X1017" s="103">
        <v>40</v>
      </c>
      <c r="Y1017" t="s">
        <v>991</v>
      </c>
      <c r="Z1017" s="103">
        <v>51</v>
      </c>
      <c r="AA1017" s="112">
        <v>1</v>
      </c>
      <c r="AB1017" s="113" t="s">
        <v>352</v>
      </c>
      <c r="AC1017" s="121"/>
      <c r="AD1017" s="289" t="s">
        <v>353</v>
      </c>
      <c r="AE1017" s="289" t="s">
        <v>347</v>
      </c>
      <c r="AF1017" s="113" t="s">
        <v>354</v>
      </c>
    </row>
    <row r="1018" spans="1:32" x14ac:dyDescent="0.25">
      <c r="A1018">
        <v>14</v>
      </c>
      <c r="B1018" t="s">
        <v>30</v>
      </c>
      <c r="C1018" t="s">
        <v>342</v>
      </c>
      <c r="D1018">
        <v>1</v>
      </c>
      <c r="E1018" t="s">
        <v>343</v>
      </c>
      <c r="F1018">
        <v>1</v>
      </c>
      <c r="G1018" t="str">
        <f>VLOOKUP(M1018,'BATERIA DE PROYECTOS'!$A$2:$G$115,7,0)</f>
        <v>Programa 1. Diálogo social y cultura ciudadana para la convivencia pacífica y la recuperación de la confianza.</v>
      </c>
      <c r="H1018" t="s">
        <v>345</v>
      </c>
      <c r="I1018" t="str">
        <f>VLOOKUP(M1018,'BATERIA DE PROYECTOS'!$A$2:$I$115,9,0)</f>
        <v>Cultura ciudadana para la convivencia pacífica</v>
      </c>
      <c r="J1018" t="s">
        <v>347</v>
      </c>
      <c r="K1018">
        <v>15</v>
      </c>
      <c r="L1018" t="str">
        <f>VLOOKUP(M1018,'BATERIA DE PROYECTOS'!$A$2:$L$115,12,0)</f>
        <v>Promoción de la convivencia ciudadana</v>
      </c>
      <c r="M1018">
        <v>2</v>
      </c>
      <c r="N1018" t="s">
        <v>355</v>
      </c>
      <c r="O1018" t="s">
        <v>356</v>
      </c>
      <c r="P1018" t="s">
        <v>992</v>
      </c>
      <c r="Q1018" s="104">
        <v>73.138733999999999</v>
      </c>
      <c r="R1018" s="104">
        <v>74.224283</v>
      </c>
      <c r="S1018" s="104">
        <v>76.382806000000002</v>
      </c>
      <c r="T1018" s="104">
        <v>78.595855</v>
      </c>
      <c r="U1018" s="104">
        <v>302.341678</v>
      </c>
      <c r="V1018" s="105">
        <v>2.0000048388549977E-3</v>
      </c>
      <c r="W1018">
        <v>0</v>
      </c>
      <c r="X1018" s="103">
        <v>4</v>
      </c>
      <c r="Y1018" t="s">
        <v>991</v>
      </c>
      <c r="Z1018" s="103">
        <v>51</v>
      </c>
      <c r="AA1018" s="112">
        <v>1</v>
      </c>
      <c r="AB1018" s="113" t="s">
        <v>357</v>
      </c>
      <c r="AC1018" s="121"/>
      <c r="AD1018" s="289" t="s">
        <v>358</v>
      </c>
      <c r="AE1018" s="289" t="s">
        <v>347</v>
      </c>
      <c r="AF1018" s="113" t="s">
        <v>359</v>
      </c>
    </row>
    <row r="1019" spans="1:32" x14ac:dyDescent="0.25">
      <c r="A1019">
        <v>14</v>
      </c>
      <c r="B1019" t="s">
        <v>30</v>
      </c>
      <c r="C1019" t="s">
        <v>342</v>
      </c>
      <c r="D1019">
        <v>1</v>
      </c>
      <c r="E1019" t="s">
        <v>343</v>
      </c>
      <c r="F1019">
        <v>1</v>
      </c>
      <c r="G1019" t="str">
        <f>VLOOKUP(M1019,'BATERIA DE PROYECTOS'!$A$2:$G$115,7,0)</f>
        <v>Programa 1. Diálogo social y cultura ciudadana para la convivencia pacífica y la recuperación de la confianza.</v>
      </c>
      <c r="H1019" t="s">
        <v>345</v>
      </c>
      <c r="I1019" t="str">
        <f>VLOOKUP(M1019,'BATERIA DE PROYECTOS'!$A$2:$I$115,9,0)</f>
        <v>Cultura ciudadana para la convivencia pacífica</v>
      </c>
      <c r="J1019" t="s">
        <v>347</v>
      </c>
      <c r="K1019">
        <v>15</v>
      </c>
      <c r="L1019" t="str">
        <f>VLOOKUP(M1019,'BATERIA DE PROYECTOS'!$A$2:$L$115,12,0)</f>
        <v>Promoción de la convivencia ciudadana</v>
      </c>
      <c r="M1019">
        <v>3</v>
      </c>
      <c r="N1019" t="s">
        <v>360</v>
      </c>
      <c r="O1019" t="s">
        <v>361</v>
      </c>
      <c r="P1019" t="s">
        <v>1908</v>
      </c>
      <c r="Q1019" s="104">
        <v>73.138733999999999</v>
      </c>
      <c r="R1019" s="104">
        <v>74.224283</v>
      </c>
      <c r="S1019" s="104">
        <v>76.382806000000002</v>
      </c>
      <c r="T1019" s="104">
        <v>78.595855</v>
      </c>
      <c r="U1019" s="104">
        <v>302.341678</v>
      </c>
      <c r="V1019" s="105">
        <v>2.0000048388549977E-3</v>
      </c>
      <c r="W1019">
        <v>0</v>
      </c>
      <c r="X1019" s="103">
        <v>16</v>
      </c>
      <c r="Y1019" t="s">
        <v>991</v>
      </c>
      <c r="Z1019" s="103">
        <v>51</v>
      </c>
      <c r="AA1019" s="112">
        <v>1</v>
      </c>
      <c r="AB1019" s="113" t="s">
        <v>362</v>
      </c>
      <c r="AC1019" s="121"/>
      <c r="AD1019" s="289" t="s">
        <v>358</v>
      </c>
      <c r="AE1019" s="289" t="s">
        <v>347</v>
      </c>
      <c r="AF1019" s="113" t="s">
        <v>354</v>
      </c>
    </row>
    <row r="1020" spans="1:32" x14ac:dyDescent="0.25">
      <c r="A1020">
        <v>14</v>
      </c>
      <c r="B1020" t="s">
        <v>30</v>
      </c>
      <c r="C1020" t="s">
        <v>363</v>
      </c>
      <c r="D1020">
        <v>1</v>
      </c>
      <c r="E1020" t="s">
        <v>343</v>
      </c>
      <c r="F1020">
        <v>2</v>
      </c>
      <c r="G1020" t="str">
        <f>VLOOKUP(M1020,'BATERIA DE PROYECTOS'!$A$2:$G$115,7,0)</f>
        <v>Programa 2. Cero tolerancia a las violencias contra las mujeres y basadas en género</v>
      </c>
      <c r="H1020" t="s">
        <v>345</v>
      </c>
      <c r="I1020" t="str">
        <f>VLOOKUP(M1020,'BATERIA DE PROYECTOS'!$A$2:$I$115,9,0)</f>
        <v>Cero tolerancia a las violencias</v>
      </c>
      <c r="J1020" t="s">
        <v>347</v>
      </c>
      <c r="K1020">
        <v>22</v>
      </c>
      <c r="L1020" t="str">
        <f>VLOOKUP(M1020,'BATERIA DE PROYECTOS'!$A$2:$L$115,12,0)</f>
        <v>Prevención del feminicidio y las violencias contra las mujeres</v>
      </c>
      <c r="M1020">
        <v>4</v>
      </c>
      <c r="N1020" t="s">
        <v>368</v>
      </c>
      <c r="O1020" t="s">
        <v>369</v>
      </c>
      <c r="P1020" t="s">
        <v>1339</v>
      </c>
      <c r="Q1020" s="104">
        <v>567.55657399999996</v>
      </c>
      <c r="R1020" s="104">
        <v>575.98043700000005</v>
      </c>
      <c r="S1020" s="104">
        <v>592.73057500000004</v>
      </c>
      <c r="T1020" s="104">
        <v>609.90383499999996</v>
      </c>
      <c r="U1020" s="104">
        <v>2346.171421</v>
      </c>
      <c r="V1020" s="105">
        <v>1.552003754766257E-2</v>
      </c>
      <c r="W1020">
        <v>0</v>
      </c>
      <c r="X1020" s="103">
        <v>2000</v>
      </c>
      <c r="Y1020" t="s">
        <v>995</v>
      </c>
      <c r="Z1020" s="103">
        <v>50</v>
      </c>
      <c r="AA1020" s="112">
        <v>2</v>
      </c>
      <c r="AB1020" s="113" t="s">
        <v>222</v>
      </c>
      <c r="AC1020" s="121"/>
      <c r="AD1020" s="289" t="s">
        <v>370</v>
      </c>
      <c r="AE1020" s="289" t="s">
        <v>347</v>
      </c>
      <c r="AF1020" s="113" t="s">
        <v>371</v>
      </c>
    </row>
    <row r="1021" spans="1:32" x14ac:dyDescent="0.25">
      <c r="A1021">
        <v>14</v>
      </c>
      <c r="B1021" t="s">
        <v>30</v>
      </c>
      <c r="C1021" t="s">
        <v>342</v>
      </c>
      <c r="D1021">
        <v>1</v>
      </c>
      <c r="E1021" t="s">
        <v>343</v>
      </c>
      <c r="F1021">
        <v>3</v>
      </c>
      <c r="G1021" t="str">
        <f>VLOOKUP(M1021,'BATERIA DE PROYECTOS'!$A$2:$G$115,7,0)</f>
        <v>Programa 3. Desmantelamiento de estructuras criminales y delincuenciales con mejores capacidades y activos tecnológicos.</v>
      </c>
      <c r="H1021" t="s">
        <v>373</v>
      </c>
      <c r="I1021" t="str">
        <f>VLOOKUP(M1021,'BATERIA DE PROYECTOS'!$A$2:$I$115,9,0)</f>
        <v>Mejores capacidades al servicio de la seguridad</v>
      </c>
      <c r="J1021" t="s">
        <v>375</v>
      </c>
      <c r="K1021">
        <v>2</v>
      </c>
      <c r="L1021" t="str">
        <f>VLOOKUP(M1021,'BATERIA DE PROYECTOS'!$A$2:$L$115,12,0)</f>
        <v>Dotación, mantenimiento de equipamientos que permitan el fortalecimiento de la seguridad y justicia.</v>
      </c>
      <c r="M1021">
        <v>5</v>
      </c>
      <c r="N1021" t="s">
        <v>378</v>
      </c>
      <c r="O1021" t="s">
        <v>379</v>
      </c>
      <c r="P1021" t="s">
        <v>1340</v>
      </c>
      <c r="Q1021" s="104">
        <v>402.263035</v>
      </c>
      <c r="R1021" s="104">
        <v>408.23355700000002</v>
      </c>
      <c r="S1021" s="104">
        <v>420.105433</v>
      </c>
      <c r="T1021" s="104">
        <v>432.27720299999999</v>
      </c>
      <c r="U1021" s="104">
        <v>1662.879228</v>
      </c>
      <c r="V1021" s="105">
        <v>1.1000026607087441E-2</v>
      </c>
      <c r="W1021">
        <v>0</v>
      </c>
      <c r="X1021" s="103">
        <v>4</v>
      </c>
      <c r="Y1021" t="s">
        <v>991</v>
      </c>
      <c r="Z1021" s="103">
        <v>51</v>
      </c>
      <c r="AA1021" s="112">
        <v>3</v>
      </c>
      <c r="AB1021" s="113" t="s">
        <v>222</v>
      </c>
      <c r="AC1021" s="121"/>
      <c r="AD1021" s="289" t="s">
        <v>347</v>
      </c>
      <c r="AE1021" s="289" t="s">
        <v>347</v>
      </c>
      <c r="AF1021" s="113" t="s">
        <v>380</v>
      </c>
    </row>
    <row r="1022" spans="1:32" x14ac:dyDescent="0.25">
      <c r="A1022">
        <v>14</v>
      </c>
      <c r="B1022" t="s">
        <v>30</v>
      </c>
      <c r="C1022" t="s">
        <v>342</v>
      </c>
      <c r="D1022">
        <v>1</v>
      </c>
      <c r="E1022" t="s">
        <v>343</v>
      </c>
      <c r="F1022">
        <v>3</v>
      </c>
      <c r="G1022" t="str">
        <f>VLOOKUP(M1022,'BATERIA DE PROYECTOS'!$A$2:$G$115,7,0)</f>
        <v>Programa 3. Desmantelamiento de estructuras criminales y delincuenciales con mejores capacidades y activos tecnológicos.</v>
      </c>
      <c r="H1022" t="s">
        <v>373</v>
      </c>
      <c r="I1022" t="str">
        <f>VLOOKUP(M1022,'BATERIA DE PROYECTOS'!$A$2:$I$115,9,0)</f>
        <v>Mejores capacidades al servicio de la seguridad</v>
      </c>
      <c r="J1022" t="s">
        <v>375</v>
      </c>
      <c r="K1022">
        <v>2</v>
      </c>
      <c r="L1022" t="str">
        <f>VLOOKUP(M1022,'BATERIA DE PROYECTOS'!$A$2:$L$115,12,0)</f>
        <v>Dotación, mantenimiento de equipamientos que permitan el fortalecimiento de la seguridad y justicia.</v>
      </c>
      <c r="M1022">
        <v>6</v>
      </c>
      <c r="N1022" t="s">
        <v>381</v>
      </c>
      <c r="O1022" t="s">
        <v>1750</v>
      </c>
      <c r="P1022" t="s">
        <v>1909</v>
      </c>
      <c r="Q1022" s="104">
        <v>365.693669</v>
      </c>
      <c r="R1022" s="104">
        <v>371.12141600000001</v>
      </c>
      <c r="S1022" s="104">
        <v>381.91403000000003</v>
      </c>
      <c r="T1022" s="104">
        <v>392.97927499999997</v>
      </c>
      <c r="U1022" s="104">
        <v>1511.70839</v>
      </c>
      <c r="V1022" s="105">
        <v>1.000002419427499E-2</v>
      </c>
      <c r="W1022">
        <v>0</v>
      </c>
      <c r="X1022" s="103">
        <v>4</v>
      </c>
      <c r="Y1022" t="s">
        <v>991</v>
      </c>
      <c r="Z1022" s="103">
        <v>51</v>
      </c>
      <c r="AA1022" s="112">
        <v>3</v>
      </c>
      <c r="AB1022" s="113" t="s">
        <v>383</v>
      </c>
      <c r="AC1022" s="121"/>
      <c r="AD1022" s="289" t="s">
        <v>347</v>
      </c>
      <c r="AE1022" s="289" t="s">
        <v>347</v>
      </c>
      <c r="AF1022" s="113" t="s">
        <v>384</v>
      </c>
    </row>
    <row r="1023" spans="1:32" x14ac:dyDescent="0.25">
      <c r="A1023">
        <v>14</v>
      </c>
      <c r="B1023" t="s">
        <v>30</v>
      </c>
      <c r="C1023" t="s">
        <v>342</v>
      </c>
      <c r="D1023">
        <v>1</v>
      </c>
      <c r="E1023" t="s">
        <v>343</v>
      </c>
      <c r="F1023">
        <v>4</v>
      </c>
      <c r="G1023" t="str">
        <f>VLOOKUP(M1023,'BATERIA DE PROYECTOS'!$A$2:$G$115,7,0)</f>
        <v>Programa 4. Servicios centrados en la justicia.</v>
      </c>
      <c r="H1023" t="s">
        <v>345</v>
      </c>
      <c r="I1023" t="str">
        <f>VLOOKUP(M1023,'BATERIA DE PROYECTOS'!$A$2:$I$115,9,0)</f>
        <v>Cultura ciudadana para la convivencia pacífica</v>
      </c>
      <c r="J1023" t="s">
        <v>347</v>
      </c>
      <c r="K1023">
        <v>14</v>
      </c>
      <c r="L1023" t="str">
        <f>VLOOKUP(M1023,'BATERIA DE PROYECTOS'!$A$2:$L$115,12,0)</f>
        <v>Acceso a la Justicia</v>
      </c>
      <c r="M1023">
        <v>7</v>
      </c>
      <c r="N1023" t="s">
        <v>388</v>
      </c>
      <c r="O1023" t="s">
        <v>389</v>
      </c>
      <c r="P1023" t="s">
        <v>1164</v>
      </c>
      <c r="Q1023" s="104">
        <v>146.29758100000001</v>
      </c>
      <c r="R1023" s="104">
        <v>148.46897799999999</v>
      </c>
      <c r="S1023" s="104">
        <v>152.78661700000001</v>
      </c>
      <c r="T1023" s="104">
        <v>157.213324</v>
      </c>
      <c r="U1023" s="104">
        <v>604.76649999999995</v>
      </c>
      <c r="V1023" s="105">
        <v>4.0005596792956908E-3</v>
      </c>
      <c r="W1023">
        <v>0</v>
      </c>
      <c r="X1023" s="103">
        <v>8</v>
      </c>
      <c r="Y1023" t="s">
        <v>991</v>
      </c>
      <c r="Z1023" s="103">
        <v>51</v>
      </c>
      <c r="AA1023" s="112">
        <v>4</v>
      </c>
      <c r="AB1023" s="113" t="s">
        <v>390</v>
      </c>
      <c r="AC1023" s="121"/>
      <c r="AD1023" s="289" t="s">
        <v>347</v>
      </c>
      <c r="AE1023" s="289" t="s">
        <v>347</v>
      </c>
      <c r="AF1023" s="113" t="s">
        <v>391</v>
      </c>
    </row>
    <row r="1024" spans="1:32" x14ac:dyDescent="0.25">
      <c r="A1024">
        <v>14</v>
      </c>
      <c r="B1024" t="s">
        <v>30</v>
      </c>
      <c r="C1024" t="s">
        <v>342</v>
      </c>
      <c r="D1024">
        <v>1</v>
      </c>
      <c r="E1024" t="s">
        <v>343</v>
      </c>
      <c r="F1024">
        <v>4</v>
      </c>
      <c r="G1024" t="str">
        <f>VLOOKUP(M1024,'BATERIA DE PROYECTOS'!$A$2:$G$115,7,0)</f>
        <v>Programa 4. Servicios centrados en la justicia.</v>
      </c>
      <c r="H1024" t="s">
        <v>345</v>
      </c>
      <c r="I1024" t="str">
        <f>VLOOKUP(M1024,'BATERIA DE PROYECTOS'!$A$2:$I$115,9,0)</f>
        <v>Cultura ciudadana para la convivencia pacífica</v>
      </c>
      <c r="J1024" t="s">
        <v>347</v>
      </c>
      <c r="K1024">
        <v>14</v>
      </c>
      <c r="L1024" t="str">
        <f>VLOOKUP(M1024,'BATERIA DE PROYECTOS'!$A$2:$L$115,12,0)</f>
        <v>Acceso a la Justicia</v>
      </c>
      <c r="M1024">
        <v>9</v>
      </c>
      <c r="N1024" t="s">
        <v>394</v>
      </c>
      <c r="O1024" t="s">
        <v>395</v>
      </c>
      <c r="P1024" t="s">
        <v>1910</v>
      </c>
      <c r="Q1024" s="104">
        <v>146.29758100000001</v>
      </c>
      <c r="R1024" s="104">
        <v>148.46897799999999</v>
      </c>
      <c r="S1024" s="104">
        <v>152.78661700000001</v>
      </c>
      <c r="T1024" s="104">
        <v>157.213324</v>
      </c>
      <c r="U1024" s="104">
        <v>604.76649999999995</v>
      </c>
      <c r="V1024" s="105">
        <v>4.0005596792956908E-3</v>
      </c>
      <c r="W1024">
        <v>0</v>
      </c>
      <c r="X1024" s="103">
        <v>1</v>
      </c>
      <c r="Y1024" t="s">
        <v>991</v>
      </c>
      <c r="Z1024" s="103">
        <v>51</v>
      </c>
      <c r="AA1024" s="112">
        <v>4</v>
      </c>
      <c r="AB1024" s="113" t="s">
        <v>396</v>
      </c>
      <c r="AC1024" s="121"/>
      <c r="AD1024" s="289" t="s">
        <v>347</v>
      </c>
      <c r="AE1024" s="289" t="s">
        <v>347</v>
      </c>
      <c r="AF1024" s="113" t="s">
        <v>397</v>
      </c>
    </row>
    <row r="1025" spans="1:32" x14ac:dyDescent="0.25">
      <c r="A1025">
        <v>14</v>
      </c>
      <c r="B1025" t="s">
        <v>30</v>
      </c>
      <c r="C1025" t="s">
        <v>342</v>
      </c>
      <c r="D1025">
        <v>1</v>
      </c>
      <c r="E1025" t="s">
        <v>343</v>
      </c>
      <c r="F1025">
        <v>4</v>
      </c>
      <c r="G1025" t="str">
        <f>VLOOKUP(M1025,'BATERIA DE PROYECTOS'!$A$2:$G$115,7,0)</f>
        <v>Programa 4. Servicios centrados en la justicia.</v>
      </c>
      <c r="H1025" t="s">
        <v>345</v>
      </c>
      <c r="I1025" t="str">
        <f>VLOOKUP(M1025,'BATERIA DE PROYECTOS'!$A$2:$I$115,9,0)</f>
        <v>Cultura ciudadana para la convivencia pacífica</v>
      </c>
      <c r="J1025" t="s">
        <v>347</v>
      </c>
      <c r="K1025">
        <v>14</v>
      </c>
      <c r="L1025" t="str">
        <f>VLOOKUP(M1025,'BATERIA DE PROYECTOS'!$A$2:$L$115,12,0)</f>
        <v>Acceso a la Justicia</v>
      </c>
      <c r="M1025">
        <v>11</v>
      </c>
      <c r="N1025" t="s">
        <v>401</v>
      </c>
      <c r="O1025" t="s">
        <v>1755</v>
      </c>
      <c r="P1025" t="s">
        <v>1911</v>
      </c>
      <c r="Q1025" s="104">
        <v>58.531100000000002</v>
      </c>
      <c r="R1025" s="104">
        <v>59.399838000000003</v>
      </c>
      <c r="S1025" s="104">
        <v>61.127249999999997</v>
      </c>
      <c r="T1025" s="104">
        <v>62.898297999999997</v>
      </c>
      <c r="U1025" s="104">
        <v>241.95648600000001</v>
      </c>
      <c r="V1025" s="105">
        <v>1.6005538700236742E-3</v>
      </c>
      <c r="W1025">
        <v>0</v>
      </c>
      <c r="X1025" s="103">
        <v>4</v>
      </c>
      <c r="Y1025" t="s">
        <v>991</v>
      </c>
      <c r="Z1025" s="103">
        <v>51</v>
      </c>
      <c r="AA1025" s="112">
        <v>4</v>
      </c>
      <c r="AB1025" s="113" t="s">
        <v>403</v>
      </c>
      <c r="AC1025" s="121"/>
      <c r="AD1025" s="289" t="s">
        <v>358</v>
      </c>
      <c r="AE1025" s="289" t="s">
        <v>347</v>
      </c>
      <c r="AF1025" s="113" t="s">
        <v>354</v>
      </c>
    </row>
    <row r="1026" spans="1:32" x14ac:dyDescent="0.25">
      <c r="A1026">
        <v>14</v>
      </c>
      <c r="B1026" t="s">
        <v>30</v>
      </c>
      <c r="C1026" t="s">
        <v>342</v>
      </c>
      <c r="D1026">
        <v>1</v>
      </c>
      <c r="E1026" t="s">
        <v>343</v>
      </c>
      <c r="F1026">
        <v>4</v>
      </c>
      <c r="G1026" t="str">
        <f>VLOOKUP(M1026,'BATERIA DE PROYECTOS'!$A$2:$G$115,7,0)</f>
        <v>Programa 4. Servicios centrados en la justicia.</v>
      </c>
      <c r="H1026" t="s">
        <v>345</v>
      </c>
      <c r="I1026" t="str">
        <f>VLOOKUP(M1026,'BATERIA DE PROYECTOS'!$A$2:$I$115,9,0)</f>
        <v>Cultura ciudadana para la convivencia pacífica</v>
      </c>
      <c r="J1026" t="s">
        <v>347</v>
      </c>
      <c r="K1026">
        <v>14</v>
      </c>
      <c r="L1026" t="str">
        <f>VLOOKUP(M1026,'BATERIA DE PROYECTOS'!$A$2:$L$115,12,0)</f>
        <v>Acceso a la Justicia</v>
      </c>
      <c r="M1026">
        <v>13</v>
      </c>
      <c r="N1026" t="s">
        <v>409</v>
      </c>
      <c r="O1026" t="s">
        <v>410</v>
      </c>
      <c r="P1026" t="s">
        <v>1348</v>
      </c>
      <c r="Q1026" s="104">
        <v>58.531100000000002</v>
      </c>
      <c r="R1026" s="104">
        <v>59.399838000000003</v>
      </c>
      <c r="S1026" s="104">
        <v>61.127249999999997</v>
      </c>
      <c r="T1026" s="104">
        <v>62.898297999999997</v>
      </c>
      <c r="U1026" s="104">
        <v>241.95648600000001</v>
      </c>
      <c r="V1026" s="105">
        <v>1.6005538700236742E-3</v>
      </c>
      <c r="W1026">
        <v>0</v>
      </c>
      <c r="X1026" s="103">
        <v>4</v>
      </c>
      <c r="Y1026" t="s">
        <v>991</v>
      </c>
      <c r="Z1026" s="103">
        <v>51</v>
      </c>
      <c r="AA1026" s="112">
        <v>4</v>
      </c>
      <c r="AB1026" s="113" t="s">
        <v>411</v>
      </c>
      <c r="AC1026" s="121"/>
      <c r="AD1026" s="289" t="s">
        <v>353</v>
      </c>
      <c r="AE1026" s="289" t="s">
        <v>347</v>
      </c>
      <c r="AF1026" s="113" t="s">
        <v>354</v>
      </c>
    </row>
    <row r="1027" spans="1:32" x14ac:dyDescent="0.25">
      <c r="A1027">
        <v>14</v>
      </c>
      <c r="B1027" t="s">
        <v>30</v>
      </c>
      <c r="C1027" t="s">
        <v>412</v>
      </c>
      <c r="D1027">
        <v>1</v>
      </c>
      <c r="E1027" t="s">
        <v>343</v>
      </c>
      <c r="F1027">
        <v>5</v>
      </c>
      <c r="G1027" t="str">
        <f>VLOOKUP(M1027,'BATERIA DE PROYECTOS'!$A$2:$G$115,7,0)</f>
        <v>Programa 5. Espacio público seguro e inclusivo.</v>
      </c>
      <c r="H1027" t="s">
        <v>345</v>
      </c>
      <c r="I1027" t="str">
        <f>VLOOKUP(M1027,'BATERIA DE PROYECTOS'!$A$2:$I$115,9,0)</f>
        <v>Cultura ciudadana para la convivencia pacífica</v>
      </c>
      <c r="J1027" t="s">
        <v>347</v>
      </c>
      <c r="K1027">
        <v>60</v>
      </c>
      <c r="L1027" t="str">
        <f>VLOOKUP(M1027,'BATERIA DE PROYECTOS'!$A$2:$L$115,12,0)</f>
        <v>Acuerdos para el uso y aprovechamiento del espacio público</v>
      </c>
      <c r="M1027">
        <v>14</v>
      </c>
      <c r="N1027" t="s">
        <v>416</v>
      </c>
      <c r="O1027" t="s">
        <v>1757</v>
      </c>
      <c r="P1027" t="s">
        <v>1912</v>
      </c>
      <c r="Q1027" s="104">
        <v>428.59297900000001</v>
      </c>
      <c r="R1027" s="104">
        <v>434.95429899999999</v>
      </c>
      <c r="S1027" s="104">
        <v>447.60324300000002</v>
      </c>
      <c r="T1027" s="104">
        <v>460.57171</v>
      </c>
      <c r="U1027" s="104">
        <v>1771.722231</v>
      </c>
      <c r="V1027" s="105">
        <v>1.1720028341930987E-2</v>
      </c>
      <c r="W1027">
        <v>0</v>
      </c>
      <c r="X1027" s="103">
        <v>4</v>
      </c>
      <c r="Y1027" t="s">
        <v>1076</v>
      </c>
      <c r="Z1027" s="103">
        <v>3</v>
      </c>
      <c r="AA1027" s="112">
        <v>5</v>
      </c>
      <c r="AB1027" s="113" t="s">
        <v>418</v>
      </c>
      <c r="AC1027" s="121"/>
      <c r="AD1027" s="289" t="s">
        <v>419</v>
      </c>
      <c r="AE1027" s="289" t="s">
        <v>347</v>
      </c>
      <c r="AF1027" s="113" t="s">
        <v>420</v>
      </c>
    </row>
    <row r="1028" spans="1:32" x14ac:dyDescent="0.25">
      <c r="A1028">
        <v>14</v>
      </c>
      <c r="B1028" t="s">
        <v>30</v>
      </c>
      <c r="C1028" t="s">
        <v>421</v>
      </c>
      <c r="D1028">
        <v>1</v>
      </c>
      <c r="E1028" t="s">
        <v>343</v>
      </c>
      <c r="F1028">
        <v>5</v>
      </c>
      <c r="G1028" t="str">
        <f>VLOOKUP(M1028,'BATERIA DE PROYECTOS'!$A$2:$G$115,7,0)</f>
        <v>Programa 5. Espacio público seguro e inclusivo.</v>
      </c>
      <c r="H1028" t="s">
        <v>345</v>
      </c>
      <c r="I1028" t="str">
        <f>VLOOKUP(M1028,'BATERIA DE PROYECTOS'!$A$2:$I$115,9,0)</f>
        <v>Infraestructura segura e incluyente</v>
      </c>
      <c r="J1028" t="s">
        <v>347</v>
      </c>
      <c r="K1028">
        <v>16</v>
      </c>
      <c r="L1028" t="str">
        <f>VLOOKUP(M1028,'BATERIA DE PROYECTOS'!$A$2:$L$115,12,0)</f>
        <v>Construcción y/o conservación de elementos del sistema de espacio público</v>
      </c>
      <c r="M1028">
        <v>15</v>
      </c>
      <c r="N1028" t="s">
        <v>425</v>
      </c>
      <c r="O1028" t="s">
        <v>426</v>
      </c>
      <c r="P1028" t="s">
        <v>1913</v>
      </c>
      <c r="Q1028" s="104">
        <v>663.00262099999998</v>
      </c>
      <c r="R1028" s="104">
        <v>672.84312699999998</v>
      </c>
      <c r="S1028" s="104">
        <v>692.41013699999996</v>
      </c>
      <c r="T1028" s="104">
        <v>712.47142599999995</v>
      </c>
      <c r="U1028" s="104">
        <v>2740.7273110000001</v>
      </c>
      <c r="V1028" s="105">
        <v>1.8130043863757501E-2</v>
      </c>
      <c r="W1028">
        <v>0</v>
      </c>
      <c r="X1028" s="103">
        <v>600</v>
      </c>
      <c r="Y1028" t="s">
        <v>1006</v>
      </c>
      <c r="Z1028" s="103">
        <v>37</v>
      </c>
      <c r="AA1028" s="112">
        <v>6</v>
      </c>
      <c r="AB1028" s="113" t="s">
        <v>383</v>
      </c>
      <c r="AC1028" s="121"/>
      <c r="AD1028" s="289" t="s">
        <v>419</v>
      </c>
      <c r="AE1028" s="289" t="s">
        <v>427</v>
      </c>
      <c r="AF1028" s="113" t="s">
        <v>429</v>
      </c>
    </row>
    <row r="1029" spans="1:32" x14ac:dyDescent="0.25">
      <c r="A1029">
        <v>14</v>
      </c>
      <c r="B1029" t="s">
        <v>30</v>
      </c>
      <c r="C1029" t="s">
        <v>342</v>
      </c>
      <c r="D1029">
        <v>1</v>
      </c>
      <c r="E1029" t="s">
        <v>343</v>
      </c>
      <c r="F1029">
        <v>5</v>
      </c>
      <c r="G1029" t="str">
        <f>VLOOKUP(M1029,'BATERIA DE PROYECTOS'!$A$2:$G$115,7,0)</f>
        <v>Programa 5. Espacio público seguro e inclusivo.</v>
      </c>
      <c r="H1029" t="s">
        <v>373</v>
      </c>
      <c r="I1029" t="str">
        <f>VLOOKUP(M1029,'BATERIA DE PROYECTOS'!$A$2:$I$115,9,0)</f>
        <v>Cultura ciudadana para la convivencia pacífica</v>
      </c>
      <c r="J1029" t="s">
        <v>430</v>
      </c>
      <c r="K1029">
        <v>1</v>
      </c>
      <c r="L1029" t="str">
        <f>VLOOKUP(M1029,'BATERIA DE PROYECTOS'!$A$2:$L$115,12,0)</f>
        <v>Cultura ciudadana en torno a la seguridad</v>
      </c>
      <c r="M1029">
        <v>16</v>
      </c>
      <c r="N1029" t="s">
        <v>433</v>
      </c>
      <c r="O1029" t="s">
        <v>1759</v>
      </c>
      <c r="P1029" t="s">
        <v>1167</v>
      </c>
      <c r="Q1029" s="104">
        <v>786.24138700000003</v>
      </c>
      <c r="R1029" s="104">
        <v>797.91104399999995</v>
      </c>
      <c r="S1029" s="104">
        <v>821.11516500000005</v>
      </c>
      <c r="T1029" s="104">
        <v>844.905441</v>
      </c>
      <c r="U1029" s="104">
        <v>3250.173037</v>
      </c>
      <c r="V1029" s="105">
        <v>2.1500052007768656E-2</v>
      </c>
      <c r="W1029">
        <v>0</v>
      </c>
      <c r="X1029" s="103">
        <v>4</v>
      </c>
      <c r="Y1029" t="s">
        <v>991</v>
      </c>
      <c r="Z1029" s="103">
        <v>51</v>
      </c>
      <c r="AA1029" s="112">
        <v>7</v>
      </c>
      <c r="AB1029" s="113" t="s">
        <v>435</v>
      </c>
      <c r="AC1029" s="121"/>
      <c r="AD1029" s="289" t="s">
        <v>436</v>
      </c>
      <c r="AE1029" s="289" t="s">
        <v>347</v>
      </c>
      <c r="AF1029" s="113" t="s">
        <v>437</v>
      </c>
    </row>
    <row r="1030" spans="1:32" x14ac:dyDescent="0.25">
      <c r="A1030">
        <v>14</v>
      </c>
      <c r="B1030" t="s">
        <v>30</v>
      </c>
      <c r="C1030" t="s">
        <v>612</v>
      </c>
      <c r="D1030">
        <v>2</v>
      </c>
      <c r="E1030" t="s">
        <v>439</v>
      </c>
      <c r="F1030">
        <v>7</v>
      </c>
      <c r="G1030" t="str">
        <f>VLOOKUP(M1030,'BATERIA DE PROYECTOS'!$A$2:$G$115,7,0)</f>
        <v>Programa 7. Bogotá, una ciudad con menos pobreza.</v>
      </c>
      <c r="H1030" t="s">
        <v>373</v>
      </c>
      <c r="I1030" t="str">
        <f>VLOOKUP(M1030,'BATERIA DE PROYECTOS'!$A$2:$I$115,9,0)</f>
        <v xml:space="preserve">Menos pobreza </v>
      </c>
      <c r="J1030">
        <v>0.12</v>
      </c>
      <c r="K1030">
        <v>4</v>
      </c>
      <c r="L1030" t="str">
        <f>VLOOKUP(M1030,'BATERIA DE PROYECTOS'!$A$2:$L$115,12,0)</f>
        <v xml:space="preserve">Transferencias monetarias condicionadas para jóvenes </v>
      </c>
      <c r="M1030">
        <v>46</v>
      </c>
      <c r="N1030" t="s">
        <v>617</v>
      </c>
      <c r="O1030" t="s">
        <v>618</v>
      </c>
      <c r="P1030" t="s">
        <v>1914</v>
      </c>
      <c r="Q1030" s="104">
        <v>530.25581899999997</v>
      </c>
      <c r="R1030" s="104">
        <v>538.12605299999996</v>
      </c>
      <c r="S1030" s="104">
        <v>553.77534400000002</v>
      </c>
      <c r="T1030" s="104">
        <v>569.81994899999995</v>
      </c>
      <c r="U1030" s="104">
        <v>2191.9771649999998</v>
      </c>
      <c r="V1030" s="105">
        <v>1.4500035078391208E-2</v>
      </c>
      <c r="W1030">
        <v>0</v>
      </c>
      <c r="X1030" s="103">
        <v>280</v>
      </c>
      <c r="Y1030" t="s">
        <v>1009</v>
      </c>
      <c r="Z1030" s="103">
        <v>24</v>
      </c>
      <c r="AA1030" s="112">
        <v>8</v>
      </c>
      <c r="AB1030" s="113" t="s">
        <v>619</v>
      </c>
      <c r="AC1030" s="121"/>
      <c r="AD1030" s="289" t="s">
        <v>620</v>
      </c>
      <c r="AE1030" s="289" t="s">
        <v>621</v>
      </c>
      <c r="AF1030" s="113" t="s">
        <v>622</v>
      </c>
    </row>
    <row r="1031" spans="1:32" x14ac:dyDescent="0.25">
      <c r="A1031">
        <v>14</v>
      </c>
      <c r="B1031" t="s">
        <v>30</v>
      </c>
      <c r="C1031" t="s">
        <v>612</v>
      </c>
      <c r="D1031">
        <v>2</v>
      </c>
      <c r="E1031" t="s">
        <v>439</v>
      </c>
      <c r="F1031">
        <v>7</v>
      </c>
      <c r="G1031" t="str">
        <f>VLOOKUP(M1031,'BATERIA DE PROYECTOS'!$A$2:$G$115,7,0)</f>
        <v>Programa 7. Bogotá, una ciudad con menos pobreza.</v>
      </c>
      <c r="H1031" t="s">
        <v>373</v>
      </c>
      <c r="I1031" t="str">
        <f>VLOOKUP(M1031,'BATERIA DE PROYECTOS'!$A$2:$I$115,9,0)</f>
        <v xml:space="preserve">Menos pobreza </v>
      </c>
      <c r="J1031">
        <v>0.12</v>
      </c>
      <c r="K1031">
        <v>5</v>
      </c>
      <c r="L1031" t="str">
        <f>VLOOKUP(M1031,'BATERIA DE PROYECTOS'!$A$2:$L$115,12,0)</f>
        <v>Otras Transferencias Monetarias</v>
      </c>
      <c r="M1031">
        <v>47</v>
      </c>
      <c r="N1031" t="s">
        <v>625</v>
      </c>
      <c r="O1031" t="s">
        <v>626</v>
      </c>
      <c r="P1031" t="s">
        <v>1915</v>
      </c>
      <c r="Q1031" s="104">
        <v>969.08822199999997</v>
      </c>
      <c r="R1031" s="104">
        <v>983.47175200000004</v>
      </c>
      <c r="S1031" s="104">
        <v>1012.07218</v>
      </c>
      <c r="T1031" s="104">
        <v>1041.3950789999999</v>
      </c>
      <c r="U1031" s="104">
        <v>4006.0272329999998</v>
      </c>
      <c r="V1031" s="105">
        <v>2.6500064111521195E-2</v>
      </c>
      <c r="W1031">
        <v>0</v>
      </c>
      <c r="X1031" s="103">
        <v>8000</v>
      </c>
      <c r="Y1031" t="s">
        <v>1009</v>
      </c>
      <c r="Z1031" s="103">
        <v>24</v>
      </c>
      <c r="AA1031" s="112">
        <v>8</v>
      </c>
      <c r="AB1031" s="113" t="s">
        <v>627</v>
      </c>
      <c r="AC1031" s="121"/>
      <c r="AD1031" s="289" t="s">
        <v>620</v>
      </c>
      <c r="AE1031" s="289" t="s">
        <v>628</v>
      </c>
      <c r="AF1031" s="113" t="s">
        <v>629</v>
      </c>
    </row>
    <row r="1032" spans="1:32" x14ac:dyDescent="0.25">
      <c r="A1032">
        <v>14</v>
      </c>
      <c r="B1032" t="s">
        <v>30</v>
      </c>
      <c r="C1032" t="s">
        <v>612</v>
      </c>
      <c r="D1032">
        <v>2</v>
      </c>
      <c r="E1032" t="s">
        <v>439</v>
      </c>
      <c r="F1032">
        <v>7</v>
      </c>
      <c r="G1032" t="str">
        <f>VLOOKUP(M1032,'BATERIA DE PROYECTOS'!$A$2:$G$115,7,0)</f>
        <v>Programa 7. Bogotá, una ciudad con menos pobreza.</v>
      </c>
      <c r="H1032" t="s">
        <v>373</v>
      </c>
      <c r="I1032" t="str">
        <f>VLOOKUP(M1032,'BATERIA DE PROYECTOS'!$A$2:$I$115,9,0)</f>
        <v xml:space="preserve">Menos pobreza </v>
      </c>
      <c r="J1032">
        <v>0.12</v>
      </c>
      <c r="K1032">
        <v>6</v>
      </c>
      <c r="L1032" t="str">
        <f>VLOOKUP(M1032,'BATERIA DE PROYECTOS'!$A$2:$L$115,12,0)</f>
        <v>Apoyo económico para persona mayor - tipo C</v>
      </c>
      <c r="M1032">
        <v>48</v>
      </c>
      <c r="N1032" t="s">
        <v>632</v>
      </c>
      <c r="O1032" t="s">
        <v>633</v>
      </c>
      <c r="P1032" t="s">
        <v>1916</v>
      </c>
      <c r="Q1032" s="104">
        <v>2888.979981</v>
      </c>
      <c r="R1032" s="104">
        <v>2931.8591839999999</v>
      </c>
      <c r="S1032" s="104">
        <v>3017.1208379999998</v>
      </c>
      <c r="T1032" s="104">
        <v>3104.5362730000002</v>
      </c>
      <c r="U1032" s="104">
        <v>11942.496276</v>
      </c>
      <c r="V1032" s="105">
        <v>7.9000191101697176E-2</v>
      </c>
      <c r="W1032">
        <v>0</v>
      </c>
      <c r="X1032" s="103">
        <v>1509</v>
      </c>
      <c r="Y1032" t="s">
        <v>1009</v>
      </c>
      <c r="Z1032" s="103">
        <v>24</v>
      </c>
      <c r="AA1032" s="112">
        <v>8</v>
      </c>
      <c r="AB1032" s="113" t="s">
        <v>634</v>
      </c>
      <c r="AC1032" s="121"/>
      <c r="AD1032" s="289" t="s">
        <v>620</v>
      </c>
      <c r="AE1032" s="289" t="s">
        <v>628</v>
      </c>
      <c r="AF1032" s="113" t="s">
        <v>635</v>
      </c>
    </row>
    <row r="1033" spans="1:32" x14ac:dyDescent="0.25">
      <c r="A1033">
        <v>14</v>
      </c>
      <c r="B1033" t="s">
        <v>30</v>
      </c>
      <c r="C1033" t="s">
        <v>438</v>
      </c>
      <c r="D1033">
        <v>2</v>
      </c>
      <c r="E1033" t="s">
        <v>439</v>
      </c>
      <c r="F1033">
        <v>10</v>
      </c>
      <c r="G1033" t="str">
        <f>VLOOKUP(M1033,'BATERIA DE PROYECTOS'!$A$2:$G$115,7,0)</f>
        <v xml:space="preserve">Programa 10. Salud Pública Integrada e Integral </v>
      </c>
      <c r="H1033" t="s">
        <v>373</v>
      </c>
      <c r="I1033" t="str">
        <f>VLOOKUP(M1033,'BATERIA DE PROYECTOS'!$A$2:$I$115,9,0)</f>
        <v>Ciudad saludable y con bien-estar</v>
      </c>
      <c r="J1033">
        <v>0.03</v>
      </c>
      <c r="K1033">
        <v>8</v>
      </c>
      <c r="L1033" t="str">
        <f>VLOOKUP(M1033,'BATERIA DE PROYECTOS'!$A$2:$L$115,12,0)</f>
        <v>Acciones complementarias para personas con discapacidad y sus cuidadores</v>
      </c>
      <c r="M1033">
        <v>17</v>
      </c>
      <c r="N1033" t="s">
        <v>444</v>
      </c>
      <c r="O1033" t="s">
        <v>1765</v>
      </c>
      <c r="P1033" t="s">
        <v>1917</v>
      </c>
      <c r="Q1033" s="104">
        <v>292.554935</v>
      </c>
      <c r="R1033" s="104">
        <v>296.897133</v>
      </c>
      <c r="S1033" s="104">
        <v>305.53122400000001</v>
      </c>
      <c r="T1033" s="104">
        <v>314.38342</v>
      </c>
      <c r="U1033" s="104">
        <v>1209.366712</v>
      </c>
      <c r="V1033" s="105">
        <v>8.0000193554199909E-3</v>
      </c>
      <c r="W1033">
        <v>0</v>
      </c>
      <c r="X1033" s="103">
        <v>240</v>
      </c>
      <c r="Y1033" t="s">
        <v>1013</v>
      </c>
      <c r="Z1033" s="103">
        <v>18</v>
      </c>
      <c r="AA1033" s="112">
        <v>10</v>
      </c>
      <c r="AB1033" s="113" t="s">
        <v>446</v>
      </c>
      <c r="AC1033" s="121"/>
      <c r="AD1033" s="289" t="s">
        <v>347</v>
      </c>
      <c r="AE1033" s="289" t="s">
        <v>447</v>
      </c>
      <c r="AF1033" s="113" t="s">
        <v>449</v>
      </c>
    </row>
    <row r="1034" spans="1:32" x14ac:dyDescent="0.25">
      <c r="A1034">
        <v>14</v>
      </c>
      <c r="B1034" t="s">
        <v>30</v>
      </c>
      <c r="C1034" t="s">
        <v>438</v>
      </c>
      <c r="D1034">
        <v>2</v>
      </c>
      <c r="E1034" t="s">
        <v>439</v>
      </c>
      <c r="F1034">
        <v>10</v>
      </c>
      <c r="G1034" t="str">
        <f>VLOOKUP(M1034,'BATERIA DE PROYECTOS'!$A$2:$G$115,7,0)</f>
        <v xml:space="preserve">Programa 10. Salud Pública Integrada e Integral </v>
      </c>
      <c r="H1034" t="s">
        <v>373</v>
      </c>
      <c r="I1034" t="str">
        <f>VLOOKUP(M1034,'BATERIA DE PROYECTOS'!$A$2:$I$115,9,0)</f>
        <v>Ciudad saludable y con bien-estar</v>
      </c>
      <c r="J1034">
        <v>0.03</v>
      </c>
      <c r="K1034">
        <v>9</v>
      </c>
      <c r="L1034" t="str">
        <f>VLOOKUP(M1034,'BATERIA DE PROYECTOS'!$A$2:$L$115,12,0)</f>
        <v>Acciones para la disminución de los factores de riesgo frente al consumo de sustancias psicoactivas.</v>
      </c>
      <c r="M1034">
        <v>18</v>
      </c>
      <c r="N1034" t="s">
        <v>452</v>
      </c>
      <c r="O1034" t="s">
        <v>453</v>
      </c>
      <c r="P1034" t="s">
        <v>1918</v>
      </c>
      <c r="Q1034" s="104">
        <v>73.138733999999999</v>
      </c>
      <c r="R1034" s="104">
        <v>74.224283</v>
      </c>
      <c r="S1034" s="104">
        <v>76.382806000000002</v>
      </c>
      <c r="T1034" s="104">
        <v>78.595855</v>
      </c>
      <c r="U1034" s="104">
        <v>302.341678</v>
      </c>
      <c r="V1034" s="105">
        <v>2.0000048388549977E-3</v>
      </c>
      <c r="W1034">
        <v>0</v>
      </c>
      <c r="X1034" s="103">
        <v>80</v>
      </c>
      <c r="Y1034" t="s">
        <v>1013</v>
      </c>
      <c r="Z1034" s="103">
        <v>18</v>
      </c>
      <c r="AA1034" s="112">
        <v>10</v>
      </c>
      <c r="AB1034" s="113" t="s">
        <v>454</v>
      </c>
      <c r="AC1034" s="121"/>
      <c r="AD1034" s="289" t="s">
        <v>347</v>
      </c>
      <c r="AE1034" s="289" t="s">
        <v>347</v>
      </c>
      <c r="AF1034" s="113" t="s">
        <v>455</v>
      </c>
    </row>
    <row r="1035" spans="1:32" x14ac:dyDescent="0.25">
      <c r="A1035">
        <v>14</v>
      </c>
      <c r="B1035" t="s">
        <v>30</v>
      </c>
      <c r="C1035" t="s">
        <v>438</v>
      </c>
      <c r="D1035">
        <v>2</v>
      </c>
      <c r="E1035" t="s">
        <v>439</v>
      </c>
      <c r="F1035">
        <v>10</v>
      </c>
      <c r="G1035" t="str">
        <f>VLOOKUP(M1035,'BATERIA DE PROYECTOS'!$A$2:$G$115,7,0)</f>
        <v xml:space="preserve">Programa 10. Salud Pública Integrada e Integral </v>
      </c>
      <c r="H1035" t="s">
        <v>373</v>
      </c>
      <c r="I1035" t="str">
        <f>VLOOKUP(M1035,'BATERIA DE PROYECTOS'!$A$2:$I$115,9,0)</f>
        <v>Ciudad saludable y con bien-estar</v>
      </c>
      <c r="J1035">
        <v>0.03</v>
      </c>
      <c r="K1035">
        <v>10</v>
      </c>
      <c r="L1035" t="str">
        <f>VLOOKUP(M1035,'BATERIA DE PROYECTOS'!$A$2:$L$115,12,0)</f>
        <v xml:space="preserve">Otorgamiento de Dispositivos de asistencia Personal - DAP - a personas con discapacidad </v>
      </c>
      <c r="M1035">
        <v>19</v>
      </c>
      <c r="N1035" t="s">
        <v>458</v>
      </c>
      <c r="O1035" t="s">
        <v>459</v>
      </c>
      <c r="P1035" t="s">
        <v>1919</v>
      </c>
      <c r="Q1035" s="104">
        <v>457.11708599999997</v>
      </c>
      <c r="R1035" s="104">
        <v>463.90177</v>
      </c>
      <c r="S1035" s="104">
        <v>477.392538</v>
      </c>
      <c r="T1035" s="104">
        <v>491.22409399999998</v>
      </c>
      <c r="U1035" s="104">
        <v>1889.6354879999999</v>
      </c>
      <c r="V1035" s="105">
        <v>1.250003024615126E-2</v>
      </c>
      <c r="W1035">
        <v>0</v>
      </c>
      <c r="X1035" s="103">
        <v>320</v>
      </c>
      <c r="Y1035" t="s">
        <v>1013</v>
      </c>
      <c r="Z1035" s="103">
        <v>18</v>
      </c>
      <c r="AA1035" s="112">
        <v>10</v>
      </c>
      <c r="AB1035" s="113" t="s">
        <v>460</v>
      </c>
      <c r="AC1035" s="121"/>
      <c r="AD1035" s="289" t="s">
        <v>347</v>
      </c>
      <c r="AE1035" s="289" t="s">
        <v>447</v>
      </c>
      <c r="AF1035" s="113" t="s">
        <v>449</v>
      </c>
    </row>
    <row r="1036" spans="1:32" x14ac:dyDescent="0.25">
      <c r="A1036">
        <v>14</v>
      </c>
      <c r="B1036" t="s">
        <v>30</v>
      </c>
      <c r="C1036" t="s">
        <v>438</v>
      </c>
      <c r="D1036">
        <v>2</v>
      </c>
      <c r="E1036" t="s">
        <v>439</v>
      </c>
      <c r="F1036">
        <v>10</v>
      </c>
      <c r="G1036" t="str">
        <f>VLOOKUP(M1036,'BATERIA DE PROYECTOS'!$A$2:$G$115,7,0)</f>
        <v xml:space="preserve">Programa 10. Salud Pública Integrada e Integral </v>
      </c>
      <c r="H1036" t="s">
        <v>373</v>
      </c>
      <c r="I1036" t="str">
        <f>VLOOKUP(M1036,'BATERIA DE PROYECTOS'!$A$2:$I$115,9,0)</f>
        <v>Ciudad saludable y con bien-estar</v>
      </c>
      <c r="J1036">
        <v>0.03</v>
      </c>
      <c r="K1036">
        <v>19</v>
      </c>
      <c r="L1036" t="str">
        <f>VLOOKUP(M1036,'BATERIA DE PROYECTOS'!$A$2:$L$115,12,0)</f>
        <v>Salud sexual y reproductiva consciente en adolescentes y jóvenes</v>
      </c>
      <c r="M1036">
        <v>20</v>
      </c>
      <c r="N1036" t="s">
        <v>463</v>
      </c>
      <c r="O1036" t="s">
        <v>464</v>
      </c>
      <c r="P1036" t="s">
        <v>1920</v>
      </c>
      <c r="Q1036" s="104">
        <v>182.846834</v>
      </c>
      <c r="R1036" s="104">
        <v>185.56070800000001</v>
      </c>
      <c r="S1036" s="104">
        <v>190.95701500000001</v>
      </c>
      <c r="T1036" s="104">
        <v>196.48963800000001</v>
      </c>
      <c r="U1036" s="104">
        <v>755.854195</v>
      </c>
      <c r="V1036" s="105">
        <v>5.000012097137495E-3</v>
      </c>
      <c r="W1036">
        <v>0</v>
      </c>
      <c r="X1036" s="103">
        <v>200</v>
      </c>
      <c r="Y1036" t="s">
        <v>1013</v>
      </c>
      <c r="Z1036" s="103">
        <v>18</v>
      </c>
      <c r="AA1036" s="112">
        <v>10</v>
      </c>
      <c r="AB1036" s="113" t="s">
        <v>465</v>
      </c>
      <c r="AC1036" s="121"/>
      <c r="AD1036" s="289" t="s">
        <v>347</v>
      </c>
      <c r="AE1036" s="289" t="s">
        <v>347</v>
      </c>
      <c r="AF1036" s="113" t="s">
        <v>466</v>
      </c>
    </row>
    <row r="1037" spans="1:32" x14ac:dyDescent="0.25">
      <c r="A1037">
        <v>14</v>
      </c>
      <c r="B1037" t="s">
        <v>30</v>
      </c>
      <c r="C1037" t="s">
        <v>438</v>
      </c>
      <c r="D1037">
        <v>2</v>
      </c>
      <c r="E1037" t="s">
        <v>439</v>
      </c>
      <c r="F1037">
        <v>10</v>
      </c>
      <c r="G1037" t="str">
        <f>VLOOKUP(M1037,'BATERIA DE PROYECTOS'!$A$2:$G$115,7,0)</f>
        <v xml:space="preserve">Programa 10. Salud Pública Integrada e Integral </v>
      </c>
      <c r="H1037" t="s">
        <v>345</v>
      </c>
      <c r="I1037" t="str">
        <f>VLOOKUP(M1037,'BATERIA DE PROYECTOS'!$A$2:$I$115,9,0)</f>
        <v>Ciudad saludable y con bien-estar</v>
      </c>
      <c r="J1037" t="s">
        <v>347</v>
      </c>
      <c r="K1037">
        <v>70</v>
      </c>
      <c r="L1037" t="str">
        <f>VLOOKUP(M1037,'BATERIA DE PROYECTOS'!$A$2:$L$115,12,0)</f>
        <v>Acciones para la promoción y atención de la salud mental</v>
      </c>
      <c r="M1037">
        <v>23</v>
      </c>
      <c r="N1037" t="s">
        <v>480</v>
      </c>
      <c r="O1037" t="s">
        <v>481</v>
      </c>
      <c r="P1037" t="s">
        <v>1921</v>
      </c>
      <c r="Q1037" s="104">
        <v>549.27188999999998</v>
      </c>
      <c r="R1037" s="104">
        <v>557.42436599999996</v>
      </c>
      <c r="S1037" s="104">
        <v>573.63487299999997</v>
      </c>
      <c r="T1037" s="104">
        <v>590.25487099999998</v>
      </c>
      <c r="U1037" s="104">
        <v>2270.5859999999998</v>
      </c>
      <c r="V1037" s="105">
        <v>1.5020036328026246E-2</v>
      </c>
      <c r="W1037">
        <v>0</v>
      </c>
      <c r="X1037" s="103">
        <v>400</v>
      </c>
      <c r="Y1037" t="s">
        <v>1013</v>
      </c>
      <c r="Z1037" s="103">
        <v>18</v>
      </c>
      <c r="AA1037" s="112">
        <v>10</v>
      </c>
      <c r="AB1037" s="113" t="s">
        <v>482</v>
      </c>
      <c r="AC1037" s="121"/>
      <c r="AD1037" s="289" t="s">
        <v>483</v>
      </c>
      <c r="AE1037" s="289" t="s">
        <v>347</v>
      </c>
      <c r="AF1037" s="113" t="s">
        <v>472</v>
      </c>
    </row>
    <row r="1038" spans="1:32" x14ac:dyDescent="0.25">
      <c r="A1038">
        <v>14</v>
      </c>
      <c r="B1038" t="s">
        <v>30</v>
      </c>
      <c r="C1038" t="s">
        <v>491</v>
      </c>
      <c r="D1038">
        <v>2</v>
      </c>
      <c r="E1038" t="s">
        <v>439</v>
      </c>
      <c r="F1038">
        <v>12</v>
      </c>
      <c r="G1038" t="str">
        <f>VLOOKUP(M1038,'BATERIA DE PROYECTOS'!$A$2:$G$115,7,0)</f>
        <v>Programa 12. Bogotá cuida a su gente</v>
      </c>
      <c r="H1038" t="s">
        <v>345</v>
      </c>
      <c r="I1038" t="str">
        <f>VLOOKUP(M1038,'BATERIA DE PROYECTOS'!$A$2:$I$115,9,0)</f>
        <v>Cuidado de la vida</v>
      </c>
      <c r="J1038" t="s">
        <v>347</v>
      </c>
      <c r="K1038">
        <v>66</v>
      </c>
      <c r="L1038" t="str">
        <f>VLOOKUP(M1038,'BATERIA DE PROYECTOS'!$A$2:$L$115,12,0)</f>
        <v>Prevención y atención de violencia intrafamiliar y sexual para poblaciones en situaciones de riesgo y vulnerabilidad de derechos</v>
      </c>
      <c r="M1038">
        <v>25</v>
      </c>
      <c r="N1038" t="s">
        <v>496</v>
      </c>
      <c r="O1038" t="s">
        <v>497</v>
      </c>
      <c r="P1038" t="s">
        <v>1922</v>
      </c>
      <c r="Q1038" s="104">
        <v>366.42505599999998</v>
      </c>
      <c r="R1038" s="104">
        <v>371.86365899999998</v>
      </c>
      <c r="S1038" s="104">
        <v>382.67785800000001</v>
      </c>
      <c r="T1038" s="104">
        <v>393.76523400000002</v>
      </c>
      <c r="U1038" s="104">
        <v>1514.7318069999999</v>
      </c>
      <c r="V1038" s="105">
        <v>1.0020024244118849E-2</v>
      </c>
      <c r="W1038">
        <v>0</v>
      </c>
      <c r="X1038" s="103">
        <v>2000</v>
      </c>
      <c r="Y1038" t="s">
        <v>1009</v>
      </c>
      <c r="Z1038" s="103">
        <v>24</v>
      </c>
      <c r="AA1038" s="112">
        <v>12</v>
      </c>
      <c r="AB1038" s="113" t="s">
        <v>498</v>
      </c>
      <c r="AC1038" s="121"/>
      <c r="AD1038" s="289" t="s">
        <v>347</v>
      </c>
      <c r="AE1038" s="289" t="s">
        <v>347</v>
      </c>
      <c r="AF1038" s="113" t="s">
        <v>371</v>
      </c>
    </row>
    <row r="1039" spans="1:32" x14ac:dyDescent="0.25">
      <c r="A1039">
        <v>14</v>
      </c>
      <c r="B1039" t="s">
        <v>30</v>
      </c>
      <c r="C1039" t="s">
        <v>491</v>
      </c>
      <c r="D1039">
        <v>2</v>
      </c>
      <c r="E1039" t="s">
        <v>439</v>
      </c>
      <c r="F1039">
        <v>12</v>
      </c>
      <c r="G1039" t="str">
        <f>VLOOKUP(M1039,'BATERIA DE PROYECTOS'!$A$2:$G$115,7,0)</f>
        <v>Programa 12. Bogotá cuida a su gente</v>
      </c>
      <c r="H1039" t="s">
        <v>345</v>
      </c>
      <c r="I1039" t="str">
        <f>VLOOKUP(M1039,'BATERIA DE PROYECTOS'!$A$2:$I$115,9,0)</f>
        <v>Cuidado de la vida</v>
      </c>
      <c r="J1039" t="s">
        <v>347</v>
      </c>
      <c r="K1039">
        <v>23</v>
      </c>
      <c r="L1039" t="str">
        <f>VLOOKUP(M1039,'BATERIA DE PROYECTOS'!$A$2:$L$115,12,0)</f>
        <v>Estrategias de cuidado a personas cuidadoras</v>
      </c>
      <c r="M1039">
        <v>26</v>
      </c>
      <c r="N1039" t="s">
        <v>501</v>
      </c>
      <c r="O1039" t="s">
        <v>502</v>
      </c>
      <c r="P1039" t="s">
        <v>1923</v>
      </c>
      <c r="Q1039" s="104">
        <v>281.94981799999999</v>
      </c>
      <c r="R1039" s="104">
        <v>286.13461100000001</v>
      </c>
      <c r="S1039" s="104">
        <v>294.45571699999999</v>
      </c>
      <c r="T1039" s="104">
        <v>302.98702100000003</v>
      </c>
      <c r="U1039" s="104">
        <v>1165.527167</v>
      </c>
      <c r="V1039" s="105">
        <v>7.710018642606585E-3</v>
      </c>
      <c r="W1039">
        <v>0</v>
      </c>
      <c r="X1039" s="103">
        <v>800</v>
      </c>
      <c r="Y1039" t="s">
        <v>995</v>
      </c>
      <c r="Z1039" s="103">
        <v>50</v>
      </c>
      <c r="AA1039" s="112">
        <v>12</v>
      </c>
      <c r="AB1039" s="113" t="s">
        <v>503</v>
      </c>
      <c r="AC1039" s="121"/>
      <c r="AD1039" s="289" t="s">
        <v>347</v>
      </c>
      <c r="AE1039" s="289" t="s">
        <v>347</v>
      </c>
      <c r="AF1039" s="113" t="s">
        <v>371</v>
      </c>
    </row>
    <row r="1040" spans="1:32" x14ac:dyDescent="0.25">
      <c r="A1040">
        <v>14</v>
      </c>
      <c r="B1040" t="s">
        <v>30</v>
      </c>
      <c r="C1040" t="s">
        <v>491</v>
      </c>
      <c r="D1040">
        <v>2</v>
      </c>
      <c r="E1040" t="s">
        <v>439</v>
      </c>
      <c r="F1040">
        <v>12</v>
      </c>
      <c r="G1040" t="str">
        <f>VLOOKUP(M1040,'BATERIA DE PROYECTOS'!$A$2:$G$115,7,0)</f>
        <v>Programa 12. Bogotá cuida a su gente</v>
      </c>
      <c r="H1040" t="s">
        <v>345</v>
      </c>
      <c r="I1040" t="str">
        <f>VLOOKUP(M1040,'BATERIA DE PROYECTOS'!$A$2:$I$115,9,0)</f>
        <v>Cuidado de la vida</v>
      </c>
      <c r="J1040" t="s">
        <v>347</v>
      </c>
      <c r="K1040">
        <v>50</v>
      </c>
      <c r="L1040" t="str">
        <f>VLOOKUP(M1040,'BATERIA DE PROYECTOS'!$A$2:$L$115,12,0)</f>
        <v>Fortalecimiento de capacidades para el ejercicio de derechos y para la autonomía económica de las mujeres.</v>
      </c>
      <c r="M1040">
        <v>27</v>
      </c>
      <c r="N1040" t="s">
        <v>506</v>
      </c>
      <c r="O1040" t="s">
        <v>507</v>
      </c>
      <c r="P1040" t="s">
        <v>1924</v>
      </c>
      <c r="Q1040" s="104">
        <v>424.93604299999998</v>
      </c>
      <c r="R1040" s="104">
        <v>431.24308500000001</v>
      </c>
      <c r="S1040" s="104">
        <v>443.78410300000002</v>
      </c>
      <c r="T1040" s="104">
        <v>456.64191799999998</v>
      </c>
      <c r="U1040" s="104">
        <v>1756.605149</v>
      </c>
      <c r="V1040" s="105">
        <v>1.1620028112556829E-2</v>
      </c>
      <c r="W1040">
        <v>0</v>
      </c>
      <c r="X1040" s="103">
        <v>400</v>
      </c>
      <c r="Y1040" t="s">
        <v>995</v>
      </c>
      <c r="Z1040" s="103">
        <v>50</v>
      </c>
      <c r="AA1040" s="112">
        <v>12</v>
      </c>
      <c r="AB1040" s="113" t="s">
        <v>352</v>
      </c>
      <c r="AC1040" s="121"/>
      <c r="AD1040" s="289" t="s">
        <v>347</v>
      </c>
      <c r="AE1040" s="289" t="s">
        <v>508</v>
      </c>
      <c r="AF1040" s="113" t="s">
        <v>509</v>
      </c>
    </row>
    <row r="1041" spans="1:32" x14ac:dyDescent="0.25">
      <c r="A1041">
        <v>14</v>
      </c>
      <c r="B1041" t="s">
        <v>30</v>
      </c>
      <c r="C1041" t="s">
        <v>521</v>
      </c>
      <c r="D1041">
        <v>2</v>
      </c>
      <c r="E1041" t="s">
        <v>439</v>
      </c>
      <c r="F1041">
        <v>13</v>
      </c>
      <c r="G1041" t="str">
        <f>VLOOKUP(M1041,'BATERIA DE PROYECTOS'!$A$2:$G$115,7,0)</f>
        <v>Programa 13. Bogotá, un territorio de paz y reconciliación en donde todos puedan volver a empezar.</v>
      </c>
      <c r="H1041" t="s">
        <v>345</v>
      </c>
      <c r="I1041" t="str">
        <f>VLOOKUP(M1041,'BATERIA DE PROYECTOS'!$A$2:$I$115,9,0)</f>
        <v>Cuidado de la vida</v>
      </c>
      <c r="J1041" t="s">
        <v>347</v>
      </c>
      <c r="K1041">
        <v>21</v>
      </c>
      <c r="L1041" t="str">
        <f>VLOOKUP(M1041,'BATERIA DE PROYECTOS'!$A$2:$L$115,12,0)</f>
        <v>Construcción de memoria, verdad, reparación, víctimas, paz y reconciliación</v>
      </c>
      <c r="M1041">
        <v>30</v>
      </c>
      <c r="N1041" t="s">
        <v>525</v>
      </c>
      <c r="O1041" t="s">
        <v>1776</v>
      </c>
      <c r="P1041" t="s">
        <v>1925</v>
      </c>
      <c r="Q1041" s="104">
        <v>96.299333000000004</v>
      </c>
      <c r="R1041" s="104">
        <v>97.728639000000001</v>
      </c>
      <c r="S1041" s="104">
        <v>100.570695</v>
      </c>
      <c r="T1041" s="104">
        <v>103.484542</v>
      </c>
      <c r="U1041" s="104">
        <v>398.08320900000001</v>
      </c>
      <c r="V1041" s="105">
        <v>2.6333397020668961E-3</v>
      </c>
      <c r="W1041">
        <v>0</v>
      </c>
      <c r="X1041" s="103">
        <v>40</v>
      </c>
      <c r="Y1041" t="s">
        <v>1023</v>
      </c>
      <c r="Z1041" s="103">
        <v>1</v>
      </c>
      <c r="AA1041" s="112">
        <v>13</v>
      </c>
      <c r="AB1041" s="113" t="s">
        <v>362</v>
      </c>
      <c r="AC1041" s="121"/>
      <c r="AD1041" s="289" t="s">
        <v>347</v>
      </c>
      <c r="AE1041" s="289" t="s">
        <v>527</v>
      </c>
      <c r="AF1041" s="113" t="s">
        <v>528</v>
      </c>
    </row>
    <row r="1042" spans="1:32" x14ac:dyDescent="0.25">
      <c r="A1042">
        <v>14</v>
      </c>
      <c r="B1042" t="s">
        <v>30</v>
      </c>
      <c r="C1042" t="s">
        <v>521</v>
      </c>
      <c r="D1042">
        <v>2</v>
      </c>
      <c r="E1042" t="s">
        <v>439</v>
      </c>
      <c r="F1042">
        <v>13</v>
      </c>
      <c r="G1042" t="str">
        <f>VLOOKUP(M1042,'BATERIA DE PROYECTOS'!$A$2:$G$115,7,0)</f>
        <v>Programa 13. Bogotá, un territorio de paz y reconciliación en donde todos puedan volver a empezar.</v>
      </c>
      <c r="H1042" t="s">
        <v>345</v>
      </c>
      <c r="I1042" t="str">
        <f>VLOOKUP(M1042,'BATERIA DE PROYECTOS'!$A$2:$I$115,9,0)</f>
        <v>Cuidado de la vida</v>
      </c>
      <c r="J1042" t="s">
        <v>347</v>
      </c>
      <c r="K1042">
        <v>21</v>
      </c>
      <c r="L1042" t="str">
        <f>VLOOKUP(M1042,'BATERIA DE PROYECTOS'!$A$2:$L$115,12,0)</f>
        <v>Construcción de memoria, verdad, reparación, víctimas, paz y reconciliación</v>
      </c>
      <c r="M1042">
        <v>31</v>
      </c>
      <c r="N1042" t="s">
        <v>529</v>
      </c>
      <c r="O1042" t="s">
        <v>1777</v>
      </c>
      <c r="P1042" t="s">
        <v>1926</v>
      </c>
      <c r="Q1042" s="104">
        <v>96.299333000000004</v>
      </c>
      <c r="R1042" s="104">
        <v>97.728639000000001</v>
      </c>
      <c r="S1042" s="104">
        <v>100.570695</v>
      </c>
      <c r="T1042" s="104">
        <v>103.484542</v>
      </c>
      <c r="U1042" s="104">
        <v>398.08320900000001</v>
      </c>
      <c r="V1042" s="105">
        <v>2.6333397020668961E-3</v>
      </c>
      <c r="W1042">
        <v>0</v>
      </c>
      <c r="X1042" s="103">
        <v>4</v>
      </c>
      <c r="Y1042" t="s">
        <v>1023</v>
      </c>
      <c r="Z1042" s="103">
        <v>1</v>
      </c>
      <c r="AA1042" s="112">
        <v>13</v>
      </c>
      <c r="AB1042" s="113" t="s">
        <v>531</v>
      </c>
      <c r="AC1042" s="121"/>
      <c r="AD1042" s="289" t="s">
        <v>347</v>
      </c>
      <c r="AE1042" s="289" t="s">
        <v>347</v>
      </c>
      <c r="AF1042" s="113" t="s">
        <v>532</v>
      </c>
    </row>
    <row r="1043" spans="1:32" x14ac:dyDescent="0.25">
      <c r="A1043">
        <v>14</v>
      </c>
      <c r="B1043" t="s">
        <v>30</v>
      </c>
      <c r="C1043" t="s">
        <v>521</v>
      </c>
      <c r="D1043">
        <v>2</v>
      </c>
      <c r="E1043" t="s">
        <v>439</v>
      </c>
      <c r="F1043">
        <v>13</v>
      </c>
      <c r="G1043" t="str">
        <f>VLOOKUP(M1043,'BATERIA DE PROYECTOS'!$A$2:$G$115,7,0)</f>
        <v>Programa 13. Bogotá, un territorio de paz y reconciliación en donde todos puedan volver a empezar.</v>
      </c>
      <c r="H1043" t="s">
        <v>345</v>
      </c>
      <c r="I1043" t="str">
        <f>VLOOKUP(M1043,'BATERIA DE PROYECTOS'!$A$2:$I$115,9,0)</f>
        <v>Cuidado de la vida</v>
      </c>
      <c r="J1043" t="s">
        <v>347</v>
      </c>
      <c r="K1043">
        <v>21</v>
      </c>
      <c r="L1043" t="str">
        <f>VLOOKUP(M1043,'BATERIA DE PROYECTOS'!$A$2:$L$115,12,0)</f>
        <v>Construcción de memoria, verdad, reparación, víctimas, paz y reconciliación</v>
      </c>
      <c r="M1043">
        <v>32</v>
      </c>
      <c r="N1043" t="s">
        <v>533</v>
      </c>
      <c r="O1043" t="s">
        <v>534</v>
      </c>
      <c r="P1043" t="s">
        <v>1927</v>
      </c>
      <c r="Q1043" s="104">
        <v>96.299333000000004</v>
      </c>
      <c r="R1043" s="104">
        <v>98.099761000000001</v>
      </c>
      <c r="S1043" s="104">
        <v>100.952609</v>
      </c>
      <c r="T1043" s="104">
        <v>103.877522</v>
      </c>
      <c r="U1043" s="104">
        <v>399.22922499999999</v>
      </c>
      <c r="V1043" s="105">
        <v>2.640920653395099E-3</v>
      </c>
      <c r="W1043">
        <v>0</v>
      </c>
      <c r="X1043" s="103">
        <v>40</v>
      </c>
      <c r="Y1043" t="s">
        <v>1023</v>
      </c>
      <c r="Z1043" s="103">
        <v>1</v>
      </c>
      <c r="AA1043" s="112">
        <v>13</v>
      </c>
      <c r="AB1043" s="113" t="s">
        <v>352</v>
      </c>
      <c r="AC1043" s="121"/>
      <c r="AD1043" s="289" t="s">
        <v>347</v>
      </c>
      <c r="AE1043" s="289" t="s">
        <v>347</v>
      </c>
      <c r="AF1043" s="113" t="s">
        <v>535</v>
      </c>
    </row>
    <row r="1044" spans="1:32" x14ac:dyDescent="0.25">
      <c r="A1044">
        <v>14</v>
      </c>
      <c r="B1044" t="s">
        <v>30</v>
      </c>
      <c r="C1044" t="s">
        <v>536</v>
      </c>
      <c r="D1044">
        <v>2</v>
      </c>
      <c r="E1044" t="s">
        <v>439</v>
      </c>
      <c r="F1044">
        <v>14</v>
      </c>
      <c r="G1044" t="str">
        <f>VLOOKUP(M1044,'BATERIA DE PROYECTOS'!$A$2:$G$115,7,0)</f>
        <v>Programa 14. Bogotá deportiva, recreativa, artística, patrimonial e intercultural.</v>
      </c>
      <c r="H1044" t="s">
        <v>373</v>
      </c>
      <c r="I1044" t="str">
        <f>VLOOKUP(M1044,'BATERIA DE PROYECTOS'!$A$2:$I$115,9,0)</f>
        <v>Bogotá cultural y deportiva</v>
      </c>
      <c r="J1044" t="s">
        <v>539</v>
      </c>
      <c r="K1044">
        <v>3</v>
      </c>
      <c r="L1044" t="str">
        <f>VLOOKUP(M1044,'BATERIA DE PROYECTOS'!$A$2:$L$115,12,0)</f>
        <v>Iniciativas de interés cultural, artístico, patrimonial y de cultura ciudadana.</v>
      </c>
      <c r="M1044">
        <v>33</v>
      </c>
      <c r="N1044" t="s">
        <v>542</v>
      </c>
      <c r="O1044" t="s">
        <v>543</v>
      </c>
      <c r="P1044" t="s">
        <v>1928</v>
      </c>
      <c r="Q1044" s="104">
        <v>365.693669</v>
      </c>
      <c r="R1044" s="104">
        <v>371.12141600000001</v>
      </c>
      <c r="S1044" s="104">
        <v>381.91403000000003</v>
      </c>
      <c r="T1044" s="104">
        <v>392.97927499999997</v>
      </c>
      <c r="U1044" s="104">
        <v>1511.70839</v>
      </c>
      <c r="V1044" s="105">
        <v>1.000002419427499E-2</v>
      </c>
      <c r="W1044">
        <v>0</v>
      </c>
      <c r="X1044" s="103">
        <v>32</v>
      </c>
      <c r="Y1044" t="s">
        <v>1027</v>
      </c>
      <c r="Z1044" s="103">
        <v>26</v>
      </c>
      <c r="AA1044" s="112">
        <v>14</v>
      </c>
      <c r="AB1044" s="113" t="s">
        <v>544</v>
      </c>
      <c r="AC1044" s="121"/>
      <c r="AD1044" s="289" t="s">
        <v>545</v>
      </c>
      <c r="AE1044" s="289" t="s">
        <v>546</v>
      </c>
      <c r="AF1044" s="113" t="s">
        <v>548</v>
      </c>
    </row>
    <row r="1045" spans="1:32" x14ac:dyDescent="0.25">
      <c r="A1045">
        <v>14</v>
      </c>
      <c r="B1045" t="s">
        <v>30</v>
      </c>
      <c r="C1045" t="s">
        <v>536</v>
      </c>
      <c r="D1045">
        <v>2</v>
      </c>
      <c r="E1045" t="s">
        <v>439</v>
      </c>
      <c r="F1045">
        <v>14</v>
      </c>
      <c r="G1045" t="str">
        <f>VLOOKUP(M1045,'BATERIA DE PROYECTOS'!$A$2:$G$115,7,0)</f>
        <v>Programa 14. Bogotá deportiva, recreativa, artística, patrimonial e intercultural.</v>
      </c>
      <c r="H1045" t="s">
        <v>345</v>
      </c>
      <c r="I1045" t="str">
        <f>VLOOKUP(M1045,'BATERIA DE PROYECTOS'!$A$2:$I$115,9,0)</f>
        <v>Bogotá cultural y deportiva</v>
      </c>
      <c r="J1045" t="s">
        <v>347</v>
      </c>
      <c r="K1045">
        <v>24</v>
      </c>
      <c r="L1045" t="str">
        <f>VLOOKUP(M1045,'BATERIA DE PROYECTOS'!$A$2:$L$115,12,0)</f>
        <v xml:space="preserve">Recreación y deporte </v>
      </c>
      <c r="M1045">
        <v>34</v>
      </c>
      <c r="N1045" t="s">
        <v>551</v>
      </c>
      <c r="O1045" t="s">
        <v>552</v>
      </c>
      <c r="P1045" t="s">
        <v>1929</v>
      </c>
      <c r="Q1045" s="104">
        <v>182.846834</v>
      </c>
      <c r="R1045" s="104">
        <v>185.56070800000001</v>
      </c>
      <c r="S1045" s="104">
        <v>190.95701500000001</v>
      </c>
      <c r="T1045" s="104">
        <v>196.48963800000001</v>
      </c>
      <c r="U1045" s="104">
        <v>755.854195</v>
      </c>
      <c r="V1045" s="105">
        <v>5.000012097137495E-3</v>
      </c>
      <c r="W1045">
        <v>0</v>
      </c>
      <c r="X1045" s="103">
        <v>40</v>
      </c>
      <c r="Y1045" t="s">
        <v>1027</v>
      </c>
      <c r="Z1045" s="103">
        <v>26</v>
      </c>
      <c r="AA1045" s="112">
        <v>15</v>
      </c>
      <c r="AB1045" s="113" t="s">
        <v>553</v>
      </c>
      <c r="AC1045" s="121"/>
      <c r="AD1045" s="289" t="s">
        <v>545</v>
      </c>
      <c r="AE1045" s="289" t="s">
        <v>347</v>
      </c>
      <c r="AF1045" s="113" t="s">
        <v>554</v>
      </c>
    </row>
    <row r="1046" spans="1:32" x14ac:dyDescent="0.25">
      <c r="A1046">
        <v>14</v>
      </c>
      <c r="B1046" t="s">
        <v>30</v>
      </c>
      <c r="C1046" t="s">
        <v>536</v>
      </c>
      <c r="D1046">
        <v>2</v>
      </c>
      <c r="E1046" t="s">
        <v>439</v>
      </c>
      <c r="F1046">
        <v>14</v>
      </c>
      <c r="G1046" t="str">
        <f>VLOOKUP(M1046,'BATERIA DE PROYECTOS'!$A$2:$G$115,7,0)</f>
        <v>Programa 14. Bogotá deportiva, recreativa, artística, patrimonial e intercultural.</v>
      </c>
      <c r="H1046" t="s">
        <v>345</v>
      </c>
      <c r="I1046" t="str">
        <f>VLOOKUP(M1046,'BATERIA DE PROYECTOS'!$A$2:$I$115,9,0)</f>
        <v>Bogotá cultural y deportiva</v>
      </c>
      <c r="J1046" t="s">
        <v>347</v>
      </c>
      <c r="K1046">
        <v>24</v>
      </c>
      <c r="L1046" t="str">
        <f>VLOOKUP(M1046,'BATERIA DE PROYECTOS'!$A$2:$L$115,12,0)</f>
        <v xml:space="preserve">Recreación y deporte </v>
      </c>
      <c r="M1046">
        <v>35</v>
      </c>
      <c r="N1046" t="s">
        <v>555</v>
      </c>
      <c r="O1046" t="s">
        <v>556</v>
      </c>
      <c r="P1046" t="s">
        <v>1885</v>
      </c>
      <c r="Q1046" s="104">
        <v>365.693669</v>
      </c>
      <c r="R1046" s="104">
        <v>371.12141600000001</v>
      </c>
      <c r="S1046" s="104">
        <v>381.91403000000003</v>
      </c>
      <c r="T1046" s="104">
        <v>392.97927499999997</v>
      </c>
      <c r="U1046" s="104">
        <v>1511.70839</v>
      </c>
      <c r="V1046" s="105">
        <v>1.000002419427499E-2</v>
      </c>
      <c r="W1046">
        <v>0</v>
      </c>
      <c r="X1046" s="103">
        <v>4000</v>
      </c>
      <c r="Y1046" t="s">
        <v>1027</v>
      </c>
      <c r="Z1046" s="103">
        <v>26</v>
      </c>
      <c r="AA1046" s="112">
        <v>15</v>
      </c>
      <c r="AB1046" s="113" t="s">
        <v>557</v>
      </c>
      <c r="AC1046" s="121"/>
      <c r="AD1046" s="289" t="s">
        <v>545</v>
      </c>
      <c r="AE1046" s="289" t="s">
        <v>347</v>
      </c>
      <c r="AF1046" s="113" t="s">
        <v>558</v>
      </c>
    </row>
    <row r="1047" spans="1:32" x14ac:dyDescent="0.25">
      <c r="A1047">
        <v>14</v>
      </c>
      <c r="B1047" t="s">
        <v>30</v>
      </c>
      <c r="C1047" t="s">
        <v>536</v>
      </c>
      <c r="D1047">
        <v>2</v>
      </c>
      <c r="E1047" t="s">
        <v>439</v>
      </c>
      <c r="F1047">
        <v>14</v>
      </c>
      <c r="G1047" t="str">
        <f>VLOOKUP(M1047,'BATERIA DE PROYECTOS'!$A$2:$G$115,7,0)</f>
        <v>Programa 14. Bogotá deportiva, recreativa, artística, patrimonial e intercultural.</v>
      </c>
      <c r="H1047" t="s">
        <v>345</v>
      </c>
      <c r="I1047" t="str">
        <f>VLOOKUP(M1047,'BATERIA DE PROYECTOS'!$A$2:$I$115,9,0)</f>
        <v>Bogotá cultural y deportiva</v>
      </c>
      <c r="J1047" t="s">
        <v>347</v>
      </c>
      <c r="K1047">
        <v>24</v>
      </c>
      <c r="L1047" t="str">
        <f>VLOOKUP(M1047,'BATERIA DE PROYECTOS'!$A$2:$L$115,12,0)</f>
        <v xml:space="preserve">Recreación y deporte </v>
      </c>
      <c r="M1047">
        <v>36</v>
      </c>
      <c r="N1047" t="s">
        <v>559</v>
      </c>
      <c r="O1047" t="s">
        <v>560</v>
      </c>
      <c r="P1047" t="s">
        <v>1930</v>
      </c>
      <c r="Q1047" s="104">
        <v>731.387337</v>
      </c>
      <c r="R1047" s="104">
        <v>742.24283100000002</v>
      </c>
      <c r="S1047" s="104">
        <v>763.82806000000005</v>
      </c>
      <c r="T1047" s="104">
        <v>785.95854999999995</v>
      </c>
      <c r="U1047" s="104">
        <v>3023.4167779999998</v>
      </c>
      <c r="V1047" s="105">
        <v>2.0000048375319879E-2</v>
      </c>
      <c r="W1047">
        <v>0</v>
      </c>
      <c r="X1047" s="103">
        <v>400</v>
      </c>
      <c r="Y1047" t="s">
        <v>1027</v>
      </c>
      <c r="Z1047" s="103">
        <v>26</v>
      </c>
      <c r="AA1047" s="112">
        <v>15</v>
      </c>
      <c r="AB1047" s="113" t="s">
        <v>561</v>
      </c>
      <c r="AC1047" s="121"/>
      <c r="AD1047" s="289" t="s">
        <v>545</v>
      </c>
      <c r="AE1047" s="289" t="s">
        <v>562</v>
      </c>
      <c r="AF1047" s="113" t="s">
        <v>563</v>
      </c>
    </row>
    <row r="1048" spans="1:32" x14ac:dyDescent="0.25">
      <c r="A1048">
        <v>14</v>
      </c>
      <c r="B1048" t="s">
        <v>30</v>
      </c>
      <c r="C1048" t="s">
        <v>536</v>
      </c>
      <c r="D1048">
        <v>2</v>
      </c>
      <c r="E1048" t="s">
        <v>439</v>
      </c>
      <c r="F1048">
        <v>14</v>
      </c>
      <c r="G1048" t="str">
        <f>VLOOKUP(M1048,'BATERIA DE PROYECTOS'!$A$2:$G$115,7,0)</f>
        <v>Programa 14. Bogotá deportiva, recreativa, artística, patrimonial e intercultural.</v>
      </c>
      <c r="H1048" t="s">
        <v>345</v>
      </c>
      <c r="I1048" t="str">
        <f>VLOOKUP(M1048,'BATERIA DE PROYECTOS'!$A$2:$I$115,9,0)</f>
        <v>Bogotá cultural y deportiva</v>
      </c>
      <c r="J1048" t="s">
        <v>347</v>
      </c>
      <c r="K1048">
        <v>24</v>
      </c>
      <c r="L1048" t="str">
        <f>VLOOKUP(M1048,'BATERIA DE PROYECTOS'!$A$2:$L$115,12,0)</f>
        <v xml:space="preserve">Recreación y deporte </v>
      </c>
      <c r="M1048">
        <v>37</v>
      </c>
      <c r="N1048" t="s">
        <v>564</v>
      </c>
      <c r="O1048" t="s">
        <v>565</v>
      </c>
      <c r="P1048" t="s">
        <v>1931</v>
      </c>
      <c r="Q1048" s="104">
        <v>185.04099600000001</v>
      </c>
      <c r="R1048" s="104">
        <v>187.78743600000001</v>
      </c>
      <c r="S1048" s="104">
        <v>193.24849900000001</v>
      </c>
      <c r="T1048" s="104">
        <v>198.84751299999999</v>
      </c>
      <c r="U1048" s="104">
        <v>764.92444399999999</v>
      </c>
      <c r="V1048" s="105">
        <v>5.06001223343898E-3</v>
      </c>
      <c r="W1048">
        <v>0</v>
      </c>
      <c r="X1048" s="103">
        <v>200</v>
      </c>
      <c r="Y1048" t="s">
        <v>1027</v>
      </c>
      <c r="Z1048" s="103">
        <v>26</v>
      </c>
      <c r="AA1048" s="112">
        <v>15</v>
      </c>
      <c r="AB1048" s="113" t="s">
        <v>222</v>
      </c>
      <c r="AC1048" s="121"/>
      <c r="AD1048" s="289" t="s">
        <v>347</v>
      </c>
      <c r="AE1048" s="289" t="s">
        <v>347</v>
      </c>
      <c r="AF1048" s="113" t="s">
        <v>566</v>
      </c>
    </row>
    <row r="1049" spans="1:32" x14ac:dyDescent="0.25">
      <c r="A1049">
        <v>14</v>
      </c>
      <c r="B1049" t="s">
        <v>30</v>
      </c>
      <c r="C1049" t="s">
        <v>536</v>
      </c>
      <c r="D1049">
        <v>2</v>
      </c>
      <c r="E1049" t="s">
        <v>439</v>
      </c>
      <c r="F1049">
        <v>14</v>
      </c>
      <c r="G1049" t="str">
        <f>VLOOKUP(M1049,'BATERIA DE PROYECTOS'!$A$2:$G$115,7,0)</f>
        <v>Programa 14. Bogotá deportiva, recreativa, artística, patrimonial e intercultural.</v>
      </c>
      <c r="H1049" t="s">
        <v>345</v>
      </c>
      <c r="I1049" t="str">
        <f>VLOOKUP(M1049,'BATERIA DE PROYECTOS'!$A$2:$I$115,9,0)</f>
        <v>Bogotá cultural y deportiva</v>
      </c>
      <c r="J1049" t="s">
        <v>347</v>
      </c>
      <c r="K1049">
        <v>25</v>
      </c>
      <c r="L1049" t="str">
        <f>VLOOKUP(M1049,'BATERIA DE PROYECTOS'!$A$2:$L$115,12,0)</f>
        <v>Arte, cultura y patrimonio</v>
      </c>
      <c r="M1049">
        <v>38</v>
      </c>
      <c r="N1049" t="s">
        <v>569</v>
      </c>
      <c r="O1049" t="s">
        <v>1783</v>
      </c>
      <c r="P1049" t="s">
        <v>1932</v>
      </c>
      <c r="Q1049" s="104">
        <v>366.34460300000001</v>
      </c>
      <c r="R1049" s="104">
        <v>371.78201200000001</v>
      </c>
      <c r="S1049" s="104">
        <v>382.59383700000001</v>
      </c>
      <c r="T1049" s="104">
        <v>393.67877800000002</v>
      </c>
      <c r="U1049" s="104">
        <v>1514.39923</v>
      </c>
      <c r="V1049" s="105">
        <v>1.0017824231161021E-2</v>
      </c>
      <c r="W1049">
        <v>0</v>
      </c>
      <c r="X1049" s="103">
        <v>20</v>
      </c>
      <c r="Y1049" t="s">
        <v>1027</v>
      </c>
      <c r="Z1049" s="103">
        <v>26</v>
      </c>
      <c r="AA1049" s="112">
        <v>14</v>
      </c>
      <c r="AB1049" s="113" t="s">
        <v>571</v>
      </c>
      <c r="AC1049" s="121"/>
      <c r="AD1049" s="289" t="s">
        <v>545</v>
      </c>
      <c r="AE1049" s="289" t="s">
        <v>572</v>
      </c>
      <c r="AF1049" s="113" t="s">
        <v>573</v>
      </c>
    </row>
    <row r="1050" spans="1:32" x14ac:dyDescent="0.25">
      <c r="A1050">
        <v>14</v>
      </c>
      <c r="B1050" t="s">
        <v>30</v>
      </c>
      <c r="C1050" t="s">
        <v>536</v>
      </c>
      <c r="D1050">
        <v>2</v>
      </c>
      <c r="E1050" t="s">
        <v>439</v>
      </c>
      <c r="F1050">
        <v>14</v>
      </c>
      <c r="G1050" t="str">
        <f>VLOOKUP(M1050,'BATERIA DE PROYECTOS'!$A$2:$G$115,7,0)</f>
        <v>Programa 14. Bogotá deportiva, recreativa, artística, patrimonial e intercultural.</v>
      </c>
      <c r="H1050" t="s">
        <v>345</v>
      </c>
      <c r="I1050" t="str">
        <f>VLOOKUP(M1050,'BATERIA DE PROYECTOS'!$A$2:$I$115,9,0)</f>
        <v>Bogotá cultural y deportiva</v>
      </c>
      <c r="J1050" t="s">
        <v>347</v>
      </c>
      <c r="K1050">
        <v>25</v>
      </c>
      <c r="L1050" t="str">
        <f>VLOOKUP(M1050,'BATERIA DE PROYECTOS'!$A$2:$L$115,12,0)</f>
        <v>Arte, cultura y patrimonio</v>
      </c>
      <c r="M1050">
        <v>39</v>
      </c>
      <c r="N1050" t="s">
        <v>574</v>
      </c>
      <c r="O1050" t="s">
        <v>1785</v>
      </c>
      <c r="P1050" t="s">
        <v>1933</v>
      </c>
      <c r="Q1050" s="104">
        <v>365.693669</v>
      </c>
      <c r="R1050" s="104">
        <v>371.12141600000001</v>
      </c>
      <c r="S1050" s="104">
        <v>381.91403000000003</v>
      </c>
      <c r="T1050" s="104">
        <v>392.97927499999997</v>
      </c>
      <c r="U1050" s="104">
        <v>1511.70839</v>
      </c>
      <c r="V1050" s="105">
        <v>1.000002419427499E-2</v>
      </c>
      <c r="W1050">
        <v>0</v>
      </c>
      <c r="X1050" s="103">
        <v>200</v>
      </c>
      <c r="Y1050" t="s">
        <v>1027</v>
      </c>
      <c r="Z1050" s="103">
        <v>26</v>
      </c>
      <c r="AA1050" s="112">
        <v>14</v>
      </c>
      <c r="AB1050" s="113" t="s">
        <v>561</v>
      </c>
      <c r="AC1050" s="121"/>
      <c r="AD1050" s="289" t="s">
        <v>545</v>
      </c>
      <c r="AE1050" s="289" t="s">
        <v>576</v>
      </c>
      <c r="AF1050" s="113" t="s">
        <v>577</v>
      </c>
    </row>
    <row r="1051" spans="1:32" x14ac:dyDescent="0.25">
      <c r="A1051">
        <v>14</v>
      </c>
      <c r="B1051" t="s">
        <v>30</v>
      </c>
      <c r="C1051" t="s">
        <v>536</v>
      </c>
      <c r="D1051">
        <v>2</v>
      </c>
      <c r="E1051" t="s">
        <v>439</v>
      </c>
      <c r="F1051">
        <v>14</v>
      </c>
      <c r="G1051" t="str">
        <f>VLOOKUP(M1051,'BATERIA DE PROYECTOS'!$A$2:$G$115,7,0)</f>
        <v>Programa 14. Bogotá deportiva, recreativa, artística, patrimonial e intercultural.</v>
      </c>
      <c r="H1051" t="s">
        <v>345</v>
      </c>
      <c r="I1051" t="str">
        <f>VLOOKUP(M1051,'BATERIA DE PROYECTOS'!$A$2:$I$115,9,0)</f>
        <v>Bogotá cultural y deportiva</v>
      </c>
      <c r="J1051" t="s">
        <v>347</v>
      </c>
      <c r="K1051">
        <v>25</v>
      </c>
      <c r="L1051" t="str">
        <f>VLOOKUP(M1051,'BATERIA DE PROYECTOS'!$A$2:$L$115,12,0)</f>
        <v>Arte, cultura y patrimonio</v>
      </c>
      <c r="M1051">
        <v>40</v>
      </c>
      <c r="N1051" t="s">
        <v>578</v>
      </c>
      <c r="O1051" t="s">
        <v>1787</v>
      </c>
      <c r="P1051" t="s">
        <v>1934</v>
      </c>
      <c r="Q1051" s="104">
        <v>114.82781199999999</v>
      </c>
      <c r="R1051" s="104">
        <v>116.53212499999999</v>
      </c>
      <c r="S1051" s="104">
        <v>119.92100499999999</v>
      </c>
      <c r="T1051" s="104">
        <v>123.395492</v>
      </c>
      <c r="U1051" s="104">
        <v>474.67643399999997</v>
      </c>
      <c r="V1051" s="105">
        <v>3.1400075939594244E-3</v>
      </c>
      <c r="W1051">
        <v>0</v>
      </c>
      <c r="X1051" s="103">
        <v>20</v>
      </c>
      <c r="Y1051" t="s">
        <v>1027</v>
      </c>
      <c r="Z1051" s="103">
        <v>26</v>
      </c>
      <c r="AA1051" s="112">
        <v>14</v>
      </c>
      <c r="AB1051" s="113" t="s">
        <v>580</v>
      </c>
      <c r="AC1051" s="121"/>
      <c r="AD1051" s="289" t="s">
        <v>347</v>
      </c>
      <c r="AE1051" s="289" t="s">
        <v>347</v>
      </c>
      <c r="AF1051" s="113" t="s">
        <v>581</v>
      </c>
    </row>
    <row r="1052" spans="1:32" x14ac:dyDescent="0.25">
      <c r="A1052">
        <v>14</v>
      </c>
      <c r="B1052" t="s">
        <v>30</v>
      </c>
      <c r="C1052" t="s">
        <v>595</v>
      </c>
      <c r="D1052">
        <v>2</v>
      </c>
      <c r="E1052" t="s">
        <v>439</v>
      </c>
      <c r="F1052">
        <v>15</v>
      </c>
      <c r="G1052" t="str">
        <f>VLOOKUP(M1052,'BATERIA DE PROYECTOS'!$A$2:$G$115,7,0)</f>
        <v>Programa 15. Bogotá protege todas las formas de vida</v>
      </c>
      <c r="H1052" t="s">
        <v>345</v>
      </c>
      <c r="I1052" t="str">
        <f>VLOOKUP(M1052,'BATERIA DE PROYECTOS'!$A$2:$I$115,9,0)</f>
        <v>Cuidado de la vida</v>
      </c>
      <c r="J1052" t="s">
        <v>347</v>
      </c>
      <c r="K1052">
        <v>33</v>
      </c>
      <c r="L1052" t="str">
        <f>VLOOKUP(M1052,'BATERIA DE PROYECTOS'!$A$2:$L$115,12,0)</f>
        <v>Protección y bienestar animal</v>
      </c>
      <c r="M1052">
        <v>43</v>
      </c>
      <c r="N1052" t="s">
        <v>599</v>
      </c>
      <c r="O1052" t="s">
        <v>600</v>
      </c>
      <c r="P1052" t="s">
        <v>1935</v>
      </c>
      <c r="Q1052" s="104">
        <v>73.870120999999997</v>
      </c>
      <c r="R1052" s="104">
        <v>74.966526000000002</v>
      </c>
      <c r="S1052" s="104">
        <v>77.146634000000006</v>
      </c>
      <c r="T1052" s="104">
        <v>79.381814000000006</v>
      </c>
      <c r="U1052" s="104">
        <v>305.365095</v>
      </c>
      <c r="V1052" s="105">
        <v>2.0200048886988586E-3</v>
      </c>
      <c r="W1052">
        <v>0</v>
      </c>
      <c r="X1052" s="103">
        <v>800</v>
      </c>
      <c r="Y1052" t="s">
        <v>1036</v>
      </c>
      <c r="Z1052" s="103">
        <v>33</v>
      </c>
      <c r="AA1052" s="112">
        <v>16</v>
      </c>
      <c r="AB1052" s="113" t="s">
        <v>406</v>
      </c>
      <c r="AC1052" s="121"/>
      <c r="AD1052" s="289" t="s">
        <v>347</v>
      </c>
      <c r="AE1052" s="289" t="s">
        <v>601</v>
      </c>
      <c r="AF1052" s="113" t="s">
        <v>602</v>
      </c>
    </row>
    <row r="1053" spans="1:32" x14ac:dyDescent="0.25">
      <c r="A1053">
        <v>14</v>
      </c>
      <c r="B1053" t="s">
        <v>30</v>
      </c>
      <c r="C1053" t="s">
        <v>595</v>
      </c>
      <c r="D1053">
        <v>2</v>
      </c>
      <c r="E1053" t="s">
        <v>439</v>
      </c>
      <c r="F1053">
        <v>15</v>
      </c>
      <c r="G1053" t="str">
        <f>VLOOKUP(M1053,'BATERIA DE PROYECTOS'!$A$2:$G$115,7,0)</f>
        <v>Programa 15. Bogotá protege todas las formas de vida</v>
      </c>
      <c r="H1053" t="s">
        <v>345</v>
      </c>
      <c r="I1053" t="str">
        <f>VLOOKUP(M1053,'BATERIA DE PROYECTOS'!$A$2:$I$115,9,0)</f>
        <v>Cuidado de la vida</v>
      </c>
      <c r="J1053" t="s">
        <v>347</v>
      </c>
      <c r="K1053">
        <v>33</v>
      </c>
      <c r="L1053" t="str">
        <f>VLOOKUP(M1053,'BATERIA DE PROYECTOS'!$A$2:$L$115,12,0)</f>
        <v>Protección y bienestar animal</v>
      </c>
      <c r="M1053">
        <v>44</v>
      </c>
      <c r="N1053" t="s">
        <v>603</v>
      </c>
      <c r="O1053" t="s">
        <v>1788</v>
      </c>
      <c r="P1053" t="s">
        <v>1936</v>
      </c>
      <c r="Q1053" s="104">
        <v>237.700885</v>
      </c>
      <c r="R1053" s="104">
        <v>241.22891999999999</v>
      </c>
      <c r="S1053" s="104">
        <v>248.24412000000001</v>
      </c>
      <c r="T1053" s="104">
        <v>255.43652900000001</v>
      </c>
      <c r="U1053" s="104">
        <v>982.610454</v>
      </c>
      <c r="V1053" s="105">
        <v>6.5000157295862669E-3</v>
      </c>
      <c r="W1053">
        <v>0</v>
      </c>
      <c r="X1053" s="103">
        <v>2000</v>
      </c>
      <c r="Y1053" t="s">
        <v>1036</v>
      </c>
      <c r="Z1053" s="103">
        <v>33</v>
      </c>
      <c r="AA1053" s="112">
        <v>16</v>
      </c>
      <c r="AB1053" s="113" t="s">
        <v>605</v>
      </c>
      <c r="AC1053" s="121"/>
      <c r="AD1053" s="289" t="s">
        <v>347</v>
      </c>
      <c r="AE1053" s="289" t="s">
        <v>606</v>
      </c>
      <c r="AF1053" s="113" t="s">
        <v>607</v>
      </c>
    </row>
    <row r="1054" spans="1:32" x14ac:dyDescent="0.25">
      <c r="A1054">
        <v>14</v>
      </c>
      <c r="B1054" t="s">
        <v>30</v>
      </c>
      <c r="C1054" t="s">
        <v>595</v>
      </c>
      <c r="D1054">
        <v>2</v>
      </c>
      <c r="E1054" t="s">
        <v>439</v>
      </c>
      <c r="F1054">
        <v>15</v>
      </c>
      <c r="G1054" t="str">
        <f>VLOOKUP(M1054,'BATERIA DE PROYECTOS'!$A$2:$G$115,7,0)</f>
        <v>Programa 15. Bogotá protege todas las formas de vida</v>
      </c>
      <c r="H1054" t="s">
        <v>345</v>
      </c>
      <c r="I1054" t="str">
        <f>VLOOKUP(M1054,'BATERIA DE PROYECTOS'!$A$2:$I$115,9,0)</f>
        <v>Cuidado de la vida</v>
      </c>
      <c r="J1054" t="s">
        <v>347</v>
      </c>
      <c r="K1054">
        <v>33</v>
      </c>
      <c r="L1054" t="str">
        <f>VLOOKUP(M1054,'BATERIA DE PROYECTOS'!$A$2:$L$115,12,0)</f>
        <v>Protección y bienestar animal</v>
      </c>
      <c r="M1054">
        <v>45</v>
      </c>
      <c r="N1054" t="s">
        <v>608</v>
      </c>
      <c r="O1054" t="s">
        <v>609</v>
      </c>
      <c r="P1054" t="s">
        <v>1937</v>
      </c>
      <c r="Q1054" s="104">
        <v>237.700885</v>
      </c>
      <c r="R1054" s="104">
        <v>241.22891999999999</v>
      </c>
      <c r="S1054" s="104">
        <v>248.24412000000001</v>
      </c>
      <c r="T1054" s="104">
        <v>255.43652900000001</v>
      </c>
      <c r="U1054" s="104">
        <v>982.610454</v>
      </c>
      <c r="V1054" s="105">
        <v>6.5000157295862669E-3</v>
      </c>
      <c r="W1054">
        <v>0</v>
      </c>
      <c r="X1054" s="103">
        <v>2000</v>
      </c>
      <c r="Y1054" t="s">
        <v>1036</v>
      </c>
      <c r="Z1054" s="103">
        <v>33</v>
      </c>
      <c r="AA1054" s="112">
        <v>16</v>
      </c>
      <c r="AB1054" s="113" t="s">
        <v>610</v>
      </c>
      <c r="AC1054" s="121"/>
      <c r="AD1054" s="289" t="s">
        <v>347</v>
      </c>
      <c r="AE1054" s="289" t="s">
        <v>611</v>
      </c>
      <c r="AF1054" s="113" t="s">
        <v>607</v>
      </c>
    </row>
    <row r="1055" spans="1:32" x14ac:dyDescent="0.25">
      <c r="A1055">
        <v>14</v>
      </c>
      <c r="B1055" t="s">
        <v>30</v>
      </c>
      <c r="C1055" t="s">
        <v>644</v>
      </c>
      <c r="D1055">
        <v>3</v>
      </c>
      <c r="E1055" t="s">
        <v>645</v>
      </c>
      <c r="F1055">
        <v>16</v>
      </c>
      <c r="G1055" t="str">
        <f>VLOOKUP(M1055,'BATERIA DE PROYECTOS'!$A$2:$G$115,7,0)</f>
        <v>Programa 16. Atención integral a la primera infancia y educación como eje del potencial humano.</v>
      </c>
      <c r="H1055" t="s">
        <v>373</v>
      </c>
      <c r="I1055" t="str">
        <f>VLOOKUP(M1055,'BATERIA DE PROYECTOS'!$A$2:$I$115,9,0)</f>
        <v>Educación como eje del potencial humano</v>
      </c>
      <c r="J1055">
        <v>0.09</v>
      </c>
      <c r="K1055">
        <v>28</v>
      </c>
      <c r="L1055" t="str">
        <f>VLOOKUP(M1055,'BATERIA DE PROYECTOS'!$A$2:$L$115,12,0)</f>
        <v>Dotación de equipamientos para instituciones educativas públicas del distrito.</v>
      </c>
      <c r="M1055">
        <v>50</v>
      </c>
      <c r="N1055" t="s">
        <v>650</v>
      </c>
      <c r="O1055" t="s">
        <v>651</v>
      </c>
      <c r="P1055" t="s">
        <v>1938</v>
      </c>
      <c r="Q1055" s="104">
        <v>731.387337</v>
      </c>
      <c r="R1055" s="104">
        <v>742.24283100000002</v>
      </c>
      <c r="S1055" s="104">
        <v>763.82806000000005</v>
      </c>
      <c r="T1055" s="104">
        <v>785.95854999999995</v>
      </c>
      <c r="U1055" s="104">
        <v>3023.4167779999998</v>
      </c>
      <c r="V1055" s="105">
        <v>2.0000048375319879E-2</v>
      </c>
      <c r="W1055">
        <v>0</v>
      </c>
      <c r="X1055" s="103">
        <v>56</v>
      </c>
      <c r="Y1055" t="s">
        <v>1040</v>
      </c>
      <c r="Z1055" s="103">
        <v>15</v>
      </c>
      <c r="AA1055" s="112">
        <v>17</v>
      </c>
      <c r="AB1055" s="113" t="s">
        <v>222</v>
      </c>
      <c r="AC1055" s="121"/>
      <c r="AD1055" s="289" t="s">
        <v>347</v>
      </c>
      <c r="AE1055" s="289" t="s">
        <v>652</v>
      </c>
      <c r="AF1055" s="113" t="s">
        <v>653</v>
      </c>
    </row>
    <row r="1056" spans="1:32" x14ac:dyDescent="0.25">
      <c r="A1056">
        <v>14</v>
      </c>
      <c r="B1056" t="s">
        <v>30</v>
      </c>
      <c r="C1056" t="s">
        <v>644</v>
      </c>
      <c r="D1056">
        <v>3</v>
      </c>
      <c r="E1056" t="s">
        <v>645</v>
      </c>
      <c r="F1056">
        <v>16</v>
      </c>
      <c r="G1056" t="str">
        <f>VLOOKUP(M1056,'BATERIA DE PROYECTOS'!$A$2:$G$115,7,0)</f>
        <v>Programa 16. Atención integral a la primera infancia y educación como eje del potencial humano.</v>
      </c>
      <c r="H1056" t="s">
        <v>373</v>
      </c>
      <c r="I1056" t="str">
        <f>VLOOKUP(M1056,'BATERIA DE PROYECTOS'!$A$2:$I$115,9,0)</f>
        <v>Educación como eje del potencial humano</v>
      </c>
      <c r="J1056">
        <v>0.09</v>
      </c>
      <c r="K1056">
        <v>29</v>
      </c>
      <c r="L1056" t="str">
        <f>VLOOKUP(M1056,'BATERIA DE PROYECTOS'!$A$2:$L$115,12,0)</f>
        <v>Apoyo para educación superior</v>
      </c>
      <c r="M1056">
        <v>51</v>
      </c>
      <c r="N1056" t="s">
        <v>656</v>
      </c>
      <c r="O1056" t="s">
        <v>1792</v>
      </c>
      <c r="P1056" t="s">
        <v>1939</v>
      </c>
      <c r="Q1056" s="104">
        <v>182.846834</v>
      </c>
      <c r="R1056" s="104">
        <v>185.56070800000001</v>
      </c>
      <c r="S1056" s="104">
        <v>190.95701500000001</v>
      </c>
      <c r="T1056" s="104">
        <v>196.48963800000001</v>
      </c>
      <c r="U1056" s="104">
        <v>755.854195</v>
      </c>
      <c r="V1056" s="105">
        <v>5.000012097137495E-3</v>
      </c>
      <c r="W1056">
        <v>0</v>
      </c>
      <c r="X1056" s="103">
        <v>200</v>
      </c>
      <c r="Y1056" t="s">
        <v>1040</v>
      </c>
      <c r="Z1056" s="103">
        <v>15</v>
      </c>
      <c r="AA1056" s="112">
        <v>17</v>
      </c>
      <c r="AB1056" s="113" t="s">
        <v>658</v>
      </c>
      <c r="AC1056" s="121"/>
      <c r="AD1056" s="289" t="s">
        <v>659</v>
      </c>
      <c r="AE1056" s="289" t="s">
        <v>660</v>
      </c>
      <c r="AF1056" s="113" t="s">
        <v>661</v>
      </c>
    </row>
    <row r="1057" spans="1:32" x14ac:dyDescent="0.25">
      <c r="A1057">
        <v>14</v>
      </c>
      <c r="B1057" t="s">
        <v>30</v>
      </c>
      <c r="C1057" t="s">
        <v>644</v>
      </c>
      <c r="D1057">
        <v>3</v>
      </c>
      <c r="E1057" t="s">
        <v>645</v>
      </c>
      <c r="F1057">
        <v>16</v>
      </c>
      <c r="G1057" t="str">
        <f>VLOOKUP(M1057,'BATERIA DE PROYECTOS'!$A$2:$G$115,7,0)</f>
        <v>Programa 16. Atención integral a la primera infancia y educación como eje del potencial humano.</v>
      </c>
      <c r="H1057" t="s">
        <v>373</v>
      </c>
      <c r="I1057" t="str">
        <f>VLOOKUP(M1057,'BATERIA DE PROYECTOS'!$A$2:$I$115,9,0)</f>
        <v>Educación como eje del potencial humano</v>
      </c>
      <c r="J1057">
        <v>0.09</v>
      </c>
      <c r="K1057">
        <v>29</v>
      </c>
      <c r="L1057" t="str">
        <f>VLOOKUP(M1057,'BATERIA DE PROYECTOS'!$A$2:$L$115,12,0)</f>
        <v>Apoyo para educación superior</v>
      </c>
      <c r="M1057">
        <v>52</v>
      </c>
      <c r="N1057" t="s">
        <v>662</v>
      </c>
      <c r="O1057" t="s">
        <v>1794</v>
      </c>
      <c r="P1057" t="s">
        <v>1940</v>
      </c>
      <c r="Q1057" s="104">
        <v>3016.972765</v>
      </c>
      <c r="R1057" s="104">
        <v>3061.751679</v>
      </c>
      <c r="S1057" s="104">
        <v>3150.7907489999998</v>
      </c>
      <c r="T1057" s="104">
        <v>3242.0790189999998</v>
      </c>
      <c r="U1057" s="104">
        <v>12471.594212</v>
      </c>
      <c r="V1057" s="105">
        <v>8.2500199566385893E-2</v>
      </c>
      <c r="W1057">
        <v>0</v>
      </c>
      <c r="X1057" s="103">
        <v>80</v>
      </c>
      <c r="Y1057" t="s">
        <v>1040</v>
      </c>
      <c r="Z1057" s="103">
        <v>15</v>
      </c>
      <c r="AA1057" s="112">
        <v>17</v>
      </c>
      <c r="AB1057" s="113" t="s">
        <v>664</v>
      </c>
      <c r="AC1057" s="121"/>
      <c r="AD1057" s="289" t="s">
        <v>659</v>
      </c>
      <c r="AE1057" s="289" t="s">
        <v>660</v>
      </c>
      <c r="AF1057" s="113" t="s">
        <v>665</v>
      </c>
    </row>
    <row r="1058" spans="1:32" x14ac:dyDescent="0.25">
      <c r="A1058">
        <v>14</v>
      </c>
      <c r="B1058" t="s">
        <v>30</v>
      </c>
      <c r="C1058" t="s">
        <v>672</v>
      </c>
      <c r="D1058">
        <v>3</v>
      </c>
      <c r="E1058" t="s">
        <v>645</v>
      </c>
      <c r="F1058">
        <v>19</v>
      </c>
      <c r="G1058" t="str">
        <f>VLOOKUP(M1058,'BATERIA DE PROYECTOS'!$A$2:$G$115,7,0)</f>
        <v>Programa 19. Desarrollo empresarial, productividad y empleo.</v>
      </c>
      <c r="H1058" t="s">
        <v>345</v>
      </c>
      <c r="I1058" t="str">
        <f>VLOOKUP(M1058,'BATERIA DE PROYECTOS'!$A$2:$I$115,9,0)</f>
        <v>Desarrollo empresarial, productividad y empleo</v>
      </c>
      <c r="J1058" t="s">
        <v>347</v>
      </c>
      <c r="K1058">
        <v>35</v>
      </c>
      <c r="L1058" t="str">
        <f>VLOOKUP(M1058,'BATERIA DE PROYECTOS'!$A$2:$L$115,12,0)</f>
        <v>Fortalecimiento de habilidades para la empleabilidad - impulso al empleo local.</v>
      </c>
      <c r="M1058">
        <v>54</v>
      </c>
      <c r="N1058" t="s">
        <v>677</v>
      </c>
      <c r="O1058" t="s">
        <v>1796</v>
      </c>
      <c r="P1058" t="s">
        <v>1941</v>
      </c>
      <c r="Q1058" s="104">
        <v>549.27188999999998</v>
      </c>
      <c r="R1058" s="104">
        <v>557.42436599999996</v>
      </c>
      <c r="S1058" s="104">
        <v>573.63487299999997</v>
      </c>
      <c r="T1058" s="104">
        <v>590.25487099999998</v>
      </c>
      <c r="U1058" s="104">
        <v>2270.5859999999998</v>
      </c>
      <c r="V1058" s="105">
        <v>1.5020036328026246E-2</v>
      </c>
      <c r="W1058">
        <v>0</v>
      </c>
      <c r="X1058" s="103">
        <v>4</v>
      </c>
      <c r="Y1058" t="s">
        <v>1044</v>
      </c>
      <c r="Z1058" s="103">
        <v>11</v>
      </c>
      <c r="AA1058" s="112">
        <v>18</v>
      </c>
      <c r="AB1058" s="113" t="s">
        <v>352</v>
      </c>
      <c r="AC1058" s="121"/>
      <c r="AD1058" s="289" t="s">
        <v>679</v>
      </c>
      <c r="AE1058" s="289" t="s">
        <v>347</v>
      </c>
      <c r="AF1058" s="113" t="s">
        <v>680</v>
      </c>
    </row>
    <row r="1059" spans="1:32" x14ac:dyDescent="0.25">
      <c r="A1059">
        <v>14</v>
      </c>
      <c r="B1059" t="s">
        <v>30</v>
      </c>
      <c r="C1059" t="s">
        <v>672</v>
      </c>
      <c r="D1059">
        <v>3</v>
      </c>
      <c r="E1059" t="s">
        <v>645</v>
      </c>
      <c r="F1059">
        <v>19</v>
      </c>
      <c r="G1059" t="str">
        <f>VLOOKUP(M1059,'BATERIA DE PROYECTOS'!$A$2:$G$115,7,0)</f>
        <v>Programa 19. Desarrollo empresarial, productividad y empleo.</v>
      </c>
      <c r="H1059" t="s">
        <v>345</v>
      </c>
      <c r="I1059" t="str">
        <f>VLOOKUP(M1059,'BATERIA DE PROYECTOS'!$A$2:$I$115,9,0)</f>
        <v>Emprendimiento equitativo e incluyente</v>
      </c>
      <c r="J1059" t="s">
        <v>347</v>
      </c>
      <c r="K1059">
        <v>36</v>
      </c>
      <c r="L1059" t="str">
        <f>VLOOKUP(M1059,'BATERIA DE PROYECTOS'!$A$2:$L$115,12,0)</f>
        <v>Desarrollo turístico local</v>
      </c>
      <c r="M1059">
        <v>55</v>
      </c>
      <c r="N1059" t="s">
        <v>684</v>
      </c>
      <c r="O1059" t="s">
        <v>685</v>
      </c>
      <c r="P1059" t="s">
        <v>1942</v>
      </c>
      <c r="Q1059" s="104">
        <v>413.96523300000001</v>
      </c>
      <c r="R1059" s="104">
        <v>420.109443</v>
      </c>
      <c r="S1059" s="104">
        <v>432.32668200000001</v>
      </c>
      <c r="T1059" s="104">
        <v>444.85253899999998</v>
      </c>
      <c r="U1059" s="104">
        <v>1711.2538970000001</v>
      </c>
      <c r="V1059" s="105">
        <v>1.1320027384744065E-2</v>
      </c>
      <c r="W1059">
        <v>0</v>
      </c>
      <c r="X1059" s="103">
        <v>20</v>
      </c>
      <c r="Y1059" t="s">
        <v>1044</v>
      </c>
      <c r="Z1059" s="103">
        <v>11</v>
      </c>
      <c r="AA1059" s="112">
        <v>18</v>
      </c>
      <c r="AB1059" s="113" t="s">
        <v>686</v>
      </c>
      <c r="AC1059" s="121"/>
      <c r="AD1059" s="289" t="s">
        <v>347</v>
      </c>
      <c r="AE1059" s="289" t="s">
        <v>347</v>
      </c>
      <c r="AF1059" s="113" t="s">
        <v>687</v>
      </c>
    </row>
    <row r="1060" spans="1:32" x14ac:dyDescent="0.25">
      <c r="A1060">
        <v>14</v>
      </c>
      <c r="B1060" t="s">
        <v>30</v>
      </c>
      <c r="C1060" t="s">
        <v>536</v>
      </c>
      <c r="D1060">
        <v>3</v>
      </c>
      <c r="E1060" t="s">
        <v>645</v>
      </c>
      <c r="F1060">
        <v>20</v>
      </c>
      <c r="G1060" t="str">
        <f>VLOOKUP(M1060,'BATERIA DE PROYECTOS'!$A$2:$G$115,7,0)</f>
        <v>Programa 20. Promoción del emprendimiento formal, equitativo e incluyente</v>
      </c>
      <c r="H1060" t="s">
        <v>345</v>
      </c>
      <c r="I1060" t="str">
        <f>VLOOKUP(M1060,'BATERIA DE PROYECTOS'!$A$2:$I$115,9,0)</f>
        <v>Bogotá cultural y deportiva</v>
      </c>
      <c r="J1060" t="s">
        <v>347</v>
      </c>
      <c r="K1060">
        <v>30</v>
      </c>
      <c r="L1060" t="str">
        <f>VLOOKUP(M1060,'BATERIA DE PROYECTOS'!$A$2:$L$115,12,0)</f>
        <v>Sostenibilidad del ecosistema cultural y creativo</v>
      </c>
      <c r="M1060">
        <v>56</v>
      </c>
      <c r="N1060" t="s">
        <v>691</v>
      </c>
      <c r="O1060" t="s">
        <v>692</v>
      </c>
      <c r="P1060" t="s">
        <v>1943</v>
      </c>
      <c r="Q1060" s="104">
        <v>366.42505599999998</v>
      </c>
      <c r="R1060" s="104">
        <v>371.86365899999998</v>
      </c>
      <c r="S1060" s="104">
        <v>382.67785800000001</v>
      </c>
      <c r="T1060" s="104">
        <v>393.76523400000002</v>
      </c>
      <c r="U1060" s="104">
        <v>1514.7318069999999</v>
      </c>
      <c r="V1060" s="105">
        <v>1.0020024244118849E-2</v>
      </c>
      <c r="W1060">
        <v>0</v>
      </c>
      <c r="X1060" s="103">
        <v>32</v>
      </c>
      <c r="Y1060" t="s">
        <v>1027</v>
      </c>
      <c r="Z1060" s="103">
        <v>26</v>
      </c>
      <c r="AA1060" s="112">
        <v>19</v>
      </c>
      <c r="AB1060" s="113" t="s">
        <v>693</v>
      </c>
      <c r="AC1060" s="121"/>
      <c r="AD1060" s="289" t="s">
        <v>545</v>
      </c>
      <c r="AE1060" s="289" t="s">
        <v>347</v>
      </c>
      <c r="AF1060" s="113" t="s">
        <v>694</v>
      </c>
    </row>
    <row r="1061" spans="1:32" x14ac:dyDescent="0.25">
      <c r="A1061">
        <v>14</v>
      </c>
      <c r="B1061" t="s">
        <v>30</v>
      </c>
      <c r="C1061" t="s">
        <v>672</v>
      </c>
      <c r="D1061">
        <v>3</v>
      </c>
      <c r="E1061" t="s">
        <v>645</v>
      </c>
      <c r="F1061">
        <v>20</v>
      </c>
      <c r="G1061" t="str">
        <f>VLOOKUP(M1061,'BATERIA DE PROYECTOS'!$A$2:$G$115,7,0)</f>
        <v>Programa 20. Promoción del emprendimiento formal, equitativo e incluyente</v>
      </c>
      <c r="H1061" t="s">
        <v>345</v>
      </c>
      <c r="I1061" t="str">
        <f>VLOOKUP(M1061,'BATERIA DE PROYECTOS'!$A$2:$I$115,9,0)</f>
        <v>Emprendimiento equitativo e incluyente</v>
      </c>
      <c r="J1061" t="s">
        <v>347</v>
      </c>
      <c r="K1061">
        <v>38</v>
      </c>
      <c r="L1061" t="str">
        <f>VLOOKUP(M1061,'BATERIA DE PROYECTOS'!$A$2:$L$115,12,0)</f>
        <v>Fortalecimiento del tejido empresarial local</v>
      </c>
      <c r="M1061">
        <v>58</v>
      </c>
      <c r="N1061" t="s">
        <v>704</v>
      </c>
      <c r="O1061" t="s">
        <v>1801</v>
      </c>
      <c r="P1061" t="s">
        <v>1944</v>
      </c>
      <c r="Q1061" s="104">
        <v>348.14037200000001</v>
      </c>
      <c r="R1061" s="104">
        <v>353.30758800000001</v>
      </c>
      <c r="S1061" s="104">
        <v>363.582157</v>
      </c>
      <c r="T1061" s="104">
        <v>374.11626999999999</v>
      </c>
      <c r="U1061" s="104">
        <v>1439.146387</v>
      </c>
      <c r="V1061" s="105">
        <v>9.5200230310975766E-3</v>
      </c>
      <c r="W1061">
        <v>0</v>
      </c>
      <c r="X1061" s="103">
        <v>160</v>
      </c>
      <c r="Y1061" t="s">
        <v>1044</v>
      </c>
      <c r="Z1061" s="103">
        <v>11</v>
      </c>
      <c r="AA1061" s="112">
        <v>20</v>
      </c>
      <c r="AB1061" s="113" t="s">
        <v>706</v>
      </c>
      <c r="AC1061" s="121"/>
      <c r="AD1061" s="289" t="s">
        <v>347</v>
      </c>
      <c r="AE1061" s="289" t="s">
        <v>707</v>
      </c>
      <c r="AF1061" s="113" t="s">
        <v>708</v>
      </c>
    </row>
    <row r="1062" spans="1:32" x14ac:dyDescent="0.25">
      <c r="A1062">
        <v>14</v>
      </c>
      <c r="B1062" t="s">
        <v>30</v>
      </c>
      <c r="C1062" t="s">
        <v>536</v>
      </c>
      <c r="D1062">
        <v>4</v>
      </c>
      <c r="E1062" t="s">
        <v>710</v>
      </c>
      <c r="F1062">
        <v>24</v>
      </c>
      <c r="G1062" t="str">
        <f>VLOOKUP(M1062,'BATERIA DE PROYECTOS'!$A$2:$G$115,7,0)</f>
        <v>Programa 24. Revitalización y renovación urbana y rural con inclusión.</v>
      </c>
      <c r="H1062" t="s">
        <v>345</v>
      </c>
      <c r="I1062" t="str">
        <f>VLOOKUP(M1062,'BATERIA DE PROYECTOS'!$A$2:$I$115,9,0)</f>
        <v>Desarrollo urbano y rural integral</v>
      </c>
      <c r="J1062" t="s">
        <v>347</v>
      </c>
      <c r="K1062">
        <v>26</v>
      </c>
      <c r="L1062" t="str">
        <f>VLOOKUP(M1062,'BATERIA DE PROYECTOS'!$A$2:$L$115,12,0)</f>
        <v>Construcción, mantenimiento y dotación de parques de la red de proximidad</v>
      </c>
      <c r="M1062">
        <v>60</v>
      </c>
      <c r="N1062" t="s">
        <v>723</v>
      </c>
      <c r="O1062" t="s">
        <v>724</v>
      </c>
      <c r="P1062" t="s">
        <v>1945</v>
      </c>
      <c r="Q1062" s="104">
        <v>282.68120599999997</v>
      </c>
      <c r="R1062" s="104">
        <v>286.87685399999998</v>
      </c>
      <c r="S1062" s="104">
        <v>295.21954499999998</v>
      </c>
      <c r="T1062" s="104">
        <v>303.77298000000002</v>
      </c>
      <c r="U1062" s="104">
        <v>1168.550585</v>
      </c>
      <c r="V1062" s="105">
        <v>7.7300186990654938E-3</v>
      </c>
      <c r="W1062">
        <v>0</v>
      </c>
      <c r="X1062" s="103">
        <v>400</v>
      </c>
      <c r="Y1062" t="s">
        <v>1027</v>
      </c>
      <c r="Z1062" s="103">
        <v>26</v>
      </c>
      <c r="AA1062" s="112">
        <v>22</v>
      </c>
      <c r="AB1062" s="113" t="s">
        <v>725</v>
      </c>
      <c r="AC1062" s="121"/>
      <c r="AD1062" s="289" t="s">
        <v>347</v>
      </c>
      <c r="AE1062" s="289" t="s">
        <v>347</v>
      </c>
      <c r="AF1062" s="113" t="s">
        <v>726</v>
      </c>
    </row>
    <row r="1063" spans="1:32" x14ac:dyDescent="0.25">
      <c r="A1063">
        <v>14</v>
      </c>
      <c r="B1063" t="s">
        <v>30</v>
      </c>
      <c r="C1063" t="s">
        <v>536</v>
      </c>
      <c r="D1063">
        <v>4</v>
      </c>
      <c r="E1063" t="s">
        <v>710</v>
      </c>
      <c r="F1063">
        <v>24</v>
      </c>
      <c r="G1063" t="str">
        <f>VLOOKUP(M1063,'BATERIA DE PROYECTOS'!$A$2:$G$115,7,0)</f>
        <v>Programa 24. Revitalización y renovación urbana y rural con inclusión.</v>
      </c>
      <c r="H1063" t="s">
        <v>345</v>
      </c>
      <c r="I1063" t="str">
        <f>VLOOKUP(M1063,'BATERIA DE PROYECTOS'!$A$2:$I$115,9,0)</f>
        <v>Desarrollo urbano y rural integral</v>
      </c>
      <c r="J1063" t="s">
        <v>347</v>
      </c>
      <c r="K1063">
        <v>26</v>
      </c>
      <c r="L1063" t="str">
        <f>VLOOKUP(M1063,'BATERIA DE PROYECTOS'!$A$2:$L$115,12,0)</f>
        <v>Construcción, mantenimiento y dotación de parques de la red de proximidad</v>
      </c>
      <c r="M1063">
        <v>61</v>
      </c>
      <c r="N1063" t="s">
        <v>727</v>
      </c>
      <c r="O1063" t="s">
        <v>1804</v>
      </c>
      <c r="P1063" t="s">
        <v>1946</v>
      </c>
      <c r="Q1063" s="104">
        <v>365.693669</v>
      </c>
      <c r="R1063" s="104">
        <v>371.12141600000001</v>
      </c>
      <c r="S1063" s="104">
        <v>381.91403000000003</v>
      </c>
      <c r="T1063" s="104">
        <v>392.97927499999997</v>
      </c>
      <c r="U1063" s="104">
        <v>1511.70839</v>
      </c>
      <c r="V1063" s="105">
        <v>1.000002419427499E-2</v>
      </c>
      <c r="W1063">
        <v>0</v>
      </c>
      <c r="X1063" s="103">
        <v>8</v>
      </c>
      <c r="Y1063" t="s">
        <v>1027</v>
      </c>
      <c r="Z1063" s="103">
        <v>26</v>
      </c>
      <c r="AA1063" s="112">
        <v>22</v>
      </c>
      <c r="AB1063" s="113" t="s">
        <v>383</v>
      </c>
      <c r="AC1063" s="121"/>
      <c r="AD1063" s="289" t="s">
        <v>347</v>
      </c>
      <c r="AE1063" s="289" t="s">
        <v>729</v>
      </c>
      <c r="AF1063" s="113" t="s">
        <v>730</v>
      </c>
    </row>
    <row r="1064" spans="1:32" x14ac:dyDescent="0.25">
      <c r="A1064">
        <v>14</v>
      </c>
      <c r="B1064" t="s">
        <v>30</v>
      </c>
      <c r="C1064" t="s">
        <v>536</v>
      </c>
      <c r="D1064">
        <v>4</v>
      </c>
      <c r="E1064" t="s">
        <v>710</v>
      </c>
      <c r="F1064">
        <v>24</v>
      </c>
      <c r="G1064" t="str">
        <f>VLOOKUP(M1064,'BATERIA DE PROYECTOS'!$A$2:$G$115,7,0)</f>
        <v>Programa 24. Revitalización y renovación urbana y rural con inclusión.</v>
      </c>
      <c r="H1064" t="s">
        <v>345</v>
      </c>
      <c r="I1064" t="str">
        <f>VLOOKUP(M1064,'BATERIA DE PROYECTOS'!$A$2:$I$115,9,0)</f>
        <v>Desarrollo urbano y rural integral</v>
      </c>
      <c r="J1064" t="s">
        <v>347</v>
      </c>
      <c r="K1064">
        <v>31</v>
      </c>
      <c r="L1064" t="str">
        <f>VLOOKUP(M1064,'BATERIA DE PROYECTOS'!$A$2:$L$115,12,0)</f>
        <v>Dotación de equipamientos culturales de escala local</v>
      </c>
      <c r="M1064">
        <v>62</v>
      </c>
      <c r="N1064" t="s">
        <v>733</v>
      </c>
      <c r="O1064" t="s">
        <v>1806</v>
      </c>
      <c r="P1064" t="s">
        <v>1947</v>
      </c>
      <c r="Q1064" s="104">
        <v>256.35126200000002</v>
      </c>
      <c r="R1064" s="104">
        <v>260.15611200000001</v>
      </c>
      <c r="S1064" s="104">
        <v>267.72173500000002</v>
      </c>
      <c r="T1064" s="104">
        <v>275.47847200000001</v>
      </c>
      <c r="U1064" s="104">
        <v>1059.7075809999999</v>
      </c>
      <c r="V1064" s="105">
        <v>7.0100169576068983E-3</v>
      </c>
      <c r="W1064">
        <v>0</v>
      </c>
      <c r="X1064" s="103">
        <v>4</v>
      </c>
      <c r="Y1064" t="s">
        <v>1027</v>
      </c>
      <c r="Z1064" s="103">
        <v>26</v>
      </c>
      <c r="AA1064" s="112">
        <v>33</v>
      </c>
      <c r="AB1064" s="113" t="s">
        <v>383</v>
      </c>
      <c r="AC1064" s="121"/>
      <c r="AD1064" s="289" t="s">
        <v>347</v>
      </c>
      <c r="AE1064" s="289" t="s">
        <v>735</v>
      </c>
      <c r="AF1064" s="113" t="s">
        <v>736</v>
      </c>
    </row>
    <row r="1065" spans="1:32" x14ac:dyDescent="0.25">
      <c r="A1065">
        <v>14</v>
      </c>
      <c r="B1065" t="s">
        <v>30</v>
      </c>
      <c r="C1065" t="s">
        <v>758</v>
      </c>
      <c r="D1065">
        <v>4</v>
      </c>
      <c r="E1065" t="s">
        <v>710</v>
      </c>
      <c r="F1065">
        <v>25</v>
      </c>
      <c r="G1065" t="str">
        <f>VLOOKUP(M1065,'BATERIA DE PROYECTOS'!$A$2:$G$115,7,0)</f>
        <v>Programa 25. Aumento de la resiliencia al cambio climático y reduccion de la vulnerabilidad</v>
      </c>
      <c r="H1065" t="s">
        <v>345</v>
      </c>
      <c r="I1065" t="str">
        <f>VLOOKUP(M1065,'BATERIA DE PROYECTOS'!$A$2:$I$115,9,0)</f>
        <v>Protección del ambiente y resiliencia al cambio climático</v>
      </c>
      <c r="J1065" t="s">
        <v>347</v>
      </c>
      <c r="K1065">
        <v>32</v>
      </c>
      <c r="L1065" t="str">
        <f>VLOOKUP(M1065,'BATERIA DE PROYECTOS'!$A$2:$L$115,12,0)</f>
        <v xml:space="preserve">Reverdecimeinto Urbano </v>
      </c>
      <c r="M1065">
        <v>67</v>
      </c>
      <c r="N1065" t="s">
        <v>759</v>
      </c>
      <c r="O1065" t="s">
        <v>760</v>
      </c>
      <c r="P1065" t="s">
        <v>1948</v>
      </c>
      <c r="Q1065" s="104">
        <v>183.943915</v>
      </c>
      <c r="R1065" s="104">
        <v>186.674072</v>
      </c>
      <c r="S1065" s="104">
        <v>192.102757</v>
      </c>
      <c r="T1065" s="104">
        <v>197.668575</v>
      </c>
      <c r="U1065" s="104">
        <v>760.389319</v>
      </c>
      <c r="V1065" s="105">
        <v>5.0300121619807131E-3</v>
      </c>
      <c r="W1065">
        <v>0</v>
      </c>
      <c r="X1065" s="103">
        <v>12</v>
      </c>
      <c r="Y1065" t="s">
        <v>1036</v>
      </c>
      <c r="Z1065" s="103">
        <v>33</v>
      </c>
      <c r="AA1065" s="112">
        <v>23</v>
      </c>
      <c r="AB1065" s="113" t="s">
        <v>761</v>
      </c>
      <c r="AC1065" s="121"/>
      <c r="AD1065" s="289" t="s">
        <v>762</v>
      </c>
      <c r="AE1065" s="289" t="s">
        <v>347</v>
      </c>
      <c r="AF1065" s="113" t="s">
        <v>602</v>
      </c>
    </row>
    <row r="1066" spans="1:32" x14ac:dyDescent="0.25">
      <c r="A1066">
        <v>14</v>
      </c>
      <c r="B1066" t="s">
        <v>30</v>
      </c>
      <c r="C1066" t="s">
        <v>758</v>
      </c>
      <c r="D1066">
        <v>4</v>
      </c>
      <c r="E1066" t="s">
        <v>710</v>
      </c>
      <c r="F1066">
        <v>25</v>
      </c>
      <c r="G1066" t="str">
        <f>VLOOKUP(M1066,'BATERIA DE PROYECTOS'!$A$2:$G$115,7,0)</f>
        <v>Programa 25. Aumento de la resiliencia al cambio climático y reduccion de la vulnerabilidad</v>
      </c>
      <c r="H1066" t="s">
        <v>345</v>
      </c>
      <c r="I1066" t="str">
        <f>VLOOKUP(M1066,'BATERIA DE PROYECTOS'!$A$2:$I$115,9,0)</f>
        <v>Protección del ambiente y resiliencia al cambio climático</v>
      </c>
      <c r="J1066" t="s">
        <v>347</v>
      </c>
      <c r="K1066">
        <v>32</v>
      </c>
      <c r="L1066" t="str">
        <f>VLOOKUP(M1066,'BATERIA DE PROYECTOS'!$A$2:$L$115,12,0)</f>
        <v xml:space="preserve">Reverdecimeinto Urbano </v>
      </c>
      <c r="M1066">
        <v>68</v>
      </c>
      <c r="N1066" t="s">
        <v>763</v>
      </c>
      <c r="O1066" t="s">
        <v>764</v>
      </c>
      <c r="P1066" t="s">
        <v>1464</v>
      </c>
      <c r="Q1066" s="104">
        <v>182.846834</v>
      </c>
      <c r="R1066" s="104">
        <v>185.56070800000001</v>
      </c>
      <c r="S1066" s="104">
        <v>190.95701500000001</v>
      </c>
      <c r="T1066" s="104">
        <v>196.48963800000001</v>
      </c>
      <c r="U1066" s="104">
        <v>755.854195</v>
      </c>
      <c r="V1066" s="105">
        <v>5.000012097137495E-3</v>
      </c>
      <c r="W1066">
        <v>0</v>
      </c>
      <c r="X1066" s="103">
        <v>16</v>
      </c>
      <c r="Y1066" t="s">
        <v>1036</v>
      </c>
      <c r="Z1066" s="103">
        <v>33</v>
      </c>
      <c r="AA1066" s="112">
        <v>23</v>
      </c>
      <c r="AB1066" s="113" t="s">
        <v>765</v>
      </c>
      <c r="AC1066" s="121"/>
      <c r="AD1066" s="289" t="s">
        <v>347</v>
      </c>
      <c r="AE1066" s="289" t="s">
        <v>766</v>
      </c>
      <c r="AF1066" s="113" t="s">
        <v>767</v>
      </c>
    </row>
    <row r="1067" spans="1:32" x14ac:dyDescent="0.25">
      <c r="A1067">
        <v>14</v>
      </c>
      <c r="B1067" t="s">
        <v>30</v>
      </c>
      <c r="C1067" t="s">
        <v>758</v>
      </c>
      <c r="D1067">
        <v>4</v>
      </c>
      <c r="E1067" t="s">
        <v>710</v>
      </c>
      <c r="F1067">
        <v>25</v>
      </c>
      <c r="G1067" t="str">
        <f>VLOOKUP(M1067,'BATERIA DE PROYECTOS'!$A$2:$G$115,7,0)</f>
        <v>Programa 25. Aumento de la resiliencia al cambio climático y reduccion de la vulnerabilidad</v>
      </c>
      <c r="H1067" t="s">
        <v>345</v>
      </c>
      <c r="I1067" t="str">
        <f>VLOOKUP(M1067,'BATERIA DE PROYECTOS'!$A$2:$I$115,9,0)</f>
        <v>Protección del ambiente y resiliencia al cambio climático</v>
      </c>
      <c r="J1067" t="s">
        <v>347</v>
      </c>
      <c r="K1067">
        <v>32</v>
      </c>
      <c r="L1067" t="str">
        <f>VLOOKUP(M1067,'BATERIA DE PROYECTOS'!$A$2:$L$115,12,0)</f>
        <v xml:space="preserve">Reverdecimeinto Urbano </v>
      </c>
      <c r="M1067">
        <v>69</v>
      </c>
      <c r="N1067" t="s">
        <v>768</v>
      </c>
      <c r="O1067" t="s">
        <v>769</v>
      </c>
      <c r="P1067" t="s">
        <v>1949</v>
      </c>
      <c r="Q1067" s="104">
        <v>91.423417000000001</v>
      </c>
      <c r="R1067" s="104">
        <v>92.780354000000003</v>
      </c>
      <c r="S1067" s="104">
        <v>95.478508000000005</v>
      </c>
      <c r="T1067" s="104">
        <v>98.244819000000007</v>
      </c>
      <c r="U1067" s="104">
        <v>377.927098</v>
      </c>
      <c r="V1067" s="105">
        <v>2.5000060518762714E-3</v>
      </c>
      <c r="W1067">
        <v>0</v>
      </c>
      <c r="X1067" s="103">
        <v>320</v>
      </c>
      <c r="Y1067" t="s">
        <v>1036</v>
      </c>
      <c r="Z1067" s="103">
        <v>33</v>
      </c>
      <c r="AA1067" s="112">
        <v>23</v>
      </c>
      <c r="AB1067" s="113" t="s">
        <v>770</v>
      </c>
      <c r="AC1067" s="121"/>
      <c r="AD1067" s="289" t="s">
        <v>347</v>
      </c>
      <c r="AE1067" s="289" t="s">
        <v>347</v>
      </c>
      <c r="AF1067" s="113" t="s">
        <v>745</v>
      </c>
    </row>
    <row r="1068" spans="1:32" x14ac:dyDescent="0.25">
      <c r="A1068">
        <v>14</v>
      </c>
      <c r="B1068" t="s">
        <v>30</v>
      </c>
      <c r="C1068" t="s">
        <v>758</v>
      </c>
      <c r="D1068">
        <v>4</v>
      </c>
      <c r="E1068" t="s">
        <v>710</v>
      </c>
      <c r="F1068">
        <v>25</v>
      </c>
      <c r="G1068" t="str">
        <f>VLOOKUP(M1068,'BATERIA DE PROYECTOS'!$A$2:$G$115,7,0)</f>
        <v>Programa 25. Aumento de la resiliencia al cambio climático y reduccion de la vulnerabilidad</v>
      </c>
      <c r="H1068" t="s">
        <v>345</v>
      </c>
      <c r="I1068" t="str">
        <f>VLOOKUP(M1068,'BATERIA DE PROYECTOS'!$A$2:$I$115,9,0)</f>
        <v>Protección del ambiente y resiliencia al cambio climático</v>
      </c>
      <c r="J1068" t="s">
        <v>347</v>
      </c>
      <c r="K1068">
        <v>32</v>
      </c>
      <c r="L1068" t="str">
        <f>VLOOKUP(M1068,'BATERIA DE PROYECTOS'!$A$2:$L$115,12,0)</f>
        <v xml:space="preserve">Reverdecimeinto Urbano </v>
      </c>
      <c r="M1068">
        <v>70</v>
      </c>
      <c r="N1068" t="s">
        <v>771</v>
      </c>
      <c r="O1068" t="s">
        <v>772</v>
      </c>
      <c r="P1068" t="s">
        <v>1950</v>
      </c>
      <c r="Q1068" s="104">
        <v>91.423417000000001</v>
      </c>
      <c r="R1068" s="104">
        <v>92.780354000000003</v>
      </c>
      <c r="S1068" s="104">
        <v>95.478508000000005</v>
      </c>
      <c r="T1068" s="104">
        <v>98.244819000000007</v>
      </c>
      <c r="U1068" s="104">
        <v>377.927098</v>
      </c>
      <c r="V1068" s="105">
        <v>2.5000060518762714E-3</v>
      </c>
      <c r="W1068">
        <v>0</v>
      </c>
      <c r="X1068" s="103">
        <v>600</v>
      </c>
      <c r="Y1068" t="s">
        <v>1036</v>
      </c>
      <c r="Z1068" s="103">
        <v>33</v>
      </c>
      <c r="AA1068" s="112">
        <v>23</v>
      </c>
      <c r="AB1068" s="113" t="s">
        <v>773</v>
      </c>
      <c r="AC1068" s="121"/>
      <c r="AD1068" s="289" t="s">
        <v>347</v>
      </c>
      <c r="AE1068" s="289" t="s">
        <v>774</v>
      </c>
      <c r="AF1068" s="113" t="s">
        <v>745</v>
      </c>
    </row>
    <row r="1069" spans="1:32" x14ac:dyDescent="0.25">
      <c r="A1069">
        <v>14</v>
      </c>
      <c r="B1069" t="s">
        <v>30</v>
      </c>
      <c r="C1069" t="s">
        <v>758</v>
      </c>
      <c r="D1069">
        <v>4</v>
      </c>
      <c r="E1069" t="s">
        <v>710</v>
      </c>
      <c r="F1069">
        <v>25</v>
      </c>
      <c r="G1069" t="str">
        <f>VLOOKUP(M1069,'BATERIA DE PROYECTOS'!$A$2:$G$115,7,0)</f>
        <v>Programa 25. Aumento de la resiliencia al cambio climático y reduccion de la vulnerabilidad</v>
      </c>
      <c r="H1069" t="s">
        <v>345</v>
      </c>
      <c r="I1069" t="str">
        <f>VLOOKUP(M1069,'BATERIA DE PROYECTOS'!$A$2:$I$115,9,0)</f>
        <v>Protección del ambiente y resiliencia al cambio climático</v>
      </c>
      <c r="J1069" t="s">
        <v>347</v>
      </c>
      <c r="K1069">
        <v>32</v>
      </c>
      <c r="L1069" t="str">
        <f>VLOOKUP(M1069,'BATERIA DE PROYECTOS'!$A$2:$L$115,12,0)</f>
        <v xml:space="preserve">Reverdecimeinto Urbano </v>
      </c>
      <c r="M1069">
        <v>71</v>
      </c>
      <c r="N1069" t="s">
        <v>775</v>
      </c>
      <c r="O1069" t="s">
        <v>776</v>
      </c>
      <c r="P1069" t="s">
        <v>1951</v>
      </c>
      <c r="Q1069" s="104">
        <v>182.846834</v>
      </c>
      <c r="R1069" s="104">
        <v>185.56070800000001</v>
      </c>
      <c r="S1069" s="104">
        <v>190.95701500000001</v>
      </c>
      <c r="T1069" s="104">
        <v>196.48963800000001</v>
      </c>
      <c r="U1069" s="104">
        <v>755.854195</v>
      </c>
      <c r="V1069" s="105">
        <v>5.000012097137495E-3</v>
      </c>
      <c r="W1069">
        <v>0</v>
      </c>
      <c r="X1069" s="103">
        <v>4000</v>
      </c>
      <c r="Y1069" t="s">
        <v>1036</v>
      </c>
      <c r="Z1069" s="103">
        <v>33</v>
      </c>
      <c r="AA1069" s="112">
        <v>23</v>
      </c>
      <c r="AB1069" s="113" t="s">
        <v>777</v>
      </c>
      <c r="AC1069" s="121"/>
      <c r="AD1069" s="289" t="s">
        <v>347</v>
      </c>
      <c r="AE1069" s="289" t="s">
        <v>778</v>
      </c>
      <c r="AF1069" s="113" t="s">
        <v>779</v>
      </c>
    </row>
    <row r="1070" spans="1:32" x14ac:dyDescent="0.25">
      <c r="A1070">
        <v>14</v>
      </c>
      <c r="B1070" t="s">
        <v>30</v>
      </c>
      <c r="C1070" t="s">
        <v>758</v>
      </c>
      <c r="D1070">
        <v>4</v>
      </c>
      <c r="E1070" t="s">
        <v>710</v>
      </c>
      <c r="F1070">
        <v>25</v>
      </c>
      <c r="G1070" t="str">
        <f>VLOOKUP(M1070,'BATERIA DE PROYECTOS'!$A$2:$G$115,7,0)</f>
        <v>Programa 25. Aumento de la resiliencia al cambio climático y reduccion de la vulnerabilidad</v>
      </c>
      <c r="H1070" t="s">
        <v>345</v>
      </c>
      <c r="I1070" t="str">
        <f>VLOOKUP(M1070,'BATERIA DE PROYECTOS'!$A$2:$I$115,9,0)</f>
        <v>Protección del ambiente y resiliencia al cambio climático</v>
      </c>
      <c r="J1070" t="s">
        <v>347</v>
      </c>
      <c r="K1070">
        <v>34</v>
      </c>
      <c r="L1070" t="str">
        <f>VLOOKUP(M1070,'BATERIA DE PROYECTOS'!$A$2:$L$115,12,0)</f>
        <v>Cambios de hábitos de consumo, separación en la fuente y reciclaje.</v>
      </c>
      <c r="M1070">
        <v>76</v>
      </c>
      <c r="N1070" t="s">
        <v>793</v>
      </c>
      <c r="O1070" t="s">
        <v>794</v>
      </c>
      <c r="P1070" t="s">
        <v>1952</v>
      </c>
      <c r="Q1070" s="104">
        <v>300.23450200000002</v>
      </c>
      <c r="R1070" s="104">
        <v>304.69068199999998</v>
      </c>
      <c r="S1070" s="104">
        <v>313.55141900000001</v>
      </c>
      <c r="T1070" s="104">
        <v>322.63598500000001</v>
      </c>
      <c r="U1070" s="104">
        <v>1241.112588</v>
      </c>
      <c r="V1070" s="105">
        <v>8.2100198622429062E-3</v>
      </c>
      <c r="W1070">
        <v>0</v>
      </c>
      <c r="X1070" s="103">
        <v>1200</v>
      </c>
      <c r="Y1070" t="s">
        <v>1062</v>
      </c>
      <c r="Z1070" s="103">
        <v>43</v>
      </c>
      <c r="AA1070" s="112">
        <v>23</v>
      </c>
      <c r="AB1070" s="113" t="s">
        <v>795</v>
      </c>
      <c r="AC1070" s="121"/>
      <c r="AD1070" s="289" t="s">
        <v>347</v>
      </c>
      <c r="AE1070" s="289" t="s">
        <v>796</v>
      </c>
      <c r="AF1070" s="113" t="s">
        <v>797</v>
      </c>
    </row>
    <row r="1071" spans="1:32" x14ac:dyDescent="0.25">
      <c r="A1071">
        <v>14</v>
      </c>
      <c r="B1071" t="s">
        <v>30</v>
      </c>
      <c r="C1071" t="s">
        <v>421</v>
      </c>
      <c r="D1071">
        <v>4</v>
      </c>
      <c r="E1071" t="s">
        <v>710</v>
      </c>
      <c r="F1071">
        <v>26</v>
      </c>
      <c r="G1071" t="str">
        <f>VLOOKUP(M1071,'BATERIA DE PROYECTOS'!$A$2:$G$115,7,0)</f>
        <v>Programa 26. Movilidad Sostenible.</v>
      </c>
      <c r="H1071" t="s">
        <v>345</v>
      </c>
      <c r="I1071" t="str">
        <f>VLOOKUP(M1071,'BATERIA DE PROYECTOS'!$A$2:$I$115,9,0)</f>
        <v>Infraestructura segura e incluyente</v>
      </c>
      <c r="J1071" t="s">
        <v>799</v>
      </c>
      <c r="K1071">
        <v>17</v>
      </c>
      <c r="L1071" t="str">
        <f>VLOOKUP(M1071,'BATERIA DE PROYECTOS'!$A$2:$L$115,12,0)</f>
        <v>Diseño, construcción y conservación (mantenimiento y rehabilitación) de la malla vial local e intermedia urbana o rural.</v>
      </c>
      <c r="M1071">
        <v>77</v>
      </c>
      <c r="N1071" t="s">
        <v>802</v>
      </c>
      <c r="O1071" t="s">
        <v>803</v>
      </c>
      <c r="P1071" t="s">
        <v>1953</v>
      </c>
      <c r="Q1071" s="104">
        <v>5479.5539289999997</v>
      </c>
      <c r="R1071" s="104">
        <v>5560.8832920000004</v>
      </c>
      <c r="S1071" s="104">
        <v>5722.599827</v>
      </c>
      <c r="T1071" s="104">
        <v>5888.4014569999999</v>
      </c>
      <c r="U1071" s="104">
        <v>22651.438504999998</v>
      </c>
      <c r="V1071" s="105">
        <v>0.14984036245583851</v>
      </c>
      <c r="W1071">
        <v>0</v>
      </c>
      <c r="X1071" s="103">
        <v>8</v>
      </c>
      <c r="Y1071" t="s">
        <v>1006</v>
      </c>
      <c r="Z1071" s="103">
        <v>37</v>
      </c>
      <c r="AA1071" s="112">
        <v>25</v>
      </c>
      <c r="AB1071" s="113" t="s">
        <v>804</v>
      </c>
      <c r="AC1071" s="121"/>
      <c r="AD1071" s="289" t="s">
        <v>347</v>
      </c>
      <c r="AE1071" s="289" t="s">
        <v>805</v>
      </c>
      <c r="AF1071" s="113" t="s">
        <v>806</v>
      </c>
    </row>
    <row r="1072" spans="1:32" x14ac:dyDescent="0.25">
      <c r="A1072">
        <v>14</v>
      </c>
      <c r="B1072" t="s">
        <v>30</v>
      </c>
      <c r="C1072" t="s">
        <v>595</v>
      </c>
      <c r="D1072">
        <v>4</v>
      </c>
      <c r="E1072" t="s">
        <v>710</v>
      </c>
      <c r="F1072">
        <v>27</v>
      </c>
      <c r="G1072" t="str">
        <f>VLOOKUP(M1072,'BATERIA DE PROYECTOS'!$A$2:$G$115,7,0)</f>
        <v>Programa 27. Gestión del riesgo de desastres para un territorio seguro</v>
      </c>
      <c r="H1072" t="s">
        <v>373</v>
      </c>
      <c r="I1072" t="str">
        <f>VLOOKUP(M1072,'BATERIA DE PROYECTOS'!$A$2:$I$115,9,0)</f>
        <v>Protección del ambiente y resiliencia al cambio climático</v>
      </c>
      <c r="J1072" t="s">
        <v>539</v>
      </c>
      <c r="K1072">
        <v>40</v>
      </c>
      <c r="L1072" t="str">
        <f>VLOOKUP(M1072,'BATERIA DE PROYECTOS'!$A$2:$L$115,12,0)</f>
        <v>Manejo de emergencias y mitigación del riesgo de desastres</v>
      </c>
      <c r="M1072">
        <v>79</v>
      </c>
      <c r="N1072" t="s">
        <v>813</v>
      </c>
      <c r="O1072" t="s">
        <v>814</v>
      </c>
      <c r="P1072" t="s">
        <v>1402</v>
      </c>
      <c r="Q1072" s="104">
        <v>182.846834</v>
      </c>
      <c r="R1072" s="104">
        <v>185.56070800000001</v>
      </c>
      <c r="S1072" s="104">
        <v>190.95701500000001</v>
      </c>
      <c r="T1072" s="104">
        <v>196.48963800000001</v>
      </c>
      <c r="U1072" s="104">
        <v>755.854195</v>
      </c>
      <c r="V1072" s="105">
        <v>5.000012097137495E-3</v>
      </c>
      <c r="W1072">
        <v>0</v>
      </c>
      <c r="X1072" s="103">
        <v>4</v>
      </c>
      <c r="Y1072" t="s">
        <v>1036</v>
      </c>
      <c r="Z1072" s="103">
        <v>33</v>
      </c>
      <c r="AA1072" s="112">
        <v>26</v>
      </c>
      <c r="AB1072" s="113" t="s">
        <v>815</v>
      </c>
      <c r="AC1072" s="121"/>
      <c r="AD1072" s="289" t="s">
        <v>347</v>
      </c>
      <c r="AE1072" s="289" t="s">
        <v>347</v>
      </c>
      <c r="AF1072" s="113" t="s">
        <v>816</v>
      </c>
    </row>
    <row r="1073" spans="1:32" x14ac:dyDescent="0.25">
      <c r="A1073">
        <v>14</v>
      </c>
      <c r="B1073" t="s">
        <v>30</v>
      </c>
      <c r="C1073" t="s">
        <v>612</v>
      </c>
      <c r="D1073">
        <v>4</v>
      </c>
      <c r="E1073" t="s">
        <v>710</v>
      </c>
      <c r="F1073">
        <v>30</v>
      </c>
      <c r="G1073" t="str">
        <f>VLOOKUP(M1073,'BATERIA DE PROYECTOS'!$A$2:$G$115,7,0)</f>
        <v>Programa 30. Atención del déficit social para un hábitat digno.</v>
      </c>
      <c r="H1073" t="s">
        <v>345</v>
      </c>
      <c r="I1073" t="str">
        <f>VLOOKUP(M1073,'BATERIA DE PROYECTOS'!$A$2:$I$115,9,0)</f>
        <v>Desarrollo urbano y rural integral</v>
      </c>
      <c r="J1073" t="s">
        <v>347</v>
      </c>
      <c r="K1073">
        <v>11</v>
      </c>
      <c r="L1073" t="str">
        <f>VLOOKUP(M1073,'BATERIA DE PROYECTOS'!$A$2:$L$115,12,0)</f>
        <v>Dotación, adecuación y mejoramiento a unidades operativas de servicios sociales de la SDIS</v>
      </c>
      <c r="M1073">
        <v>82</v>
      </c>
      <c r="N1073" t="s">
        <v>183</v>
      </c>
      <c r="O1073" t="s">
        <v>1815</v>
      </c>
      <c r="P1073" t="s">
        <v>1954</v>
      </c>
      <c r="Q1073" s="104">
        <v>74.235815000000002</v>
      </c>
      <c r="R1073" s="104">
        <v>75.337647000000004</v>
      </c>
      <c r="S1073" s="104">
        <v>77.528548000000001</v>
      </c>
      <c r="T1073" s="104">
        <v>79.774793000000003</v>
      </c>
      <c r="U1073" s="104">
        <v>306.876803</v>
      </c>
      <c r="V1073" s="105">
        <v>2.0300049103132646E-3</v>
      </c>
      <c r="W1073">
        <v>0</v>
      </c>
      <c r="X1073" s="103">
        <v>7</v>
      </c>
      <c r="Y1073" t="s">
        <v>1009</v>
      </c>
      <c r="Z1073" s="103">
        <v>24</v>
      </c>
      <c r="AA1073" s="112">
        <v>28</v>
      </c>
      <c r="AB1073" s="113" t="s">
        <v>222</v>
      </c>
      <c r="AC1073" s="121"/>
      <c r="AD1073" s="289" t="s">
        <v>347</v>
      </c>
      <c r="AE1073" s="289" t="s">
        <v>835</v>
      </c>
      <c r="AF1073" s="113" t="s">
        <v>836</v>
      </c>
    </row>
    <row r="1074" spans="1:32" x14ac:dyDescent="0.25">
      <c r="A1074">
        <v>14</v>
      </c>
      <c r="B1074" t="s">
        <v>30</v>
      </c>
      <c r="C1074" t="s">
        <v>612</v>
      </c>
      <c r="D1074">
        <v>4</v>
      </c>
      <c r="E1074" t="s">
        <v>710</v>
      </c>
      <c r="F1074">
        <v>30</v>
      </c>
      <c r="G1074" t="str">
        <f>VLOOKUP(M1074,'BATERIA DE PROYECTOS'!$A$2:$G$115,7,0)</f>
        <v>Programa 30. Atención del déficit social para un hábitat digno.</v>
      </c>
      <c r="H1074" t="s">
        <v>345</v>
      </c>
      <c r="I1074" t="str">
        <f>VLOOKUP(M1074,'BATERIA DE PROYECTOS'!$A$2:$I$115,9,0)</f>
        <v>Desarrollo urbano y rural integral</v>
      </c>
      <c r="J1074" t="s">
        <v>347</v>
      </c>
      <c r="K1074">
        <v>11</v>
      </c>
      <c r="L1074" t="str">
        <f>VLOOKUP(M1074,'BATERIA DE PROYECTOS'!$A$2:$L$115,12,0)</f>
        <v>Dotación, adecuación y mejoramiento a unidades operativas de servicios sociales de la SDIS</v>
      </c>
      <c r="M1074">
        <v>83</v>
      </c>
      <c r="N1074" t="s">
        <v>182</v>
      </c>
      <c r="O1074" t="s">
        <v>1817</v>
      </c>
      <c r="P1074" t="s">
        <v>1955</v>
      </c>
      <c r="Q1074" s="104">
        <v>73.138733999999999</v>
      </c>
      <c r="R1074" s="104">
        <v>74.224283</v>
      </c>
      <c r="S1074" s="104">
        <v>76.382806000000002</v>
      </c>
      <c r="T1074" s="104">
        <v>78.595855</v>
      </c>
      <c r="U1074" s="104">
        <v>302.341678</v>
      </c>
      <c r="V1074" s="105">
        <v>2.0000048388549977E-3</v>
      </c>
      <c r="W1074">
        <v>0</v>
      </c>
      <c r="X1074" s="103">
        <v>2</v>
      </c>
      <c r="Y1074" t="s">
        <v>1009</v>
      </c>
      <c r="Z1074" s="103">
        <v>24</v>
      </c>
      <c r="AA1074" s="112">
        <v>28</v>
      </c>
      <c r="AB1074" s="113" t="s">
        <v>222</v>
      </c>
      <c r="AC1074" s="121"/>
      <c r="AD1074" s="289" t="s">
        <v>347</v>
      </c>
      <c r="AE1074" s="289" t="s">
        <v>835</v>
      </c>
      <c r="AF1074" s="113" t="s">
        <v>838</v>
      </c>
    </row>
    <row r="1075" spans="1:32" x14ac:dyDescent="0.25">
      <c r="A1075">
        <v>14</v>
      </c>
      <c r="B1075" t="s">
        <v>30</v>
      </c>
      <c r="C1075" t="s">
        <v>612</v>
      </c>
      <c r="D1075">
        <v>4</v>
      </c>
      <c r="E1075" t="s">
        <v>710</v>
      </c>
      <c r="F1075">
        <v>30</v>
      </c>
      <c r="G1075" t="str">
        <f>VLOOKUP(M1075,'BATERIA DE PROYECTOS'!$A$2:$G$115,7,0)</f>
        <v>Programa 30. Atención del déficit social para un hábitat digno.</v>
      </c>
      <c r="H1075" t="s">
        <v>345</v>
      </c>
      <c r="I1075" t="str">
        <f>VLOOKUP(M1075,'BATERIA DE PROYECTOS'!$A$2:$I$115,9,0)</f>
        <v>Desarrollo urbano y rural integral</v>
      </c>
      <c r="J1075" t="s">
        <v>347</v>
      </c>
      <c r="K1075">
        <v>11</v>
      </c>
      <c r="L1075" t="str">
        <f>VLOOKUP(M1075,'BATERIA DE PROYECTOS'!$A$2:$L$115,12,0)</f>
        <v>Dotación, adecuación y mejoramiento a unidades operativas de servicios sociales de la SDIS</v>
      </c>
      <c r="M1075">
        <v>84</v>
      </c>
      <c r="N1075" t="s">
        <v>839</v>
      </c>
      <c r="O1075" t="s">
        <v>1819</v>
      </c>
      <c r="P1075" t="s">
        <v>1956</v>
      </c>
      <c r="Q1075" s="104">
        <v>109.708101</v>
      </c>
      <c r="R1075" s="104">
        <v>111.33642500000001</v>
      </c>
      <c r="S1075" s="104">
        <v>114.574209</v>
      </c>
      <c r="T1075" s="104">
        <v>117.893783</v>
      </c>
      <c r="U1075" s="104">
        <v>453.512518</v>
      </c>
      <c r="V1075" s="105">
        <v>3.0000072648975452E-3</v>
      </c>
      <c r="W1075">
        <v>0</v>
      </c>
      <c r="X1075" s="103">
        <v>1</v>
      </c>
      <c r="Y1075" t="s">
        <v>1009</v>
      </c>
      <c r="Z1075" s="103">
        <v>24</v>
      </c>
      <c r="AA1075" s="112">
        <v>28</v>
      </c>
      <c r="AB1075" s="113" t="s">
        <v>222</v>
      </c>
      <c r="AC1075" s="121"/>
      <c r="AD1075" s="289" t="s">
        <v>347</v>
      </c>
      <c r="AE1075" s="289" t="s">
        <v>835</v>
      </c>
      <c r="AF1075" s="113" t="s">
        <v>841</v>
      </c>
    </row>
    <row r="1076" spans="1:32" x14ac:dyDescent="0.25">
      <c r="A1076">
        <v>14</v>
      </c>
      <c r="B1076" t="s">
        <v>30</v>
      </c>
      <c r="C1076" t="s">
        <v>612</v>
      </c>
      <c r="D1076">
        <v>4</v>
      </c>
      <c r="E1076" t="s">
        <v>710</v>
      </c>
      <c r="F1076">
        <v>30</v>
      </c>
      <c r="G1076" t="str">
        <f>VLOOKUP(M1076,'BATERIA DE PROYECTOS'!$A$2:$G$115,7,0)</f>
        <v>Programa 30. Atención del déficit social para un hábitat digno.</v>
      </c>
      <c r="H1076" t="s">
        <v>345</v>
      </c>
      <c r="I1076" t="str">
        <f>VLOOKUP(M1076,'BATERIA DE PROYECTOS'!$A$2:$I$115,9,0)</f>
        <v>Desarrollo urbano y rural integral</v>
      </c>
      <c r="J1076" t="s">
        <v>347</v>
      </c>
      <c r="K1076">
        <v>11</v>
      </c>
      <c r="L1076" t="str">
        <f>VLOOKUP(M1076,'BATERIA DE PROYECTOS'!$A$2:$L$115,12,0)</f>
        <v>Dotación, adecuación y mejoramiento a unidades operativas de servicios sociales de la SDIS</v>
      </c>
      <c r="M1076">
        <v>85</v>
      </c>
      <c r="N1076" t="s">
        <v>181</v>
      </c>
      <c r="O1076" t="s">
        <v>842</v>
      </c>
      <c r="P1076" t="s">
        <v>1071</v>
      </c>
      <c r="Q1076" s="104">
        <v>219.416201</v>
      </c>
      <c r="R1076" s="104">
        <v>222.67284900000001</v>
      </c>
      <c r="S1076" s="104">
        <v>229.14841799999999</v>
      </c>
      <c r="T1076" s="104">
        <v>235.787565</v>
      </c>
      <c r="U1076" s="104">
        <v>907.02503300000001</v>
      </c>
      <c r="V1076" s="105">
        <v>6.0000145099499448E-3</v>
      </c>
      <c r="W1076">
        <v>0</v>
      </c>
      <c r="X1076" s="103">
        <v>1</v>
      </c>
      <c r="Y1076" t="s">
        <v>1009</v>
      </c>
      <c r="Z1076" s="103">
        <v>24</v>
      </c>
      <c r="AA1076" s="112">
        <v>28</v>
      </c>
      <c r="AB1076" s="113" t="s">
        <v>222</v>
      </c>
      <c r="AC1076" s="121"/>
      <c r="AD1076" s="289" t="s">
        <v>347</v>
      </c>
      <c r="AE1076" s="289" t="s">
        <v>835</v>
      </c>
      <c r="AF1076" s="113" t="s">
        <v>843</v>
      </c>
    </row>
    <row r="1077" spans="1:32" x14ac:dyDescent="0.25">
      <c r="A1077">
        <v>14</v>
      </c>
      <c r="B1077" t="s">
        <v>30</v>
      </c>
      <c r="C1077" t="s">
        <v>612</v>
      </c>
      <c r="D1077">
        <v>4</v>
      </c>
      <c r="E1077" t="s">
        <v>710</v>
      </c>
      <c r="F1077">
        <v>30</v>
      </c>
      <c r="G1077" t="str">
        <f>VLOOKUP(M1077,'BATERIA DE PROYECTOS'!$A$2:$G$115,7,0)</f>
        <v>Programa 30. Atención del déficit social para un hábitat digno.</v>
      </c>
      <c r="H1077" t="s">
        <v>345</v>
      </c>
      <c r="I1077" t="str">
        <f>VLOOKUP(M1077,'BATERIA DE PROYECTOS'!$A$2:$I$115,9,0)</f>
        <v>Desarrollo urbano y rural integral</v>
      </c>
      <c r="J1077" t="s">
        <v>347</v>
      </c>
      <c r="K1077">
        <v>11</v>
      </c>
      <c r="L1077" t="str">
        <f>VLOOKUP(M1077,'BATERIA DE PROYECTOS'!$A$2:$L$115,12,0)</f>
        <v>Dotación, adecuación y mejoramiento a unidades operativas de servicios sociales de la SDIS</v>
      </c>
      <c r="M1077">
        <v>86</v>
      </c>
      <c r="N1077" t="s">
        <v>844</v>
      </c>
      <c r="O1077" t="s">
        <v>845</v>
      </c>
      <c r="P1077" t="s">
        <v>1612</v>
      </c>
      <c r="Q1077" s="104">
        <v>36.569367</v>
      </c>
      <c r="R1077" s="104">
        <v>37.112141999999999</v>
      </c>
      <c r="S1077" s="104">
        <v>38.191403000000001</v>
      </c>
      <c r="T1077" s="104">
        <v>39.297927999999999</v>
      </c>
      <c r="U1077" s="104">
        <v>151.17084</v>
      </c>
      <c r="V1077" s="105">
        <v>1.0000024260425474E-3</v>
      </c>
      <c r="W1077">
        <v>0</v>
      </c>
      <c r="X1077" s="103">
        <v>1</v>
      </c>
      <c r="Y1077" t="s">
        <v>1009</v>
      </c>
      <c r="Z1077" s="103">
        <v>24</v>
      </c>
      <c r="AA1077" s="112">
        <v>28</v>
      </c>
      <c r="AB1077" s="113" t="s">
        <v>222</v>
      </c>
      <c r="AC1077" s="121"/>
      <c r="AD1077" s="289" t="s">
        <v>347</v>
      </c>
      <c r="AE1077" s="289" t="s">
        <v>835</v>
      </c>
      <c r="AF1077" s="113" t="s">
        <v>846</v>
      </c>
    </row>
    <row r="1078" spans="1:32" x14ac:dyDescent="0.25">
      <c r="A1078">
        <v>14</v>
      </c>
      <c r="B1078" t="s">
        <v>30</v>
      </c>
      <c r="C1078" t="s">
        <v>612</v>
      </c>
      <c r="D1078">
        <v>4</v>
      </c>
      <c r="E1078" t="s">
        <v>710</v>
      </c>
      <c r="F1078">
        <v>30</v>
      </c>
      <c r="G1078" t="str">
        <f>VLOOKUP(M1078,'BATERIA DE PROYECTOS'!$A$2:$G$115,7,0)</f>
        <v>Programa 30. Atención del déficit social para un hábitat digno.</v>
      </c>
      <c r="H1078" t="s">
        <v>345</v>
      </c>
      <c r="I1078" t="str">
        <f>VLOOKUP(M1078,'BATERIA DE PROYECTOS'!$A$2:$I$115,9,0)</f>
        <v>Desarrollo urbano y rural integral</v>
      </c>
      <c r="J1078" t="s">
        <v>347</v>
      </c>
      <c r="K1078">
        <v>11</v>
      </c>
      <c r="L1078" t="str">
        <f>VLOOKUP(M1078,'BATERIA DE PROYECTOS'!$A$2:$L$115,12,0)</f>
        <v>Dotación, adecuación y mejoramiento a unidades operativas de servicios sociales de la SDIS</v>
      </c>
      <c r="M1078">
        <v>87</v>
      </c>
      <c r="N1078" t="s">
        <v>847</v>
      </c>
      <c r="O1078" t="s">
        <v>1957</v>
      </c>
      <c r="P1078" t="s">
        <v>1958</v>
      </c>
      <c r="Q1078" s="104">
        <v>109.708101</v>
      </c>
      <c r="R1078" s="104">
        <v>111.33642500000001</v>
      </c>
      <c r="S1078" s="104">
        <v>114.574209</v>
      </c>
      <c r="T1078" s="104">
        <v>117.893783</v>
      </c>
      <c r="U1078" s="104">
        <v>453.512518</v>
      </c>
      <c r="V1078" s="105">
        <v>3.0000072648975452E-3</v>
      </c>
      <c r="W1078">
        <v>0</v>
      </c>
      <c r="X1078" s="103">
        <v>4</v>
      </c>
      <c r="Y1078" t="s">
        <v>1009</v>
      </c>
      <c r="Z1078" s="103">
        <v>24</v>
      </c>
      <c r="AA1078" s="112">
        <v>28</v>
      </c>
      <c r="AB1078" s="113" t="s">
        <v>222</v>
      </c>
      <c r="AC1078" s="121"/>
      <c r="AD1078" s="289" t="s">
        <v>347</v>
      </c>
      <c r="AE1078" s="289" t="s">
        <v>835</v>
      </c>
      <c r="AF1078" s="113" t="s">
        <v>849</v>
      </c>
    </row>
    <row r="1079" spans="1:32" x14ac:dyDescent="0.25">
      <c r="A1079">
        <v>14</v>
      </c>
      <c r="B1079" t="s">
        <v>30</v>
      </c>
      <c r="C1079" t="s">
        <v>412</v>
      </c>
      <c r="D1079">
        <v>5</v>
      </c>
      <c r="E1079" t="s">
        <v>861</v>
      </c>
      <c r="F1079">
        <v>33</v>
      </c>
      <c r="G1079" t="str">
        <f>VLOOKUP(M1079,'BATERIA DE PROYECTOS'!$A$2:$G$115,7,0)</f>
        <v>Programa 33. Fortalecimiento institucional para un Gobierno confiable</v>
      </c>
      <c r="H1079" t="s">
        <v>373</v>
      </c>
      <c r="I1079" t="str">
        <f>VLOOKUP(M1079,'BATERIA DE PROYECTOS'!$A$2:$I$115,9,0)</f>
        <v>Gobierno confiable</v>
      </c>
      <c r="J1079" t="s">
        <v>1074</v>
      </c>
      <c r="K1079">
        <v>42</v>
      </c>
      <c r="L1079" t="str">
        <f>VLOOKUP(M1079,'BATERIA DE PROYECTOS'!$A$2:$L$115,12,0)</f>
        <v>Infraestructura local</v>
      </c>
      <c r="M1079">
        <v>92</v>
      </c>
      <c r="N1079" t="s">
        <v>875</v>
      </c>
      <c r="O1079" t="s">
        <v>876</v>
      </c>
      <c r="P1079" t="s">
        <v>1075</v>
      </c>
      <c r="Q1079" s="104">
        <v>182.846834</v>
      </c>
      <c r="R1079" s="104">
        <v>185.56070800000001</v>
      </c>
      <c r="S1079" s="104">
        <v>190.95701500000001</v>
      </c>
      <c r="T1079" s="104">
        <v>196.48963800000001</v>
      </c>
      <c r="U1079" s="104">
        <v>755.854195</v>
      </c>
      <c r="V1079" s="105">
        <v>5.000012097137495E-3</v>
      </c>
      <c r="W1079">
        <v>0</v>
      </c>
      <c r="X1079" s="103">
        <v>1</v>
      </c>
      <c r="Y1079" t="s">
        <v>1076</v>
      </c>
      <c r="Z1079" s="103">
        <v>3</v>
      </c>
      <c r="AA1079" s="112">
        <v>30</v>
      </c>
      <c r="AB1079" s="113" t="s">
        <v>383</v>
      </c>
      <c r="AC1079" s="121"/>
      <c r="AD1079" s="289" t="s">
        <v>870</v>
      </c>
      <c r="AE1079" s="289" t="s">
        <v>347</v>
      </c>
      <c r="AF1079" s="113" t="s">
        <v>877</v>
      </c>
    </row>
    <row r="1080" spans="1:32" x14ac:dyDescent="0.25">
      <c r="A1080">
        <v>14</v>
      </c>
      <c r="B1080" t="s">
        <v>30</v>
      </c>
      <c r="C1080" t="s">
        <v>412</v>
      </c>
      <c r="D1080">
        <v>5</v>
      </c>
      <c r="E1080" t="s">
        <v>861</v>
      </c>
      <c r="F1080">
        <v>33</v>
      </c>
      <c r="G1080" t="str">
        <f>VLOOKUP(M1080,'BATERIA DE PROYECTOS'!$A$2:$G$115,7,0)</f>
        <v>Programa 33. Fortalecimiento institucional para un Gobierno confiable</v>
      </c>
      <c r="H1080" t="s">
        <v>373</v>
      </c>
      <c r="I1080" t="str">
        <f>VLOOKUP(M1080,'BATERIA DE PROYECTOS'!$A$2:$I$115,9,0)</f>
        <v>Gobierno confiable</v>
      </c>
      <c r="J1080" t="s">
        <v>1074</v>
      </c>
      <c r="K1080">
        <v>43</v>
      </c>
      <c r="L1080" t="str">
        <f>VLOOKUP(M1080,'BATERIA DE PROYECTOS'!$A$2:$L$115,12,0)</f>
        <v>Fortalecimiento institucional</v>
      </c>
      <c r="M1080">
        <v>93</v>
      </c>
      <c r="N1080" t="s">
        <v>880</v>
      </c>
      <c r="O1080" t="s">
        <v>881</v>
      </c>
      <c r="P1080" t="s">
        <v>881</v>
      </c>
      <c r="Q1080" s="104">
        <v>4022.6303539999999</v>
      </c>
      <c r="R1080" s="104">
        <v>4082.335572</v>
      </c>
      <c r="S1080" s="104">
        <v>4201.0543310000003</v>
      </c>
      <c r="T1080" s="104">
        <v>4322.7720250000002</v>
      </c>
      <c r="U1080" s="104">
        <v>16628.792281999999</v>
      </c>
      <c r="V1080" s="105">
        <v>0.11000026608410449</v>
      </c>
      <c r="W1080">
        <v>0</v>
      </c>
      <c r="X1080" s="103">
        <v>4</v>
      </c>
      <c r="Y1080" t="s">
        <v>1076</v>
      </c>
      <c r="Z1080" s="103">
        <v>3</v>
      </c>
      <c r="AA1080" s="112">
        <v>30</v>
      </c>
      <c r="AB1080" s="113" t="s">
        <v>882</v>
      </c>
      <c r="AC1080" s="121"/>
      <c r="AD1080" s="289" t="s">
        <v>870</v>
      </c>
      <c r="AE1080" s="289" t="s">
        <v>347</v>
      </c>
      <c r="AF1080" s="113" t="s">
        <v>883</v>
      </c>
    </row>
    <row r="1081" spans="1:32" x14ac:dyDescent="0.25">
      <c r="A1081">
        <v>14</v>
      </c>
      <c r="B1081" t="s">
        <v>30</v>
      </c>
      <c r="C1081" t="s">
        <v>412</v>
      </c>
      <c r="D1081">
        <v>5</v>
      </c>
      <c r="E1081" t="s">
        <v>861</v>
      </c>
      <c r="F1081">
        <v>33</v>
      </c>
      <c r="G1081" t="str">
        <f>VLOOKUP(M1081,'BATERIA DE PROYECTOS'!$A$2:$G$115,7,0)</f>
        <v>Programa 33. Fortalecimiento institucional para un Gobierno confiable</v>
      </c>
      <c r="H1081" t="s">
        <v>373</v>
      </c>
      <c r="I1081" t="str">
        <f>VLOOKUP(M1081,'BATERIA DE PROYECTOS'!$A$2:$I$115,9,0)</f>
        <v>Gobierno confiable</v>
      </c>
      <c r="J1081" t="s">
        <v>1074</v>
      </c>
      <c r="K1081">
        <v>45</v>
      </c>
      <c r="L1081" t="str">
        <f>VLOOKUP(M1081,'BATERIA DE PROYECTOS'!$A$2:$L$115,12,0)</f>
        <v>Inspección, vigilancia y control.</v>
      </c>
      <c r="M1081">
        <v>94</v>
      </c>
      <c r="N1081" t="s">
        <v>886</v>
      </c>
      <c r="O1081" t="s">
        <v>1823</v>
      </c>
      <c r="P1081" t="s">
        <v>1823</v>
      </c>
      <c r="Q1081" s="104">
        <v>1279.9278400000001</v>
      </c>
      <c r="R1081" s="104">
        <v>1298.924955</v>
      </c>
      <c r="S1081" s="104">
        <v>1336.6991049999999</v>
      </c>
      <c r="T1081" s="104">
        <v>1375.427463</v>
      </c>
      <c r="U1081" s="104">
        <v>5290.9793630000004</v>
      </c>
      <c r="V1081" s="105">
        <v>3.5000084666732371E-2</v>
      </c>
      <c r="W1081">
        <v>0</v>
      </c>
      <c r="X1081" s="103">
        <v>4</v>
      </c>
      <c r="Y1081" t="s">
        <v>1076</v>
      </c>
      <c r="Z1081" s="103">
        <v>3</v>
      </c>
      <c r="AA1081" s="112">
        <v>30</v>
      </c>
      <c r="AB1081" s="113" t="s">
        <v>888</v>
      </c>
      <c r="AC1081" s="121"/>
      <c r="AD1081" s="289" t="s">
        <v>870</v>
      </c>
      <c r="AE1081" s="289" t="s">
        <v>347</v>
      </c>
      <c r="AF1081" s="113" t="s">
        <v>889</v>
      </c>
    </row>
    <row r="1082" spans="1:32" x14ac:dyDescent="0.25">
      <c r="A1082">
        <v>14</v>
      </c>
      <c r="B1082" t="s">
        <v>30</v>
      </c>
      <c r="C1082" t="s">
        <v>521</v>
      </c>
      <c r="D1082">
        <v>5</v>
      </c>
      <c r="E1082" t="s">
        <v>861</v>
      </c>
      <c r="F1082">
        <v>35</v>
      </c>
      <c r="G1082" t="str">
        <f>VLOOKUP(M1082,'BATERIA DE PROYECTOS'!$A$2:$G$115,7,0)</f>
        <v>Programa 35. Bogotá Ciudad Inteligente.</v>
      </c>
      <c r="H1082" t="s">
        <v>345</v>
      </c>
      <c r="I1082" t="str">
        <f>VLOOKUP(M1082,'BATERIA DE PROYECTOS'!$A$2:$I$115,9,0)</f>
        <v>Ciudad inteligente​</v>
      </c>
      <c r="J1082" t="s">
        <v>347</v>
      </c>
      <c r="K1082">
        <v>12</v>
      </c>
      <c r="L1082" t="str">
        <f>VLOOKUP(M1082,'BATERIA DE PROYECTOS'!$A$2:$L$115,12,0)</f>
        <v>Conectividad y redes de comunicación.</v>
      </c>
      <c r="M1082">
        <v>95</v>
      </c>
      <c r="N1082" t="s">
        <v>901</v>
      </c>
      <c r="O1082" t="s">
        <v>1959</v>
      </c>
      <c r="P1082" t="s">
        <v>1960</v>
      </c>
      <c r="Q1082" s="104">
        <v>243.55198300000001</v>
      </c>
      <c r="R1082" s="104">
        <v>247.16686300000001</v>
      </c>
      <c r="S1082" s="104">
        <v>254.35474400000001</v>
      </c>
      <c r="T1082" s="104">
        <v>261.724197</v>
      </c>
      <c r="U1082" s="104">
        <v>1006.797787</v>
      </c>
      <c r="V1082" s="105">
        <v>6.6600161084920066E-3</v>
      </c>
      <c r="W1082">
        <v>0</v>
      </c>
      <c r="X1082" s="103">
        <v>2</v>
      </c>
      <c r="Y1082" t="s">
        <v>1023</v>
      </c>
      <c r="Z1082" s="103">
        <v>1</v>
      </c>
      <c r="AA1082" s="112">
        <v>31</v>
      </c>
      <c r="AB1082" s="113" t="s">
        <v>903</v>
      </c>
      <c r="AC1082" s="121"/>
      <c r="AD1082" s="289" t="s">
        <v>347</v>
      </c>
      <c r="AE1082" s="289" t="s">
        <v>347</v>
      </c>
      <c r="AF1082" s="113" t="s">
        <v>904</v>
      </c>
    </row>
    <row r="1083" spans="1:32" x14ac:dyDescent="0.25">
      <c r="A1083">
        <v>14</v>
      </c>
      <c r="B1083" t="s">
        <v>30</v>
      </c>
      <c r="C1083" t="s">
        <v>521</v>
      </c>
      <c r="D1083">
        <v>5</v>
      </c>
      <c r="E1083" t="s">
        <v>861</v>
      </c>
      <c r="F1083">
        <v>35</v>
      </c>
      <c r="G1083" t="str">
        <f>VLOOKUP(M1083,'BATERIA DE PROYECTOS'!$A$2:$G$115,7,0)</f>
        <v>Programa 35. Bogotá Ciudad Inteligente.</v>
      </c>
      <c r="H1083" t="s">
        <v>345</v>
      </c>
      <c r="I1083" t="str">
        <f>VLOOKUP(M1083,'BATERIA DE PROYECTOS'!$A$2:$I$115,9,0)</f>
        <v>Ciudad inteligente​</v>
      </c>
      <c r="J1083" t="s">
        <v>347</v>
      </c>
      <c r="K1083">
        <v>12</v>
      </c>
      <c r="L1083" t="str">
        <f>VLOOKUP(M1083,'BATERIA DE PROYECTOS'!$A$2:$L$115,12,0)</f>
        <v>Conectividad y redes de comunicación.</v>
      </c>
      <c r="M1083">
        <v>96</v>
      </c>
      <c r="N1083" t="s">
        <v>905</v>
      </c>
      <c r="O1083" t="s">
        <v>1824</v>
      </c>
      <c r="P1083" t="s">
        <v>1961</v>
      </c>
      <c r="Q1083" s="104">
        <v>243.55198300000001</v>
      </c>
      <c r="R1083" s="104">
        <v>247.16686300000001</v>
      </c>
      <c r="S1083" s="104">
        <v>254.35474400000001</v>
      </c>
      <c r="T1083" s="104">
        <v>261.724197</v>
      </c>
      <c r="U1083" s="104">
        <v>1006.797787</v>
      </c>
      <c r="V1083" s="105">
        <v>6.6600161084920066E-3</v>
      </c>
      <c r="W1083">
        <v>0</v>
      </c>
      <c r="X1083" s="103">
        <v>2</v>
      </c>
      <c r="Y1083" t="s">
        <v>1023</v>
      </c>
      <c r="Z1083" s="103">
        <v>1</v>
      </c>
      <c r="AA1083" s="112">
        <v>31</v>
      </c>
      <c r="AB1083" s="113" t="s">
        <v>352</v>
      </c>
      <c r="AC1083" s="121"/>
      <c r="AD1083" s="289" t="s">
        <v>347</v>
      </c>
      <c r="AE1083" s="289" t="s">
        <v>347</v>
      </c>
      <c r="AF1083" s="113" t="s">
        <v>907</v>
      </c>
    </row>
    <row r="1084" spans="1:32" x14ac:dyDescent="0.25">
      <c r="A1084">
        <v>14</v>
      </c>
      <c r="B1084" t="s">
        <v>30</v>
      </c>
      <c r="C1084" t="s">
        <v>412</v>
      </c>
      <c r="D1084">
        <v>5</v>
      </c>
      <c r="E1084" t="s">
        <v>861</v>
      </c>
      <c r="F1084">
        <v>39</v>
      </c>
      <c r="G1084" t="str">
        <f>VLOOKUP(M1084,'BATERIA DE PROYECTOS'!$A$2:$G$115,7,0)</f>
        <v>Programa 39. Camino hacia una democracia deliberativa con un gobierno cercano a la gente y con participación ciudadana</v>
      </c>
      <c r="H1084" t="s">
        <v>345</v>
      </c>
      <c r="I1084" t="str">
        <f>VLOOKUP(M1084,'BATERIA DE PROYECTOS'!$A$2:$I$115,9,0)</f>
        <v>Democracia deliberativa y participación</v>
      </c>
      <c r="J1084" t="s">
        <v>347</v>
      </c>
      <c r="K1084">
        <v>18</v>
      </c>
      <c r="L1084" t="str">
        <f>VLOOKUP(M1084,'BATERIA DE PROYECTOS'!$A$2:$L$115,12,0)</f>
        <v>Fortalecimiento a organizaciones sociales y comunitarias y a instancias de participación.</v>
      </c>
      <c r="M1084">
        <v>97</v>
      </c>
      <c r="N1084" t="s">
        <v>912</v>
      </c>
      <c r="O1084" t="s">
        <v>913</v>
      </c>
      <c r="P1084" t="s">
        <v>1154</v>
      </c>
      <c r="Q1084" s="104">
        <v>457.84847300000001</v>
      </c>
      <c r="R1084" s="104">
        <v>464.64401199999998</v>
      </c>
      <c r="S1084" s="104">
        <v>478.15636599999999</v>
      </c>
      <c r="T1084" s="104">
        <v>492.01005199999997</v>
      </c>
      <c r="U1084" s="104">
        <v>1892.658903</v>
      </c>
      <c r="V1084" s="105">
        <v>1.2520030282765025E-2</v>
      </c>
      <c r="W1084">
        <v>0</v>
      </c>
      <c r="X1084" s="103">
        <v>60</v>
      </c>
      <c r="Y1084" t="s">
        <v>1076</v>
      </c>
      <c r="Z1084" s="103">
        <v>3</v>
      </c>
      <c r="AA1084" s="112">
        <v>32</v>
      </c>
      <c r="AB1084" s="113" t="s">
        <v>914</v>
      </c>
      <c r="AC1084" s="121"/>
      <c r="AD1084" s="289" t="s">
        <v>347</v>
      </c>
      <c r="AE1084" s="289" t="s">
        <v>347</v>
      </c>
      <c r="AF1084" s="113" t="s">
        <v>915</v>
      </c>
    </row>
    <row r="1085" spans="1:32" x14ac:dyDescent="0.25">
      <c r="A1085">
        <v>14</v>
      </c>
      <c r="B1085" t="s">
        <v>30</v>
      </c>
      <c r="C1085" t="s">
        <v>412</v>
      </c>
      <c r="D1085">
        <v>5</v>
      </c>
      <c r="E1085" t="s">
        <v>861</v>
      </c>
      <c r="F1085">
        <v>39</v>
      </c>
      <c r="G1085" t="str">
        <f>VLOOKUP(M1085,'BATERIA DE PROYECTOS'!$A$2:$G$115,7,0)</f>
        <v>Programa 39. Camino hacia una democracia deliberativa con un gobierno cercano a la gente y con participación ciudadana</v>
      </c>
      <c r="H1085" t="s">
        <v>345</v>
      </c>
      <c r="I1085" t="str">
        <f>VLOOKUP(M1085,'BATERIA DE PROYECTOS'!$A$2:$I$115,9,0)</f>
        <v>Democracia deliberativa y participación</v>
      </c>
      <c r="J1085" t="s">
        <v>347</v>
      </c>
      <c r="K1085">
        <v>20</v>
      </c>
      <c r="L1085" t="str">
        <f>VLOOKUP(M1085,'BATERIA DE PROYECTOS'!$A$2:$L$115,12,0)</f>
        <v>Procesos de formación en capacidades democráticas para la participación ciudadana incidente</v>
      </c>
      <c r="M1085">
        <v>98</v>
      </c>
      <c r="N1085" t="s">
        <v>918</v>
      </c>
      <c r="O1085" t="s">
        <v>919</v>
      </c>
      <c r="P1085" t="s">
        <v>1223</v>
      </c>
      <c r="Q1085" s="104">
        <v>406.65135900000001</v>
      </c>
      <c r="R1085" s="104">
        <v>412.68701399999998</v>
      </c>
      <c r="S1085" s="104">
        <v>424.688402</v>
      </c>
      <c r="T1085" s="104">
        <v>436.992954</v>
      </c>
      <c r="U1085" s="104">
        <v>1681.0197290000001</v>
      </c>
      <c r="V1085" s="105">
        <v>1.1120026899535555E-2</v>
      </c>
      <c r="W1085">
        <v>0</v>
      </c>
      <c r="X1085" s="103">
        <v>2000</v>
      </c>
      <c r="Y1085" t="s">
        <v>1076</v>
      </c>
      <c r="Z1085" s="103">
        <v>3</v>
      </c>
      <c r="AA1085" s="112">
        <v>32</v>
      </c>
      <c r="AB1085" s="113" t="s">
        <v>561</v>
      </c>
      <c r="AC1085" s="121"/>
      <c r="AD1085" s="289" t="s">
        <v>347</v>
      </c>
      <c r="AE1085" s="289" t="s">
        <v>920</v>
      </c>
      <c r="AF1085" s="113" t="s">
        <v>915</v>
      </c>
    </row>
    <row r="1086" spans="1:32" x14ac:dyDescent="0.25">
      <c r="A1086">
        <v>14</v>
      </c>
      <c r="B1086" t="s">
        <v>30</v>
      </c>
      <c r="C1086" t="s">
        <v>412</v>
      </c>
      <c r="D1086">
        <v>5</v>
      </c>
      <c r="E1086" t="s">
        <v>861</v>
      </c>
      <c r="F1086">
        <v>39</v>
      </c>
      <c r="G1086" t="str">
        <f>VLOOKUP(M1086,'BATERIA DE PROYECTOS'!$A$2:$G$115,7,0)</f>
        <v>Programa 39. Camino hacia una democracia deliberativa con un gobierno cercano a la gente y con participación ciudadana</v>
      </c>
      <c r="H1086" t="s">
        <v>373</v>
      </c>
      <c r="I1086" t="str">
        <f>VLOOKUP(M1086,'BATERIA DE PROYECTOS'!$A$2:$I$115,9,0)</f>
        <v>Democracia deliberativa y participación</v>
      </c>
      <c r="J1086" t="s">
        <v>539</v>
      </c>
      <c r="K1086">
        <v>41</v>
      </c>
      <c r="L1086" t="str">
        <f>VLOOKUP(M1086,'BATERIA DE PROYECTOS'!$A$2:$L$115,12,0)</f>
        <v>Fortalecimiento a organizaciones comunales</v>
      </c>
      <c r="M1086">
        <v>99</v>
      </c>
      <c r="N1086" t="s">
        <v>923</v>
      </c>
      <c r="O1086" t="s">
        <v>924</v>
      </c>
      <c r="P1086" t="s">
        <v>1962</v>
      </c>
      <c r="Q1086" s="104">
        <v>639.96392000000003</v>
      </c>
      <c r="R1086" s="104">
        <v>649.46247700000004</v>
      </c>
      <c r="S1086" s="104">
        <v>668.34955300000001</v>
      </c>
      <c r="T1086" s="104">
        <v>687.71373100000005</v>
      </c>
      <c r="U1086" s="104">
        <v>2645.489681</v>
      </c>
      <c r="V1086" s="105">
        <v>1.7500042330058658E-2</v>
      </c>
      <c r="W1086">
        <v>0</v>
      </c>
      <c r="X1086" s="103">
        <v>56</v>
      </c>
      <c r="Y1086" t="s">
        <v>1076</v>
      </c>
      <c r="Z1086" s="103">
        <v>3</v>
      </c>
      <c r="AA1086" s="112">
        <v>32</v>
      </c>
      <c r="AB1086" s="113" t="s">
        <v>925</v>
      </c>
      <c r="AC1086" s="121"/>
      <c r="AD1086" s="289" t="s">
        <v>347</v>
      </c>
      <c r="AE1086" s="289" t="s">
        <v>347</v>
      </c>
      <c r="AF1086" s="113" t="s">
        <v>915</v>
      </c>
    </row>
    <row r="1087" spans="1:32" x14ac:dyDescent="0.25">
      <c r="A1087">
        <v>14</v>
      </c>
      <c r="B1087" t="s">
        <v>30</v>
      </c>
      <c r="C1087" t="s">
        <v>412</v>
      </c>
      <c r="D1087">
        <v>5</v>
      </c>
      <c r="E1087" t="s">
        <v>861</v>
      </c>
      <c r="F1087">
        <v>39</v>
      </c>
      <c r="G1087" t="str">
        <f>VLOOKUP(M1087,'BATERIA DE PROYECTOS'!$A$2:$G$115,7,0)</f>
        <v>Programa 39. Camino hacia una democracia deliberativa con un gobierno cercano a la gente y con participación ciudadana</v>
      </c>
      <c r="H1087" t="s">
        <v>373</v>
      </c>
      <c r="I1087" t="str">
        <f>VLOOKUP(M1087,'BATERIA DE PROYECTOS'!$A$2:$I$115,9,0)</f>
        <v>Gobierno confiable</v>
      </c>
      <c r="J1087" t="s">
        <v>539</v>
      </c>
      <c r="K1087">
        <v>44</v>
      </c>
      <c r="L1087" t="str">
        <f>VLOOKUP(M1087,'BATERIA DE PROYECTOS'!$A$2:$L$115,12,0)</f>
        <v>Bogotaneidad</v>
      </c>
      <c r="M1087">
        <v>100</v>
      </c>
      <c r="N1087" t="s">
        <v>927</v>
      </c>
      <c r="O1087" t="s">
        <v>1827</v>
      </c>
      <c r="P1087" t="s">
        <v>1963</v>
      </c>
      <c r="Q1087" s="104">
        <v>182.846834</v>
      </c>
      <c r="R1087" s="104">
        <v>185.56070800000001</v>
      </c>
      <c r="S1087" s="104">
        <v>190.95701500000001</v>
      </c>
      <c r="T1087" s="104">
        <v>196.48963800000001</v>
      </c>
      <c r="U1087" s="104">
        <v>755.854195</v>
      </c>
      <c r="V1087" s="105">
        <v>5.000012097137495E-3</v>
      </c>
      <c r="W1087">
        <v>0</v>
      </c>
      <c r="X1087" s="103">
        <v>4</v>
      </c>
      <c r="Y1087" t="s">
        <v>1076</v>
      </c>
      <c r="Z1087" s="103">
        <v>3</v>
      </c>
      <c r="AA1087" s="112">
        <v>11</v>
      </c>
      <c r="AB1087" s="113" t="s">
        <v>929</v>
      </c>
      <c r="AC1087" s="121"/>
      <c r="AD1087" s="289" t="s">
        <v>930</v>
      </c>
      <c r="AE1087" s="289" t="s">
        <v>347</v>
      </c>
      <c r="AF1087" s="113" t="s">
        <v>896</v>
      </c>
    </row>
    <row r="1088" spans="1:32" x14ac:dyDescent="0.25">
      <c r="A1088">
        <v>14</v>
      </c>
      <c r="B1088" t="s">
        <v>30</v>
      </c>
      <c r="C1088" t="s">
        <v>412</v>
      </c>
      <c r="D1088">
        <v>5</v>
      </c>
      <c r="E1088" t="s">
        <v>861</v>
      </c>
      <c r="F1088">
        <v>39</v>
      </c>
      <c r="G1088" t="str">
        <f>VLOOKUP(M1088,'BATERIA DE PROYECTOS'!$A$2:$G$115,7,0)</f>
        <v>Programa 39. Camino hacia una democracia deliberativa con un gobierno cercano a la gente y con participación ciudadana</v>
      </c>
      <c r="H1088" t="s">
        <v>373</v>
      </c>
      <c r="I1088" t="str">
        <f>VLOOKUP(M1088,'BATERIA DE PROYECTOS'!$A$2:$I$115,9,0)</f>
        <v>Gobierno confiable</v>
      </c>
      <c r="J1088" t="s">
        <v>539</v>
      </c>
      <c r="K1088">
        <v>44</v>
      </c>
      <c r="L1088" t="str">
        <f>VLOOKUP(M1088,'BATERIA DE PROYECTOS'!$A$2:$L$115,12,0)</f>
        <v>Bogotaneidad</v>
      </c>
      <c r="M1088">
        <v>101</v>
      </c>
      <c r="N1088" t="s">
        <v>892</v>
      </c>
      <c r="O1088" t="s">
        <v>893</v>
      </c>
      <c r="P1088" t="s">
        <v>1964</v>
      </c>
      <c r="Q1088" s="104">
        <v>182.846834</v>
      </c>
      <c r="R1088" s="104">
        <v>185.56070800000001</v>
      </c>
      <c r="S1088" s="104">
        <v>190.95701500000001</v>
      </c>
      <c r="T1088" s="104">
        <v>196.48963800000001</v>
      </c>
      <c r="U1088" s="104">
        <v>755.854195</v>
      </c>
      <c r="V1088" s="105">
        <v>5.000012097137495E-3</v>
      </c>
      <c r="W1088">
        <v>0</v>
      </c>
      <c r="X1088" s="103">
        <v>1</v>
      </c>
      <c r="Y1088" t="s">
        <v>1076</v>
      </c>
      <c r="Z1088" s="103">
        <v>3</v>
      </c>
      <c r="AA1088" s="112">
        <v>11</v>
      </c>
      <c r="AB1088" s="113" t="s">
        <v>894</v>
      </c>
      <c r="AC1088" s="121"/>
      <c r="AD1088" s="289" t="s">
        <v>895</v>
      </c>
      <c r="AE1088" s="289" t="s">
        <v>347</v>
      </c>
      <c r="AF1088" s="113" t="s">
        <v>896</v>
      </c>
    </row>
    <row r="1089" spans="1:32" x14ac:dyDescent="0.25">
      <c r="A1089">
        <v>14</v>
      </c>
      <c r="B1089" t="s">
        <v>30</v>
      </c>
      <c r="C1089" t="s">
        <v>412</v>
      </c>
      <c r="D1089">
        <v>5</v>
      </c>
      <c r="E1089" t="s">
        <v>861</v>
      </c>
      <c r="F1089">
        <v>39</v>
      </c>
      <c r="G1089" t="str">
        <f>VLOOKUP(M1089,'BATERIA DE PROYECTOS'!$A$2:$G$115,7,0)</f>
        <v>Programa 39. Camino hacia una democracia deliberativa con un gobierno cercano a la gente y con participación ciudadana</v>
      </c>
      <c r="H1089" t="s">
        <v>373</v>
      </c>
      <c r="I1089" t="str">
        <f>VLOOKUP(M1089,'BATERIA DE PROYECTOS'!$A$2:$I$115,9,0)</f>
        <v>Línea diferencial étnica</v>
      </c>
      <c r="J1089" t="s">
        <v>539</v>
      </c>
      <c r="K1089">
        <v>46</v>
      </c>
      <c r="L1089" t="str">
        <f>VLOOKUP(M1089,'BATERIA DE PROYECTOS'!$A$2:$L$115,12,0)</f>
        <v>Iniciativas diferenciales étnicas para comunidades Negras, Afrocolombianas, Raizales, Palenqueras, y los Pueblos Indígenas, Rrom o Gitano</v>
      </c>
      <c r="M1089">
        <v>103</v>
      </c>
      <c r="N1089" t="s">
        <v>938</v>
      </c>
      <c r="O1089" t="s">
        <v>939</v>
      </c>
      <c r="P1089" t="s">
        <v>939</v>
      </c>
      <c r="Q1089" s="104">
        <v>182.846834</v>
      </c>
      <c r="R1089" s="104">
        <v>185.56070800000001</v>
      </c>
      <c r="S1089" s="104">
        <v>190.95701500000001</v>
      </c>
      <c r="T1089" s="104">
        <v>196.48963800000001</v>
      </c>
      <c r="U1089" s="104">
        <v>755.854195</v>
      </c>
      <c r="V1089" s="105">
        <v>5.000012097137495E-3</v>
      </c>
      <c r="W1089">
        <v>0</v>
      </c>
      <c r="X1089" s="103">
        <v>1</v>
      </c>
      <c r="Y1089" t="s">
        <v>1076</v>
      </c>
      <c r="Z1089" s="103">
        <v>3</v>
      </c>
      <c r="AA1089" s="112">
        <v>34</v>
      </c>
      <c r="AB1089" s="113" t="s">
        <v>940</v>
      </c>
      <c r="AC1089" s="121"/>
      <c r="AD1089" s="289" t="s">
        <v>347</v>
      </c>
      <c r="AE1089" s="289" t="s">
        <v>347</v>
      </c>
      <c r="AF1089" s="113" t="s">
        <v>937</v>
      </c>
    </row>
    <row r="1090" spans="1:32" x14ac:dyDescent="0.25">
      <c r="A1090">
        <v>14</v>
      </c>
      <c r="B1090" t="s">
        <v>30</v>
      </c>
      <c r="C1090" t="s">
        <v>412</v>
      </c>
      <c r="D1090">
        <v>5</v>
      </c>
      <c r="E1090" t="s">
        <v>861</v>
      </c>
      <c r="F1090">
        <v>39</v>
      </c>
      <c r="G1090" t="str">
        <f>VLOOKUP(M1090,'BATERIA DE PROYECTOS'!$A$2:$G$115,7,0)</f>
        <v>Programa 39. Camino hacia una democracia deliberativa con un gobierno cercano a la gente y con participación ciudadana</v>
      </c>
      <c r="H1090" t="s">
        <v>373</v>
      </c>
      <c r="I1090" t="str">
        <f>VLOOKUP(M1090,'BATERIA DE PROYECTOS'!$A$2:$I$115,9,0)</f>
        <v>Línea diferencial étnica</v>
      </c>
      <c r="J1090" t="s">
        <v>539</v>
      </c>
      <c r="K1090">
        <v>46</v>
      </c>
      <c r="L1090" t="str">
        <f>VLOOKUP(M1090,'BATERIA DE PROYECTOS'!$A$2:$L$115,12,0)</f>
        <v>Iniciativas diferenciales étnicas para comunidades Negras, Afrocolombianas, Raizales, Palenqueras, y los Pueblos Indígenas, Rrom o Gitano</v>
      </c>
      <c r="M1090">
        <v>104</v>
      </c>
      <c r="N1090" t="s">
        <v>941</v>
      </c>
      <c r="O1090" t="s">
        <v>1829</v>
      </c>
      <c r="P1090" t="s">
        <v>1829</v>
      </c>
      <c r="Q1090" s="104">
        <v>182.846834</v>
      </c>
      <c r="R1090" s="104">
        <v>185.56070800000001</v>
      </c>
      <c r="S1090" s="104">
        <v>190.95701500000001</v>
      </c>
      <c r="T1090" s="104">
        <v>196.48963800000001</v>
      </c>
      <c r="U1090" s="104">
        <v>755.854195</v>
      </c>
      <c r="V1090" s="105">
        <v>5.000012097137495E-3</v>
      </c>
      <c r="W1090">
        <v>0</v>
      </c>
      <c r="X1090" s="103">
        <v>1</v>
      </c>
      <c r="Y1090" t="s">
        <v>1076</v>
      </c>
      <c r="Z1090" s="103">
        <v>3</v>
      </c>
      <c r="AA1090" s="112">
        <v>34</v>
      </c>
      <c r="AB1090" s="113" t="s">
        <v>943</v>
      </c>
      <c r="AC1090" s="121"/>
      <c r="AD1090" s="289" t="s">
        <v>347</v>
      </c>
      <c r="AE1090" s="289" t="s">
        <v>347</v>
      </c>
      <c r="AF1090" s="113" t="s">
        <v>937</v>
      </c>
    </row>
    <row r="1091" spans="1:32" x14ac:dyDescent="0.25">
      <c r="A1091">
        <v>15</v>
      </c>
      <c r="B1091" t="s">
        <v>32</v>
      </c>
      <c r="C1091" t="s">
        <v>342</v>
      </c>
      <c r="D1091">
        <v>1</v>
      </c>
      <c r="E1091" t="s">
        <v>343</v>
      </c>
      <c r="F1091">
        <v>1</v>
      </c>
      <c r="G1091" t="str">
        <f>VLOOKUP(M1091,'BATERIA DE PROYECTOS'!$A$2:$G$115,7,0)</f>
        <v>Programa 1. Diálogo social y cultura ciudadana para la convivencia pacífica y la recuperación de la confianza.</v>
      </c>
      <c r="H1091" t="s">
        <v>345</v>
      </c>
      <c r="I1091" t="str">
        <f>VLOOKUP(M1091,'BATERIA DE PROYECTOS'!$A$2:$I$115,9,0)</f>
        <v>Cultura ciudadana para la convivencia pacífica</v>
      </c>
      <c r="J1091" t="s">
        <v>347</v>
      </c>
      <c r="K1091">
        <v>15</v>
      </c>
      <c r="L1091" t="str">
        <f>VLOOKUP(M1091,'BATERIA DE PROYECTOS'!$A$2:$L$115,12,0)</f>
        <v>Promoción de la convivencia ciudadana</v>
      </c>
      <c r="M1091">
        <v>1</v>
      </c>
      <c r="N1091" t="s">
        <v>350</v>
      </c>
      <c r="O1091" t="s">
        <v>351</v>
      </c>
      <c r="P1091" t="s">
        <v>1965</v>
      </c>
      <c r="Q1091" s="104">
        <v>230</v>
      </c>
      <c r="R1091" s="104">
        <v>237</v>
      </c>
      <c r="S1091" s="104">
        <v>244</v>
      </c>
      <c r="T1091" s="104">
        <v>251</v>
      </c>
      <c r="U1091" s="104">
        <v>962</v>
      </c>
      <c r="V1091" s="105">
        <v>7.0000000000000001E-3</v>
      </c>
      <c r="W1091">
        <v>0</v>
      </c>
      <c r="X1091" s="103">
        <v>60</v>
      </c>
      <c r="Y1091" t="s">
        <v>991</v>
      </c>
      <c r="Z1091" s="103">
        <v>51</v>
      </c>
      <c r="AA1091" s="112">
        <v>1</v>
      </c>
      <c r="AB1091" s="113" t="s">
        <v>352</v>
      </c>
      <c r="AC1091" s="121"/>
      <c r="AD1091" s="289" t="s">
        <v>353</v>
      </c>
      <c r="AE1091" s="289" t="s">
        <v>347</v>
      </c>
      <c r="AF1091" s="113" t="s">
        <v>354</v>
      </c>
    </row>
    <row r="1092" spans="1:32" x14ac:dyDescent="0.25">
      <c r="A1092">
        <v>15</v>
      </c>
      <c r="B1092" t="s">
        <v>32</v>
      </c>
      <c r="C1092" t="s">
        <v>342</v>
      </c>
      <c r="D1092">
        <v>1</v>
      </c>
      <c r="E1092" t="s">
        <v>343</v>
      </c>
      <c r="F1092">
        <v>1</v>
      </c>
      <c r="G1092" t="str">
        <f>VLOOKUP(M1092,'BATERIA DE PROYECTOS'!$A$2:$G$115,7,0)</f>
        <v>Programa 1. Diálogo social y cultura ciudadana para la convivencia pacífica y la recuperación de la confianza.</v>
      </c>
      <c r="H1092" t="s">
        <v>345</v>
      </c>
      <c r="I1092" t="str">
        <f>VLOOKUP(M1092,'BATERIA DE PROYECTOS'!$A$2:$I$115,9,0)</f>
        <v>Cultura ciudadana para la convivencia pacífica</v>
      </c>
      <c r="J1092" t="s">
        <v>347</v>
      </c>
      <c r="K1092">
        <v>15</v>
      </c>
      <c r="L1092" t="str">
        <f>VLOOKUP(M1092,'BATERIA DE PROYECTOS'!$A$2:$L$115,12,0)</f>
        <v>Promoción de la convivencia ciudadana</v>
      </c>
      <c r="M1092">
        <v>3</v>
      </c>
      <c r="N1092" t="s">
        <v>360</v>
      </c>
      <c r="O1092" t="s">
        <v>361</v>
      </c>
      <c r="P1092" t="s">
        <v>1966</v>
      </c>
      <c r="Q1092" s="104">
        <v>154</v>
      </c>
      <c r="R1092" s="104">
        <v>159</v>
      </c>
      <c r="S1092" s="104">
        <v>163</v>
      </c>
      <c r="T1092" s="104">
        <v>168</v>
      </c>
      <c r="U1092" s="104">
        <v>644</v>
      </c>
      <c r="V1092" s="105">
        <v>5.0000000000000001E-3</v>
      </c>
      <c r="W1092">
        <v>0</v>
      </c>
      <c r="X1092" s="103">
        <v>40</v>
      </c>
      <c r="Y1092" t="s">
        <v>991</v>
      </c>
      <c r="Z1092" s="103">
        <v>51</v>
      </c>
      <c r="AA1092" s="112">
        <v>1</v>
      </c>
      <c r="AB1092" s="113" t="s">
        <v>362</v>
      </c>
      <c r="AC1092" s="121"/>
      <c r="AD1092" s="289" t="s">
        <v>358</v>
      </c>
      <c r="AE1092" s="289" t="s">
        <v>347</v>
      </c>
      <c r="AF1092" s="113" t="s">
        <v>354</v>
      </c>
    </row>
    <row r="1093" spans="1:32" x14ac:dyDescent="0.25">
      <c r="A1093">
        <v>15</v>
      </c>
      <c r="B1093" t="s">
        <v>32</v>
      </c>
      <c r="C1093" t="s">
        <v>363</v>
      </c>
      <c r="D1093">
        <v>1</v>
      </c>
      <c r="E1093" t="s">
        <v>343</v>
      </c>
      <c r="F1093">
        <v>2</v>
      </c>
      <c r="G1093" t="str">
        <f>VLOOKUP(M1093,'BATERIA DE PROYECTOS'!$A$2:$G$115,7,0)</f>
        <v>Programa 2. Cero tolerancia a las violencias contra las mujeres y basadas en género</v>
      </c>
      <c r="H1093" t="s">
        <v>345</v>
      </c>
      <c r="I1093" t="str">
        <f>VLOOKUP(M1093,'BATERIA DE PROYECTOS'!$A$2:$I$115,9,0)</f>
        <v>Cero tolerancia a las violencias</v>
      </c>
      <c r="J1093" t="s">
        <v>347</v>
      </c>
      <c r="K1093">
        <v>22</v>
      </c>
      <c r="L1093" t="str">
        <f>VLOOKUP(M1093,'BATERIA DE PROYECTOS'!$A$2:$L$115,12,0)</f>
        <v>Prevención del feminicidio y las violencias contra las mujeres</v>
      </c>
      <c r="M1093">
        <v>4</v>
      </c>
      <c r="N1093" t="s">
        <v>368</v>
      </c>
      <c r="O1093" t="s">
        <v>369</v>
      </c>
      <c r="P1093" t="s">
        <v>1967</v>
      </c>
      <c r="Q1093" s="104">
        <v>514</v>
      </c>
      <c r="R1093" s="104">
        <v>529</v>
      </c>
      <c r="S1093" s="104">
        <v>544</v>
      </c>
      <c r="T1093" s="104">
        <v>560</v>
      </c>
      <c r="U1093" s="104">
        <v>2147</v>
      </c>
      <c r="V1093" s="105">
        <v>1.4999999999999999E-2</v>
      </c>
      <c r="W1093">
        <v>0</v>
      </c>
      <c r="X1093" s="103">
        <v>1000</v>
      </c>
      <c r="Y1093" t="s">
        <v>995</v>
      </c>
      <c r="Z1093" s="103">
        <v>50</v>
      </c>
      <c r="AA1093" s="112">
        <v>2</v>
      </c>
      <c r="AB1093" s="113" t="s">
        <v>222</v>
      </c>
      <c r="AC1093" s="121"/>
      <c r="AD1093" s="289" t="s">
        <v>370</v>
      </c>
      <c r="AE1093" s="289" t="s">
        <v>347</v>
      </c>
      <c r="AF1093" s="113" t="s">
        <v>371</v>
      </c>
    </row>
    <row r="1094" spans="1:32" x14ac:dyDescent="0.25">
      <c r="A1094">
        <v>15</v>
      </c>
      <c r="B1094" t="s">
        <v>32</v>
      </c>
      <c r="C1094" t="s">
        <v>342</v>
      </c>
      <c r="D1094">
        <v>1</v>
      </c>
      <c r="E1094" t="s">
        <v>343</v>
      </c>
      <c r="F1094">
        <v>3</v>
      </c>
      <c r="G1094" t="str">
        <f>VLOOKUP(M1094,'BATERIA DE PROYECTOS'!$A$2:$G$115,7,0)</f>
        <v>Programa 3. Desmantelamiento de estructuras criminales y delincuenciales con mejores capacidades y activos tecnológicos.</v>
      </c>
      <c r="H1094" t="s">
        <v>373</v>
      </c>
      <c r="I1094" t="str">
        <f>VLOOKUP(M1094,'BATERIA DE PROYECTOS'!$A$2:$I$115,9,0)</f>
        <v>Mejores capacidades al servicio de la seguridad</v>
      </c>
      <c r="J1094" t="s">
        <v>375</v>
      </c>
      <c r="K1094">
        <v>2</v>
      </c>
      <c r="L1094" t="str">
        <f>VLOOKUP(M1094,'BATERIA DE PROYECTOS'!$A$2:$L$115,12,0)</f>
        <v>Dotación, mantenimiento de equipamientos que permitan el fortalecimiento de la seguridad y justicia.</v>
      </c>
      <c r="M1094">
        <v>5</v>
      </c>
      <c r="N1094" t="s">
        <v>378</v>
      </c>
      <c r="O1094" t="s">
        <v>379</v>
      </c>
      <c r="P1094" t="s">
        <v>996</v>
      </c>
      <c r="Q1094" s="104">
        <v>209</v>
      </c>
      <c r="R1094" s="104">
        <v>215</v>
      </c>
      <c r="S1094" s="104">
        <v>221</v>
      </c>
      <c r="T1094" s="104">
        <v>227</v>
      </c>
      <c r="U1094" s="104">
        <v>872</v>
      </c>
      <c r="V1094" s="105">
        <v>6.0000000000000001E-3</v>
      </c>
      <c r="W1094">
        <v>0</v>
      </c>
      <c r="X1094" s="103">
        <v>4</v>
      </c>
      <c r="Y1094" t="s">
        <v>991</v>
      </c>
      <c r="Z1094" s="103">
        <v>51</v>
      </c>
      <c r="AA1094" s="112">
        <v>3</v>
      </c>
      <c r="AB1094" s="113" t="s">
        <v>222</v>
      </c>
      <c r="AC1094" s="121"/>
      <c r="AD1094" s="289" t="s">
        <v>347</v>
      </c>
      <c r="AE1094" s="289" t="s">
        <v>347</v>
      </c>
      <c r="AF1094" s="113" t="s">
        <v>380</v>
      </c>
    </row>
    <row r="1095" spans="1:32" x14ac:dyDescent="0.25">
      <c r="A1095">
        <v>15</v>
      </c>
      <c r="B1095" t="s">
        <v>32</v>
      </c>
      <c r="C1095" t="s">
        <v>342</v>
      </c>
      <c r="D1095">
        <v>1</v>
      </c>
      <c r="E1095" t="s">
        <v>343</v>
      </c>
      <c r="F1095">
        <v>4</v>
      </c>
      <c r="G1095" t="str">
        <f>VLOOKUP(M1095,'BATERIA DE PROYECTOS'!$A$2:$G$115,7,0)</f>
        <v>Programa 4. Servicios centrados en la justicia.</v>
      </c>
      <c r="H1095" t="s">
        <v>345</v>
      </c>
      <c r="I1095" t="str">
        <f>VLOOKUP(M1095,'BATERIA DE PROYECTOS'!$A$2:$I$115,9,0)</f>
        <v>Cultura ciudadana para la convivencia pacífica</v>
      </c>
      <c r="J1095" t="s">
        <v>347</v>
      </c>
      <c r="K1095">
        <v>14</v>
      </c>
      <c r="L1095" t="str">
        <f>VLOOKUP(M1095,'BATERIA DE PROYECTOS'!$A$2:$L$115,12,0)</f>
        <v>Acceso a la Justicia</v>
      </c>
      <c r="M1095">
        <v>10</v>
      </c>
      <c r="N1095" t="s">
        <v>398</v>
      </c>
      <c r="O1095" t="s">
        <v>399</v>
      </c>
      <c r="P1095" t="s">
        <v>1968</v>
      </c>
      <c r="Q1095" s="104">
        <v>448</v>
      </c>
      <c r="R1095" s="104">
        <v>461</v>
      </c>
      <c r="S1095" s="104">
        <v>474</v>
      </c>
      <c r="T1095" s="104">
        <v>488</v>
      </c>
      <c r="U1095" s="104">
        <v>1871</v>
      </c>
      <c r="V1095" s="105">
        <v>1.2999999999999999E-2</v>
      </c>
      <c r="W1095">
        <v>0</v>
      </c>
      <c r="X1095" s="103">
        <v>500</v>
      </c>
      <c r="Y1095" t="s">
        <v>991</v>
      </c>
      <c r="Z1095" s="103">
        <v>51</v>
      </c>
      <c r="AA1095" s="112">
        <v>4</v>
      </c>
      <c r="AB1095" s="113" t="s">
        <v>400</v>
      </c>
      <c r="AC1095" s="121"/>
      <c r="AD1095" s="289" t="s">
        <v>347</v>
      </c>
      <c r="AE1095" s="289" t="s">
        <v>347</v>
      </c>
      <c r="AF1095" s="113" t="s">
        <v>354</v>
      </c>
    </row>
    <row r="1096" spans="1:32" x14ac:dyDescent="0.25">
      <c r="A1096">
        <v>15</v>
      </c>
      <c r="B1096" t="s">
        <v>32</v>
      </c>
      <c r="C1096" t="s">
        <v>421</v>
      </c>
      <c r="D1096">
        <v>1</v>
      </c>
      <c r="E1096" t="s">
        <v>343</v>
      </c>
      <c r="F1096">
        <v>5</v>
      </c>
      <c r="G1096" t="str">
        <f>VLOOKUP(M1096,'BATERIA DE PROYECTOS'!$A$2:$G$115,7,0)</f>
        <v>Programa 5. Espacio público seguro e inclusivo.</v>
      </c>
      <c r="H1096" t="s">
        <v>345</v>
      </c>
      <c r="I1096" t="str">
        <f>VLOOKUP(M1096,'BATERIA DE PROYECTOS'!$A$2:$I$115,9,0)</f>
        <v>Infraestructura segura e incluyente</v>
      </c>
      <c r="J1096" t="s">
        <v>347</v>
      </c>
      <c r="K1096">
        <v>16</v>
      </c>
      <c r="L1096" t="str">
        <f>VLOOKUP(M1096,'BATERIA DE PROYECTOS'!$A$2:$L$115,12,0)</f>
        <v>Construcción y/o conservación de elementos del sistema de espacio público</v>
      </c>
      <c r="M1096">
        <v>15</v>
      </c>
      <c r="N1096" t="s">
        <v>425</v>
      </c>
      <c r="O1096" t="s">
        <v>426</v>
      </c>
      <c r="P1096" t="s">
        <v>1969</v>
      </c>
      <c r="Q1096" s="104">
        <v>896</v>
      </c>
      <c r="R1096" s="104">
        <v>922</v>
      </c>
      <c r="S1096" s="104">
        <v>949</v>
      </c>
      <c r="T1096" s="104">
        <v>976</v>
      </c>
      <c r="U1096" s="104">
        <v>3743</v>
      </c>
      <c r="V1096" s="105">
        <v>2.7E-2</v>
      </c>
      <c r="W1096">
        <v>0</v>
      </c>
      <c r="X1096" s="103">
        <v>1000</v>
      </c>
      <c r="Y1096" t="s">
        <v>1006</v>
      </c>
      <c r="Z1096" s="103">
        <v>37</v>
      </c>
      <c r="AA1096" s="112">
        <v>6</v>
      </c>
      <c r="AB1096" s="113" t="s">
        <v>383</v>
      </c>
      <c r="AC1096" s="121"/>
      <c r="AD1096" s="289" t="s">
        <v>419</v>
      </c>
      <c r="AE1096" s="289" t="s">
        <v>427</v>
      </c>
      <c r="AF1096" s="113" t="s">
        <v>429</v>
      </c>
    </row>
    <row r="1097" spans="1:32" x14ac:dyDescent="0.25">
      <c r="A1097">
        <v>15</v>
      </c>
      <c r="B1097" t="s">
        <v>32</v>
      </c>
      <c r="C1097" t="s">
        <v>342</v>
      </c>
      <c r="D1097">
        <v>1</v>
      </c>
      <c r="E1097" t="s">
        <v>343</v>
      </c>
      <c r="F1097">
        <v>5</v>
      </c>
      <c r="G1097" t="str">
        <f>VLOOKUP(M1097,'BATERIA DE PROYECTOS'!$A$2:$G$115,7,0)</f>
        <v>Programa 5. Espacio público seguro e inclusivo.</v>
      </c>
      <c r="H1097" t="s">
        <v>373</v>
      </c>
      <c r="I1097" t="str">
        <f>VLOOKUP(M1097,'BATERIA DE PROYECTOS'!$A$2:$I$115,9,0)</f>
        <v>Cultura ciudadana para la convivencia pacífica</v>
      </c>
      <c r="J1097" t="s">
        <v>430</v>
      </c>
      <c r="K1097">
        <v>1</v>
      </c>
      <c r="L1097" t="str">
        <f>VLOOKUP(M1097,'BATERIA DE PROYECTOS'!$A$2:$L$115,12,0)</f>
        <v>Cultura ciudadana en torno a la seguridad</v>
      </c>
      <c r="M1097">
        <v>16</v>
      </c>
      <c r="N1097" t="s">
        <v>433</v>
      </c>
      <c r="O1097" t="s">
        <v>434</v>
      </c>
      <c r="P1097" t="s">
        <v>1970</v>
      </c>
      <c r="Q1097" s="104">
        <v>205</v>
      </c>
      <c r="R1097" s="104">
        <v>211</v>
      </c>
      <c r="S1097" s="104">
        <v>217</v>
      </c>
      <c r="T1097" s="104">
        <v>224</v>
      </c>
      <c r="U1097" s="104">
        <v>857</v>
      </c>
      <c r="V1097" s="105">
        <v>6.0000000000000001E-3</v>
      </c>
      <c r="W1097">
        <v>0</v>
      </c>
      <c r="X1097" s="103">
        <v>60</v>
      </c>
      <c r="Y1097" t="s">
        <v>991</v>
      </c>
      <c r="Z1097" s="103">
        <v>51</v>
      </c>
      <c r="AA1097" s="112">
        <v>7</v>
      </c>
      <c r="AB1097" s="113" t="s">
        <v>435</v>
      </c>
      <c r="AC1097" s="121"/>
      <c r="AD1097" s="289" t="s">
        <v>436</v>
      </c>
      <c r="AE1097" s="289" t="s">
        <v>347</v>
      </c>
      <c r="AF1097" s="113" t="s">
        <v>437</v>
      </c>
    </row>
    <row r="1098" spans="1:32" x14ac:dyDescent="0.25">
      <c r="A1098">
        <v>15</v>
      </c>
      <c r="B1098" t="s">
        <v>32</v>
      </c>
      <c r="C1098" t="s">
        <v>612</v>
      </c>
      <c r="D1098">
        <v>2</v>
      </c>
      <c r="E1098" t="s">
        <v>439</v>
      </c>
      <c r="F1098">
        <v>7</v>
      </c>
      <c r="G1098" t="str">
        <f>VLOOKUP(M1098,'BATERIA DE PROYECTOS'!$A$2:$G$115,7,0)</f>
        <v>Programa 7. Bogotá, una ciudad con menos pobreza.</v>
      </c>
      <c r="H1098" t="s">
        <v>373</v>
      </c>
      <c r="I1098" t="str">
        <f>VLOOKUP(M1098,'BATERIA DE PROYECTOS'!$A$2:$I$115,9,0)</f>
        <v xml:space="preserve">Menos pobreza </v>
      </c>
      <c r="J1098">
        <v>0.12</v>
      </c>
      <c r="K1098">
        <v>4</v>
      </c>
      <c r="L1098" t="str">
        <f>VLOOKUP(M1098,'BATERIA DE PROYECTOS'!$A$2:$L$115,12,0)</f>
        <v xml:space="preserve">Transferencias monetarias condicionadas para jóvenes </v>
      </c>
      <c r="M1098">
        <v>46</v>
      </c>
      <c r="N1098" t="s">
        <v>617</v>
      </c>
      <c r="O1098" t="s">
        <v>618</v>
      </c>
      <c r="P1098" t="s">
        <v>1971</v>
      </c>
      <c r="Q1098" s="104">
        <v>120</v>
      </c>
      <c r="R1098" s="104">
        <v>120</v>
      </c>
      <c r="S1098" s="104">
        <v>120</v>
      </c>
      <c r="T1098" s="104">
        <v>120</v>
      </c>
      <c r="U1098" s="104">
        <v>480</v>
      </c>
      <c r="V1098" s="105">
        <v>3.0000000000000001E-3</v>
      </c>
      <c r="W1098">
        <v>0</v>
      </c>
      <c r="X1098" s="103">
        <v>100</v>
      </c>
      <c r="Y1098" t="s">
        <v>1009</v>
      </c>
      <c r="Z1098" s="103">
        <v>24</v>
      </c>
      <c r="AA1098" s="112">
        <v>8</v>
      </c>
      <c r="AB1098" s="113" t="s">
        <v>619</v>
      </c>
      <c r="AC1098" s="121"/>
      <c r="AD1098" s="289" t="s">
        <v>620</v>
      </c>
      <c r="AE1098" s="289" t="s">
        <v>621</v>
      </c>
      <c r="AF1098" s="113" t="s">
        <v>622</v>
      </c>
    </row>
    <row r="1099" spans="1:32" x14ac:dyDescent="0.25">
      <c r="A1099">
        <v>15</v>
      </c>
      <c r="B1099" t="s">
        <v>32</v>
      </c>
      <c r="C1099" t="s">
        <v>612</v>
      </c>
      <c r="D1099">
        <v>2</v>
      </c>
      <c r="E1099" t="s">
        <v>439</v>
      </c>
      <c r="F1099">
        <v>7</v>
      </c>
      <c r="G1099" t="str">
        <f>VLOOKUP(M1099,'BATERIA DE PROYECTOS'!$A$2:$G$115,7,0)</f>
        <v>Programa 7. Bogotá, una ciudad con menos pobreza.</v>
      </c>
      <c r="H1099" t="s">
        <v>373</v>
      </c>
      <c r="I1099" t="str">
        <f>VLOOKUP(M1099,'BATERIA DE PROYECTOS'!$A$2:$I$115,9,0)</f>
        <v xml:space="preserve">Menos pobreza </v>
      </c>
      <c r="J1099">
        <v>0.12</v>
      </c>
      <c r="K1099">
        <v>5</v>
      </c>
      <c r="L1099" t="str">
        <f>VLOOKUP(M1099,'BATERIA DE PROYECTOS'!$A$2:$L$115,12,0)</f>
        <v>Otras Transferencias Monetarias</v>
      </c>
      <c r="M1099">
        <v>47</v>
      </c>
      <c r="N1099" t="s">
        <v>625</v>
      </c>
      <c r="O1099" t="s">
        <v>626</v>
      </c>
      <c r="P1099" t="s">
        <v>1972</v>
      </c>
      <c r="Q1099" s="104">
        <v>1639</v>
      </c>
      <c r="R1099" s="104">
        <v>1690</v>
      </c>
      <c r="S1099" s="104">
        <v>1743</v>
      </c>
      <c r="T1099" s="104">
        <v>1797</v>
      </c>
      <c r="U1099" s="104">
        <v>6869</v>
      </c>
      <c r="V1099" s="105">
        <v>0.05</v>
      </c>
      <c r="W1099">
        <v>0</v>
      </c>
      <c r="X1099" s="103">
        <v>5000</v>
      </c>
      <c r="Y1099" t="s">
        <v>1009</v>
      </c>
      <c r="Z1099" s="103">
        <v>24</v>
      </c>
      <c r="AA1099" s="112">
        <v>8</v>
      </c>
      <c r="AB1099" s="113" t="s">
        <v>627</v>
      </c>
      <c r="AC1099" s="121"/>
      <c r="AD1099" s="289" t="s">
        <v>620</v>
      </c>
      <c r="AE1099" s="289" t="s">
        <v>628</v>
      </c>
      <c r="AF1099" s="113" t="s">
        <v>629</v>
      </c>
    </row>
    <row r="1100" spans="1:32" x14ac:dyDescent="0.25">
      <c r="A1100">
        <v>15</v>
      </c>
      <c r="B1100" t="s">
        <v>32</v>
      </c>
      <c r="C1100" t="s">
        <v>612</v>
      </c>
      <c r="D1100">
        <v>2</v>
      </c>
      <c r="E1100" t="s">
        <v>439</v>
      </c>
      <c r="F1100">
        <v>7</v>
      </c>
      <c r="G1100" t="str">
        <f>VLOOKUP(M1100,'BATERIA DE PROYECTOS'!$A$2:$G$115,7,0)</f>
        <v>Programa 7. Bogotá, una ciudad con menos pobreza.</v>
      </c>
      <c r="H1100" t="s">
        <v>373</v>
      </c>
      <c r="I1100" t="str">
        <f>VLOOKUP(M1100,'BATERIA DE PROYECTOS'!$A$2:$I$115,9,0)</f>
        <v xml:space="preserve">Menos pobreza </v>
      </c>
      <c r="J1100">
        <v>0.12</v>
      </c>
      <c r="K1100">
        <v>6</v>
      </c>
      <c r="L1100" t="str">
        <f>VLOOKUP(M1100,'BATERIA DE PROYECTOS'!$A$2:$L$115,12,0)</f>
        <v>Apoyo económico para persona mayor - tipo C</v>
      </c>
      <c r="M1100">
        <v>48</v>
      </c>
      <c r="N1100" t="s">
        <v>632</v>
      </c>
      <c r="O1100" t="s">
        <v>633</v>
      </c>
      <c r="P1100" t="s">
        <v>1973</v>
      </c>
      <c r="Q1100" s="104">
        <v>1991</v>
      </c>
      <c r="R1100" s="104">
        <v>2049</v>
      </c>
      <c r="S1100" s="104">
        <v>2109</v>
      </c>
      <c r="T1100" s="104">
        <v>2170</v>
      </c>
      <c r="U1100" s="104">
        <v>8319</v>
      </c>
      <c r="V1100" s="105">
        <v>0.06</v>
      </c>
      <c r="W1100">
        <v>0</v>
      </c>
      <c r="X1100" s="103">
        <v>949</v>
      </c>
      <c r="Y1100" t="s">
        <v>1009</v>
      </c>
      <c r="Z1100" s="103">
        <v>24</v>
      </c>
      <c r="AA1100" s="112">
        <v>8</v>
      </c>
      <c r="AB1100" s="113" t="s">
        <v>634</v>
      </c>
      <c r="AC1100" s="121"/>
      <c r="AD1100" s="289" t="s">
        <v>620</v>
      </c>
      <c r="AE1100" s="289" t="s">
        <v>628</v>
      </c>
      <c r="AF1100" s="113" t="s">
        <v>635</v>
      </c>
    </row>
    <row r="1101" spans="1:32" x14ac:dyDescent="0.25">
      <c r="A1101">
        <v>15</v>
      </c>
      <c r="B1101" t="s">
        <v>32</v>
      </c>
      <c r="C1101" t="s">
        <v>612</v>
      </c>
      <c r="D1101">
        <v>2</v>
      </c>
      <c r="E1101" t="s">
        <v>439</v>
      </c>
      <c r="F1101">
        <v>8</v>
      </c>
      <c r="G1101" t="str">
        <f>VLOOKUP(M1101,'BATERIA DE PROYECTOS'!$A$2:$G$115,7,0)</f>
        <v>Programa 8. Erradicación del hambre en Bogotá</v>
      </c>
      <c r="H1101" t="s">
        <v>373</v>
      </c>
      <c r="I1101" t="str">
        <f>VLOOKUP(M1101,'BATERIA DE PROYECTOS'!$A$2:$I$115,9,0)</f>
        <v xml:space="preserve">Menos pobreza </v>
      </c>
      <c r="J1101">
        <v>0.12</v>
      </c>
      <c r="K1101">
        <v>7</v>
      </c>
      <c r="L1101" t="str">
        <f>VLOOKUP(M1101,'BATERIA DE PROYECTOS'!$A$2:$L$115,12,0)</f>
        <v>Comedores Comunitarios</v>
      </c>
      <c r="M1101">
        <v>49</v>
      </c>
      <c r="N1101" t="s">
        <v>639</v>
      </c>
      <c r="O1101" t="s">
        <v>1104</v>
      </c>
      <c r="P1101" t="s">
        <v>1974</v>
      </c>
      <c r="Q1101" s="104">
        <v>232</v>
      </c>
      <c r="R1101" s="104">
        <v>239</v>
      </c>
      <c r="S1101" s="104">
        <v>246</v>
      </c>
      <c r="T1101" s="104">
        <v>253</v>
      </c>
      <c r="U1101" s="104">
        <v>970</v>
      </c>
      <c r="V1101" s="105">
        <v>7.0000000000000001E-3</v>
      </c>
      <c r="W1101">
        <v>0</v>
      </c>
      <c r="X1101" s="103">
        <v>50</v>
      </c>
      <c r="Y1101" t="s">
        <v>1009</v>
      </c>
      <c r="Z1101" s="103">
        <v>24</v>
      </c>
      <c r="AA1101" s="112">
        <v>9</v>
      </c>
      <c r="AB1101" s="113" t="s">
        <v>641</v>
      </c>
      <c r="AC1101" s="121"/>
      <c r="AD1101" s="289" t="s">
        <v>642</v>
      </c>
      <c r="AE1101" s="289" t="s">
        <v>347</v>
      </c>
      <c r="AF1101" s="113" t="s">
        <v>643</v>
      </c>
    </row>
    <row r="1102" spans="1:32" x14ac:dyDescent="0.25">
      <c r="A1102">
        <v>15</v>
      </c>
      <c r="B1102" t="s">
        <v>32</v>
      </c>
      <c r="C1102" t="s">
        <v>438</v>
      </c>
      <c r="D1102">
        <v>2</v>
      </c>
      <c r="E1102" t="s">
        <v>439</v>
      </c>
      <c r="F1102">
        <v>10</v>
      </c>
      <c r="G1102" t="str">
        <f>VLOOKUP(M1102,'BATERIA DE PROYECTOS'!$A$2:$G$115,7,0)</f>
        <v xml:space="preserve">Programa 10. Salud Pública Integrada e Integral </v>
      </c>
      <c r="H1102" t="s">
        <v>373</v>
      </c>
      <c r="I1102" t="str">
        <f>VLOOKUP(M1102,'BATERIA DE PROYECTOS'!$A$2:$I$115,9,0)</f>
        <v>Ciudad saludable y con bien-estar</v>
      </c>
      <c r="J1102">
        <v>0.03</v>
      </c>
      <c r="K1102">
        <v>8</v>
      </c>
      <c r="L1102" t="str">
        <f>VLOOKUP(M1102,'BATERIA DE PROYECTOS'!$A$2:$L$115,12,0)</f>
        <v>Acciones complementarias para personas con discapacidad y sus cuidadores</v>
      </c>
      <c r="M1102">
        <v>17</v>
      </c>
      <c r="N1102" t="s">
        <v>444</v>
      </c>
      <c r="O1102" t="s">
        <v>445</v>
      </c>
      <c r="P1102" t="s">
        <v>1975</v>
      </c>
      <c r="Q1102" s="104">
        <v>331</v>
      </c>
      <c r="R1102" s="104">
        <v>341</v>
      </c>
      <c r="S1102" s="104">
        <v>351</v>
      </c>
      <c r="T1102" s="104">
        <v>361</v>
      </c>
      <c r="U1102" s="104">
        <v>1384</v>
      </c>
      <c r="V1102" s="105">
        <v>0.01</v>
      </c>
      <c r="W1102">
        <v>0</v>
      </c>
      <c r="X1102" s="103">
        <v>300</v>
      </c>
      <c r="Y1102" t="s">
        <v>1013</v>
      </c>
      <c r="Z1102" s="103">
        <v>18</v>
      </c>
      <c r="AA1102" s="112">
        <v>10</v>
      </c>
      <c r="AB1102" s="113" t="s">
        <v>446</v>
      </c>
      <c r="AC1102" s="121"/>
      <c r="AD1102" s="289" t="s">
        <v>347</v>
      </c>
      <c r="AE1102" s="289" t="s">
        <v>447</v>
      </c>
      <c r="AF1102" s="113" t="s">
        <v>449</v>
      </c>
    </row>
    <row r="1103" spans="1:32" x14ac:dyDescent="0.25">
      <c r="A1103">
        <v>15</v>
      </c>
      <c r="B1103" t="s">
        <v>32</v>
      </c>
      <c r="C1103" t="s">
        <v>438</v>
      </c>
      <c r="D1103">
        <v>2</v>
      </c>
      <c r="E1103" t="s">
        <v>439</v>
      </c>
      <c r="F1103">
        <v>10</v>
      </c>
      <c r="G1103" t="str">
        <f>VLOOKUP(M1103,'BATERIA DE PROYECTOS'!$A$2:$G$115,7,0)</f>
        <v xml:space="preserve">Programa 10. Salud Pública Integrada e Integral </v>
      </c>
      <c r="H1103" t="s">
        <v>373</v>
      </c>
      <c r="I1103" t="str">
        <f>VLOOKUP(M1103,'BATERIA DE PROYECTOS'!$A$2:$I$115,9,0)</f>
        <v>Ciudad saludable y con bien-estar</v>
      </c>
      <c r="J1103">
        <v>0.03</v>
      </c>
      <c r="K1103">
        <v>9</v>
      </c>
      <c r="L1103" t="str">
        <f>VLOOKUP(M1103,'BATERIA DE PROYECTOS'!$A$2:$L$115,12,0)</f>
        <v>Acciones para la disminución de los factores de riesgo frente al consumo de sustancias psicoactivas.</v>
      </c>
      <c r="M1103">
        <v>18</v>
      </c>
      <c r="N1103" t="s">
        <v>452</v>
      </c>
      <c r="O1103" t="s">
        <v>453</v>
      </c>
      <c r="P1103" t="s">
        <v>1976</v>
      </c>
      <c r="Q1103" s="104">
        <v>132</v>
      </c>
      <c r="R1103" s="104">
        <v>136</v>
      </c>
      <c r="S1103" s="104">
        <v>140</v>
      </c>
      <c r="T1103" s="104">
        <v>144</v>
      </c>
      <c r="U1103" s="104">
        <v>552</v>
      </c>
      <c r="V1103" s="105">
        <v>4.0000000000000001E-3</v>
      </c>
      <c r="W1103">
        <v>0</v>
      </c>
      <c r="X1103" s="103">
        <v>160</v>
      </c>
      <c r="Y1103" t="s">
        <v>1013</v>
      </c>
      <c r="Z1103" s="103">
        <v>18</v>
      </c>
      <c r="AA1103" s="112">
        <v>10</v>
      </c>
      <c r="AB1103" s="113" t="s">
        <v>454</v>
      </c>
      <c r="AC1103" s="121"/>
      <c r="AD1103" s="289" t="s">
        <v>347</v>
      </c>
      <c r="AE1103" s="289" t="s">
        <v>347</v>
      </c>
      <c r="AF1103" s="113" t="s">
        <v>455</v>
      </c>
    </row>
    <row r="1104" spans="1:32" x14ac:dyDescent="0.25">
      <c r="A1104">
        <v>15</v>
      </c>
      <c r="B1104" t="s">
        <v>32</v>
      </c>
      <c r="C1104" t="s">
        <v>438</v>
      </c>
      <c r="D1104">
        <v>2</v>
      </c>
      <c r="E1104" t="s">
        <v>439</v>
      </c>
      <c r="F1104">
        <v>10</v>
      </c>
      <c r="G1104" t="str">
        <f>VLOOKUP(M1104,'BATERIA DE PROYECTOS'!$A$2:$G$115,7,0)</f>
        <v xml:space="preserve">Programa 10. Salud Pública Integrada e Integral </v>
      </c>
      <c r="H1104" t="s">
        <v>373</v>
      </c>
      <c r="I1104" t="str">
        <f>VLOOKUP(M1104,'BATERIA DE PROYECTOS'!$A$2:$I$115,9,0)</f>
        <v>Ciudad saludable y con bien-estar</v>
      </c>
      <c r="J1104">
        <v>0.03</v>
      </c>
      <c r="K1104">
        <v>10</v>
      </c>
      <c r="L1104" t="str">
        <f>VLOOKUP(M1104,'BATERIA DE PROYECTOS'!$A$2:$L$115,12,0)</f>
        <v xml:space="preserve">Otorgamiento de Dispositivos de asistencia Personal - DAP - a personas con discapacidad </v>
      </c>
      <c r="M1104">
        <v>19</v>
      </c>
      <c r="N1104" t="s">
        <v>458</v>
      </c>
      <c r="O1104" t="s">
        <v>459</v>
      </c>
      <c r="P1104" t="s">
        <v>1881</v>
      </c>
      <c r="Q1104" s="104">
        <v>481</v>
      </c>
      <c r="R1104" s="104">
        <v>495</v>
      </c>
      <c r="S1104" s="104">
        <v>509</v>
      </c>
      <c r="T1104" s="104">
        <v>524</v>
      </c>
      <c r="U1104" s="104">
        <v>2009</v>
      </c>
      <c r="V1104" s="105">
        <v>1.4E-2</v>
      </c>
      <c r="W1104">
        <v>0</v>
      </c>
      <c r="X1104" s="103">
        <v>300</v>
      </c>
      <c r="Y1104" t="s">
        <v>1013</v>
      </c>
      <c r="Z1104" s="103">
        <v>18</v>
      </c>
      <c r="AA1104" s="112">
        <v>10</v>
      </c>
      <c r="AB1104" s="113" t="s">
        <v>460</v>
      </c>
      <c r="AC1104" s="121"/>
      <c r="AD1104" s="289" t="s">
        <v>347</v>
      </c>
      <c r="AE1104" s="289" t="s">
        <v>447</v>
      </c>
      <c r="AF1104" s="113" t="s">
        <v>449</v>
      </c>
    </row>
    <row r="1105" spans="1:32" x14ac:dyDescent="0.25">
      <c r="A1105">
        <v>15</v>
      </c>
      <c r="B1105" t="s">
        <v>32</v>
      </c>
      <c r="C1105" t="s">
        <v>438</v>
      </c>
      <c r="D1105">
        <v>2</v>
      </c>
      <c r="E1105" t="s">
        <v>439</v>
      </c>
      <c r="F1105">
        <v>10</v>
      </c>
      <c r="G1105" t="str">
        <f>VLOOKUP(M1105,'BATERIA DE PROYECTOS'!$A$2:$G$115,7,0)</f>
        <v xml:space="preserve">Programa 10. Salud Pública Integrada e Integral </v>
      </c>
      <c r="H1105" t="s">
        <v>373</v>
      </c>
      <c r="I1105" t="str">
        <f>VLOOKUP(M1105,'BATERIA DE PROYECTOS'!$A$2:$I$115,9,0)</f>
        <v>Ciudad saludable y con bien-estar</v>
      </c>
      <c r="J1105">
        <v>0.03</v>
      </c>
      <c r="K1105">
        <v>19</v>
      </c>
      <c r="L1105" t="str">
        <f>VLOOKUP(M1105,'BATERIA DE PROYECTOS'!$A$2:$L$115,12,0)</f>
        <v>Salud sexual y reproductiva consciente en adolescentes y jóvenes</v>
      </c>
      <c r="M1105">
        <v>20</v>
      </c>
      <c r="N1105" t="s">
        <v>463</v>
      </c>
      <c r="O1105" t="s">
        <v>464</v>
      </c>
      <c r="P1105" t="s">
        <v>1920</v>
      </c>
      <c r="Q1105" s="104">
        <v>132</v>
      </c>
      <c r="R1105" s="104">
        <v>136</v>
      </c>
      <c r="S1105" s="104">
        <v>140</v>
      </c>
      <c r="T1105" s="104">
        <v>144</v>
      </c>
      <c r="U1105" s="104">
        <v>552</v>
      </c>
      <c r="V1105" s="105">
        <v>4.0000000000000001E-3</v>
      </c>
      <c r="W1105">
        <v>0</v>
      </c>
      <c r="X1105" s="103">
        <v>200</v>
      </c>
      <c r="Y1105" t="s">
        <v>1013</v>
      </c>
      <c r="Z1105" s="103">
        <v>18</v>
      </c>
      <c r="AA1105" s="112">
        <v>10</v>
      </c>
      <c r="AB1105" s="113" t="s">
        <v>465</v>
      </c>
      <c r="AC1105" s="121"/>
      <c r="AD1105" s="289" t="s">
        <v>347</v>
      </c>
      <c r="AE1105" s="289" t="s">
        <v>347</v>
      </c>
      <c r="AF1105" s="113" t="s">
        <v>466</v>
      </c>
    </row>
    <row r="1106" spans="1:32" x14ac:dyDescent="0.25">
      <c r="A1106">
        <v>15</v>
      </c>
      <c r="B1106" t="s">
        <v>32</v>
      </c>
      <c r="C1106" t="s">
        <v>438</v>
      </c>
      <c r="D1106">
        <v>2</v>
      </c>
      <c r="E1106" t="s">
        <v>439</v>
      </c>
      <c r="F1106">
        <v>10</v>
      </c>
      <c r="G1106" t="str">
        <f>VLOOKUP(M1106,'BATERIA DE PROYECTOS'!$A$2:$G$115,7,0)</f>
        <v xml:space="preserve">Programa 10. Salud Pública Integrada e Integral </v>
      </c>
      <c r="H1106" t="s">
        <v>345</v>
      </c>
      <c r="I1106" t="str">
        <f>VLOOKUP(M1106,'BATERIA DE PROYECTOS'!$A$2:$I$115,9,0)</f>
        <v>Ciudad saludable y con bien-estar</v>
      </c>
      <c r="J1106" t="s">
        <v>347</v>
      </c>
      <c r="K1106">
        <v>70</v>
      </c>
      <c r="L1106" t="str">
        <f>VLOOKUP(M1106,'BATERIA DE PROYECTOS'!$A$2:$L$115,12,0)</f>
        <v>Acciones para la promoción y atención de la salud mental</v>
      </c>
      <c r="M1106">
        <v>23</v>
      </c>
      <c r="N1106" t="s">
        <v>480</v>
      </c>
      <c r="O1106" t="s">
        <v>481</v>
      </c>
      <c r="P1106" t="s">
        <v>1977</v>
      </c>
      <c r="Q1106" s="104">
        <v>497</v>
      </c>
      <c r="R1106" s="104">
        <v>512</v>
      </c>
      <c r="S1106" s="104">
        <v>527</v>
      </c>
      <c r="T1106" s="104">
        <v>542</v>
      </c>
      <c r="U1106" s="104">
        <v>2078</v>
      </c>
      <c r="V1106" s="105">
        <v>1.4999999999999999E-2</v>
      </c>
      <c r="W1106">
        <v>0</v>
      </c>
      <c r="X1106" s="103">
        <v>300</v>
      </c>
      <c r="Y1106" t="s">
        <v>1013</v>
      </c>
      <c r="Z1106" s="103">
        <v>18</v>
      </c>
      <c r="AA1106" s="112">
        <v>10</v>
      </c>
      <c r="AB1106" s="113" t="s">
        <v>482</v>
      </c>
      <c r="AC1106" s="121"/>
      <c r="AD1106" s="289" t="s">
        <v>483</v>
      </c>
      <c r="AE1106" s="289" t="s">
        <v>347</v>
      </c>
      <c r="AF1106" s="113" t="s">
        <v>472</v>
      </c>
    </row>
    <row r="1107" spans="1:32" x14ac:dyDescent="0.25">
      <c r="A1107">
        <v>15</v>
      </c>
      <c r="B1107" t="s">
        <v>32</v>
      </c>
      <c r="C1107" t="s">
        <v>491</v>
      </c>
      <c r="D1107">
        <v>2</v>
      </c>
      <c r="E1107" t="s">
        <v>439</v>
      </c>
      <c r="F1107">
        <v>12</v>
      </c>
      <c r="G1107" t="str">
        <f>VLOOKUP(M1107,'BATERIA DE PROYECTOS'!$A$2:$G$115,7,0)</f>
        <v>Programa 12. Bogotá cuida a su gente</v>
      </c>
      <c r="H1107" t="s">
        <v>345</v>
      </c>
      <c r="I1107" t="str">
        <f>VLOOKUP(M1107,'BATERIA DE PROYECTOS'!$A$2:$I$115,9,0)</f>
        <v>Cuidado de la vida</v>
      </c>
      <c r="J1107" t="s">
        <v>347</v>
      </c>
      <c r="K1107">
        <v>66</v>
      </c>
      <c r="L1107" t="str">
        <f>VLOOKUP(M1107,'BATERIA DE PROYECTOS'!$A$2:$L$115,12,0)</f>
        <v>Prevención y atención de violencia intrafamiliar y sexual para poblaciones en situaciones de riesgo y vulnerabilidad de derechos</v>
      </c>
      <c r="M1107">
        <v>25</v>
      </c>
      <c r="N1107" t="s">
        <v>496</v>
      </c>
      <c r="O1107" t="s">
        <v>497</v>
      </c>
      <c r="P1107" t="s">
        <v>1978</v>
      </c>
      <c r="Q1107" s="104">
        <v>331</v>
      </c>
      <c r="R1107" s="104">
        <v>341</v>
      </c>
      <c r="S1107" s="104">
        <v>351</v>
      </c>
      <c r="T1107" s="104">
        <v>361</v>
      </c>
      <c r="U1107" s="104">
        <v>1384</v>
      </c>
      <c r="V1107" s="105">
        <v>0.01</v>
      </c>
      <c r="W1107">
        <v>0</v>
      </c>
      <c r="X1107" s="103">
        <v>400</v>
      </c>
      <c r="Y1107" t="s">
        <v>1009</v>
      </c>
      <c r="Z1107" s="103">
        <v>24</v>
      </c>
      <c r="AA1107" s="112">
        <v>12</v>
      </c>
      <c r="AB1107" s="113" t="s">
        <v>498</v>
      </c>
      <c r="AC1107" s="121"/>
      <c r="AD1107" s="289" t="s">
        <v>347</v>
      </c>
      <c r="AE1107" s="289" t="s">
        <v>347</v>
      </c>
      <c r="AF1107" s="113" t="s">
        <v>371</v>
      </c>
    </row>
    <row r="1108" spans="1:32" x14ac:dyDescent="0.25">
      <c r="A1108">
        <v>15</v>
      </c>
      <c r="B1108" t="s">
        <v>32</v>
      </c>
      <c r="C1108" t="s">
        <v>491</v>
      </c>
      <c r="D1108">
        <v>2</v>
      </c>
      <c r="E1108" t="s">
        <v>439</v>
      </c>
      <c r="F1108">
        <v>12</v>
      </c>
      <c r="G1108" t="str">
        <f>VLOOKUP(M1108,'BATERIA DE PROYECTOS'!$A$2:$G$115,7,0)</f>
        <v>Programa 12. Bogotá cuida a su gente</v>
      </c>
      <c r="H1108" t="s">
        <v>345</v>
      </c>
      <c r="I1108" t="str">
        <f>VLOOKUP(M1108,'BATERIA DE PROYECTOS'!$A$2:$I$115,9,0)</f>
        <v>Cuidado de la vida</v>
      </c>
      <c r="J1108" t="s">
        <v>347</v>
      </c>
      <c r="K1108">
        <v>23</v>
      </c>
      <c r="L1108" t="str">
        <f>VLOOKUP(M1108,'BATERIA DE PROYECTOS'!$A$2:$L$115,12,0)</f>
        <v>Estrategias de cuidado a personas cuidadoras</v>
      </c>
      <c r="M1108">
        <v>26</v>
      </c>
      <c r="N1108" t="s">
        <v>501</v>
      </c>
      <c r="O1108" t="s">
        <v>502</v>
      </c>
      <c r="P1108" t="s">
        <v>1979</v>
      </c>
      <c r="Q1108" s="104">
        <v>401</v>
      </c>
      <c r="R1108" s="104">
        <v>413</v>
      </c>
      <c r="S1108" s="104">
        <v>425</v>
      </c>
      <c r="T1108" s="104">
        <v>437</v>
      </c>
      <c r="U1108" s="104">
        <v>1676</v>
      </c>
      <c r="V1108" s="105">
        <v>1.2E-2</v>
      </c>
      <c r="W1108">
        <v>0</v>
      </c>
      <c r="X1108" s="103">
        <v>400</v>
      </c>
      <c r="Y1108" t="s">
        <v>995</v>
      </c>
      <c r="Z1108" s="103">
        <v>50</v>
      </c>
      <c r="AA1108" s="112">
        <v>12</v>
      </c>
      <c r="AB1108" s="113" t="s">
        <v>503</v>
      </c>
      <c r="AC1108" s="121"/>
      <c r="AD1108" s="289" t="s">
        <v>347</v>
      </c>
      <c r="AE1108" s="289" t="s">
        <v>347</v>
      </c>
      <c r="AF1108" s="113" t="s">
        <v>371</v>
      </c>
    </row>
    <row r="1109" spans="1:32" x14ac:dyDescent="0.25">
      <c r="A1109">
        <v>15</v>
      </c>
      <c r="B1109" t="s">
        <v>32</v>
      </c>
      <c r="C1109" t="s">
        <v>491</v>
      </c>
      <c r="D1109">
        <v>2</v>
      </c>
      <c r="E1109" t="s">
        <v>439</v>
      </c>
      <c r="F1109">
        <v>12</v>
      </c>
      <c r="G1109" t="str">
        <f>VLOOKUP(M1109,'BATERIA DE PROYECTOS'!$A$2:$G$115,7,0)</f>
        <v>Programa 12. Bogotá cuida a su gente</v>
      </c>
      <c r="H1109" t="s">
        <v>345</v>
      </c>
      <c r="I1109" t="str">
        <f>VLOOKUP(M1109,'BATERIA DE PROYECTOS'!$A$2:$I$115,9,0)</f>
        <v>Cuidado de la vida</v>
      </c>
      <c r="J1109" t="s">
        <v>347</v>
      </c>
      <c r="K1109">
        <v>50</v>
      </c>
      <c r="L1109" t="str">
        <f>VLOOKUP(M1109,'BATERIA DE PROYECTOS'!$A$2:$L$115,12,0)</f>
        <v>Fortalecimiento de capacidades para el ejercicio de derechos y para la autonomía económica de las mujeres.</v>
      </c>
      <c r="M1109">
        <v>27</v>
      </c>
      <c r="N1109" t="s">
        <v>506</v>
      </c>
      <c r="O1109" t="s">
        <v>507</v>
      </c>
      <c r="P1109" t="s">
        <v>1980</v>
      </c>
      <c r="Q1109" s="104">
        <v>504</v>
      </c>
      <c r="R1109" s="104">
        <v>519</v>
      </c>
      <c r="S1109" s="104">
        <v>534</v>
      </c>
      <c r="T1109" s="104">
        <v>549</v>
      </c>
      <c r="U1109" s="104">
        <v>2106</v>
      </c>
      <c r="V1109" s="105">
        <v>1.4999999999999999E-2</v>
      </c>
      <c r="W1109">
        <v>0</v>
      </c>
      <c r="X1109" s="103">
        <v>800</v>
      </c>
      <c r="Y1109" t="s">
        <v>995</v>
      </c>
      <c r="Z1109" s="103">
        <v>50</v>
      </c>
      <c r="AA1109" s="112">
        <v>12</v>
      </c>
      <c r="AB1109" s="113" t="s">
        <v>352</v>
      </c>
      <c r="AC1109" s="121"/>
      <c r="AD1109" s="289" t="s">
        <v>347</v>
      </c>
      <c r="AE1109" s="289" t="s">
        <v>508</v>
      </c>
      <c r="AF1109" s="113" t="s">
        <v>509</v>
      </c>
    </row>
    <row r="1110" spans="1:32" x14ac:dyDescent="0.25">
      <c r="A1110">
        <v>15</v>
      </c>
      <c r="B1110" t="s">
        <v>32</v>
      </c>
      <c r="C1110" t="s">
        <v>521</v>
      </c>
      <c r="D1110">
        <v>2</v>
      </c>
      <c r="E1110" t="s">
        <v>439</v>
      </c>
      <c r="F1110">
        <v>13</v>
      </c>
      <c r="G1110" t="str">
        <f>VLOOKUP(M1110,'BATERIA DE PROYECTOS'!$A$2:$G$115,7,0)</f>
        <v>Programa 13. Bogotá, un territorio de paz y reconciliación en donde todos puedan volver a empezar.</v>
      </c>
      <c r="H1110" t="s">
        <v>345</v>
      </c>
      <c r="I1110" t="str">
        <f>VLOOKUP(M1110,'BATERIA DE PROYECTOS'!$A$2:$I$115,9,0)</f>
        <v>Cuidado de la vida</v>
      </c>
      <c r="J1110" t="s">
        <v>347</v>
      </c>
      <c r="K1110">
        <v>21</v>
      </c>
      <c r="L1110" t="str">
        <f>VLOOKUP(M1110,'BATERIA DE PROYECTOS'!$A$2:$L$115,12,0)</f>
        <v>Construcción de memoria, verdad, reparación, víctimas, paz y reconciliación</v>
      </c>
      <c r="M1110">
        <v>30</v>
      </c>
      <c r="N1110" t="s">
        <v>525</v>
      </c>
      <c r="O1110" t="s">
        <v>526</v>
      </c>
      <c r="P1110" t="s">
        <v>1981</v>
      </c>
      <c r="Q1110" s="104">
        <v>135</v>
      </c>
      <c r="R1110" s="104">
        <v>137</v>
      </c>
      <c r="S1110" s="104">
        <v>139</v>
      </c>
      <c r="T1110" s="104">
        <v>141</v>
      </c>
      <c r="U1110" s="104">
        <v>552</v>
      </c>
      <c r="V1110" s="105">
        <v>4.0000000000000001E-3</v>
      </c>
      <c r="W1110">
        <v>0</v>
      </c>
      <c r="X1110" s="103">
        <v>160</v>
      </c>
      <c r="Y1110" t="s">
        <v>1023</v>
      </c>
      <c r="Z1110" s="103">
        <v>1</v>
      </c>
      <c r="AA1110" s="112">
        <v>13</v>
      </c>
      <c r="AB1110" s="113" t="s">
        <v>362</v>
      </c>
      <c r="AC1110" s="121"/>
      <c r="AD1110" s="289" t="s">
        <v>347</v>
      </c>
      <c r="AE1110" s="289" t="s">
        <v>527</v>
      </c>
      <c r="AF1110" s="113" t="s">
        <v>528</v>
      </c>
    </row>
    <row r="1111" spans="1:32" x14ac:dyDescent="0.25">
      <c r="A1111">
        <v>15</v>
      </c>
      <c r="B1111" t="s">
        <v>32</v>
      </c>
      <c r="C1111" t="s">
        <v>521</v>
      </c>
      <c r="D1111">
        <v>2</v>
      </c>
      <c r="E1111" t="s">
        <v>439</v>
      </c>
      <c r="F1111">
        <v>13</v>
      </c>
      <c r="G1111" t="str">
        <f>VLOOKUP(M1111,'BATERIA DE PROYECTOS'!$A$2:$G$115,7,0)</f>
        <v>Programa 13. Bogotá, un territorio de paz y reconciliación en donde todos puedan volver a empezar.</v>
      </c>
      <c r="H1111" t="s">
        <v>345</v>
      </c>
      <c r="I1111" t="str">
        <f>VLOOKUP(M1111,'BATERIA DE PROYECTOS'!$A$2:$I$115,9,0)</f>
        <v>Cuidado de la vida</v>
      </c>
      <c r="J1111" t="s">
        <v>347</v>
      </c>
      <c r="K1111">
        <v>21</v>
      </c>
      <c r="L1111" t="str">
        <f>VLOOKUP(M1111,'BATERIA DE PROYECTOS'!$A$2:$L$115,12,0)</f>
        <v>Construcción de memoria, verdad, reparación, víctimas, paz y reconciliación</v>
      </c>
      <c r="M1111">
        <v>32</v>
      </c>
      <c r="N1111" t="s">
        <v>533</v>
      </c>
      <c r="O1111" t="s">
        <v>534</v>
      </c>
      <c r="P1111" t="s">
        <v>1025</v>
      </c>
      <c r="Q1111" s="104">
        <v>100</v>
      </c>
      <c r="R1111" s="104">
        <v>105</v>
      </c>
      <c r="S1111" s="104">
        <v>110</v>
      </c>
      <c r="T1111" s="104">
        <v>115</v>
      </c>
      <c r="U1111" s="104">
        <v>430</v>
      </c>
      <c r="V1111" s="105">
        <v>3.0000000000000001E-3</v>
      </c>
      <c r="W1111">
        <v>0</v>
      </c>
      <c r="X1111" s="103">
        <v>4</v>
      </c>
      <c r="Y1111" t="s">
        <v>1023</v>
      </c>
      <c r="Z1111" s="103">
        <v>1</v>
      </c>
      <c r="AA1111" s="112">
        <v>13</v>
      </c>
      <c r="AB1111" s="113" t="s">
        <v>352</v>
      </c>
      <c r="AC1111" s="121"/>
      <c r="AD1111" s="289" t="s">
        <v>347</v>
      </c>
      <c r="AE1111" s="289" t="s">
        <v>347</v>
      </c>
      <c r="AF1111" s="113" t="s">
        <v>535</v>
      </c>
    </row>
    <row r="1112" spans="1:32" x14ac:dyDescent="0.25">
      <c r="A1112">
        <v>15</v>
      </c>
      <c r="B1112" t="s">
        <v>32</v>
      </c>
      <c r="C1112" t="s">
        <v>536</v>
      </c>
      <c r="D1112">
        <v>2</v>
      </c>
      <c r="E1112" t="s">
        <v>439</v>
      </c>
      <c r="F1112">
        <v>14</v>
      </c>
      <c r="G1112" t="str">
        <f>VLOOKUP(M1112,'BATERIA DE PROYECTOS'!$A$2:$G$115,7,0)</f>
        <v>Programa 14. Bogotá deportiva, recreativa, artística, patrimonial e intercultural.</v>
      </c>
      <c r="H1112" t="s">
        <v>373</v>
      </c>
      <c r="I1112" t="str">
        <f>VLOOKUP(M1112,'BATERIA DE PROYECTOS'!$A$2:$I$115,9,0)</f>
        <v>Bogotá cultural y deportiva</v>
      </c>
      <c r="J1112" t="s">
        <v>539</v>
      </c>
      <c r="K1112">
        <v>3</v>
      </c>
      <c r="L1112" t="str">
        <f>VLOOKUP(M1112,'BATERIA DE PROYECTOS'!$A$2:$L$115,12,0)</f>
        <v>Iniciativas de interés cultural, artístico, patrimonial y de cultura ciudadana.</v>
      </c>
      <c r="M1112">
        <v>33</v>
      </c>
      <c r="N1112" t="s">
        <v>542</v>
      </c>
      <c r="O1112" t="s">
        <v>543</v>
      </c>
      <c r="P1112" t="s">
        <v>1182</v>
      </c>
      <c r="Q1112" s="104">
        <v>1626</v>
      </c>
      <c r="R1112" s="104">
        <v>1673</v>
      </c>
      <c r="S1112" s="104">
        <v>1722</v>
      </c>
      <c r="T1112" s="104">
        <v>1772</v>
      </c>
      <c r="U1112" s="104">
        <v>6793</v>
      </c>
      <c r="V1112" s="105">
        <v>4.9000000000000002E-2</v>
      </c>
      <c r="W1112">
        <v>0</v>
      </c>
      <c r="X1112" s="103">
        <v>60</v>
      </c>
      <c r="Y1112" t="s">
        <v>1027</v>
      </c>
      <c r="Z1112" s="103">
        <v>26</v>
      </c>
      <c r="AA1112" s="112">
        <v>14</v>
      </c>
      <c r="AB1112" s="113" t="s">
        <v>544</v>
      </c>
      <c r="AC1112" s="121"/>
      <c r="AD1112" s="289" t="s">
        <v>545</v>
      </c>
      <c r="AE1112" s="289" t="s">
        <v>546</v>
      </c>
      <c r="AF1112" s="113" t="s">
        <v>548</v>
      </c>
    </row>
    <row r="1113" spans="1:32" x14ac:dyDescent="0.25">
      <c r="A1113">
        <v>15</v>
      </c>
      <c r="B1113" t="s">
        <v>32</v>
      </c>
      <c r="C1113" t="s">
        <v>536</v>
      </c>
      <c r="D1113">
        <v>2</v>
      </c>
      <c r="E1113" t="s">
        <v>439</v>
      </c>
      <c r="F1113">
        <v>14</v>
      </c>
      <c r="G1113" t="str">
        <f>VLOOKUP(M1113,'BATERIA DE PROYECTOS'!$A$2:$G$115,7,0)</f>
        <v>Programa 14. Bogotá deportiva, recreativa, artística, patrimonial e intercultural.</v>
      </c>
      <c r="H1113" t="s">
        <v>345</v>
      </c>
      <c r="I1113" t="str">
        <f>VLOOKUP(M1113,'BATERIA DE PROYECTOS'!$A$2:$I$115,9,0)</f>
        <v>Bogotá cultural y deportiva</v>
      </c>
      <c r="J1113" t="s">
        <v>347</v>
      </c>
      <c r="K1113">
        <v>24</v>
      </c>
      <c r="L1113" t="str">
        <f>VLOOKUP(M1113,'BATERIA DE PROYECTOS'!$A$2:$L$115,12,0)</f>
        <v xml:space="preserve">Recreación y deporte </v>
      </c>
      <c r="M1113">
        <v>34</v>
      </c>
      <c r="N1113" t="s">
        <v>551</v>
      </c>
      <c r="O1113" t="s">
        <v>552</v>
      </c>
      <c r="P1113" t="s">
        <v>1982</v>
      </c>
      <c r="Q1113" s="104">
        <v>244</v>
      </c>
      <c r="R1113" s="104">
        <v>251</v>
      </c>
      <c r="S1113" s="104">
        <v>258</v>
      </c>
      <c r="T1113" s="104">
        <v>267</v>
      </c>
      <c r="U1113" s="104">
        <v>1020</v>
      </c>
      <c r="V1113" s="105">
        <v>7.0000000000000001E-3</v>
      </c>
      <c r="W1113">
        <v>0</v>
      </c>
      <c r="X1113" s="103">
        <v>200</v>
      </c>
      <c r="Y1113" t="s">
        <v>1027</v>
      </c>
      <c r="Z1113" s="103">
        <v>26</v>
      </c>
      <c r="AA1113" s="112">
        <v>15</v>
      </c>
      <c r="AB1113" s="113" t="s">
        <v>553</v>
      </c>
      <c r="AC1113" s="121"/>
      <c r="AD1113" s="289" t="s">
        <v>545</v>
      </c>
      <c r="AE1113" s="289" t="s">
        <v>347</v>
      </c>
      <c r="AF1113" s="113" t="s">
        <v>554</v>
      </c>
    </row>
    <row r="1114" spans="1:32" x14ac:dyDescent="0.25">
      <c r="A1114">
        <v>15</v>
      </c>
      <c r="B1114" t="s">
        <v>32</v>
      </c>
      <c r="C1114" t="s">
        <v>536</v>
      </c>
      <c r="D1114">
        <v>2</v>
      </c>
      <c r="E1114" t="s">
        <v>439</v>
      </c>
      <c r="F1114">
        <v>14</v>
      </c>
      <c r="G1114" t="str">
        <f>VLOOKUP(M1114,'BATERIA DE PROYECTOS'!$A$2:$G$115,7,0)</f>
        <v>Programa 14. Bogotá deportiva, recreativa, artística, patrimonial e intercultural.</v>
      </c>
      <c r="H1114" t="s">
        <v>345</v>
      </c>
      <c r="I1114" t="str">
        <f>VLOOKUP(M1114,'BATERIA DE PROYECTOS'!$A$2:$I$115,9,0)</f>
        <v>Bogotá cultural y deportiva</v>
      </c>
      <c r="J1114" t="s">
        <v>347</v>
      </c>
      <c r="K1114">
        <v>24</v>
      </c>
      <c r="L1114" t="str">
        <f>VLOOKUP(M1114,'BATERIA DE PROYECTOS'!$A$2:$L$115,12,0)</f>
        <v xml:space="preserve">Recreación y deporte </v>
      </c>
      <c r="M1114">
        <v>35</v>
      </c>
      <c r="N1114" t="s">
        <v>555</v>
      </c>
      <c r="O1114" t="s">
        <v>556</v>
      </c>
      <c r="P1114" t="s">
        <v>1983</v>
      </c>
      <c r="Q1114" s="104">
        <v>220</v>
      </c>
      <c r="R1114" s="104">
        <v>226</v>
      </c>
      <c r="S1114" s="104">
        <v>232</v>
      </c>
      <c r="T1114" s="104">
        <v>238</v>
      </c>
      <c r="U1114" s="104">
        <v>916</v>
      </c>
      <c r="V1114" s="105">
        <v>7.0000000000000001E-3</v>
      </c>
      <c r="W1114">
        <v>0</v>
      </c>
      <c r="X1114" s="103">
        <v>800</v>
      </c>
      <c r="Y1114" t="s">
        <v>1027</v>
      </c>
      <c r="Z1114" s="103">
        <v>26</v>
      </c>
      <c r="AA1114" s="112">
        <v>15</v>
      </c>
      <c r="AB1114" s="113" t="s">
        <v>557</v>
      </c>
      <c r="AC1114" s="121"/>
      <c r="AD1114" s="289" t="s">
        <v>545</v>
      </c>
      <c r="AE1114" s="289" t="s">
        <v>347</v>
      </c>
      <c r="AF1114" s="113" t="s">
        <v>558</v>
      </c>
    </row>
    <row r="1115" spans="1:32" x14ac:dyDescent="0.25">
      <c r="A1115">
        <v>15</v>
      </c>
      <c r="B1115" t="s">
        <v>32</v>
      </c>
      <c r="C1115" t="s">
        <v>536</v>
      </c>
      <c r="D1115">
        <v>2</v>
      </c>
      <c r="E1115" t="s">
        <v>439</v>
      </c>
      <c r="F1115">
        <v>14</v>
      </c>
      <c r="G1115" t="str">
        <f>VLOOKUP(M1115,'BATERIA DE PROYECTOS'!$A$2:$G$115,7,0)</f>
        <v>Programa 14. Bogotá deportiva, recreativa, artística, patrimonial e intercultural.</v>
      </c>
      <c r="H1115" t="s">
        <v>345</v>
      </c>
      <c r="I1115" t="str">
        <f>VLOOKUP(M1115,'BATERIA DE PROYECTOS'!$A$2:$I$115,9,0)</f>
        <v>Bogotá cultural y deportiva</v>
      </c>
      <c r="J1115" t="s">
        <v>347</v>
      </c>
      <c r="K1115">
        <v>24</v>
      </c>
      <c r="L1115" t="str">
        <f>VLOOKUP(M1115,'BATERIA DE PROYECTOS'!$A$2:$L$115,12,0)</f>
        <v xml:space="preserve">Recreación y deporte </v>
      </c>
      <c r="M1115">
        <v>36</v>
      </c>
      <c r="N1115" t="s">
        <v>559</v>
      </c>
      <c r="O1115" t="s">
        <v>560</v>
      </c>
      <c r="P1115" t="s">
        <v>1984</v>
      </c>
      <c r="Q1115" s="104">
        <v>200</v>
      </c>
      <c r="R1115" s="104">
        <v>207</v>
      </c>
      <c r="S1115" s="104">
        <v>214</v>
      </c>
      <c r="T1115" s="104">
        <v>221</v>
      </c>
      <c r="U1115" s="104">
        <v>842</v>
      </c>
      <c r="V1115" s="105">
        <v>6.0000000000000001E-3</v>
      </c>
      <c r="W1115">
        <v>0</v>
      </c>
      <c r="X1115" s="103">
        <v>600</v>
      </c>
      <c r="Y1115" t="s">
        <v>1027</v>
      </c>
      <c r="Z1115" s="103">
        <v>26</v>
      </c>
      <c r="AA1115" s="112">
        <v>15</v>
      </c>
      <c r="AB1115" s="113" t="s">
        <v>561</v>
      </c>
      <c r="AC1115" s="121"/>
      <c r="AD1115" s="289" t="s">
        <v>545</v>
      </c>
      <c r="AE1115" s="289" t="s">
        <v>562</v>
      </c>
      <c r="AF1115" s="113" t="s">
        <v>563</v>
      </c>
    </row>
    <row r="1116" spans="1:32" x14ac:dyDescent="0.25">
      <c r="A1116">
        <v>15</v>
      </c>
      <c r="B1116" t="s">
        <v>32</v>
      </c>
      <c r="C1116" t="s">
        <v>536</v>
      </c>
      <c r="D1116">
        <v>2</v>
      </c>
      <c r="E1116" t="s">
        <v>439</v>
      </c>
      <c r="F1116">
        <v>14</v>
      </c>
      <c r="G1116" t="str">
        <f>VLOOKUP(M1116,'BATERIA DE PROYECTOS'!$A$2:$G$115,7,0)</f>
        <v>Programa 14. Bogotá deportiva, recreativa, artística, patrimonial e intercultural.</v>
      </c>
      <c r="H1116" t="s">
        <v>345</v>
      </c>
      <c r="I1116" t="str">
        <f>VLOOKUP(M1116,'BATERIA DE PROYECTOS'!$A$2:$I$115,9,0)</f>
        <v>Bogotá cultural y deportiva</v>
      </c>
      <c r="J1116" t="s">
        <v>347</v>
      </c>
      <c r="K1116">
        <v>24</v>
      </c>
      <c r="L1116" t="str">
        <f>VLOOKUP(M1116,'BATERIA DE PROYECTOS'!$A$2:$L$115,12,0)</f>
        <v xml:space="preserve">Recreación y deporte </v>
      </c>
      <c r="M1116">
        <v>37</v>
      </c>
      <c r="N1116" t="s">
        <v>564</v>
      </c>
      <c r="O1116" t="s">
        <v>565</v>
      </c>
      <c r="P1116" t="s">
        <v>1985</v>
      </c>
      <c r="Q1116" s="104">
        <v>185</v>
      </c>
      <c r="R1116" s="104">
        <v>190</v>
      </c>
      <c r="S1116" s="104">
        <v>195</v>
      </c>
      <c r="T1116" s="104">
        <v>200</v>
      </c>
      <c r="U1116" s="104">
        <v>770</v>
      </c>
      <c r="V1116" s="105">
        <v>6.0000000000000001E-3</v>
      </c>
      <c r="W1116">
        <v>0</v>
      </c>
      <c r="X1116" s="103">
        <v>600</v>
      </c>
      <c r="Y1116" t="s">
        <v>1027</v>
      </c>
      <c r="Z1116" s="103">
        <v>26</v>
      </c>
      <c r="AA1116" s="112">
        <v>15</v>
      </c>
      <c r="AB1116" s="113" t="s">
        <v>222</v>
      </c>
      <c r="AC1116" s="121"/>
      <c r="AD1116" s="289" t="s">
        <v>347</v>
      </c>
      <c r="AE1116" s="289" t="s">
        <v>347</v>
      </c>
      <c r="AF1116" s="113" t="s">
        <v>566</v>
      </c>
    </row>
    <row r="1117" spans="1:32" x14ac:dyDescent="0.25">
      <c r="A1117">
        <v>15</v>
      </c>
      <c r="B1117" t="s">
        <v>32</v>
      </c>
      <c r="C1117" t="s">
        <v>536</v>
      </c>
      <c r="D1117">
        <v>2</v>
      </c>
      <c r="E1117" t="s">
        <v>439</v>
      </c>
      <c r="F1117">
        <v>14</v>
      </c>
      <c r="G1117" t="str">
        <f>VLOOKUP(M1117,'BATERIA DE PROYECTOS'!$A$2:$G$115,7,0)</f>
        <v>Programa 14. Bogotá deportiva, recreativa, artística, patrimonial e intercultural.</v>
      </c>
      <c r="H1117" t="s">
        <v>345</v>
      </c>
      <c r="I1117" t="str">
        <f>VLOOKUP(M1117,'BATERIA DE PROYECTOS'!$A$2:$I$115,9,0)</f>
        <v>Bogotá cultural y deportiva</v>
      </c>
      <c r="J1117" t="s">
        <v>347</v>
      </c>
      <c r="K1117">
        <v>25</v>
      </c>
      <c r="L1117" t="str">
        <f>VLOOKUP(M1117,'BATERIA DE PROYECTOS'!$A$2:$L$115,12,0)</f>
        <v>Arte, cultura y patrimonio</v>
      </c>
      <c r="M1117">
        <v>38</v>
      </c>
      <c r="N1117" t="s">
        <v>569</v>
      </c>
      <c r="O1117" t="s">
        <v>570</v>
      </c>
      <c r="P1117" t="s">
        <v>1986</v>
      </c>
      <c r="Q1117" s="104">
        <v>398</v>
      </c>
      <c r="R1117" s="104">
        <v>409</v>
      </c>
      <c r="S1117" s="104">
        <v>421</v>
      </c>
      <c r="T1117" s="104">
        <v>434</v>
      </c>
      <c r="U1117" s="104">
        <v>1662</v>
      </c>
      <c r="V1117" s="105">
        <v>1.2E-2</v>
      </c>
      <c r="W1117">
        <v>0</v>
      </c>
      <c r="X1117" s="103">
        <v>8</v>
      </c>
      <c r="Y1117" t="s">
        <v>1027</v>
      </c>
      <c r="Z1117" s="103">
        <v>26</v>
      </c>
      <c r="AA1117" s="112">
        <v>14</v>
      </c>
      <c r="AB1117" s="113" t="s">
        <v>571</v>
      </c>
      <c r="AC1117" s="121"/>
      <c r="AD1117" s="289" t="s">
        <v>545</v>
      </c>
      <c r="AE1117" s="289" t="s">
        <v>572</v>
      </c>
      <c r="AF1117" s="113" t="s">
        <v>573</v>
      </c>
    </row>
    <row r="1118" spans="1:32" x14ac:dyDescent="0.25">
      <c r="A1118">
        <v>15</v>
      </c>
      <c r="B1118" t="s">
        <v>32</v>
      </c>
      <c r="C1118" t="s">
        <v>536</v>
      </c>
      <c r="D1118">
        <v>2</v>
      </c>
      <c r="E1118" t="s">
        <v>439</v>
      </c>
      <c r="F1118">
        <v>14</v>
      </c>
      <c r="G1118" t="str">
        <f>VLOOKUP(M1118,'BATERIA DE PROYECTOS'!$A$2:$G$115,7,0)</f>
        <v>Programa 14. Bogotá deportiva, recreativa, artística, patrimonial e intercultural.</v>
      </c>
      <c r="H1118" t="s">
        <v>345</v>
      </c>
      <c r="I1118" t="str">
        <f>VLOOKUP(M1118,'BATERIA DE PROYECTOS'!$A$2:$I$115,9,0)</f>
        <v>Bogotá cultural y deportiva</v>
      </c>
      <c r="J1118" t="s">
        <v>347</v>
      </c>
      <c r="K1118">
        <v>25</v>
      </c>
      <c r="L1118" t="str">
        <f>VLOOKUP(M1118,'BATERIA DE PROYECTOS'!$A$2:$L$115,12,0)</f>
        <v>Arte, cultura y patrimonio</v>
      </c>
      <c r="M1118">
        <v>39</v>
      </c>
      <c r="N1118" t="s">
        <v>574</v>
      </c>
      <c r="O1118" t="s">
        <v>575</v>
      </c>
      <c r="P1118" t="s">
        <v>1715</v>
      </c>
      <c r="Q1118" s="104">
        <v>398</v>
      </c>
      <c r="R1118" s="104">
        <v>409</v>
      </c>
      <c r="S1118" s="104">
        <v>421</v>
      </c>
      <c r="T1118" s="104">
        <v>434</v>
      </c>
      <c r="U1118" s="104">
        <v>1662</v>
      </c>
      <c r="V1118" s="105">
        <v>1.2E-2</v>
      </c>
      <c r="W1118">
        <v>0</v>
      </c>
      <c r="X1118" s="103">
        <v>600</v>
      </c>
      <c r="Y1118" t="s">
        <v>1027</v>
      </c>
      <c r="Z1118" s="103">
        <v>26</v>
      </c>
      <c r="AA1118" s="112">
        <v>14</v>
      </c>
      <c r="AB1118" s="113" t="s">
        <v>561</v>
      </c>
      <c r="AC1118" s="121"/>
      <c r="AD1118" s="289" t="s">
        <v>545</v>
      </c>
      <c r="AE1118" s="289" t="s">
        <v>576</v>
      </c>
      <c r="AF1118" s="113" t="s">
        <v>577</v>
      </c>
    </row>
    <row r="1119" spans="1:32" x14ac:dyDescent="0.25">
      <c r="A1119">
        <v>15</v>
      </c>
      <c r="B1119" t="s">
        <v>32</v>
      </c>
      <c r="C1119" t="s">
        <v>536</v>
      </c>
      <c r="D1119">
        <v>2</v>
      </c>
      <c r="E1119" t="s">
        <v>439</v>
      </c>
      <c r="F1119">
        <v>14</v>
      </c>
      <c r="G1119" t="str">
        <f>VLOOKUP(M1119,'BATERIA DE PROYECTOS'!$A$2:$G$115,7,0)</f>
        <v>Programa 14. Bogotá deportiva, recreativa, artística, patrimonial e intercultural.</v>
      </c>
      <c r="H1119" t="s">
        <v>345</v>
      </c>
      <c r="I1119" t="str">
        <f>VLOOKUP(M1119,'BATERIA DE PROYECTOS'!$A$2:$I$115,9,0)</f>
        <v>Bogotá cultural y deportiva</v>
      </c>
      <c r="J1119" t="s">
        <v>347</v>
      </c>
      <c r="K1119">
        <v>25</v>
      </c>
      <c r="L1119" t="str">
        <f>VLOOKUP(M1119,'BATERIA DE PROYECTOS'!$A$2:$L$115,12,0)</f>
        <v>Arte, cultura y patrimonio</v>
      </c>
      <c r="M1119">
        <v>40</v>
      </c>
      <c r="N1119" t="s">
        <v>578</v>
      </c>
      <c r="O1119" t="s">
        <v>579</v>
      </c>
      <c r="P1119" t="s">
        <v>1658</v>
      </c>
      <c r="Q1119" s="104">
        <v>531</v>
      </c>
      <c r="R1119" s="104">
        <v>548</v>
      </c>
      <c r="S1119" s="104">
        <v>564</v>
      </c>
      <c r="T1119" s="104">
        <v>579</v>
      </c>
      <c r="U1119" s="104">
        <v>2222</v>
      </c>
      <c r="V1119" s="105">
        <v>1.6E-2</v>
      </c>
      <c r="W1119">
        <v>0</v>
      </c>
      <c r="X1119" s="103">
        <v>40</v>
      </c>
      <c r="Y1119" t="s">
        <v>1027</v>
      </c>
      <c r="Z1119" s="103">
        <v>26</v>
      </c>
      <c r="AA1119" s="112">
        <v>14</v>
      </c>
      <c r="AB1119" s="113" t="s">
        <v>580</v>
      </c>
      <c r="AC1119" s="121"/>
      <c r="AD1119" s="289" t="s">
        <v>347</v>
      </c>
      <c r="AE1119" s="289" t="s">
        <v>347</v>
      </c>
      <c r="AF1119" s="113" t="s">
        <v>581</v>
      </c>
    </row>
    <row r="1120" spans="1:32" x14ac:dyDescent="0.25">
      <c r="A1120">
        <v>15</v>
      </c>
      <c r="B1120" t="s">
        <v>32</v>
      </c>
      <c r="C1120" t="s">
        <v>595</v>
      </c>
      <c r="D1120">
        <v>2</v>
      </c>
      <c r="E1120" t="s">
        <v>439</v>
      </c>
      <c r="F1120">
        <v>15</v>
      </c>
      <c r="G1120" t="str">
        <f>VLOOKUP(M1120,'BATERIA DE PROYECTOS'!$A$2:$G$115,7,0)</f>
        <v>Programa 15. Bogotá protege todas las formas de vida</v>
      </c>
      <c r="H1120" t="s">
        <v>345</v>
      </c>
      <c r="I1120" t="str">
        <f>VLOOKUP(M1120,'BATERIA DE PROYECTOS'!$A$2:$I$115,9,0)</f>
        <v>Cuidado de la vida</v>
      </c>
      <c r="J1120" t="s">
        <v>347</v>
      </c>
      <c r="K1120">
        <v>33</v>
      </c>
      <c r="L1120" t="str">
        <f>VLOOKUP(M1120,'BATERIA DE PROYECTOS'!$A$2:$L$115,12,0)</f>
        <v>Protección y bienestar animal</v>
      </c>
      <c r="M1120">
        <v>43</v>
      </c>
      <c r="N1120" t="s">
        <v>599</v>
      </c>
      <c r="O1120" t="s">
        <v>600</v>
      </c>
      <c r="P1120" t="s">
        <v>1987</v>
      </c>
      <c r="Q1120" s="104">
        <v>187</v>
      </c>
      <c r="R1120" s="104">
        <v>192</v>
      </c>
      <c r="S1120" s="104">
        <v>197</v>
      </c>
      <c r="T1120" s="104">
        <v>204</v>
      </c>
      <c r="U1120" s="104">
        <v>780</v>
      </c>
      <c r="V1120" s="105">
        <v>6.0000000000000001E-3</v>
      </c>
      <c r="W1120">
        <v>0</v>
      </c>
      <c r="X1120" s="103">
        <v>80</v>
      </c>
      <c r="Y1120" t="s">
        <v>1036</v>
      </c>
      <c r="Z1120" s="103">
        <v>33</v>
      </c>
      <c r="AA1120" s="112">
        <v>16</v>
      </c>
      <c r="AB1120" s="113" t="s">
        <v>406</v>
      </c>
      <c r="AC1120" s="121"/>
      <c r="AD1120" s="289" t="s">
        <v>347</v>
      </c>
      <c r="AE1120" s="289" t="s">
        <v>601</v>
      </c>
      <c r="AF1120" s="113" t="s">
        <v>602</v>
      </c>
    </row>
    <row r="1121" spans="1:32" x14ac:dyDescent="0.25">
      <c r="A1121">
        <v>15</v>
      </c>
      <c r="B1121" t="s">
        <v>32</v>
      </c>
      <c r="C1121" t="s">
        <v>595</v>
      </c>
      <c r="D1121">
        <v>2</v>
      </c>
      <c r="E1121" t="s">
        <v>439</v>
      </c>
      <c r="F1121">
        <v>15</v>
      </c>
      <c r="G1121" t="str">
        <f>VLOOKUP(M1121,'BATERIA DE PROYECTOS'!$A$2:$G$115,7,0)</f>
        <v>Programa 15. Bogotá protege todas las formas de vida</v>
      </c>
      <c r="H1121" t="s">
        <v>345</v>
      </c>
      <c r="I1121" t="str">
        <f>VLOOKUP(M1121,'BATERIA DE PROYECTOS'!$A$2:$I$115,9,0)</f>
        <v>Cuidado de la vida</v>
      </c>
      <c r="J1121" t="s">
        <v>347</v>
      </c>
      <c r="K1121">
        <v>33</v>
      </c>
      <c r="L1121" t="str">
        <f>VLOOKUP(M1121,'BATERIA DE PROYECTOS'!$A$2:$L$115,12,0)</f>
        <v>Protección y bienestar animal</v>
      </c>
      <c r="M1121">
        <v>44</v>
      </c>
      <c r="N1121" t="s">
        <v>603</v>
      </c>
      <c r="O1121" t="s">
        <v>604</v>
      </c>
      <c r="P1121" t="s">
        <v>1988</v>
      </c>
      <c r="Q1121" s="104">
        <v>250</v>
      </c>
      <c r="R1121" s="104">
        <v>255</v>
      </c>
      <c r="S1121" s="104">
        <v>260</v>
      </c>
      <c r="T1121" s="104">
        <v>265</v>
      </c>
      <c r="U1121" s="104">
        <v>1030</v>
      </c>
      <c r="V1121" s="105">
        <v>7.0000000000000001E-3</v>
      </c>
      <c r="W1121">
        <v>0</v>
      </c>
      <c r="X1121" s="103">
        <v>1000</v>
      </c>
      <c r="Y1121" t="s">
        <v>1036</v>
      </c>
      <c r="Z1121" s="103">
        <v>33</v>
      </c>
      <c r="AA1121" s="112">
        <v>16</v>
      </c>
      <c r="AB1121" s="113" t="s">
        <v>605</v>
      </c>
      <c r="AC1121" s="121"/>
      <c r="AD1121" s="289" t="s">
        <v>347</v>
      </c>
      <c r="AE1121" s="289" t="s">
        <v>606</v>
      </c>
      <c r="AF1121" s="113" t="s">
        <v>607</v>
      </c>
    </row>
    <row r="1122" spans="1:32" x14ac:dyDescent="0.25">
      <c r="A1122">
        <v>15</v>
      </c>
      <c r="B1122" t="s">
        <v>32</v>
      </c>
      <c r="C1122" t="s">
        <v>595</v>
      </c>
      <c r="D1122">
        <v>2</v>
      </c>
      <c r="E1122" t="s">
        <v>439</v>
      </c>
      <c r="F1122">
        <v>15</v>
      </c>
      <c r="G1122" t="str">
        <f>VLOOKUP(M1122,'BATERIA DE PROYECTOS'!$A$2:$G$115,7,0)</f>
        <v>Programa 15. Bogotá protege todas las formas de vida</v>
      </c>
      <c r="H1122" t="s">
        <v>345</v>
      </c>
      <c r="I1122" t="str">
        <f>VLOOKUP(M1122,'BATERIA DE PROYECTOS'!$A$2:$I$115,9,0)</f>
        <v>Cuidado de la vida</v>
      </c>
      <c r="J1122" t="s">
        <v>347</v>
      </c>
      <c r="K1122">
        <v>33</v>
      </c>
      <c r="L1122" t="str">
        <f>VLOOKUP(M1122,'BATERIA DE PROYECTOS'!$A$2:$L$115,12,0)</f>
        <v>Protección y bienestar animal</v>
      </c>
      <c r="M1122">
        <v>45</v>
      </c>
      <c r="N1122" t="s">
        <v>608</v>
      </c>
      <c r="O1122" t="s">
        <v>609</v>
      </c>
      <c r="P1122" t="s">
        <v>1989</v>
      </c>
      <c r="Q1122" s="104">
        <v>60</v>
      </c>
      <c r="R1122" s="104">
        <v>65</v>
      </c>
      <c r="S1122" s="104">
        <v>70</v>
      </c>
      <c r="T1122" s="104">
        <v>75</v>
      </c>
      <c r="U1122" s="104">
        <v>270</v>
      </c>
      <c r="V1122" s="105">
        <v>2E-3</v>
      </c>
      <c r="W1122">
        <v>0</v>
      </c>
      <c r="X1122" s="103">
        <v>400</v>
      </c>
      <c r="Y1122" t="s">
        <v>1036</v>
      </c>
      <c r="Z1122" s="103">
        <v>33</v>
      </c>
      <c r="AA1122" s="112">
        <v>16</v>
      </c>
      <c r="AB1122" s="113" t="s">
        <v>610</v>
      </c>
      <c r="AC1122" s="121"/>
      <c r="AD1122" s="289" t="s">
        <v>347</v>
      </c>
      <c r="AE1122" s="289" t="s">
        <v>611</v>
      </c>
      <c r="AF1122" s="113" t="s">
        <v>607</v>
      </c>
    </row>
    <row r="1123" spans="1:32" x14ac:dyDescent="0.25">
      <c r="A1123">
        <v>15</v>
      </c>
      <c r="B1123" t="s">
        <v>32</v>
      </c>
      <c r="C1123" t="s">
        <v>644</v>
      </c>
      <c r="D1123">
        <v>3</v>
      </c>
      <c r="E1123" t="s">
        <v>645</v>
      </c>
      <c r="F1123">
        <v>16</v>
      </c>
      <c r="G1123" t="str">
        <f>VLOOKUP(M1123,'BATERIA DE PROYECTOS'!$A$2:$G$115,7,0)</f>
        <v>Programa 16. Atención integral a la primera infancia y educación como eje del potencial humano.</v>
      </c>
      <c r="H1123" t="s">
        <v>373</v>
      </c>
      <c r="I1123" t="str">
        <f>VLOOKUP(M1123,'BATERIA DE PROYECTOS'!$A$2:$I$115,9,0)</f>
        <v>Educación como eje del potencial humano</v>
      </c>
      <c r="J1123">
        <v>0.09</v>
      </c>
      <c r="K1123">
        <v>28</v>
      </c>
      <c r="L1123" t="str">
        <f>VLOOKUP(M1123,'BATERIA DE PROYECTOS'!$A$2:$L$115,12,0)</f>
        <v>Dotación de equipamientos para instituciones educativas públicas del distrito.</v>
      </c>
      <c r="M1123">
        <v>50</v>
      </c>
      <c r="N1123" t="s">
        <v>650</v>
      </c>
      <c r="O1123" t="s">
        <v>651</v>
      </c>
      <c r="P1123" t="s">
        <v>1990</v>
      </c>
      <c r="Q1123" s="104">
        <v>331</v>
      </c>
      <c r="R1123" s="104">
        <v>341</v>
      </c>
      <c r="S1123" s="104">
        <v>351</v>
      </c>
      <c r="T1123" s="104">
        <v>361</v>
      </c>
      <c r="U1123" s="104">
        <v>1384</v>
      </c>
      <c r="V1123" s="105">
        <v>0.01</v>
      </c>
      <c r="W1123">
        <v>0</v>
      </c>
      <c r="X1123" s="103">
        <v>5</v>
      </c>
      <c r="Y1123" t="s">
        <v>1040</v>
      </c>
      <c r="Z1123" s="103">
        <v>15</v>
      </c>
      <c r="AA1123" s="112">
        <v>17</v>
      </c>
      <c r="AB1123" s="113" t="s">
        <v>222</v>
      </c>
      <c r="AC1123" s="121"/>
      <c r="AD1123" s="289" t="s">
        <v>347</v>
      </c>
      <c r="AE1123" s="289" t="s">
        <v>652</v>
      </c>
      <c r="AF1123" s="113" t="s">
        <v>653</v>
      </c>
    </row>
    <row r="1124" spans="1:32" x14ac:dyDescent="0.25">
      <c r="A1124">
        <v>15</v>
      </c>
      <c r="B1124" t="s">
        <v>32</v>
      </c>
      <c r="C1124" t="s">
        <v>644</v>
      </c>
      <c r="D1124">
        <v>3</v>
      </c>
      <c r="E1124" t="s">
        <v>645</v>
      </c>
      <c r="F1124">
        <v>16</v>
      </c>
      <c r="G1124" t="str">
        <f>VLOOKUP(M1124,'BATERIA DE PROYECTOS'!$A$2:$G$115,7,0)</f>
        <v>Programa 16. Atención integral a la primera infancia y educación como eje del potencial humano.</v>
      </c>
      <c r="H1124" t="s">
        <v>373</v>
      </c>
      <c r="I1124" t="str">
        <f>VLOOKUP(M1124,'BATERIA DE PROYECTOS'!$A$2:$I$115,9,0)</f>
        <v>Educación como eje del potencial humano</v>
      </c>
      <c r="J1124">
        <v>0.09</v>
      </c>
      <c r="K1124">
        <v>29</v>
      </c>
      <c r="L1124" t="str">
        <f>VLOOKUP(M1124,'BATERIA DE PROYECTOS'!$A$2:$L$115,12,0)</f>
        <v>Apoyo para educación superior</v>
      </c>
      <c r="M1124">
        <v>52</v>
      </c>
      <c r="N1124" t="s">
        <v>662</v>
      </c>
      <c r="O1124" t="s">
        <v>663</v>
      </c>
      <c r="P1124" t="s">
        <v>1893</v>
      </c>
      <c r="Q1124" s="104">
        <v>2655</v>
      </c>
      <c r="R1124" s="104">
        <v>2732</v>
      </c>
      <c r="S1124" s="104">
        <v>2812</v>
      </c>
      <c r="T1124" s="104">
        <v>2894</v>
      </c>
      <c r="U1124" s="104">
        <v>11093</v>
      </c>
      <c r="V1124" s="105">
        <v>0.08</v>
      </c>
      <c r="W1124">
        <v>0</v>
      </c>
      <c r="X1124" s="103">
        <v>100</v>
      </c>
      <c r="Y1124" t="s">
        <v>1040</v>
      </c>
      <c r="Z1124" s="103">
        <v>15</v>
      </c>
      <c r="AA1124" s="112">
        <v>17</v>
      </c>
      <c r="AB1124" s="113" t="s">
        <v>664</v>
      </c>
      <c r="AC1124" s="121"/>
      <c r="AD1124" s="289" t="s">
        <v>659</v>
      </c>
      <c r="AE1124" s="289" t="s">
        <v>660</v>
      </c>
      <c r="AF1124" s="113" t="s">
        <v>665</v>
      </c>
    </row>
    <row r="1125" spans="1:32" x14ac:dyDescent="0.25">
      <c r="A1125">
        <v>15</v>
      </c>
      <c r="B1125" t="s">
        <v>32</v>
      </c>
      <c r="C1125" t="s">
        <v>672</v>
      </c>
      <c r="D1125">
        <v>3</v>
      </c>
      <c r="E1125" t="s">
        <v>645</v>
      </c>
      <c r="F1125">
        <v>19</v>
      </c>
      <c r="G1125" t="str">
        <f>VLOOKUP(M1125,'BATERIA DE PROYECTOS'!$A$2:$G$115,7,0)</f>
        <v>Programa 19. Desarrollo empresarial, productividad y empleo.</v>
      </c>
      <c r="H1125" t="s">
        <v>345</v>
      </c>
      <c r="I1125" t="str">
        <f>VLOOKUP(M1125,'BATERIA DE PROYECTOS'!$A$2:$I$115,9,0)</f>
        <v>Desarrollo empresarial, productividad y empleo</v>
      </c>
      <c r="J1125" t="s">
        <v>347</v>
      </c>
      <c r="K1125">
        <v>35</v>
      </c>
      <c r="L1125" t="str">
        <f>VLOOKUP(M1125,'BATERIA DE PROYECTOS'!$A$2:$L$115,12,0)</f>
        <v>Fortalecimiento de habilidades para la empleabilidad - impulso al empleo local.</v>
      </c>
      <c r="M1125">
        <v>54</v>
      </c>
      <c r="N1125" t="s">
        <v>677</v>
      </c>
      <c r="O1125" t="s">
        <v>678</v>
      </c>
      <c r="P1125" t="s">
        <v>1991</v>
      </c>
      <c r="Q1125" s="104">
        <v>497</v>
      </c>
      <c r="R1125" s="104">
        <v>512</v>
      </c>
      <c r="S1125" s="104">
        <v>527</v>
      </c>
      <c r="T1125" s="104">
        <v>542</v>
      </c>
      <c r="U1125" s="104">
        <v>2078</v>
      </c>
      <c r="V1125" s="105">
        <v>1.4999999999999999E-2</v>
      </c>
      <c r="W1125">
        <v>0</v>
      </c>
      <c r="X1125" s="103">
        <v>720</v>
      </c>
      <c r="Y1125" t="s">
        <v>1044</v>
      </c>
      <c r="Z1125" s="103">
        <v>11</v>
      </c>
      <c r="AA1125" s="112">
        <v>18</v>
      </c>
      <c r="AB1125" s="113" t="s">
        <v>352</v>
      </c>
      <c r="AC1125" s="121"/>
      <c r="AD1125" s="289" t="s">
        <v>679</v>
      </c>
      <c r="AE1125" s="289" t="s">
        <v>347</v>
      </c>
      <c r="AF1125" s="113" t="s">
        <v>680</v>
      </c>
    </row>
    <row r="1126" spans="1:32" x14ac:dyDescent="0.25">
      <c r="A1126">
        <v>15</v>
      </c>
      <c r="B1126" t="s">
        <v>32</v>
      </c>
      <c r="C1126" t="s">
        <v>672</v>
      </c>
      <c r="D1126">
        <v>3</v>
      </c>
      <c r="E1126" t="s">
        <v>645</v>
      </c>
      <c r="F1126">
        <v>19</v>
      </c>
      <c r="G1126" t="str">
        <f>VLOOKUP(M1126,'BATERIA DE PROYECTOS'!$A$2:$G$115,7,0)</f>
        <v>Programa 19. Desarrollo empresarial, productividad y empleo.</v>
      </c>
      <c r="H1126" t="s">
        <v>345</v>
      </c>
      <c r="I1126" t="str">
        <f>VLOOKUP(M1126,'BATERIA DE PROYECTOS'!$A$2:$I$115,9,0)</f>
        <v>Emprendimiento equitativo e incluyente</v>
      </c>
      <c r="J1126" t="s">
        <v>347</v>
      </c>
      <c r="K1126">
        <v>36</v>
      </c>
      <c r="L1126" t="str">
        <f>VLOOKUP(M1126,'BATERIA DE PROYECTOS'!$A$2:$L$115,12,0)</f>
        <v>Desarrollo turístico local</v>
      </c>
      <c r="M1126">
        <v>55</v>
      </c>
      <c r="N1126" t="s">
        <v>684</v>
      </c>
      <c r="O1126" t="s">
        <v>685</v>
      </c>
      <c r="P1126" t="s">
        <v>1992</v>
      </c>
      <c r="Q1126" s="104">
        <v>335</v>
      </c>
      <c r="R1126" s="104">
        <v>344</v>
      </c>
      <c r="S1126" s="104">
        <v>355</v>
      </c>
      <c r="T1126" s="104">
        <v>365</v>
      </c>
      <c r="U1126" s="104">
        <v>1399</v>
      </c>
      <c r="V1126" s="105">
        <v>0.01</v>
      </c>
      <c r="W1126">
        <v>0</v>
      </c>
      <c r="X1126" s="103">
        <v>50</v>
      </c>
      <c r="Y1126" t="s">
        <v>1044</v>
      </c>
      <c r="Z1126" s="103">
        <v>11</v>
      </c>
      <c r="AA1126" s="112">
        <v>18</v>
      </c>
      <c r="AB1126" s="113" t="s">
        <v>686</v>
      </c>
      <c r="AC1126" s="121"/>
      <c r="AD1126" s="289" t="s">
        <v>347</v>
      </c>
      <c r="AE1126" s="289" t="s">
        <v>347</v>
      </c>
      <c r="AF1126" s="113" t="s">
        <v>687</v>
      </c>
    </row>
    <row r="1127" spans="1:32" x14ac:dyDescent="0.25">
      <c r="A1127">
        <v>15</v>
      </c>
      <c r="B1127" t="s">
        <v>32</v>
      </c>
      <c r="C1127" t="s">
        <v>536</v>
      </c>
      <c r="D1127">
        <v>3</v>
      </c>
      <c r="E1127" t="s">
        <v>645</v>
      </c>
      <c r="F1127">
        <v>20</v>
      </c>
      <c r="G1127" t="str">
        <f>VLOOKUP(M1127,'BATERIA DE PROYECTOS'!$A$2:$G$115,7,0)</f>
        <v>Programa 20. Promoción del emprendimiento formal, equitativo e incluyente</v>
      </c>
      <c r="H1127" t="s">
        <v>345</v>
      </c>
      <c r="I1127" t="str">
        <f>VLOOKUP(M1127,'BATERIA DE PROYECTOS'!$A$2:$I$115,9,0)</f>
        <v>Bogotá cultural y deportiva</v>
      </c>
      <c r="J1127" t="s">
        <v>347</v>
      </c>
      <c r="K1127">
        <v>30</v>
      </c>
      <c r="L1127" t="str">
        <f>VLOOKUP(M1127,'BATERIA DE PROYECTOS'!$A$2:$L$115,12,0)</f>
        <v>Sostenibilidad del ecosistema cultural y creativo</v>
      </c>
      <c r="M1127">
        <v>56</v>
      </c>
      <c r="N1127" t="s">
        <v>691</v>
      </c>
      <c r="O1127" t="s">
        <v>692</v>
      </c>
      <c r="P1127" t="s">
        <v>1993</v>
      </c>
      <c r="Q1127" s="104">
        <v>331</v>
      </c>
      <c r="R1127" s="104">
        <v>341</v>
      </c>
      <c r="S1127" s="104">
        <v>351</v>
      </c>
      <c r="T1127" s="104">
        <v>361</v>
      </c>
      <c r="U1127" s="104">
        <v>1384</v>
      </c>
      <c r="V1127" s="105">
        <v>0.01</v>
      </c>
      <c r="W1127">
        <v>0</v>
      </c>
      <c r="X1127" s="103">
        <v>60</v>
      </c>
      <c r="Y1127" t="s">
        <v>1027</v>
      </c>
      <c r="Z1127" s="103">
        <v>26</v>
      </c>
      <c r="AA1127" s="112">
        <v>19</v>
      </c>
      <c r="AB1127" s="113" t="s">
        <v>693</v>
      </c>
      <c r="AC1127" s="121"/>
      <c r="AD1127" s="289" t="s">
        <v>545</v>
      </c>
      <c r="AE1127" s="289" t="s">
        <v>347</v>
      </c>
      <c r="AF1127" s="113" t="s">
        <v>694</v>
      </c>
    </row>
    <row r="1128" spans="1:32" x14ac:dyDescent="0.25">
      <c r="A1128">
        <v>15</v>
      </c>
      <c r="B1128" t="s">
        <v>32</v>
      </c>
      <c r="C1128" t="s">
        <v>672</v>
      </c>
      <c r="D1128">
        <v>3</v>
      </c>
      <c r="E1128" t="s">
        <v>645</v>
      </c>
      <c r="F1128">
        <v>20</v>
      </c>
      <c r="G1128" t="str">
        <f>VLOOKUP(M1128,'BATERIA DE PROYECTOS'!$A$2:$G$115,7,0)</f>
        <v>Programa 20. Promoción del emprendimiento formal, equitativo e incluyente</v>
      </c>
      <c r="H1128" t="s">
        <v>345</v>
      </c>
      <c r="I1128" t="str">
        <f>VLOOKUP(M1128,'BATERIA DE PROYECTOS'!$A$2:$I$115,9,0)</f>
        <v>Emprendimiento equitativo e incluyente</v>
      </c>
      <c r="J1128" t="s">
        <v>347</v>
      </c>
      <c r="K1128">
        <v>38</v>
      </c>
      <c r="L1128" t="str">
        <f>VLOOKUP(M1128,'BATERIA DE PROYECTOS'!$A$2:$L$115,12,0)</f>
        <v>Fortalecimiento del tejido empresarial local</v>
      </c>
      <c r="M1128">
        <v>58</v>
      </c>
      <c r="N1128" t="s">
        <v>704</v>
      </c>
      <c r="O1128" t="s">
        <v>705</v>
      </c>
      <c r="P1128" t="s">
        <v>1994</v>
      </c>
      <c r="Q1128" s="104">
        <v>331</v>
      </c>
      <c r="R1128" s="104">
        <v>341</v>
      </c>
      <c r="S1128" s="104">
        <v>351</v>
      </c>
      <c r="T1128" s="104">
        <v>361</v>
      </c>
      <c r="U1128" s="104">
        <v>1384</v>
      </c>
      <c r="V1128" s="105">
        <v>0.01</v>
      </c>
      <c r="W1128">
        <v>0</v>
      </c>
      <c r="X1128" s="103">
        <v>100</v>
      </c>
      <c r="Y1128" t="s">
        <v>1044</v>
      </c>
      <c r="Z1128" s="103">
        <v>11</v>
      </c>
      <c r="AA1128" s="112">
        <v>20</v>
      </c>
      <c r="AB1128" s="113" t="s">
        <v>706</v>
      </c>
      <c r="AC1128" s="121"/>
      <c r="AD1128" s="289" t="s">
        <v>347</v>
      </c>
      <c r="AE1128" s="289" t="s">
        <v>707</v>
      </c>
      <c r="AF1128" s="113" t="s">
        <v>708</v>
      </c>
    </row>
    <row r="1129" spans="1:32" x14ac:dyDescent="0.25">
      <c r="A1129">
        <v>15</v>
      </c>
      <c r="B1129" t="s">
        <v>32</v>
      </c>
      <c r="C1129" t="s">
        <v>536</v>
      </c>
      <c r="D1129">
        <v>4</v>
      </c>
      <c r="E1129" t="s">
        <v>710</v>
      </c>
      <c r="F1129">
        <v>24</v>
      </c>
      <c r="G1129" t="str">
        <f>VLOOKUP(M1129,'BATERIA DE PROYECTOS'!$A$2:$G$115,7,0)</f>
        <v>Programa 24. Revitalización y renovación urbana y rural con inclusión.</v>
      </c>
      <c r="H1129" t="s">
        <v>345</v>
      </c>
      <c r="I1129" t="str">
        <f>VLOOKUP(M1129,'BATERIA DE PROYECTOS'!$A$2:$I$115,9,0)</f>
        <v>Desarrollo urbano y rural integral</v>
      </c>
      <c r="J1129" t="s">
        <v>347</v>
      </c>
      <c r="K1129">
        <v>26</v>
      </c>
      <c r="L1129" t="str">
        <f>VLOOKUP(M1129,'BATERIA DE PROYECTOS'!$A$2:$L$115,12,0)</f>
        <v>Construcción, mantenimiento y dotación de parques de la red de proximidad</v>
      </c>
      <c r="M1129">
        <v>61</v>
      </c>
      <c r="N1129" t="s">
        <v>727</v>
      </c>
      <c r="O1129" t="s">
        <v>728</v>
      </c>
      <c r="P1129" t="s">
        <v>1995</v>
      </c>
      <c r="Q1129" s="104">
        <v>574</v>
      </c>
      <c r="R1129" s="104">
        <v>590</v>
      </c>
      <c r="S1129" s="104">
        <v>608</v>
      </c>
      <c r="T1129" s="104">
        <v>625</v>
      </c>
      <c r="U1129" s="104">
        <v>2397</v>
      </c>
      <c r="V1129" s="105">
        <v>1.7000000000000001E-2</v>
      </c>
      <c r="W1129">
        <v>0</v>
      </c>
      <c r="X1129" s="103">
        <v>4</v>
      </c>
      <c r="Y1129" t="s">
        <v>1027</v>
      </c>
      <c r="Z1129" s="103">
        <v>26</v>
      </c>
      <c r="AA1129" s="112">
        <v>22</v>
      </c>
      <c r="AB1129" s="113" t="s">
        <v>383</v>
      </c>
      <c r="AC1129" s="121"/>
      <c r="AD1129" s="289" t="s">
        <v>347</v>
      </c>
      <c r="AE1129" s="289" t="s">
        <v>729</v>
      </c>
      <c r="AF1129" s="113" t="s">
        <v>730</v>
      </c>
    </row>
    <row r="1130" spans="1:32" x14ac:dyDescent="0.25">
      <c r="A1130">
        <v>15</v>
      </c>
      <c r="B1130" t="s">
        <v>32</v>
      </c>
      <c r="C1130" t="s">
        <v>536</v>
      </c>
      <c r="D1130">
        <v>4</v>
      </c>
      <c r="E1130" t="s">
        <v>710</v>
      </c>
      <c r="F1130">
        <v>24</v>
      </c>
      <c r="G1130" t="str">
        <f>VLOOKUP(M1130,'BATERIA DE PROYECTOS'!$A$2:$G$115,7,0)</f>
        <v>Programa 24. Revitalización y renovación urbana y rural con inclusión.</v>
      </c>
      <c r="H1130" t="s">
        <v>345</v>
      </c>
      <c r="I1130" t="str">
        <f>VLOOKUP(M1130,'BATERIA DE PROYECTOS'!$A$2:$I$115,9,0)</f>
        <v>Desarrollo urbano y rural integral</v>
      </c>
      <c r="J1130" t="s">
        <v>347</v>
      </c>
      <c r="K1130">
        <v>31</v>
      </c>
      <c r="L1130" t="str">
        <f>VLOOKUP(M1130,'BATERIA DE PROYECTOS'!$A$2:$L$115,12,0)</f>
        <v>Dotación de equipamientos culturales de escala local</v>
      </c>
      <c r="M1130">
        <v>62</v>
      </c>
      <c r="N1130" t="s">
        <v>733</v>
      </c>
      <c r="O1130" t="s">
        <v>734</v>
      </c>
      <c r="P1130" t="s">
        <v>1726</v>
      </c>
      <c r="Q1130" s="104">
        <v>663</v>
      </c>
      <c r="R1130" s="104">
        <v>683</v>
      </c>
      <c r="S1130" s="104">
        <v>703</v>
      </c>
      <c r="T1130" s="104">
        <v>723</v>
      </c>
      <c r="U1130" s="104">
        <v>2772</v>
      </c>
      <c r="V1130" s="105">
        <v>0.02</v>
      </c>
      <c r="W1130">
        <v>0</v>
      </c>
      <c r="X1130" s="103">
        <v>1</v>
      </c>
      <c r="Y1130" t="s">
        <v>1027</v>
      </c>
      <c r="Z1130" s="103">
        <v>26</v>
      </c>
      <c r="AA1130" s="112">
        <v>33</v>
      </c>
      <c r="AB1130" s="113" t="s">
        <v>383</v>
      </c>
      <c r="AC1130" s="121"/>
      <c r="AD1130" s="289" t="s">
        <v>347</v>
      </c>
      <c r="AE1130" s="289" t="s">
        <v>735</v>
      </c>
      <c r="AF1130" s="113" t="s">
        <v>736</v>
      </c>
    </row>
    <row r="1131" spans="1:32" x14ac:dyDescent="0.25">
      <c r="A1131">
        <v>15</v>
      </c>
      <c r="B1131" t="s">
        <v>32</v>
      </c>
      <c r="C1131" t="s">
        <v>758</v>
      </c>
      <c r="D1131">
        <v>4</v>
      </c>
      <c r="E1131" t="s">
        <v>710</v>
      </c>
      <c r="F1131">
        <v>25</v>
      </c>
      <c r="G1131" t="str">
        <f>VLOOKUP(M1131,'BATERIA DE PROYECTOS'!$A$2:$G$115,7,0)</f>
        <v>Programa 25. Aumento de la resiliencia al cambio climático y reduccion de la vulnerabilidad</v>
      </c>
      <c r="H1131" t="s">
        <v>345</v>
      </c>
      <c r="I1131" t="str">
        <f>VLOOKUP(M1131,'BATERIA DE PROYECTOS'!$A$2:$I$115,9,0)</f>
        <v>Protección del ambiente y resiliencia al cambio climático</v>
      </c>
      <c r="J1131" t="s">
        <v>347</v>
      </c>
      <c r="K1131">
        <v>32</v>
      </c>
      <c r="L1131" t="str">
        <f>VLOOKUP(M1131,'BATERIA DE PROYECTOS'!$A$2:$L$115,12,0)</f>
        <v xml:space="preserve">Reverdecimeinto Urbano </v>
      </c>
      <c r="M1131">
        <v>67</v>
      </c>
      <c r="N1131" t="s">
        <v>759</v>
      </c>
      <c r="O1131" t="s">
        <v>760</v>
      </c>
      <c r="P1131" t="s">
        <v>1142</v>
      </c>
      <c r="Q1131" s="104">
        <v>150</v>
      </c>
      <c r="R1131" s="104">
        <v>156</v>
      </c>
      <c r="S1131" s="104">
        <v>161</v>
      </c>
      <c r="T1131" s="104">
        <v>167</v>
      </c>
      <c r="U1131" s="104">
        <v>634</v>
      </c>
      <c r="V1131" s="105">
        <v>5.0000000000000001E-3</v>
      </c>
      <c r="W1131">
        <v>0</v>
      </c>
      <c r="X1131" s="103">
        <v>4</v>
      </c>
      <c r="Y1131" t="s">
        <v>1036</v>
      </c>
      <c r="Z1131" s="103">
        <v>33</v>
      </c>
      <c r="AA1131" s="112">
        <v>23</v>
      </c>
      <c r="AB1131" s="113" t="s">
        <v>761</v>
      </c>
      <c r="AC1131" s="121"/>
      <c r="AD1131" s="289" t="s">
        <v>762</v>
      </c>
      <c r="AE1131" s="289" t="s">
        <v>347</v>
      </c>
      <c r="AF1131" s="113" t="s">
        <v>602</v>
      </c>
    </row>
    <row r="1132" spans="1:32" x14ac:dyDescent="0.25">
      <c r="A1132">
        <v>15</v>
      </c>
      <c r="B1132" t="s">
        <v>32</v>
      </c>
      <c r="C1132" t="s">
        <v>758</v>
      </c>
      <c r="D1132">
        <v>4</v>
      </c>
      <c r="E1132" t="s">
        <v>710</v>
      </c>
      <c r="F1132">
        <v>25</v>
      </c>
      <c r="G1132" t="str">
        <f>VLOOKUP(M1132,'BATERIA DE PROYECTOS'!$A$2:$G$115,7,0)</f>
        <v>Programa 25. Aumento de la resiliencia al cambio climático y reduccion de la vulnerabilidad</v>
      </c>
      <c r="H1132" t="s">
        <v>345</v>
      </c>
      <c r="I1132" t="str">
        <f>VLOOKUP(M1132,'BATERIA DE PROYECTOS'!$A$2:$I$115,9,0)</f>
        <v>Protección del ambiente y resiliencia al cambio climático</v>
      </c>
      <c r="J1132" t="s">
        <v>347</v>
      </c>
      <c r="K1132">
        <v>32</v>
      </c>
      <c r="L1132" t="str">
        <f>VLOOKUP(M1132,'BATERIA DE PROYECTOS'!$A$2:$L$115,12,0)</f>
        <v xml:space="preserve">Reverdecimeinto Urbano </v>
      </c>
      <c r="M1132">
        <v>68</v>
      </c>
      <c r="N1132" t="s">
        <v>763</v>
      </c>
      <c r="O1132" t="s">
        <v>764</v>
      </c>
      <c r="P1132" t="s">
        <v>1464</v>
      </c>
      <c r="Q1132" s="104">
        <v>197</v>
      </c>
      <c r="R1132" s="104">
        <v>202</v>
      </c>
      <c r="S1132" s="104">
        <v>208</v>
      </c>
      <c r="T1132" s="104">
        <v>214</v>
      </c>
      <c r="U1132" s="104">
        <v>821</v>
      </c>
      <c r="V1132" s="105">
        <v>6.0000000000000001E-3</v>
      </c>
      <c r="W1132">
        <v>0</v>
      </c>
      <c r="X1132" s="103">
        <v>16</v>
      </c>
      <c r="Y1132" t="s">
        <v>1036</v>
      </c>
      <c r="Z1132" s="103">
        <v>33</v>
      </c>
      <c r="AA1132" s="112">
        <v>23</v>
      </c>
      <c r="AB1132" s="113" t="s">
        <v>765</v>
      </c>
      <c r="AC1132" s="121"/>
      <c r="AD1132" s="289" t="s">
        <v>347</v>
      </c>
      <c r="AE1132" s="289" t="s">
        <v>766</v>
      </c>
      <c r="AF1132" s="113" t="s">
        <v>767</v>
      </c>
    </row>
    <row r="1133" spans="1:32" x14ac:dyDescent="0.25">
      <c r="A1133">
        <v>15</v>
      </c>
      <c r="B1133" t="s">
        <v>32</v>
      </c>
      <c r="C1133" t="s">
        <v>758</v>
      </c>
      <c r="D1133">
        <v>4</v>
      </c>
      <c r="E1133" t="s">
        <v>710</v>
      </c>
      <c r="F1133">
        <v>25</v>
      </c>
      <c r="G1133" t="str">
        <f>VLOOKUP(M1133,'BATERIA DE PROYECTOS'!$A$2:$G$115,7,0)</f>
        <v>Programa 25. Aumento de la resiliencia al cambio climático y reduccion de la vulnerabilidad</v>
      </c>
      <c r="H1133" t="s">
        <v>345</v>
      </c>
      <c r="I1133" t="str">
        <f>VLOOKUP(M1133,'BATERIA DE PROYECTOS'!$A$2:$I$115,9,0)</f>
        <v>Protección del ambiente y resiliencia al cambio climático</v>
      </c>
      <c r="J1133" t="s">
        <v>347</v>
      </c>
      <c r="K1133">
        <v>32</v>
      </c>
      <c r="L1133" t="str">
        <f>VLOOKUP(M1133,'BATERIA DE PROYECTOS'!$A$2:$L$115,12,0)</f>
        <v xml:space="preserve">Reverdecimeinto Urbano </v>
      </c>
      <c r="M1133">
        <v>71</v>
      </c>
      <c r="N1133" t="s">
        <v>775</v>
      </c>
      <c r="O1133" t="s">
        <v>776</v>
      </c>
      <c r="P1133" t="s">
        <v>1951</v>
      </c>
      <c r="Q1133" s="104">
        <v>200</v>
      </c>
      <c r="R1133" s="104">
        <v>205</v>
      </c>
      <c r="S1133" s="104">
        <v>211</v>
      </c>
      <c r="T1133" s="104">
        <v>216</v>
      </c>
      <c r="U1133" s="104">
        <v>832</v>
      </c>
      <c r="V1133" s="105">
        <v>6.0000000000000001E-3</v>
      </c>
      <c r="W1133">
        <v>0</v>
      </c>
      <c r="X1133" s="103">
        <v>4000</v>
      </c>
      <c r="Y1133" t="s">
        <v>1036</v>
      </c>
      <c r="Z1133" s="103">
        <v>33</v>
      </c>
      <c r="AA1133" s="112">
        <v>23</v>
      </c>
      <c r="AB1133" s="113" t="s">
        <v>777</v>
      </c>
      <c r="AC1133" s="121"/>
      <c r="AD1133" s="289" t="s">
        <v>347</v>
      </c>
      <c r="AE1133" s="289" t="s">
        <v>778</v>
      </c>
      <c r="AF1133" s="113" t="s">
        <v>779</v>
      </c>
    </row>
    <row r="1134" spans="1:32" x14ac:dyDescent="0.25">
      <c r="A1134">
        <v>15</v>
      </c>
      <c r="B1134" t="s">
        <v>32</v>
      </c>
      <c r="C1134" t="s">
        <v>758</v>
      </c>
      <c r="D1134">
        <v>4</v>
      </c>
      <c r="E1134" t="s">
        <v>710</v>
      </c>
      <c r="F1134">
        <v>25</v>
      </c>
      <c r="G1134" t="str">
        <f>VLOOKUP(M1134,'BATERIA DE PROYECTOS'!$A$2:$G$115,7,0)</f>
        <v>Programa 25. Aumento de la resiliencia al cambio climático y reduccion de la vulnerabilidad</v>
      </c>
      <c r="H1134" t="s">
        <v>345</v>
      </c>
      <c r="I1134" t="str">
        <f>VLOOKUP(M1134,'BATERIA DE PROYECTOS'!$A$2:$I$115,9,0)</f>
        <v>Protección del ambiente y resiliencia al cambio climático</v>
      </c>
      <c r="J1134" t="s">
        <v>347</v>
      </c>
      <c r="K1134">
        <v>34</v>
      </c>
      <c r="L1134" t="str">
        <f>VLOOKUP(M1134,'BATERIA DE PROYECTOS'!$A$2:$L$115,12,0)</f>
        <v>Cambios de hábitos de consumo, separación en la fuente y reciclaje.</v>
      </c>
      <c r="M1134">
        <v>76</v>
      </c>
      <c r="N1134" t="s">
        <v>793</v>
      </c>
      <c r="O1134" t="s">
        <v>794</v>
      </c>
      <c r="P1134" t="s">
        <v>1996</v>
      </c>
      <c r="Q1134" s="104">
        <v>348</v>
      </c>
      <c r="R1134" s="104">
        <v>358</v>
      </c>
      <c r="S1134" s="104">
        <v>369</v>
      </c>
      <c r="T1134" s="104">
        <v>379</v>
      </c>
      <c r="U1134" s="104">
        <v>1454</v>
      </c>
      <c r="V1134" s="105">
        <v>0.01</v>
      </c>
      <c r="W1134">
        <v>0</v>
      </c>
      <c r="X1134" s="103">
        <v>800</v>
      </c>
      <c r="Y1134" t="s">
        <v>1062</v>
      </c>
      <c r="Z1134" s="103">
        <v>43</v>
      </c>
      <c r="AA1134" s="112">
        <v>23</v>
      </c>
      <c r="AB1134" s="113" t="s">
        <v>795</v>
      </c>
      <c r="AC1134" s="121"/>
      <c r="AD1134" s="289" t="s">
        <v>347</v>
      </c>
      <c r="AE1134" s="289" t="s">
        <v>796</v>
      </c>
      <c r="AF1134" s="113" t="s">
        <v>797</v>
      </c>
    </row>
    <row r="1135" spans="1:32" x14ac:dyDescent="0.25">
      <c r="A1135">
        <v>15</v>
      </c>
      <c r="B1135" t="s">
        <v>32</v>
      </c>
      <c r="C1135" t="s">
        <v>421</v>
      </c>
      <c r="D1135">
        <v>4</v>
      </c>
      <c r="E1135" t="s">
        <v>710</v>
      </c>
      <c r="F1135">
        <v>26</v>
      </c>
      <c r="G1135" t="str">
        <f>VLOOKUP(M1135,'BATERIA DE PROYECTOS'!$A$2:$G$115,7,0)</f>
        <v>Programa 26. Movilidad Sostenible.</v>
      </c>
      <c r="H1135" t="s">
        <v>345</v>
      </c>
      <c r="I1135" t="str">
        <f>VLOOKUP(M1135,'BATERIA DE PROYECTOS'!$A$2:$I$115,9,0)</f>
        <v>Infraestructura segura e incluyente</v>
      </c>
      <c r="J1135" t="s">
        <v>799</v>
      </c>
      <c r="K1135">
        <v>17</v>
      </c>
      <c r="L1135" t="str">
        <f>VLOOKUP(M1135,'BATERIA DE PROYECTOS'!$A$2:$L$115,12,0)</f>
        <v>Diseño, construcción y conservación (mantenimiento y rehabilitación) de la malla vial local e intermedia urbana o rural.</v>
      </c>
      <c r="M1135">
        <v>77</v>
      </c>
      <c r="N1135" t="s">
        <v>802</v>
      </c>
      <c r="O1135" t="s">
        <v>803</v>
      </c>
      <c r="P1135" t="s">
        <v>1144</v>
      </c>
      <c r="Q1135" s="104">
        <v>4692</v>
      </c>
      <c r="R1135" s="104">
        <v>4829</v>
      </c>
      <c r="S1135" s="104">
        <v>4970</v>
      </c>
      <c r="T1135" s="104">
        <v>5116</v>
      </c>
      <c r="U1135" s="104">
        <v>19607</v>
      </c>
      <c r="V1135" s="105">
        <v>0.14099999999999999</v>
      </c>
      <c r="W1135">
        <v>0</v>
      </c>
      <c r="X1135" s="103">
        <v>5</v>
      </c>
      <c r="Y1135" t="s">
        <v>1006</v>
      </c>
      <c r="Z1135" s="103">
        <v>37</v>
      </c>
      <c r="AA1135" s="112">
        <v>25</v>
      </c>
      <c r="AB1135" s="113" t="s">
        <v>804</v>
      </c>
      <c r="AC1135" s="121"/>
      <c r="AD1135" s="289" t="s">
        <v>347</v>
      </c>
      <c r="AE1135" s="289" t="s">
        <v>805</v>
      </c>
      <c r="AF1135" s="113" t="s">
        <v>806</v>
      </c>
    </row>
    <row r="1136" spans="1:32" x14ac:dyDescent="0.25">
      <c r="A1136">
        <v>15</v>
      </c>
      <c r="B1136" t="s">
        <v>32</v>
      </c>
      <c r="C1136" t="s">
        <v>595</v>
      </c>
      <c r="D1136">
        <v>4</v>
      </c>
      <c r="E1136" t="s">
        <v>710</v>
      </c>
      <c r="F1136">
        <v>27</v>
      </c>
      <c r="G1136" t="str">
        <f>VLOOKUP(M1136,'BATERIA DE PROYECTOS'!$A$2:$G$115,7,0)</f>
        <v>Programa 27. Gestión del riesgo de desastres para un territorio seguro</v>
      </c>
      <c r="H1136" t="s">
        <v>373</v>
      </c>
      <c r="I1136" t="str">
        <f>VLOOKUP(M1136,'BATERIA DE PROYECTOS'!$A$2:$I$115,9,0)</f>
        <v>Protección del ambiente y resiliencia al cambio climático</v>
      </c>
      <c r="J1136" t="s">
        <v>539</v>
      </c>
      <c r="K1136">
        <v>40</v>
      </c>
      <c r="L1136" t="str">
        <f>VLOOKUP(M1136,'BATERIA DE PROYECTOS'!$A$2:$L$115,12,0)</f>
        <v>Manejo de emergencias y mitigación del riesgo de desastres</v>
      </c>
      <c r="M1136">
        <v>79</v>
      </c>
      <c r="N1136" t="s">
        <v>813</v>
      </c>
      <c r="O1136" t="s">
        <v>814</v>
      </c>
      <c r="P1136" t="s">
        <v>1066</v>
      </c>
      <c r="Q1136" s="104">
        <v>80</v>
      </c>
      <c r="R1136" s="104">
        <v>85</v>
      </c>
      <c r="S1136" s="104">
        <v>85</v>
      </c>
      <c r="T1136" s="104">
        <v>90</v>
      </c>
      <c r="U1136" s="104">
        <v>340</v>
      </c>
      <c r="V1136" s="105">
        <v>2E-3</v>
      </c>
      <c r="W1136">
        <v>0</v>
      </c>
      <c r="X1136" s="103">
        <v>4</v>
      </c>
      <c r="Y1136" t="s">
        <v>1036</v>
      </c>
      <c r="Z1136" s="103">
        <v>33</v>
      </c>
      <c r="AA1136" s="112">
        <v>26</v>
      </c>
      <c r="AB1136" s="113" t="s">
        <v>815</v>
      </c>
      <c r="AC1136" s="121"/>
      <c r="AD1136" s="289" t="s">
        <v>347</v>
      </c>
      <c r="AE1136" s="289" t="s">
        <v>347</v>
      </c>
      <c r="AF1136" s="113" t="s">
        <v>816</v>
      </c>
    </row>
    <row r="1137" spans="1:32" x14ac:dyDescent="0.25">
      <c r="A1137">
        <v>15</v>
      </c>
      <c r="B1137" t="s">
        <v>32</v>
      </c>
      <c r="C1137" t="s">
        <v>595</v>
      </c>
      <c r="D1137">
        <v>4</v>
      </c>
      <c r="E1137" t="s">
        <v>710</v>
      </c>
      <c r="F1137">
        <v>27</v>
      </c>
      <c r="G1137" t="str">
        <f>VLOOKUP(M1137,'BATERIA DE PROYECTOS'!$A$2:$G$115,7,0)</f>
        <v>Programa 27. Gestión del riesgo de desastres para un territorio seguro</v>
      </c>
      <c r="H1137" t="s">
        <v>373</v>
      </c>
      <c r="I1137" t="str">
        <f>VLOOKUP(M1137,'BATERIA DE PROYECTOS'!$A$2:$I$115,9,0)</f>
        <v>Protección del ambiente y resiliencia al cambio climático</v>
      </c>
      <c r="J1137" t="s">
        <v>539</v>
      </c>
      <c r="K1137">
        <v>40</v>
      </c>
      <c r="L1137" t="str">
        <f>VLOOKUP(M1137,'BATERIA DE PROYECTOS'!$A$2:$L$115,12,0)</f>
        <v>Manejo de emergencias y mitigación del riesgo de desastres</v>
      </c>
      <c r="M1137">
        <v>113</v>
      </c>
      <c r="N1137" t="s">
        <v>970</v>
      </c>
      <c r="O1137" t="s">
        <v>971</v>
      </c>
      <c r="P1137" t="s">
        <v>1997</v>
      </c>
      <c r="Q1137" s="104">
        <v>85</v>
      </c>
      <c r="R1137" s="104">
        <v>85</v>
      </c>
      <c r="S1137" s="104">
        <v>90</v>
      </c>
      <c r="T1137" s="104">
        <v>90</v>
      </c>
      <c r="U1137" s="104">
        <v>350</v>
      </c>
      <c r="V1137" s="105">
        <v>3.0000000000000001E-3</v>
      </c>
      <c r="W1137">
        <v>0</v>
      </c>
      <c r="X1137" s="103">
        <v>1</v>
      </c>
      <c r="Y1137" t="s">
        <v>1036</v>
      </c>
      <c r="Z1137" s="103">
        <v>33</v>
      </c>
      <c r="AA1137" s="112">
        <v>26</v>
      </c>
      <c r="AB1137" s="113" t="s">
        <v>972</v>
      </c>
      <c r="AC1137" s="121"/>
      <c r="AD1137" s="289" t="s">
        <v>347</v>
      </c>
      <c r="AE1137" s="289" t="s">
        <v>347</v>
      </c>
      <c r="AF1137" s="113" t="s">
        <v>973</v>
      </c>
    </row>
    <row r="1138" spans="1:32" x14ac:dyDescent="0.25">
      <c r="A1138">
        <v>15</v>
      </c>
      <c r="B1138" t="s">
        <v>32</v>
      </c>
      <c r="C1138" t="s">
        <v>612</v>
      </c>
      <c r="D1138">
        <v>4</v>
      </c>
      <c r="E1138" t="s">
        <v>710</v>
      </c>
      <c r="F1138">
        <v>30</v>
      </c>
      <c r="G1138" t="str">
        <f>VLOOKUP(M1138,'BATERIA DE PROYECTOS'!$A$2:$G$115,7,0)</f>
        <v>Programa 30. Atención del déficit social para un hábitat digno.</v>
      </c>
      <c r="H1138" t="s">
        <v>345</v>
      </c>
      <c r="I1138" t="str">
        <f>VLOOKUP(M1138,'BATERIA DE PROYECTOS'!$A$2:$I$115,9,0)</f>
        <v>Desarrollo urbano y rural integral</v>
      </c>
      <c r="J1138" t="s">
        <v>347</v>
      </c>
      <c r="K1138">
        <v>11</v>
      </c>
      <c r="L1138" t="str">
        <f>VLOOKUP(M1138,'BATERIA DE PROYECTOS'!$A$2:$L$115,12,0)</f>
        <v>Dotación, adecuación y mejoramiento a unidades operativas de servicios sociales de la SDIS</v>
      </c>
      <c r="M1138">
        <v>82</v>
      </c>
      <c r="N1138" t="s">
        <v>183</v>
      </c>
      <c r="O1138" t="s">
        <v>834</v>
      </c>
      <c r="P1138" t="s">
        <v>1998</v>
      </c>
      <c r="Q1138" s="104">
        <v>50</v>
      </c>
      <c r="R1138" s="104">
        <v>50</v>
      </c>
      <c r="S1138" s="104">
        <v>50</v>
      </c>
      <c r="T1138" s="104">
        <v>50</v>
      </c>
      <c r="U1138" s="104">
        <v>200</v>
      </c>
      <c r="V1138" s="105">
        <v>1E-3</v>
      </c>
      <c r="W1138">
        <v>0</v>
      </c>
      <c r="X1138" s="103">
        <v>4</v>
      </c>
      <c r="Y1138" t="s">
        <v>1009</v>
      </c>
      <c r="Z1138" s="103">
        <v>24</v>
      </c>
      <c r="AA1138" s="112">
        <v>28</v>
      </c>
      <c r="AB1138" s="113" t="s">
        <v>222</v>
      </c>
      <c r="AC1138" s="121"/>
      <c r="AD1138" s="289" t="s">
        <v>347</v>
      </c>
      <c r="AE1138" s="289" t="s">
        <v>835</v>
      </c>
      <c r="AF1138" s="113" t="s">
        <v>836</v>
      </c>
    </row>
    <row r="1139" spans="1:32" x14ac:dyDescent="0.25">
      <c r="A1139">
        <v>15</v>
      </c>
      <c r="B1139" t="s">
        <v>32</v>
      </c>
      <c r="C1139" t="s">
        <v>612</v>
      </c>
      <c r="D1139">
        <v>4</v>
      </c>
      <c r="E1139" t="s">
        <v>710</v>
      </c>
      <c r="F1139">
        <v>30</v>
      </c>
      <c r="G1139" t="str">
        <f>VLOOKUP(M1139,'BATERIA DE PROYECTOS'!$A$2:$G$115,7,0)</f>
        <v>Programa 30. Atención del déficit social para un hábitat digno.</v>
      </c>
      <c r="H1139" t="s">
        <v>345</v>
      </c>
      <c r="I1139" t="str">
        <f>VLOOKUP(M1139,'BATERIA DE PROYECTOS'!$A$2:$I$115,9,0)</f>
        <v>Desarrollo urbano y rural integral</v>
      </c>
      <c r="J1139" t="s">
        <v>347</v>
      </c>
      <c r="K1139">
        <v>11</v>
      </c>
      <c r="L1139" t="str">
        <f>VLOOKUP(M1139,'BATERIA DE PROYECTOS'!$A$2:$L$115,12,0)</f>
        <v>Dotación, adecuación y mejoramiento a unidades operativas de servicios sociales de la SDIS</v>
      </c>
      <c r="M1139">
        <v>84</v>
      </c>
      <c r="N1139" t="s">
        <v>839</v>
      </c>
      <c r="O1139" t="s">
        <v>840</v>
      </c>
      <c r="P1139" t="s">
        <v>1318</v>
      </c>
      <c r="Q1139" s="104">
        <v>92</v>
      </c>
      <c r="R1139" s="104">
        <v>96</v>
      </c>
      <c r="S1139" s="104">
        <v>101</v>
      </c>
      <c r="T1139" s="104">
        <v>105</v>
      </c>
      <c r="U1139" s="104">
        <v>394</v>
      </c>
      <c r="V1139" s="105">
        <v>3.0000000000000001E-3</v>
      </c>
      <c r="W1139">
        <v>0</v>
      </c>
      <c r="X1139" s="103">
        <v>1</v>
      </c>
      <c r="Y1139" t="s">
        <v>1009</v>
      </c>
      <c r="Z1139" s="103">
        <v>24</v>
      </c>
      <c r="AA1139" s="112">
        <v>28</v>
      </c>
      <c r="AB1139" s="113" t="s">
        <v>222</v>
      </c>
      <c r="AC1139" s="121"/>
      <c r="AD1139" s="289" t="s">
        <v>347</v>
      </c>
      <c r="AE1139" s="289" t="s">
        <v>835</v>
      </c>
      <c r="AF1139" s="113" t="s">
        <v>841</v>
      </c>
    </row>
    <row r="1140" spans="1:32" x14ac:dyDescent="0.25">
      <c r="A1140">
        <v>15</v>
      </c>
      <c r="B1140" t="s">
        <v>32</v>
      </c>
      <c r="C1140" t="s">
        <v>412</v>
      </c>
      <c r="D1140">
        <v>5</v>
      </c>
      <c r="E1140" t="s">
        <v>861</v>
      </c>
      <c r="F1140">
        <v>33</v>
      </c>
      <c r="G1140" t="str">
        <f>VLOOKUP(M1140,'BATERIA DE PROYECTOS'!$A$2:$G$115,7,0)</f>
        <v>Programa 33. Fortalecimiento institucional para un Gobierno confiable</v>
      </c>
      <c r="H1140" t="s">
        <v>373</v>
      </c>
      <c r="I1140" t="str">
        <f>VLOOKUP(M1140,'BATERIA DE PROYECTOS'!$A$2:$I$115,9,0)</f>
        <v>Gobierno confiable</v>
      </c>
      <c r="J1140" t="s">
        <v>1074</v>
      </c>
      <c r="K1140">
        <v>42</v>
      </c>
      <c r="L1140" t="str">
        <f>VLOOKUP(M1140,'BATERIA DE PROYECTOS'!$A$2:$L$115,12,0)</f>
        <v>Infraestructura local</v>
      </c>
      <c r="M1140">
        <v>92</v>
      </c>
      <c r="N1140" t="s">
        <v>875</v>
      </c>
      <c r="O1140" t="s">
        <v>876</v>
      </c>
      <c r="P1140" t="s">
        <v>1075</v>
      </c>
      <c r="Q1140" s="104">
        <v>1327</v>
      </c>
      <c r="R1140" s="104">
        <v>1366</v>
      </c>
      <c r="S1140" s="104">
        <v>1406</v>
      </c>
      <c r="T1140" s="104">
        <v>1447</v>
      </c>
      <c r="U1140" s="104">
        <v>5546</v>
      </c>
      <c r="V1140" s="105">
        <v>0.04</v>
      </c>
      <c r="W1140">
        <v>0</v>
      </c>
      <c r="X1140" s="103">
        <v>1</v>
      </c>
      <c r="Y1140" t="s">
        <v>1076</v>
      </c>
      <c r="Z1140" s="103">
        <v>3</v>
      </c>
      <c r="AA1140" s="112">
        <v>30</v>
      </c>
      <c r="AB1140" s="113" t="s">
        <v>383</v>
      </c>
      <c r="AC1140" s="121"/>
      <c r="AD1140" s="289" t="s">
        <v>870</v>
      </c>
      <c r="AE1140" s="289" t="s">
        <v>347</v>
      </c>
      <c r="AF1140" s="113" t="s">
        <v>877</v>
      </c>
    </row>
    <row r="1141" spans="1:32" x14ac:dyDescent="0.25">
      <c r="A1141">
        <v>15</v>
      </c>
      <c r="B1141" t="s">
        <v>32</v>
      </c>
      <c r="C1141" t="s">
        <v>412</v>
      </c>
      <c r="D1141">
        <v>5</v>
      </c>
      <c r="E1141" t="s">
        <v>861</v>
      </c>
      <c r="F1141">
        <v>33</v>
      </c>
      <c r="G1141" t="str">
        <f>VLOOKUP(M1141,'BATERIA DE PROYECTOS'!$A$2:$G$115,7,0)</f>
        <v>Programa 33. Fortalecimiento institucional para un Gobierno confiable</v>
      </c>
      <c r="H1141" t="s">
        <v>373</v>
      </c>
      <c r="I1141" t="str">
        <f>VLOOKUP(M1141,'BATERIA DE PROYECTOS'!$A$2:$I$115,9,0)</f>
        <v>Gobierno confiable</v>
      </c>
      <c r="J1141" t="s">
        <v>1074</v>
      </c>
      <c r="K1141">
        <v>43</v>
      </c>
      <c r="L1141" t="str">
        <f>VLOOKUP(M1141,'BATERIA DE PROYECTOS'!$A$2:$L$115,12,0)</f>
        <v>Fortalecimiento institucional</v>
      </c>
      <c r="M1141">
        <v>93</v>
      </c>
      <c r="N1141" t="s">
        <v>880</v>
      </c>
      <c r="O1141" t="s">
        <v>881</v>
      </c>
      <c r="P1141" t="s">
        <v>881</v>
      </c>
      <c r="Q1141" s="104">
        <v>2821</v>
      </c>
      <c r="R1141" s="104">
        <v>2903</v>
      </c>
      <c r="S1141" s="104">
        <v>2988</v>
      </c>
      <c r="T1141" s="104">
        <v>3075</v>
      </c>
      <c r="U1141" s="104">
        <v>11787</v>
      </c>
      <c r="V1141" s="105">
        <v>8.5000000000000006E-2</v>
      </c>
      <c r="W1141">
        <v>0</v>
      </c>
      <c r="X1141" s="103">
        <v>4</v>
      </c>
      <c r="Y1141" t="s">
        <v>1076</v>
      </c>
      <c r="Z1141" s="103">
        <v>3</v>
      </c>
      <c r="AA1141" s="112">
        <v>30</v>
      </c>
      <c r="AB1141" s="113" t="s">
        <v>882</v>
      </c>
      <c r="AC1141" s="121"/>
      <c r="AD1141" s="289" t="s">
        <v>870</v>
      </c>
      <c r="AE1141" s="289" t="s">
        <v>347</v>
      </c>
      <c r="AF1141" s="113" t="s">
        <v>883</v>
      </c>
    </row>
    <row r="1142" spans="1:32" x14ac:dyDescent="0.25">
      <c r="A1142">
        <v>15</v>
      </c>
      <c r="B1142" t="s">
        <v>32</v>
      </c>
      <c r="C1142" t="s">
        <v>412</v>
      </c>
      <c r="D1142">
        <v>5</v>
      </c>
      <c r="E1142" t="s">
        <v>861</v>
      </c>
      <c r="F1142">
        <v>33</v>
      </c>
      <c r="G1142" t="str">
        <f>VLOOKUP(M1142,'BATERIA DE PROYECTOS'!$A$2:$G$115,7,0)</f>
        <v>Programa 33. Fortalecimiento institucional para un Gobierno confiable</v>
      </c>
      <c r="H1142" t="s">
        <v>373</v>
      </c>
      <c r="I1142" t="str">
        <f>VLOOKUP(M1142,'BATERIA DE PROYECTOS'!$A$2:$I$115,9,0)</f>
        <v>Gobierno confiable</v>
      </c>
      <c r="J1142" t="s">
        <v>1074</v>
      </c>
      <c r="K1142">
        <v>45</v>
      </c>
      <c r="L1142" t="str">
        <f>VLOOKUP(M1142,'BATERIA DE PROYECTOS'!$A$2:$L$115,12,0)</f>
        <v>Inspección, vigilancia y control.</v>
      </c>
      <c r="M1142">
        <v>94</v>
      </c>
      <c r="N1142" t="s">
        <v>886</v>
      </c>
      <c r="O1142" t="s">
        <v>887</v>
      </c>
      <c r="P1142" t="s">
        <v>887</v>
      </c>
      <c r="Q1142" s="104">
        <v>829</v>
      </c>
      <c r="R1142" s="104">
        <v>853</v>
      </c>
      <c r="S1142" s="104">
        <v>878</v>
      </c>
      <c r="T1142" s="104">
        <v>904</v>
      </c>
      <c r="U1142" s="104">
        <v>3464</v>
      </c>
      <c r="V1142" s="105">
        <v>2.9000000000000001E-2</v>
      </c>
      <c r="W1142">
        <v>0</v>
      </c>
      <c r="X1142" s="103">
        <v>4</v>
      </c>
      <c r="Y1142" t="s">
        <v>1076</v>
      </c>
      <c r="Z1142" s="103">
        <v>3</v>
      </c>
      <c r="AA1142" s="112">
        <v>30</v>
      </c>
      <c r="AB1142" s="113" t="s">
        <v>888</v>
      </c>
      <c r="AC1142" s="121"/>
      <c r="AD1142" s="289" t="s">
        <v>870</v>
      </c>
      <c r="AE1142" s="289" t="s">
        <v>347</v>
      </c>
      <c r="AF1142" s="113" t="s">
        <v>889</v>
      </c>
    </row>
    <row r="1143" spans="1:32" x14ac:dyDescent="0.25">
      <c r="A1143">
        <v>15</v>
      </c>
      <c r="B1143" t="s">
        <v>32</v>
      </c>
      <c r="C1143" t="s">
        <v>521</v>
      </c>
      <c r="D1143">
        <v>5</v>
      </c>
      <c r="E1143" t="s">
        <v>861</v>
      </c>
      <c r="F1143">
        <v>35</v>
      </c>
      <c r="G1143" t="str">
        <f>VLOOKUP(M1143,'BATERIA DE PROYECTOS'!$A$2:$G$115,7,0)</f>
        <v>Programa 35. Bogotá Ciudad Inteligente.</v>
      </c>
      <c r="H1143" t="s">
        <v>345</v>
      </c>
      <c r="I1143" t="str">
        <f>VLOOKUP(M1143,'BATERIA DE PROYECTOS'!$A$2:$I$115,9,0)</f>
        <v>Ciudad inteligente​</v>
      </c>
      <c r="J1143" t="s">
        <v>347</v>
      </c>
      <c r="K1143">
        <v>12</v>
      </c>
      <c r="L1143" t="str">
        <f>VLOOKUP(M1143,'BATERIA DE PROYECTOS'!$A$2:$L$115,12,0)</f>
        <v>Conectividad y redes de comunicación.</v>
      </c>
      <c r="M1143">
        <v>95</v>
      </c>
      <c r="N1143" t="s">
        <v>901</v>
      </c>
      <c r="O1143" t="s">
        <v>902</v>
      </c>
      <c r="P1143" t="s">
        <v>1999</v>
      </c>
      <c r="Q1143" s="104">
        <v>232</v>
      </c>
      <c r="R1143" s="104">
        <v>239</v>
      </c>
      <c r="S1143" s="104">
        <v>246</v>
      </c>
      <c r="T1143" s="104">
        <v>253</v>
      </c>
      <c r="U1143" s="104">
        <v>970</v>
      </c>
      <c r="V1143" s="105">
        <v>7.0000000000000001E-3</v>
      </c>
      <c r="W1143">
        <v>0</v>
      </c>
      <c r="X1143" s="103">
        <v>8</v>
      </c>
      <c r="Y1143" t="s">
        <v>1023</v>
      </c>
      <c r="Z1143" s="103">
        <v>1</v>
      </c>
      <c r="AA1143" s="112">
        <v>31</v>
      </c>
      <c r="AB1143" s="113" t="s">
        <v>903</v>
      </c>
      <c r="AC1143" s="121"/>
      <c r="AD1143" s="289" t="s">
        <v>347</v>
      </c>
      <c r="AE1143" s="289" t="s">
        <v>347</v>
      </c>
      <c r="AF1143" s="113" t="s">
        <v>904</v>
      </c>
    </row>
    <row r="1144" spans="1:32" x14ac:dyDescent="0.25">
      <c r="A1144">
        <v>15</v>
      </c>
      <c r="B1144" t="s">
        <v>32</v>
      </c>
      <c r="C1144" t="s">
        <v>521</v>
      </c>
      <c r="D1144">
        <v>5</v>
      </c>
      <c r="E1144" t="s">
        <v>861</v>
      </c>
      <c r="F1144">
        <v>35</v>
      </c>
      <c r="G1144" t="str">
        <f>VLOOKUP(M1144,'BATERIA DE PROYECTOS'!$A$2:$G$115,7,0)</f>
        <v>Programa 35. Bogotá Ciudad Inteligente.</v>
      </c>
      <c r="H1144" t="s">
        <v>345</v>
      </c>
      <c r="I1144" t="str">
        <f>VLOOKUP(M1144,'BATERIA DE PROYECTOS'!$A$2:$I$115,9,0)</f>
        <v>Ciudad inteligente​</v>
      </c>
      <c r="J1144" t="s">
        <v>347</v>
      </c>
      <c r="K1144">
        <v>12</v>
      </c>
      <c r="L1144" t="str">
        <f>VLOOKUP(M1144,'BATERIA DE PROYECTOS'!$A$2:$L$115,12,0)</f>
        <v>Conectividad y redes de comunicación.</v>
      </c>
      <c r="M1144">
        <v>96</v>
      </c>
      <c r="N1144" t="s">
        <v>905</v>
      </c>
      <c r="O1144" t="s">
        <v>906</v>
      </c>
      <c r="P1144" t="s">
        <v>2000</v>
      </c>
      <c r="Q1144" s="104">
        <v>232</v>
      </c>
      <c r="R1144" s="104">
        <v>239</v>
      </c>
      <c r="S1144" s="104">
        <v>246</v>
      </c>
      <c r="T1144" s="104">
        <v>253</v>
      </c>
      <c r="U1144" s="104">
        <v>970</v>
      </c>
      <c r="V1144" s="105">
        <v>7.0000000000000001E-3</v>
      </c>
      <c r="W1144">
        <v>0</v>
      </c>
      <c r="X1144" s="103">
        <v>100</v>
      </c>
      <c r="Y1144" t="s">
        <v>1023</v>
      </c>
      <c r="Z1144" s="103">
        <v>1</v>
      </c>
      <c r="AA1144" s="112">
        <v>31</v>
      </c>
      <c r="AB1144" s="113" t="s">
        <v>352</v>
      </c>
      <c r="AC1144" s="121"/>
      <c r="AD1144" s="289" t="s">
        <v>347</v>
      </c>
      <c r="AE1144" s="289" t="s">
        <v>347</v>
      </c>
      <c r="AF1144" s="113" t="s">
        <v>907</v>
      </c>
    </row>
    <row r="1145" spans="1:32" x14ac:dyDescent="0.25">
      <c r="A1145">
        <v>15</v>
      </c>
      <c r="B1145" t="s">
        <v>32</v>
      </c>
      <c r="C1145" t="s">
        <v>412</v>
      </c>
      <c r="D1145">
        <v>5</v>
      </c>
      <c r="E1145" t="s">
        <v>861</v>
      </c>
      <c r="F1145">
        <v>39</v>
      </c>
      <c r="G1145" t="str">
        <f>VLOOKUP(M1145,'BATERIA DE PROYECTOS'!$A$2:$G$115,7,0)</f>
        <v>Programa 39. Camino hacia una democracia deliberativa con un gobierno cercano a la gente y con participación ciudadana</v>
      </c>
      <c r="H1145" t="s">
        <v>345</v>
      </c>
      <c r="I1145" t="str">
        <f>VLOOKUP(M1145,'BATERIA DE PROYECTOS'!$A$2:$I$115,9,0)</f>
        <v>Democracia deliberativa y participación</v>
      </c>
      <c r="J1145" t="s">
        <v>347</v>
      </c>
      <c r="K1145">
        <v>18</v>
      </c>
      <c r="L1145" t="str">
        <f>VLOOKUP(M1145,'BATERIA DE PROYECTOS'!$A$2:$L$115,12,0)</f>
        <v>Fortalecimiento a organizaciones sociales y comunitarias y a instancias de participación.</v>
      </c>
      <c r="M1145">
        <v>97</v>
      </c>
      <c r="N1145" t="s">
        <v>912</v>
      </c>
      <c r="O1145" t="s">
        <v>913</v>
      </c>
      <c r="P1145" t="s">
        <v>1154</v>
      </c>
      <c r="Q1145" s="104">
        <v>414</v>
      </c>
      <c r="R1145" s="104">
        <v>426</v>
      </c>
      <c r="S1145" s="104">
        <v>439</v>
      </c>
      <c r="T1145" s="104">
        <v>452</v>
      </c>
      <c r="U1145" s="104">
        <v>1731</v>
      </c>
      <c r="V1145" s="105">
        <v>1.2E-2</v>
      </c>
      <c r="W1145">
        <v>0</v>
      </c>
      <c r="X1145" s="103">
        <v>60</v>
      </c>
      <c r="Y1145" t="s">
        <v>1076</v>
      </c>
      <c r="Z1145" s="103">
        <v>3</v>
      </c>
      <c r="AA1145" s="112">
        <v>32</v>
      </c>
      <c r="AB1145" s="113" t="s">
        <v>914</v>
      </c>
      <c r="AC1145" s="121"/>
      <c r="AD1145" s="289" t="s">
        <v>347</v>
      </c>
      <c r="AE1145" s="289" t="s">
        <v>347</v>
      </c>
      <c r="AF1145" s="113" t="s">
        <v>915</v>
      </c>
    </row>
    <row r="1146" spans="1:32" x14ac:dyDescent="0.25">
      <c r="A1146">
        <v>15</v>
      </c>
      <c r="B1146" t="s">
        <v>32</v>
      </c>
      <c r="C1146" t="s">
        <v>412</v>
      </c>
      <c r="D1146">
        <v>5</v>
      </c>
      <c r="E1146" t="s">
        <v>861</v>
      </c>
      <c r="F1146">
        <v>39</v>
      </c>
      <c r="G1146" t="str">
        <f>VLOOKUP(M1146,'BATERIA DE PROYECTOS'!$A$2:$G$115,7,0)</f>
        <v>Programa 39. Camino hacia una democracia deliberativa con un gobierno cercano a la gente y con participación ciudadana</v>
      </c>
      <c r="H1146" t="s">
        <v>345</v>
      </c>
      <c r="I1146" t="str">
        <f>VLOOKUP(M1146,'BATERIA DE PROYECTOS'!$A$2:$I$115,9,0)</f>
        <v>Democracia deliberativa y participación</v>
      </c>
      <c r="J1146" t="s">
        <v>347</v>
      </c>
      <c r="K1146">
        <v>20</v>
      </c>
      <c r="L1146" t="str">
        <f>VLOOKUP(M1146,'BATERIA DE PROYECTOS'!$A$2:$L$115,12,0)</f>
        <v>Procesos de formación en capacidades democráticas para la participación ciudadana incidente</v>
      </c>
      <c r="M1146">
        <v>98</v>
      </c>
      <c r="N1146" t="s">
        <v>918</v>
      </c>
      <c r="O1146" t="s">
        <v>919</v>
      </c>
      <c r="P1146" t="s">
        <v>2001</v>
      </c>
      <c r="Q1146" s="104">
        <v>358</v>
      </c>
      <c r="R1146" s="104">
        <v>368</v>
      </c>
      <c r="S1146" s="104">
        <v>379</v>
      </c>
      <c r="T1146" s="104">
        <v>390</v>
      </c>
      <c r="U1146" s="104">
        <v>1495</v>
      </c>
      <c r="V1146" s="105">
        <v>1.0999999999999999E-2</v>
      </c>
      <c r="W1146">
        <v>0</v>
      </c>
      <c r="X1146" s="103">
        <v>200</v>
      </c>
      <c r="Y1146" t="s">
        <v>1076</v>
      </c>
      <c r="Z1146" s="103">
        <v>3</v>
      </c>
      <c r="AA1146" s="112">
        <v>32</v>
      </c>
      <c r="AB1146" s="113" t="s">
        <v>561</v>
      </c>
      <c r="AC1146" s="121"/>
      <c r="AD1146" s="289" t="s">
        <v>347</v>
      </c>
      <c r="AE1146" s="289" t="s">
        <v>920</v>
      </c>
      <c r="AF1146" s="113" t="s">
        <v>915</v>
      </c>
    </row>
    <row r="1147" spans="1:32" x14ac:dyDescent="0.25">
      <c r="A1147">
        <v>15</v>
      </c>
      <c r="B1147" t="s">
        <v>32</v>
      </c>
      <c r="C1147" t="s">
        <v>412</v>
      </c>
      <c r="D1147">
        <v>5</v>
      </c>
      <c r="E1147" t="s">
        <v>861</v>
      </c>
      <c r="F1147">
        <v>39</v>
      </c>
      <c r="G1147" t="str">
        <f>VLOOKUP(M1147,'BATERIA DE PROYECTOS'!$A$2:$G$115,7,0)</f>
        <v>Programa 39. Camino hacia una democracia deliberativa con un gobierno cercano a la gente y con participación ciudadana</v>
      </c>
      <c r="H1147" t="s">
        <v>373</v>
      </c>
      <c r="I1147" t="str">
        <f>VLOOKUP(M1147,'BATERIA DE PROYECTOS'!$A$2:$I$115,9,0)</f>
        <v>Democracia deliberativa y participación</v>
      </c>
      <c r="J1147" t="s">
        <v>539</v>
      </c>
      <c r="K1147">
        <v>41</v>
      </c>
      <c r="L1147" t="str">
        <f>VLOOKUP(M1147,'BATERIA DE PROYECTOS'!$A$2:$L$115,12,0)</f>
        <v>Fortalecimiento a organizaciones comunales</v>
      </c>
      <c r="M1147">
        <v>99</v>
      </c>
      <c r="N1147" t="s">
        <v>923</v>
      </c>
      <c r="O1147" t="s">
        <v>924</v>
      </c>
      <c r="P1147" t="s">
        <v>2002</v>
      </c>
      <c r="Q1147" s="104">
        <v>995</v>
      </c>
      <c r="R1147" s="104">
        <v>1024</v>
      </c>
      <c r="S1147" s="104">
        <v>1054</v>
      </c>
      <c r="T1147" s="104">
        <v>1085</v>
      </c>
      <c r="U1147" s="104">
        <v>4158</v>
      </c>
      <c r="V1147" s="105">
        <v>0.03</v>
      </c>
      <c r="W1147">
        <v>0</v>
      </c>
      <c r="X1147" s="103">
        <v>15</v>
      </c>
      <c r="Y1147" t="s">
        <v>1076</v>
      </c>
      <c r="Z1147" s="103">
        <v>3</v>
      </c>
      <c r="AA1147" s="112">
        <v>32</v>
      </c>
      <c r="AB1147" s="113" t="s">
        <v>925</v>
      </c>
      <c r="AC1147" s="121"/>
      <c r="AD1147" s="289" t="s">
        <v>347</v>
      </c>
      <c r="AE1147" s="289" t="s">
        <v>347</v>
      </c>
      <c r="AF1147" s="113" t="s">
        <v>915</v>
      </c>
    </row>
    <row r="1148" spans="1:32" x14ac:dyDescent="0.25">
      <c r="A1148">
        <v>15</v>
      </c>
      <c r="B1148" t="s">
        <v>32</v>
      </c>
      <c r="C1148" t="s">
        <v>412</v>
      </c>
      <c r="D1148">
        <v>5</v>
      </c>
      <c r="E1148" t="s">
        <v>861</v>
      </c>
      <c r="F1148">
        <v>39</v>
      </c>
      <c r="G1148" t="str">
        <f>VLOOKUP(M1148,'BATERIA DE PROYECTOS'!$A$2:$G$115,7,0)</f>
        <v>Programa 39. Camino hacia una democracia deliberativa con un gobierno cercano a la gente y con participación ciudadana</v>
      </c>
      <c r="H1148" t="s">
        <v>373</v>
      </c>
      <c r="I1148" t="str">
        <f>VLOOKUP(M1148,'BATERIA DE PROYECTOS'!$A$2:$I$115,9,0)</f>
        <v>Gobierno confiable</v>
      </c>
      <c r="J1148" t="s">
        <v>539</v>
      </c>
      <c r="K1148">
        <v>44</v>
      </c>
      <c r="L1148" t="str">
        <f>VLOOKUP(M1148,'BATERIA DE PROYECTOS'!$A$2:$L$115,12,0)</f>
        <v>Bogotaneidad</v>
      </c>
      <c r="M1148">
        <v>101</v>
      </c>
      <c r="N1148" t="s">
        <v>892</v>
      </c>
      <c r="O1148" t="s">
        <v>893</v>
      </c>
      <c r="P1148" t="s">
        <v>1324</v>
      </c>
      <c r="Q1148" s="104">
        <v>165</v>
      </c>
      <c r="R1148" s="104">
        <v>170</v>
      </c>
      <c r="S1148" s="104">
        <v>175</v>
      </c>
      <c r="T1148" s="104">
        <v>180</v>
      </c>
      <c r="U1148" s="104">
        <v>690</v>
      </c>
      <c r="V1148" s="105">
        <v>5.0000000000000001E-3</v>
      </c>
      <c r="W1148">
        <v>0</v>
      </c>
      <c r="X1148" s="103">
        <v>1</v>
      </c>
      <c r="Y1148" t="s">
        <v>1076</v>
      </c>
      <c r="Z1148" s="103">
        <v>3</v>
      </c>
      <c r="AA1148" s="112">
        <v>11</v>
      </c>
      <c r="AB1148" s="113" t="s">
        <v>894</v>
      </c>
      <c r="AC1148" s="121"/>
      <c r="AD1148" s="289" t="s">
        <v>895</v>
      </c>
      <c r="AE1148" s="289" t="s">
        <v>347</v>
      </c>
      <c r="AF1148" s="113" t="s">
        <v>896</v>
      </c>
    </row>
    <row r="1149" spans="1:32" x14ac:dyDescent="0.25">
      <c r="A1149">
        <v>15</v>
      </c>
      <c r="B1149" t="s">
        <v>32</v>
      </c>
      <c r="C1149" t="s">
        <v>412</v>
      </c>
      <c r="D1149">
        <v>5</v>
      </c>
      <c r="E1149" t="s">
        <v>861</v>
      </c>
      <c r="F1149">
        <v>39</v>
      </c>
      <c r="G1149" t="str">
        <f>VLOOKUP(M1149,'BATERIA DE PROYECTOS'!$A$2:$G$115,7,0)</f>
        <v>Programa 39. Camino hacia una democracia deliberativa con un gobierno cercano a la gente y con participación ciudadana</v>
      </c>
      <c r="H1149" t="s">
        <v>373</v>
      </c>
      <c r="I1149" t="str">
        <f>VLOOKUP(M1149,'BATERIA DE PROYECTOS'!$A$2:$I$115,9,0)</f>
        <v>Línea diferencial étnica</v>
      </c>
      <c r="J1149" t="s">
        <v>539</v>
      </c>
      <c r="K1149">
        <v>46</v>
      </c>
      <c r="L1149" t="str">
        <f>VLOOKUP(M1149,'BATERIA DE PROYECTOS'!$A$2:$L$115,12,0)</f>
        <v>Iniciativas diferenciales étnicas para comunidades Negras, Afrocolombianas, Raizales, Palenqueras, y los Pueblos Indígenas, Rrom o Gitano</v>
      </c>
      <c r="M1149">
        <v>103</v>
      </c>
      <c r="N1149" t="s">
        <v>938</v>
      </c>
      <c r="O1149" t="s">
        <v>939</v>
      </c>
      <c r="P1149" t="s">
        <v>939</v>
      </c>
      <c r="Q1149" s="104">
        <v>99</v>
      </c>
      <c r="R1149" s="104">
        <v>102</v>
      </c>
      <c r="S1149" s="104">
        <v>105</v>
      </c>
      <c r="T1149" s="104">
        <v>109</v>
      </c>
      <c r="U1149" s="104">
        <v>415</v>
      </c>
      <c r="V1149" s="105">
        <v>3.0000000000000001E-3</v>
      </c>
      <c r="W1149">
        <v>0</v>
      </c>
      <c r="X1149" s="103">
        <v>1</v>
      </c>
      <c r="Y1149" t="s">
        <v>1076</v>
      </c>
      <c r="Z1149" s="103">
        <v>3</v>
      </c>
      <c r="AA1149" s="112">
        <v>34</v>
      </c>
      <c r="AB1149" s="113" t="s">
        <v>940</v>
      </c>
      <c r="AC1149" s="121"/>
      <c r="AD1149" s="289" t="s">
        <v>347</v>
      </c>
      <c r="AE1149" s="289" t="s">
        <v>347</v>
      </c>
      <c r="AF1149" s="113" t="s">
        <v>937</v>
      </c>
    </row>
    <row r="1150" spans="1:32" x14ac:dyDescent="0.25">
      <c r="A1150">
        <v>15</v>
      </c>
      <c r="B1150" t="s">
        <v>32</v>
      </c>
      <c r="C1150" t="s">
        <v>412</v>
      </c>
      <c r="D1150">
        <v>5</v>
      </c>
      <c r="E1150" t="s">
        <v>861</v>
      </c>
      <c r="F1150">
        <v>39</v>
      </c>
      <c r="G1150" t="str">
        <f>VLOOKUP(M1150,'BATERIA DE PROYECTOS'!$A$2:$G$115,7,0)</f>
        <v>Programa 39. Camino hacia una democracia deliberativa con un gobierno cercano a la gente y con participación ciudadana</v>
      </c>
      <c r="H1150" t="s">
        <v>373</v>
      </c>
      <c r="I1150" t="str">
        <f>VLOOKUP(M1150,'BATERIA DE PROYECTOS'!$A$2:$I$115,9,0)</f>
        <v>Línea diferencial étnica</v>
      </c>
      <c r="J1150" t="s">
        <v>539</v>
      </c>
      <c r="K1150">
        <v>46</v>
      </c>
      <c r="L1150" t="str">
        <f>VLOOKUP(M1150,'BATERIA DE PROYECTOS'!$A$2:$L$115,12,0)</f>
        <v>Iniciativas diferenciales étnicas para comunidades Negras, Afrocolombianas, Raizales, Palenqueras, y los Pueblos Indígenas, Rrom o Gitano</v>
      </c>
      <c r="M1150">
        <v>104</v>
      </c>
      <c r="N1150" t="s">
        <v>941</v>
      </c>
      <c r="O1150" t="s">
        <v>942</v>
      </c>
      <c r="P1150" t="s">
        <v>942</v>
      </c>
      <c r="Q1150" s="104">
        <v>99</v>
      </c>
      <c r="R1150" s="104">
        <v>102</v>
      </c>
      <c r="S1150" s="104">
        <v>105</v>
      </c>
      <c r="T1150" s="104">
        <v>109</v>
      </c>
      <c r="U1150" s="104">
        <v>415</v>
      </c>
      <c r="V1150" s="105">
        <v>3.0000000000000001E-3</v>
      </c>
      <c r="W1150">
        <v>0</v>
      </c>
      <c r="X1150" s="103">
        <v>1</v>
      </c>
      <c r="Y1150" t="s">
        <v>1076</v>
      </c>
      <c r="Z1150" s="103">
        <v>3</v>
      </c>
      <c r="AA1150" s="112">
        <v>34</v>
      </c>
      <c r="AB1150" s="113" t="s">
        <v>943</v>
      </c>
      <c r="AC1150" s="121"/>
      <c r="AD1150" s="289" t="s">
        <v>347</v>
      </c>
      <c r="AE1150" s="289" t="s">
        <v>347</v>
      </c>
      <c r="AF1150" s="113" t="s">
        <v>937</v>
      </c>
    </row>
    <row r="1151" spans="1:32" x14ac:dyDescent="0.25">
      <c r="A1151">
        <v>16</v>
      </c>
      <c r="B1151" t="s">
        <v>34</v>
      </c>
      <c r="C1151" t="s">
        <v>342</v>
      </c>
      <c r="D1151">
        <v>1</v>
      </c>
      <c r="E1151" t="s">
        <v>343</v>
      </c>
      <c r="F1151">
        <v>1</v>
      </c>
      <c r="G1151" t="str">
        <f>VLOOKUP(M1151,'BATERIA DE PROYECTOS'!$A$2:$G$115,7,0)</f>
        <v>Programa 1. Diálogo social y cultura ciudadana para la convivencia pacífica y la recuperación de la confianza.</v>
      </c>
      <c r="H1151" t="s">
        <v>345</v>
      </c>
      <c r="I1151" t="str">
        <f>VLOOKUP(M1151,'BATERIA DE PROYECTOS'!$A$2:$I$115,9,0)</f>
        <v>Cultura ciudadana para la convivencia pacífica</v>
      </c>
      <c r="J1151" t="s">
        <v>347</v>
      </c>
      <c r="K1151">
        <v>15</v>
      </c>
      <c r="L1151" t="str">
        <f>VLOOKUP(M1151,'BATERIA DE PROYECTOS'!$A$2:$L$115,12,0)</f>
        <v>Promoción de la convivencia ciudadana</v>
      </c>
      <c r="M1151">
        <v>1</v>
      </c>
      <c r="N1151" t="s">
        <v>350</v>
      </c>
      <c r="O1151" t="s">
        <v>351</v>
      </c>
      <c r="P1151" t="s">
        <v>2003</v>
      </c>
      <c r="Q1151" s="104">
        <v>352</v>
      </c>
      <c r="R1151" s="104">
        <v>363</v>
      </c>
      <c r="S1151" s="104">
        <v>373</v>
      </c>
      <c r="T1151" s="104">
        <v>384</v>
      </c>
      <c r="U1151" s="104">
        <v>1472</v>
      </c>
      <c r="V1151" s="105">
        <v>6.7999999999999996E-3</v>
      </c>
      <c r="W1151">
        <v>0</v>
      </c>
      <c r="X1151" s="103">
        <v>300</v>
      </c>
      <c r="Y1151" t="s">
        <v>991</v>
      </c>
      <c r="Z1151" s="103">
        <v>51</v>
      </c>
      <c r="AA1151" s="112">
        <v>1</v>
      </c>
      <c r="AB1151" s="113" t="s">
        <v>352</v>
      </c>
      <c r="AC1151" s="121"/>
      <c r="AD1151" s="289" t="s">
        <v>353</v>
      </c>
      <c r="AE1151" s="289" t="s">
        <v>347</v>
      </c>
      <c r="AF1151" s="113" t="s">
        <v>354</v>
      </c>
    </row>
    <row r="1152" spans="1:32" x14ac:dyDescent="0.25">
      <c r="A1152">
        <v>16</v>
      </c>
      <c r="B1152" t="s">
        <v>34</v>
      </c>
      <c r="C1152" t="s">
        <v>342</v>
      </c>
      <c r="D1152">
        <v>1</v>
      </c>
      <c r="E1152" t="s">
        <v>343</v>
      </c>
      <c r="F1152">
        <v>1</v>
      </c>
      <c r="G1152" t="str">
        <f>VLOOKUP(M1152,'BATERIA DE PROYECTOS'!$A$2:$G$115,7,0)</f>
        <v>Programa 1. Diálogo social y cultura ciudadana para la convivencia pacífica y la recuperación de la confianza.</v>
      </c>
      <c r="H1152" t="s">
        <v>345</v>
      </c>
      <c r="I1152" t="str">
        <f>VLOOKUP(M1152,'BATERIA DE PROYECTOS'!$A$2:$I$115,9,0)</f>
        <v>Cultura ciudadana para la convivencia pacífica</v>
      </c>
      <c r="J1152" t="s">
        <v>347</v>
      </c>
      <c r="K1152">
        <v>15</v>
      </c>
      <c r="L1152" t="str">
        <f>VLOOKUP(M1152,'BATERIA DE PROYECTOS'!$A$2:$L$115,12,0)</f>
        <v>Promoción de la convivencia ciudadana</v>
      </c>
      <c r="M1152">
        <v>3</v>
      </c>
      <c r="N1152" t="s">
        <v>360</v>
      </c>
      <c r="O1152" t="s">
        <v>361</v>
      </c>
      <c r="P1152" t="s">
        <v>2004</v>
      </c>
      <c r="Q1152" s="104">
        <v>181</v>
      </c>
      <c r="R1152" s="104">
        <v>187</v>
      </c>
      <c r="S1152" s="104">
        <v>192</v>
      </c>
      <c r="T1152" s="104">
        <v>198</v>
      </c>
      <c r="U1152" s="104">
        <v>758</v>
      </c>
      <c r="V1152" s="105">
        <v>3.5000000000000001E-3</v>
      </c>
      <c r="W1152">
        <v>0</v>
      </c>
      <c r="X1152" s="103">
        <v>8</v>
      </c>
      <c r="Y1152" t="s">
        <v>991</v>
      </c>
      <c r="Z1152" s="103">
        <v>51</v>
      </c>
      <c r="AA1152" s="112">
        <v>1</v>
      </c>
      <c r="AB1152" s="113" t="s">
        <v>362</v>
      </c>
      <c r="AC1152" s="121"/>
      <c r="AD1152" s="289" t="s">
        <v>358</v>
      </c>
      <c r="AE1152" s="289" t="s">
        <v>347</v>
      </c>
      <c r="AF1152" s="113" t="s">
        <v>354</v>
      </c>
    </row>
    <row r="1153" spans="1:32" x14ac:dyDescent="0.25">
      <c r="A1153">
        <v>16</v>
      </c>
      <c r="B1153" t="s">
        <v>34</v>
      </c>
      <c r="C1153" t="s">
        <v>363</v>
      </c>
      <c r="D1153">
        <v>1</v>
      </c>
      <c r="E1153" t="s">
        <v>343</v>
      </c>
      <c r="F1153">
        <v>2</v>
      </c>
      <c r="G1153" t="str">
        <f>VLOOKUP(M1153,'BATERIA DE PROYECTOS'!$A$2:$G$115,7,0)</f>
        <v>Programa 2. Cero tolerancia a las violencias contra las mujeres y basadas en género</v>
      </c>
      <c r="H1153" t="s">
        <v>345</v>
      </c>
      <c r="I1153" t="str">
        <f>VLOOKUP(M1153,'BATERIA DE PROYECTOS'!$A$2:$I$115,9,0)</f>
        <v>Cero tolerancia a las violencias</v>
      </c>
      <c r="J1153" t="s">
        <v>347</v>
      </c>
      <c r="K1153">
        <v>22</v>
      </c>
      <c r="L1153" t="str">
        <f>VLOOKUP(M1153,'BATERIA DE PROYECTOS'!$A$2:$L$115,12,0)</f>
        <v>Prevención del feminicidio y las violencias contra las mujeres</v>
      </c>
      <c r="M1153">
        <v>4</v>
      </c>
      <c r="N1153" t="s">
        <v>368</v>
      </c>
      <c r="O1153" t="s">
        <v>369</v>
      </c>
      <c r="P1153" t="s">
        <v>2005</v>
      </c>
      <c r="Q1153" s="104">
        <v>803</v>
      </c>
      <c r="R1153" s="104">
        <v>827</v>
      </c>
      <c r="S1153" s="104">
        <v>851</v>
      </c>
      <c r="T1153" s="104">
        <v>875</v>
      </c>
      <c r="U1153" s="104">
        <v>3356</v>
      </c>
      <c r="V1153" s="105">
        <v>1.55E-2</v>
      </c>
      <c r="W1153">
        <v>0</v>
      </c>
      <c r="X1153" s="103">
        <v>4000</v>
      </c>
      <c r="Y1153" t="s">
        <v>995</v>
      </c>
      <c r="Z1153" s="103">
        <v>50</v>
      </c>
      <c r="AA1153" s="112">
        <v>2</v>
      </c>
      <c r="AB1153" s="113" t="s">
        <v>222</v>
      </c>
      <c r="AC1153" s="121"/>
      <c r="AD1153" s="289" t="s">
        <v>370</v>
      </c>
      <c r="AE1153" s="289" t="s">
        <v>347</v>
      </c>
      <c r="AF1153" s="113" t="s">
        <v>371</v>
      </c>
    </row>
    <row r="1154" spans="1:32" x14ac:dyDescent="0.25">
      <c r="A1154">
        <v>16</v>
      </c>
      <c r="B1154" t="s">
        <v>34</v>
      </c>
      <c r="C1154" t="s">
        <v>342</v>
      </c>
      <c r="D1154">
        <v>1</v>
      </c>
      <c r="E1154" t="s">
        <v>343</v>
      </c>
      <c r="F1154">
        <v>3</v>
      </c>
      <c r="G1154" t="str">
        <f>VLOOKUP(M1154,'BATERIA DE PROYECTOS'!$A$2:$G$115,7,0)</f>
        <v>Programa 3. Desmantelamiento de estructuras criminales y delincuenciales con mejores capacidades y activos tecnológicos.</v>
      </c>
      <c r="H1154" t="s">
        <v>373</v>
      </c>
      <c r="I1154" t="str">
        <f>VLOOKUP(M1154,'BATERIA DE PROYECTOS'!$A$2:$I$115,9,0)</f>
        <v>Mejores capacidades al servicio de la seguridad</v>
      </c>
      <c r="J1154" t="s">
        <v>375</v>
      </c>
      <c r="K1154">
        <v>2</v>
      </c>
      <c r="L1154" t="str">
        <f>VLOOKUP(M1154,'BATERIA DE PROYECTOS'!$A$2:$L$115,12,0)</f>
        <v>Dotación, mantenimiento de equipamientos que permitan el fortalecimiento de la seguridad y justicia.</v>
      </c>
      <c r="M1154">
        <v>5</v>
      </c>
      <c r="N1154" t="s">
        <v>378</v>
      </c>
      <c r="O1154" t="s">
        <v>379</v>
      </c>
      <c r="P1154" t="s">
        <v>1340</v>
      </c>
      <c r="Q1154" s="104">
        <v>907</v>
      </c>
      <c r="R1154" s="104">
        <v>933</v>
      </c>
      <c r="S1154" s="104">
        <v>961</v>
      </c>
      <c r="T1154" s="104">
        <v>988</v>
      </c>
      <c r="U1154" s="104">
        <v>3789</v>
      </c>
      <c r="V1154" s="105">
        <v>1.7500000000000002E-2</v>
      </c>
      <c r="W1154">
        <v>0</v>
      </c>
      <c r="X1154" s="103">
        <v>4</v>
      </c>
      <c r="Y1154" t="s">
        <v>991</v>
      </c>
      <c r="Z1154" s="103">
        <v>51</v>
      </c>
      <c r="AA1154" s="112">
        <v>3</v>
      </c>
      <c r="AB1154" s="113" t="s">
        <v>222</v>
      </c>
      <c r="AC1154" s="121"/>
      <c r="AD1154" s="289" t="s">
        <v>347</v>
      </c>
      <c r="AE1154" s="289" t="s">
        <v>347</v>
      </c>
      <c r="AF1154" s="113" t="s">
        <v>380</v>
      </c>
    </row>
    <row r="1155" spans="1:32" x14ac:dyDescent="0.25">
      <c r="A1155">
        <v>16</v>
      </c>
      <c r="B1155" t="s">
        <v>34</v>
      </c>
      <c r="C1155" t="s">
        <v>342</v>
      </c>
      <c r="D1155">
        <v>1</v>
      </c>
      <c r="E1155" t="s">
        <v>343</v>
      </c>
      <c r="F1155">
        <v>3</v>
      </c>
      <c r="G1155" t="str">
        <f>VLOOKUP(M1155,'BATERIA DE PROYECTOS'!$A$2:$G$115,7,0)</f>
        <v>Programa 3. Desmantelamiento de estructuras criminales y delincuenciales con mejores capacidades y activos tecnológicos.</v>
      </c>
      <c r="H1155" t="s">
        <v>373</v>
      </c>
      <c r="I1155" t="str">
        <f>VLOOKUP(M1155,'BATERIA DE PROYECTOS'!$A$2:$I$115,9,0)</f>
        <v>Mejores capacidades al servicio de la seguridad</v>
      </c>
      <c r="J1155" t="s">
        <v>375</v>
      </c>
      <c r="K1155">
        <v>2</v>
      </c>
      <c r="L1155" t="str">
        <f>VLOOKUP(M1155,'BATERIA DE PROYECTOS'!$A$2:$L$115,12,0)</f>
        <v>Dotación, mantenimiento de equipamientos que permitan el fortalecimiento de la seguridad y justicia.</v>
      </c>
      <c r="M1155">
        <v>6</v>
      </c>
      <c r="N1155" t="s">
        <v>381</v>
      </c>
      <c r="O1155" t="s">
        <v>382</v>
      </c>
      <c r="P1155" t="s">
        <v>1341</v>
      </c>
      <c r="Q1155" s="104">
        <v>311</v>
      </c>
      <c r="R1155" s="104">
        <v>320</v>
      </c>
      <c r="S1155" s="104">
        <v>329</v>
      </c>
      <c r="T1155" s="104">
        <v>339</v>
      </c>
      <c r="U1155" s="104">
        <v>1299</v>
      </c>
      <c r="V1155" s="105">
        <v>6.0000000000000001E-3</v>
      </c>
      <c r="W1155">
        <v>0</v>
      </c>
      <c r="X1155" s="103">
        <v>4</v>
      </c>
      <c r="Y1155" t="s">
        <v>991</v>
      </c>
      <c r="Z1155" s="103">
        <v>51</v>
      </c>
      <c r="AA1155" s="112">
        <v>3</v>
      </c>
      <c r="AB1155" s="113" t="s">
        <v>383</v>
      </c>
      <c r="AC1155" s="121"/>
      <c r="AD1155" s="289" t="s">
        <v>347</v>
      </c>
      <c r="AE1155" s="289" t="s">
        <v>347</v>
      </c>
      <c r="AF1155" s="113" t="s">
        <v>384</v>
      </c>
    </row>
    <row r="1156" spans="1:32" x14ac:dyDescent="0.25">
      <c r="A1156">
        <v>16</v>
      </c>
      <c r="B1156" t="s">
        <v>34</v>
      </c>
      <c r="C1156" t="s">
        <v>342</v>
      </c>
      <c r="D1156">
        <v>1</v>
      </c>
      <c r="E1156" t="s">
        <v>343</v>
      </c>
      <c r="F1156">
        <v>4</v>
      </c>
      <c r="G1156" t="str">
        <f>VLOOKUP(M1156,'BATERIA DE PROYECTOS'!$A$2:$G$115,7,0)</f>
        <v>Programa 4. Servicios centrados en la justicia.</v>
      </c>
      <c r="H1156" t="s">
        <v>345</v>
      </c>
      <c r="I1156" t="str">
        <f>VLOOKUP(M1156,'BATERIA DE PROYECTOS'!$A$2:$I$115,9,0)</f>
        <v>Cultura ciudadana para la convivencia pacífica</v>
      </c>
      <c r="J1156" t="s">
        <v>347</v>
      </c>
      <c r="K1156">
        <v>14</v>
      </c>
      <c r="L1156" t="str">
        <f>VLOOKUP(M1156,'BATERIA DE PROYECTOS'!$A$2:$L$115,12,0)</f>
        <v>Acceso a la Justicia</v>
      </c>
      <c r="M1156">
        <v>7</v>
      </c>
      <c r="N1156" t="s">
        <v>388</v>
      </c>
      <c r="O1156" t="s">
        <v>389</v>
      </c>
      <c r="P1156" t="s">
        <v>1235</v>
      </c>
      <c r="Q1156" s="104">
        <v>311</v>
      </c>
      <c r="R1156" s="104">
        <v>320</v>
      </c>
      <c r="S1156" s="104">
        <v>329</v>
      </c>
      <c r="T1156" s="104">
        <v>339</v>
      </c>
      <c r="U1156" s="104">
        <v>1299</v>
      </c>
      <c r="V1156" s="105">
        <v>6.0000000000000001E-3</v>
      </c>
      <c r="W1156">
        <v>0</v>
      </c>
      <c r="X1156" s="103">
        <v>4</v>
      </c>
      <c r="Y1156" t="s">
        <v>991</v>
      </c>
      <c r="Z1156" s="103">
        <v>51</v>
      </c>
      <c r="AA1156" s="112">
        <v>4</v>
      </c>
      <c r="AB1156" s="113" t="s">
        <v>390</v>
      </c>
      <c r="AC1156" s="121"/>
      <c r="AD1156" s="289" t="s">
        <v>347</v>
      </c>
      <c r="AE1156" s="289" t="s">
        <v>347</v>
      </c>
      <c r="AF1156" s="113" t="s">
        <v>391</v>
      </c>
    </row>
    <row r="1157" spans="1:32" x14ac:dyDescent="0.25">
      <c r="A1157">
        <v>16</v>
      </c>
      <c r="B1157" t="s">
        <v>34</v>
      </c>
      <c r="C1157" t="s">
        <v>342</v>
      </c>
      <c r="D1157">
        <v>1</v>
      </c>
      <c r="E1157" t="s">
        <v>343</v>
      </c>
      <c r="F1157">
        <v>4</v>
      </c>
      <c r="G1157" t="str">
        <f>VLOOKUP(M1157,'BATERIA DE PROYECTOS'!$A$2:$G$115,7,0)</f>
        <v>Programa 4. Servicios centrados en la justicia.</v>
      </c>
      <c r="H1157" t="s">
        <v>345</v>
      </c>
      <c r="I1157" t="str">
        <f>VLOOKUP(M1157,'BATERIA DE PROYECTOS'!$A$2:$I$115,9,0)</f>
        <v>Cultura ciudadana para la convivencia pacífica</v>
      </c>
      <c r="J1157" t="s">
        <v>347</v>
      </c>
      <c r="K1157">
        <v>14</v>
      </c>
      <c r="L1157" t="str">
        <f>VLOOKUP(M1157,'BATERIA DE PROYECTOS'!$A$2:$L$115,12,0)</f>
        <v>Acceso a la Justicia</v>
      </c>
      <c r="M1157">
        <v>11</v>
      </c>
      <c r="N1157" t="s">
        <v>401</v>
      </c>
      <c r="O1157" t="s">
        <v>402</v>
      </c>
      <c r="P1157" t="s">
        <v>1753</v>
      </c>
      <c r="Q1157" s="104">
        <v>223</v>
      </c>
      <c r="R1157" s="104">
        <v>229</v>
      </c>
      <c r="S1157" s="104">
        <v>236</v>
      </c>
      <c r="T1157" s="104">
        <v>243</v>
      </c>
      <c r="U1157" s="104">
        <v>931</v>
      </c>
      <c r="V1157" s="105">
        <v>4.3E-3</v>
      </c>
      <c r="W1157">
        <v>0</v>
      </c>
      <c r="X1157" s="103">
        <v>4</v>
      </c>
      <c r="Y1157" t="s">
        <v>991</v>
      </c>
      <c r="Z1157" s="103">
        <v>51</v>
      </c>
      <c r="AA1157" s="112">
        <v>4</v>
      </c>
      <c r="AB1157" s="113" t="s">
        <v>403</v>
      </c>
      <c r="AC1157" s="121"/>
      <c r="AD1157" s="289" t="s">
        <v>358</v>
      </c>
      <c r="AE1157" s="289" t="s">
        <v>347</v>
      </c>
      <c r="AF1157" s="113" t="s">
        <v>354</v>
      </c>
    </row>
    <row r="1158" spans="1:32" x14ac:dyDescent="0.25">
      <c r="A1158">
        <v>16</v>
      </c>
      <c r="B1158" t="s">
        <v>34</v>
      </c>
      <c r="C1158" t="s">
        <v>412</v>
      </c>
      <c r="D1158">
        <v>1</v>
      </c>
      <c r="E1158" t="s">
        <v>343</v>
      </c>
      <c r="F1158">
        <v>5</v>
      </c>
      <c r="G1158" t="str">
        <f>VLOOKUP(M1158,'BATERIA DE PROYECTOS'!$A$2:$G$115,7,0)</f>
        <v>Programa 5. Espacio público seguro e inclusivo.</v>
      </c>
      <c r="H1158" t="s">
        <v>345</v>
      </c>
      <c r="I1158" t="str">
        <f>VLOOKUP(M1158,'BATERIA DE PROYECTOS'!$A$2:$I$115,9,0)</f>
        <v>Cultura ciudadana para la convivencia pacífica</v>
      </c>
      <c r="J1158" t="s">
        <v>347</v>
      </c>
      <c r="K1158">
        <v>60</v>
      </c>
      <c r="L1158" t="str">
        <f>VLOOKUP(M1158,'BATERIA DE PROYECTOS'!$A$2:$L$115,12,0)</f>
        <v>Acuerdos para el uso y aprovechamiento del espacio público</v>
      </c>
      <c r="M1158">
        <v>14</v>
      </c>
      <c r="N1158" t="s">
        <v>416</v>
      </c>
      <c r="O1158" t="s">
        <v>417</v>
      </c>
      <c r="P1158" t="s">
        <v>1695</v>
      </c>
      <c r="Q1158" s="104">
        <v>752</v>
      </c>
      <c r="R1158" s="104">
        <v>773</v>
      </c>
      <c r="S1158" s="104">
        <v>796</v>
      </c>
      <c r="T1158" s="104">
        <v>819</v>
      </c>
      <c r="U1158" s="104">
        <v>3140</v>
      </c>
      <c r="V1158" s="105">
        <v>1.4500000000000001E-2</v>
      </c>
      <c r="W1158">
        <v>0</v>
      </c>
      <c r="X1158" s="103">
        <v>4</v>
      </c>
      <c r="Y1158" t="s">
        <v>1076</v>
      </c>
      <c r="Z1158" s="103">
        <v>3</v>
      </c>
      <c r="AA1158" s="112">
        <v>5</v>
      </c>
      <c r="AB1158" s="113" t="s">
        <v>418</v>
      </c>
      <c r="AC1158" s="121"/>
      <c r="AD1158" s="289" t="s">
        <v>419</v>
      </c>
      <c r="AE1158" s="289" t="s">
        <v>347</v>
      </c>
      <c r="AF1158" s="113" t="s">
        <v>420</v>
      </c>
    </row>
    <row r="1159" spans="1:32" x14ac:dyDescent="0.25">
      <c r="A1159">
        <v>16</v>
      </c>
      <c r="B1159" t="s">
        <v>34</v>
      </c>
      <c r="C1159" t="s">
        <v>421</v>
      </c>
      <c r="D1159">
        <v>1</v>
      </c>
      <c r="E1159" t="s">
        <v>343</v>
      </c>
      <c r="F1159">
        <v>5</v>
      </c>
      <c r="G1159" t="str">
        <f>VLOOKUP(M1159,'BATERIA DE PROYECTOS'!$A$2:$G$115,7,0)</f>
        <v>Programa 5. Espacio público seguro e inclusivo.</v>
      </c>
      <c r="H1159" t="s">
        <v>345</v>
      </c>
      <c r="I1159" t="str">
        <f>VLOOKUP(M1159,'BATERIA DE PROYECTOS'!$A$2:$I$115,9,0)</f>
        <v>Infraestructura segura e incluyente</v>
      </c>
      <c r="J1159" t="s">
        <v>347</v>
      </c>
      <c r="K1159">
        <v>16</v>
      </c>
      <c r="L1159" t="str">
        <f>VLOOKUP(M1159,'BATERIA DE PROYECTOS'!$A$2:$L$115,12,0)</f>
        <v>Construcción y/o conservación de elementos del sistema de espacio público</v>
      </c>
      <c r="M1159">
        <v>15</v>
      </c>
      <c r="N1159" t="s">
        <v>425</v>
      </c>
      <c r="O1159" t="s">
        <v>426</v>
      </c>
      <c r="P1159" t="s">
        <v>2006</v>
      </c>
      <c r="Q1159" s="104">
        <v>1124</v>
      </c>
      <c r="R1159" s="104">
        <v>1157</v>
      </c>
      <c r="S1159" s="104">
        <v>1191</v>
      </c>
      <c r="T1159" s="104">
        <v>1226</v>
      </c>
      <c r="U1159" s="104">
        <v>4698</v>
      </c>
      <c r="V1159" s="105">
        <v>2.1700000000000001E-2</v>
      </c>
      <c r="W1159">
        <v>0</v>
      </c>
      <c r="X1159" s="103">
        <v>6000</v>
      </c>
      <c r="Y1159" t="s">
        <v>1006</v>
      </c>
      <c r="Z1159" s="103">
        <v>37</v>
      </c>
      <c r="AA1159" s="112">
        <v>6</v>
      </c>
      <c r="AB1159" s="113" t="s">
        <v>383</v>
      </c>
      <c r="AC1159" s="121"/>
      <c r="AD1159" s="289" t="s">
        <v>419</v>
      </c>
      <c r="AE1159" s="289" t="s">
        <v>427</v>
      </c>
      <c r="AF1159" s="113" t="s">
        <v>429</v>
      </c>
    </row>
    <row r="1160" spans="1:32" x14ac:dyDescent="0.25">
      <c r="A1160">
        <v>16</v>
      </c>
      <c r="B1160" t="s">
        <v>34</v>
      </c>
      <c r="C1160" t="s">
        <v>342</v>
      </c>
      <c r="D1160">
        <v>1</v>
      </c>
      <c r="E1160" t="s">
        <v>343</v>
      </c>
      <c r="F1160">
        <v>5</v>
      </c>
      <c r="G1160" t="str">
        <f>VLOOKUP(M1160,'BATERIA DE PROYECTOS'!$A$2:$G$115,7,0)</f>
        <v>Programa 5. Espacio público seguro e inclusivo.</v>
      </c>
      <c r="H1160" t="s">
        <v>373</v>
      </c>
      <c r="I1160" t="str">
        <f>VLOOKUP(M1160,'BATERIA DE PROYECTOS'!$A$2:$I$115,9,0)</f>
        <v>Cultura ciudadana para la convivencia pacífica</v>
      </c>
      <c r="J1160" t="s">
        <v>430</v>
      </c>
      <c r="K1160">
        <v>1</v>
      </c>
      <c r="L1160" t="str">
        <f>VLOOKUP(M1160,'BATERIA DE PROYECTOS'!$A$2:$L$115,12,0)</f>
        <v>Cultura ciudadana en torno a la seguridad</v>
      </c>
      <c r="M1160">
        <v>16</v>
      </c>
      <c r="N1160" t="s">
        <v>433</v>
      </c>
      <c r="O1160" t="s">
        <v>434</v>
      </c>
      <c r="P1160" t="s">
        <v>1100</v>
      </c>
      <c r="Q1160" s="104">
        <v>1555</v>
      </c>
      <c r="R1160" s="104">
        <v>1600</v>
      </c>
      <c r="S1160" s="104">
        <v>1647</v>
      </c>
      <c r="T1160" s="104">
        <v>1694</v>
      </c>
      <c r="U1160" s="104">
        <v>6496</v>
      </c>
      <c r="V1160" s="105">
        <v>0.03</v>
      </c>
      <c r="W1160">
        <v>0</v>
      </c>
      <c r="X1160" s="103">
        <v>4</v>
      </c>
      <c r="Y1160" t="s">
        <v>991</v>
      </c>
      <c r="Z1160" s="103">
        <v>51</v>
      </c>
      <c r="AA1160" s="112">
        <v>7</v>
      </c>
      <c r="AB1160" s="113" t="s">
        <v>435</v>
      </c>
      <c r="AC1160" s="121"/>
      <c r="AD1160" s="289" t="s">
        <v>436</v>
      </c>
      <c r="AE1160" s="289" t="s">
        <v>347</v>
      </c>
      <c r="AF1160" s="113" t="s">
        <v>437</v>
      </c>
    </row>
    <row r="1161" spans="1:32" x14ac:dyDescent="0.25">
      <c r="A1161">
        <v>16</v>
      </c>
      <c r="B1161" t="s">
        <v>34</v>
      </c>
      <c r="C1161" t="s">
        <v>612</v>
      </c>
      <c r="D1161">
        <v>2</v>
      </c>
      <c r="E1161" t="s">
        <v>439</v>
      </c>
      <c r="F1161">
        <v>7</v>
      </c>
      <c r="G1161" t="str">
        <f>VLOOKUP(M1161,'BATERIA DE PROYECTOS'!$A$2:$G$115,7,0)</f>
        <v>Programa 7. Bogotá, una ciudad con menos pobreza.</v>
      </c>
      <c r="H1161" t="s">
        <v>373</v>
      </c>
      <c r="I1161" t="str">
        <f>VLOOKUP(M1161,'BATERIA DE PROYECTOS'!$A$2:$I$115,9,0)</f>
        <v xml:space="preserve">Menos pobreza </v>
      </c>
      <c r="J1161">
        <v>0.12</v>
      </c>
      <c r="K1161">
        <v>4</v>
      </c>
      <c r="L1161" t="str">
        <f>VLOOKUP(M1161,'BATERIA DE PROYECTOS'!$A$2:$L$115,12,0)</f>
        <v xml:space="preserve">Transferencias monetarias condicionadas para jóvenes </v>
      </c>
      <c r="M1161">
        <v>46</v>
      </c>
      <c r="N1161" t="s">
        <v>617</v>
      </c>
      <c r="O1161" t="s">
        <v>618</v>
      </c>
      <c r="P1161" t="s">
        <v>2007</v>
      </c>
      <c r="Q1161" s="104">
        <v>466</v>
      </c>
      <c r="R1161" s="104">
        <v>480</v>
      </c>
      <c r="S1161" s="104">
        <v>494</v>
      </c>
      <c r="T1161" s="104">
        <v>508</v>
      </c>
      <c r="U1161" s="104">
        <v>1948</v>
      </c>
      <c r="V1161" s="105">
        <v>8.9999999999999993E-3</v>
      </c>
      <c r="W1161">
        <v>0</v>
      </c>
      <c r="X1161" s="103">
        <v>960</v>
      </c>
      <c r="Y1161" t="s">
        <v>1009</v>
      </c>
      <c r="Z1161" s="103">
        <v>24</v>
      </c>
      <c r="AA1161" s="112">
        <v>8</v>
      </c>
      <c r="AB1161" s="113" t="s">
        <v>619</v>
      </c>
      <c r="AC1161" s="121"/>
      <c r="AD1161" s="289" t="s">
        <v>620</v>
      </c>
      <c r="AE1161" s="289" t="s">
        <v>621</v>
      </c>
      <c r="AF1161" s="113" t="s">
        <v>622</v>
      </c>
    </row>
    <row r="1162" spans="1:32" x14ac:dyDescent="0.25">
      <c r="A1162">
        <v>16</v>
      </c>
      <c r="B1162" t="s">
        <v>34</v>
      </c>
      <c r="C1162" t="s">
        <v>612</v>
      </c>
      <c r="D1162">
        <v>2</v>
      </c>
      <c r="E1162" t="s">
        <v>439</v>
      </c>
      <c r="F1162">
        <v>7</v>
      </c>
      <c r="G1162" t="str">
        <f>VLOOKUP(M1162,'BATERIA DE PROYECTOS'!$A$2:$G$115,7,0)</f>
        <v>Programa 7. Bogotá, una ciudad con menos pobreza.</v>
      </c>
      <c r="H1162" t="s">
        <v>373</v>
      </c>
      <c r="I1162" t="str">
        <f>VLOOKUP(M1162,'BATERIA DE PROYECTOS'!$A$2:$I$115,9,0)</f>
        <v xml:space="preserve">Menos pobreza </v>
      </c>
      <c r="J1162">
        <v>0.12</v>
      </c>
      <c r="K1162">
        <v>5</v>
      </c>
      <c r="L1162" t="str">
        <f>VLOOKUP(M1162,'BATERIA DE PROYECTOS'!$A$2:$L$115,12,0)</f>
        <v>Otras Transferencias Monetarias</v>
      </c>
      <c r="M1162">
        <v>47</v>
      </c>
      <c r="N1162" t="s">
        <v>625</v>
      </c>
      <c r="O1162" t="s">
        <v>626</v>
      </c>
      <c r="P1162" t="s">
        <v>2008</v>
      </c>
      <c r="Q1162" s="104">
        <v>1296</v>
      </c>
      <c r="R1162" s="104">
        <v>1333</v>
      </c>
      <c r="S1162" s="104">
        <v>1372</v>
      </c>
      <c r="T1162" s="104">
        <v>1412</v>
      </c>
      <c r="U1162" s="104">
        <v>5413</v>
      </c>
      <c r="V1162" s="105">
        <v>2.5000000000000001E-2</v>
      </c>
      <c r="W1162">
        <v>0</v>
      </c>
      <c r="X1162" s="103">
        <v>4000</v>
      </c>
      <c r="Y1162" t="s">
        <v>1009</v>
      </c>
      <c r="Z1162" s="103">
        <v>24</v>
      </c>
      <c r="AA1162" s="112">
        <v>8</v>
      </c>
      <c r="AB1162" s="113" t="s">
        <v>627</v>
      </c>
      <c r="AC1162" s="121"/>
      <c r="AD1162" s="289" t="s">
        <v>620</v>
      </c>
      <c r="AE1162" s="289" t="s">
        <v>628</v>
      </c>
      <c r="AF1162" s="113" t="s">
        <v>629</v>
      </c>
    </row>
    <row r="1163" spans="1:32" x14ac:dyDescent="0.25">
      <c r="A1163">
        <v>16</v>
      </c>
      <c r="B1163" t="s">
        <v>34</v>
      </c>
      <c r="C1163" t="s">
        <v>612</v>
      </c>
      <c r="D1163">
        <v>2</v>
      </c>
      <c r="E1163" t="s">
        <v>439</v>
      </c>
      <c r="F1163">
        <v>7</v>
      </c>
      <c r="G1163" t="str">
        <f>VLOOKUP(M1163,'BATERIA DE PROYECTOS'!$A$2:$G$115,7,0)</f>
        <v>Programa 7. Bogotá, una ciudad con menos pobreza.</v>
      </c>
      <c r="H1163" t="s">
        <v>373</v>
      </c>
      <c r="I1163" t="str">
        <f>VLOOKUP(M1163,'BATERIA DE PROYECTOS'!$A$2:$I$115,9,0)</f>
        <v xml:space="preserve">Menos pobreza </v>
      </c>
      <c r="J1163">
        <v>0.12</v>
      </c>
      <c r="K1163">
        <v>6</v>
      </c>
      <c r="L1163" t="str">
        <f>VLOOKUP(M1163,'BATERIA DE PROYECTOS'!$A$2:$L$115,12,0)</f>
        <v>Apoyo económico para persona mayor - tipo C</v>
      </c>
      <c r="M1163">
        <v>48</v>
      </c>
      <c r="N1163" t="s">
        <v>632</v>
      </c>
      <c r="O1163" t="s">
        <v>633</v>
      </c>
      <c r="P1163" t="s">
        <v>2009</v>
      </c>
      <c r="Q1163" s="104">
        <v>4820</v>
      </c>
      <c r="R1163" s="104">
        <v>4960</v>
      </c>
      <c r="S1163" s="104">
        <v>5105</v>
      </c>
      <c r="T1163" s="104">
        <v>5253</v>
      </c>
      <c r="U1163" s="104">
        <v>20138</v>
      </c>
      <c r="V1163" s="105">
        <v>2.5000000000000001E-2</v>
      </c>
      <c r="W1163">
        <v>0</v>
      </c>
      <c r="X1163" s="103">
        <v>17051</v>
      </c>
      <c r="Y1163" t="s">
        <v>1009</v>
      </c>
      <c r="Z1163" s="103">
        <v>24</v>
      </c>
      <c r="AA1163" s="112">
        <v>8</v>
      </c>
      <c r="AB1163" s="113" t="s">
        <v>634</v>
      </c>
      <c r="AC1163" s="121"/>
      <c r="AD1163" s="289" t="s">
        <v>620</v>
      </c>
      <c r="AE1163" s="289" t="s">
        <v>628</v>
      </c>
      <c r="AF1163" s="113" t="s">
        <v>635</v>
      </c>
    </row>
    <row r="1164" spans="1:32" x14ac:dyDescent="0.25">
      <c r="A1164">
        <v>16</v>
      </c>
      <c r="B1164" t="s">
        <v>34</v>
      </c>
      <c r="C1164" t="s">
        <v>612</v>
      </c>
      <c r="D1164">
        <v>2</v>
      </c>
      <c r="E1164" t="s">
        <v>439</v>
      </c>
      <c r="F1164">
        <v>8</v>
      </c>
      <c r="G1164" t="str">
        <f>VLOOKUP(M1164,'BATERIA DE PROYECTOS'!$A$2:$G$115,7,0)</f>
        <v>Programa 8. Erradicación del hambre en Bogotá</v>
      </c>
      <c r="H1164" t="s">
        <v>373</v>
      </c>
      <c r="I1164" t="str">
        <f>VLOOKUP(M1164,'BATERIA DE PROYECTOS'!$A$2:$I$115,9,0)</f>
        <v xml:space="preserve">Menos pobreza </v>
      </c>
      <c r="J1164">
        <v>0.12</v>
      </c>
      <c r="K1164">
        <v>7</v>
      </c>
      <c r="L1164" t="str">
        <f>VLOOKUP(M1164,'BATERIA DE PROYECTOS'!$A$2:$L$115,12,0)</f>
        <v>Comedores Comunitarios</v>
      </c>
      <c r="M1164">
        <v>49</v>
      </c>
      <c r="N1164" t="s">
        <v>639</v>
      </c>
      <c r="O1164" t="s">
        <v>640</v>
      </c>
      <c r="P1164" t="s">
        <v>2010</v>
      </c>
      <c r="Q1164" s="104">
        <v>181</v>
      </c>
      <c r="R1164" s="104">
        <v>187</v>
      </c>
      <c r="S1164" s="104">
        <v>192</v>
      </c>
      <c r="T1164" s="104">
        <v>197</v>
      </c>
      <c r="U1164" s="104">
        <v>758</v>
      </c>
      <c r="V1164" s="105">
        <v>3.5000000000000001E-3</v>
      </c>
      <c r="W1164">
        <v>0</v>
      </c>
      <c r="X1164" s="103">
        <v>200</v>
      </c>
      <c r="Y1164" t="s">
        <v>1009</v>
      </c>
      <c r="Z1164" s="103">
        <v>24</v>
      </c>
      <c r="AA1164" s="112">
        <v>9</v>
      </c>
      <c r="AB1164" s="113" t="s">
        <v>641</v>
      </c>
      <c r="AC1164" s="121"/>
      <c r="AD1164" s="289" t="s">
        <v>642</v>
      </c>
      <c r="AE1164" s="289" t="s">
        <v>347</v>
      </c>
      <c r="AF1164" s="113" t="s">
        <v>643</v>
      </c>
    </row>
    <row r="1165" spans="1:32" x14ac:dyDescent="0.25">
      <c r="A1165">
        <v>16</v>
      </c>
      <c r="B1165" t="s">
        <v>34</v>
      </c>
      <c r="C1165" t="s">
        <v>438</v>
      </c>
      <c r="D1165">
        <v>2</v>
      </c>
      <c r="E1165" t="s">
        <v>439</v>
      </c>
      <c r="F1165">
        <v>10</v>
      </c>
      <c r="G1165" t="str">
        <f>VLOOKUP(M1165,'BATERIA DE PROYECTOS'!$A$2:$G$115,7,0)</f>
        <v xml:space="preserve">Programa 10. Salud Pública Integrada e Integral </v>
      </c>
      <c r="H1165" t="s">
        <v>373</v>
      </c>
      <c r="I1165" t="str">
        <f>VLOOKUP(M1165,'BATERIA DE PROYECTOS'!$A$2:$I$115,9,0)</f>
        <v>Ciudad saludable y con bien-estar</v>
      </c>
      <c r="J1165">
        <v>0.03</v>
      </c>
      <c r="K1165">
        <v>8</v>
      </c>
      <c r="L1165" t="str">
        <f>VLOOKUP(M1165,'BATERIA DE PROYECTOS'!$A$2:$L$115,12,0)</f>
        <v>Acciones complementarias para personas con discapacidad y sus cuidadores</v>
      </c>
      <c r="M1165">
        <v>17</v>
      </c>
      <c r="N1165" t="s">
        <v>444</v>
      </c>
      <c r="O1165" t="s">
        <v>445</v>
      </c>
      <c r="P1165" t="s">
        <v>2011</v>
      </c>
      <c r="Q1165" s="104">
        <v>311</v>
      </c>
      <c r="R1165" s="104">
        <v>320</v>
      </c>
      <c r="S1165" s="104">
        <v>329</v>
      </c>
      <c r="T1165" s="104">
        <v>339</v>
      </c>
      <c r="U1165" s="104">
        <v>1299</v>
      </c>
      <c r="V1165" s="105">
        <v>6.0000000000000001E-3</v>
      </c>
      <c r="W1165">
        <v>0</v>
      </c>
      <c r="X1165" s="103">
        <v>400</v>
      </c>
      <c r="Y1165" t="s">
        <v>1013</v>
      </c>
      <c r="Z1165" s="103">
        <v>18</v>
      </c>
      <c r="AA1165" s="112">
        <v>10</v>
      </c>
      <c r="AB1165" s="113" t="s">
        <v>446</v>
      </c>
      <c r="AC1165" s="121"/>
      <c r="AD1165" s="289" t="s">
        <v>347</v>
      </c>
      <c r="AE1165" s="289" t="s">
        <v>447</v>
      </c>
      <c r="AF1165" s="113" t="s">
        <v>449</v>
      </c>
    </row>
    <row r="1166" spans="1:32" x14ac:dyDescent="0.25">
      <c r="A1166">
        <v>16</v>
      </c>
      <c r="B1166" t="s">
        <v>34</v>
      </c>
      <c r="C1166" t="s">
        <v>438</v>
      </c>
      <c r="D1166">
        <v>2</v>
      </c>
      <c r="E1166" t="s">
        <v>439</v>
      </c>
      <c r="F1166">
        <v>10</v>
      </c>
      <c r="G1166" t="str">
        <f>VLOOKUP(M1166,'BATERIA DE PROYECTOS'!$A$2:$G$115,7,0)</f>
        <v xml:space="preserve">Programa 10. Salud Pública Integrada e Integral </v>
      </c>
      <c r="H1166" t="s">
        <v>373</v>
      </c>
      <c r="I1166" t="str">
        <f>VLOOKUP(M1166,'BATERIA DE PROYECTOS'!$A$2:$I$115,9,0)</f>
        <v>Ciudad saludable y con bien-estar</v>
      </c>
      <c r="J1166">
        <v>0.03</v>
      </c>
      <c r="K1166">
        <v>9</v>
      </c>
      <c r="L1166" t="str">
        <f>VLOOKUP(M1166,'BATERIA DE PROYECTOS'!$A$2:$L$115,12,0)</f>
        <v>Acciones para la disminución de los factores de riesgo frente al consumo de sustancias psicoactivas.</v>
      </c>
      <c r="M1166">
        <v>18</v>
      </c>
      <c r="N1166" t="s">
        <v>452</v>
      </c>
      <c r="O1166" t="s">
        <v>453</v>
      </c>
      <c r="P1166" t="s">
        <v>2012</v>
      </c>
      <c r="Q1166" s="104">
        <v>311</v>
      </c>
      <c r="R1166" s="104">
        <v>320</v>
      </c>
      <c r="S1166" s="104">
        <v>329</v>
      </c>
      <c r="T1166" s="104">
        <v>339</v>
      </c>
      <c r="U1166" s="104">
        <v>1299</v>
      </c>
      <c r="V1166" s="105">
        <v>6.0000000000000001E-3</v>
      </c>
      <c r="W1166">
        <v>0</v>
      </c>
      <c r="X1166" s="103">
        <v>4000</v>
      </c>
      <c r="Y1166" t="s">
        <v>1013</v>
      </c>
      <c r="Z1166" s="103">
        <v>18</v>
      </c>
      <c r="AA1166" s="112">
        <v>10</v>
      </c>
      <c r="AB1166" s="113" t="s">
        <v>454</v>
      </c>
      <c r="AC1166" s="121"/>
      <c r="AD1166" s="289" t="s">
        <v>347</v>
      </c>
      <c r="AE1166" s="289" t="s">
        <v>347</v>
      </c>
      <c r="AF1166" s="113" t="s">
        <v>455</v>
      </c>
    </row>
    <row r="1167" spans="1:32" x14ac:dyDescent="0.25">
      <c r="A1167">
        <v>16</v>
      </c>
      <c r="B1167" t="s">
        <v>34</v>
      </c>
      <c r="C1167" t="s">
        <v>438</v>
      </c>
      <c r="D1167">
        <v>2</v>
      </c>
      <c r="E1167" t="s">
        <v>439</v>
      </c>
      <c r="F1167">
        <v>10</v>
      </c>
      <c r="G1167" t="str">
        <f>VLOOKUP(M1167,'BATERIA DE PROYECTOS'!$A$2:$G$115,7,0)</f>
        <v xml:space="preserve">Programa 10. Salud Pública Integrada e Integral </v>
      </c>
      <c r="H1167" t="s">
        <v>373</v>
      </c>
      <c r="I1167" t="str">
        <f>VLOOKUP(M1167,'BATERIA DE PROYECTOS'!$A$2:$I$115,9,0)</f>
        <v>Ciudad saludable y con bien-estar</v>
      </c>
      <c r="J1167">
        <v>0.03</v>
      </c>
      <c r="K1167">
        <v>10</v>
      </c>
      <c r="L1167" t="str">
        <f>VLOOKUP(M1167,'BATERIA DE PROYECTOS'!$A$2:$L$115,12,0)</f>
        <v xml:space="preserve">Otorgamiento de Dispositivos de asistencia Personal - DAP - a personas con discapacidad </v>
      </c>
      <c r="M1167">
        <v>19</v>
      </c>
      <c r="N1167" t="s">
        <v>458</v>
      </c>
      <c r="O1167" t="s">
        <v>459</v>
      </c>
      <c r="P1167" t="s">
        <v>1174</v>
      </c>
      <c r="Q1167" s="104">
        <v>1244</v>
      </c>
      <c r="R1167" s="104">
        <v>1280</v>
      </c>
      <c r="S1167" s="104">
        <v>1317</v>
      </c>
      <c r="T1167" s="104">
        <v>1356</v>
      </c>
      <c r="U1167" s="104">
        <v>5197</v>
      </c>
      <c r="V1167" s="105">
        <v>2.4E-2</v>
      </c>
      <c r="W1167">
        <v>0</v>
      </c>
      <c r="X1167" s="103">
        <v>800</v>
      </c>
      <c r="Y1167" t="s">
        <v>1013</v>
      </c>
      <c r="Z1167" s="103">
        <v>18</v>
      </c>
      <c r="AA1167" s="112">
        <v>10</v>
      </c>
      <c r="AB1167" s="113" t="s">
        <v>460</v>
      </c>
      <c r="AC1167" s="121"/>
      <c r="AD1167" s="289" t="s">
        <v>347</v>
      </c>
      <c r="AE1167" s="289" t="s">
        <v>447</v>
      </c>
      <c r="AF1167" s="113" t="s">
        <v>449</v>
      </c>
    </row>
    <row r="1168" spans="1:32" x14ac:dyDescent="0.25">
      <c r="A1168">
        <v>16</v>
      </c>
      <c r="B1168" t="s">
        <v>34</v>
      </c>
      <c r="C1168" t="s">
        <v>438</v>
      </c>
      <c r="D1168">
        <v>2</v>
      </c>
      <c r="E1168" t="s">
        <v>439</v>
      </c>
      <c r="F1168">
        <v>10</v>
      </c>
      <c r="G1168" t="str">
        <f>VLOOKUP(M1168,'BATERIA DE PROYECTOS'!$A$2:$G$115,7,0)</f>
        <v xml:space="preserve">Programa 10. Salud Pública Integrada e Integral </v>
      </c>
      <c r="H1168" t="s">
        <v>373</v>
      </c>
      <c r="I1168" t="str">
        <f>VLOOKUP(M1168,'BATERIA DE PROYECTOS'!$A$2:$I$115,9,0)</f>
        <v>Ciudad saludable y con bien-estar</v>
      </c>
      <c r="J1168">
        <v>0.03</v>
      </c>
      <c r="K1168">
        <v>19</v>
      </c>
      <c r="L1168" t="str">
        <f>VLOOKUP(M1168,'BATERIA DE PROYECTOS'!$A$2:$L$115,12,0)</f>
        <v>Salud sexual y reproductiva consciente en adolescentes y jóvenes</v>
      </c>
      <c r="M1168">
        <v>20</v>
      </c>
      <c r="N1168" t="s">
        <v>463</v>
      </c>
      <c r="O1168" t="s">
        <v>464</v>
      </c>
      <c r="P1168" t="s">
        <v>2013</v>
      </c>
      <c r="Q1168" s="104">
        <v>311</v>
      </c>
      <c r="R1168" s="104">
        <v>320</v>
      </c>
      <c r="S1168" s="104">
        <v>329</v>
      </c>
      <c r="T1168" s="104">
        <v>389</v>
      </c>
      <c r="U1168" s="104">
        <v>1299</v>
      </c>
      <c r="V1168" s="105">
        <v>6.0000000000000001E-3</v>
      </c>
      <c r="W1168">
        <v>0</v>
      </c>
      <c r="X1168" s="103">
        <v>4000</v>
      </c>
      <c r="Y1168" t="s">
        <v>1013</v>
      </c>
      <c r="Z1168" s="103">
        <v>18</v>
      </c>
      <c r="AA1168" s="112">
        <v>10</v>
      </c>
      <c r="AB1168" s="113" t="s">
        <v>465</v>
      </c>
      <c r="AC1168" s="121"/>
      <c r="AD1168" s="289" t="s">
        <v>347</v>
      </c>
      <c r="AE1168" s="289" t="s">
        <v>347</v>
      </c>
      <c r="AF1168" s="113" t="s">
        <v>466</v>
      </c>
    </row>
    <row r="1169" spans="1:32" x14ac:dyDescent="0.25">
      <c r="A1169">
        <v>16</v>
      </c>
      <c r="B1169" t="s">
        <v>34</v>
      </c>
      <c r="C1169" t="s">
        <v>438</v>
      </c>
      <c r="D1169">
        <v>2</v>
      </c>
      <c r="E1169" t="s">
        <v>439</v>
      </c>
      <c r="F1169">
        <v>10</v>
      </c>
      <c r="G1169" t="str">
        <f>VLOOKUP(M1169,'BATERIA DE PROYECTOS'!$A$2:$G$115,7,0)</f>
        <v xml:space="preserve">Programa 10. Salud Pública Integrada e Integral </v>
      </c>
      <c r="H1169" t="s">
        <v>345</v>
      </c>
      <c r="I1169" t="str">
        <f>VLOOKUP(M1169,'BATERIA DE PROYECTOS'!$A$2:$I$115,9,0)</f>
        <v>Ciudad saludable y con bien-estar</v>
      </c>
      <c r="J1169" t="s">
        <v>347</v>
      </c>
      <c r="K1169">
        <v>70</v>
      </c>
      <c r="L1169" t="str">
        <f>VLOOKUP(M1169,'BATERIA DE PROYECTOS'!$A$2:$L$115,12,0)</f>
        <v>Acciones para la promoción y atención de la salud mental</v>
      </c>
      <c r="M1169">
        <v>23</v>
      </c>
      <c r="N1169" t="s">
        <v>480</v>
      </c>
      <c r="O1169" t="s">
        <v>481</v>
      </c>
      <c r="P1169" t="s">
        <v>2014</v>
      </c>
      <c r="Q1169" s="104">
        <v>777</v>
      </c>
      <c r="R1169" s="104">
        <v>800</v>
      </c>
      <c r="S1169" s="104">
        <v>823</v>
      </c>
      <c r="T1169" s="104">
        <v>847</v>
      </c>
      <c r="U1169" s="104">
        <v>3247</v>
      </c>
      <c r="V1169" s="105">
        <v>1.4999999999999999E-2</v>
      </c>
      <c r="W1169">
        <v>0</v>
      </c>
      <c r="X1169" s="103">
        <v>300</v>
      </c>
      <c r="Y1169" t="s">
        <v>1013</v>
      </c>
      <c r="Z1169" s="103">
        <v>18</v>
      </c>
      <c r="AA1169" s="112">
        <v>10</v>
      </c>
      <c r="AB1169" s="113" t="s">
        <v>482</v>
      </c>
      <c r="AC1169" s="121"/>
      <c r="AD1169" s="289" t="s">
        <v>483</v>
      </c>
      <c r="AE1169" s="289" t="s">
        <v>347</v>
      </c>
      <c r="AF1169" s="113" t="s">
        <v>472</v>
      </c>
    </row>
    <row r="1170" spans="1:32" x14ac:dyDescent="0.25">
      <c r="A1170">
        <v>16</v>
      </c>
      <c r="B1170" t="s">
        <v>34</v>
      </c>
      <c r="C1170" t="s">
        <v>491</v>
      </c>
      <c r="D1170">
        <v>2</v>
      </c>
      <c r="E1170" t="s">
        <v>439</v>
      </c>
      <c r="F1170">
        <v>12</v>
      </c>
      <c r="G1170" t="str">
        <f>VLOOKUP(M1170,'BATERIA DE PROYECTOS'!$A$2:$G$115,7,0)</f>
        <v>Programa 12. Bogotá cuida a su gente</v>
      </c>
      <c r="H1170" t="s">
        <v>345</v>
      </c>
      <c r="I1170" t="str">
        <f>VLOOKUP(M1170,'BATERIA DE PROYECTOS'!$A$2:$I$115,9,0)</f>
        <v>Cuidado de la vida</v>
      </c>
      <c r="J1170" t="s">
        <v>347</v>
      </c>
      <c r="K1170">
        <v>66</v>
      </c>
      <c r="L1170" t="str">
        <f>VLOOKUP(M1170,'BATERIA DE PROYECTOS'!$A$2:$L$115,12,0)</f>
        <v>Prevención y atención de violencia intrafamiliar y sexual para poblaciones en situaciones de riesgo y vulnerabilidad de derechos</v>
      </c>
      <c r="M1170">
        <v>25</v>
      </c>
      <c r="N1170" t="s">
        <v>496</v>
      </c>
      <c r="O1170" t="s">
        <v>497</v>
      </c>
      <c r="P1170" t="s">
        <v>2015</v>
      </c>
      <c r="Q1170" s="104">
        <v>518</v>
      </c>
      <c r="R1170" s="104">
        <v>533</v>
      </c>
      <c r="S1170" s="104">
        <v>549</v>
      </c>
      <c r="T1170" s="104">
        <v>565</v>
      </c>
      <c r="U1170" s="104">
        <v>2165</v>
      </c>
      <c r="V1170" s="105">
        <v>0.01</v>
      </c>
      <c r="W1170">
        <v>0</v>
      </c>
      <c r="X1170" s="103">
        <v>4000</v>
      </c>
      <c r="Y1170" t="s">
        <v>1009</v>
      </c>
      <c r="Z1170" s="103">
        <v>24</v>
      </c>
      <c r="AA1170" s="112">
        <v>12</v>
      </c>
      <c r="AB1170" s="113" t="s">
        <v>498</v>
      </c>
      <c r="AC1170" s="121"/>
      <c r="AD1170" s="289" t="s">
        <v>347</v>
      </c>
      <c r="AE1170" s="289" t="s">
        <v>347</v>
      </c>
      <c r="AF1170" s="113" t="s">
        <v>371</v>
      </c>
    </row>
    <row r="1171" spans="1:32" x14ac:dyDescent="0.25">
      <c r="A1171">
        <v>16</v>
      </c>
      <c r="B1171" t="s">
        <v>34</v>
      </c>
      <c r="C1171" t="s">
        <v>491</v>
      </c>
      <c r="D1171">
        <v>2</v>
      </c>
      <c r="E1171" t="s">
        <v>439</v>
      </c>
      <c r="F1171">
        <v>12</v>
      </c>
      <c r="G1171" t="str">
        <f>VLOOKUP(M1171,'BATERIA DE PROYECTOS'!$A$2:$G$115,7,0)</f>
        <v>Programa 12. Bogotá cuida a su gente</v>
      </c>
      <c r="H1171" t="s">
        <v>345</v>
      </c>
      <c r="I1171" t="str">
        <f>VLOOKUP(M1171,'BATERIA DE PROYECTOS'!$A$2:$I$115,9,0)</f>
        <v>Cuidado de la vida</v>
      </c>
      <c r="J1171" t="s">
        <v>347</v>
      </c>
      <c r="K1171">
        <v>23</v>
      </c>
      <c r="L1171" t="str">
        <f>VLOOKUP(M1171,'BATERIA DE PROYECTOS'!$A$2:$L$115,12,0)</f>
        <v>Estrategias de cuidado a personas cuidadoras</v>
      </c>
      <c r="M1171">
        <v>26</v>
      </c>
      <c r="N1171" t="s">
        <v>501</v>
      </c>
      <c r="O1171" t="s">
        <v>502</v>
      </c>
      <c r="P1171" t="s">
        <v>2016</v>
      </c>
      <c r="Q1171" s="104">
        <v>544</v>
      </c>
      <c r="R1171" s="104">
        <v>560</v>
      </c>
      <c r="S1171" s="104">
        <v>576</v>
      </c>
      <c r="T1171" s="104">
        <v>593</v>
      </c>
      <c r="U1171" s="104">
        <v>2273</v>
      </c>
      <c r="V1171" s="105">
        <v>1.0500000000000001E-2</v>
      </c>
      <c r="W1171">
        <v>0</v>
      </c>
      <c r="X1171" s="103">
        <v>500</v>
      </c>
      <c r="Y1171" t="s">
        <v>995</v>
      </c>
      <c r="Z1171" s="103">
        <v>50</v>
      </c>
      <c r="AA1171" s="112">
        <v>12</v>
      </c>
      <c r="AB1171" s="113" t="s">
        <v>503</v>
      </c>
      <c r="AC1171" s="121"/>
      <c r="AD1171" s="289" t="s">
        <v>347</v>
      </c>
      <c r="AE1171" s="289" t="s">
        <v>347</v>
      </c>
      <c r="AF1171" s="113" t="s">
        <v>371</v>
      </c>
    </row>
    <row r="1172" spans="1:32" x14ac:dyDescent="0.25">
      <c r="A1172">
        <v>16</v>
      </c>
      <c r="B1172" t="s">
        <v>34</v>
      </c>
      <c r="C1172" t="s">
        <v>491</v>
      </c>
      <c r="D1172">
        <v>2</v>
      </c>
      <c r="E1172" t="s">
        <v>439</v>
      </c>
      <c r="F1172">
        <v>12</v>
      </c>
      <c r="G1172" t="str">
        <f>VLOOKUP(M1172,'BATERIA DE PROYECTOS'!$A$2:$G$115,7,0)</f>
        <v>Programa 12. Bogotá cuida a su gente</v>
      </c>
      <c r="H1172" t="s">
        <v>345</v>
      </c>
      <c r="I1172" t="str">
        <f>VLOOKUP(M1172,'BATERIA DE PROYECTOS'!$A$2:$I$115,9,0)</f>
        <v>Cuidado de la vida</v>
      </c>
      <c r="J1172" t="s">
        <v>347</v>
      </c>
      <c r="K1172">
        <v>50</v>
      </c>
      <c r="L1172" t="str">
        <f>VLOOKUP(M1172,'BATERIA DE PROYECTOS'!$A$2:$L$115,12,0)</f>
        <v>Fortalecimiento de capacidades para el ejercicio de derechos y para la autonomía económica de las mujeres.</v>
      </c>
      <c r="M1172">
        <v>27</v>
      </c>
      <c r="N1172" t="s">
        <v>506</v>
      </c>
      <c r="O1172" t="s">
        <v>507</v>
      </c>
      <c r="P1172" t="s">
        <v>2017</v>
      </c>
      <c r="Q1172" s="104">
        <v>803</v>
      </c>
      <c r="R1172" s="104">
        <v>827</v>
      </c>
      <c r="S1172" s="104">
        <v>851</v>
      </c>
      <c r="T1172" s="104">
        <v>875</v>
      </c>
      <c r="U1172" s="104">
        <v>3356</v>
      </c>
      <c r="V1172" s="105">
        <v>1.55E-2</v>
      </c>
      <c r="W1172">
        <v>0</v>
      </c>
      <c r="X1172" s="103">
        <v>800</v>
      </c>
      <c r="Y1172" t="s">
        <v>995</v>
      </c>
      <c r="Z1172" s="103">
        <v>50</v>
      </c>
      <c r="AA1172" s="112">
        <v>12</v>
      </c>
      <c r="AB1172" s="113" t="s">
        <v>352</v>
      </c>
      <c r="AC1172" s="121"/>
      <c r="AD1172" s="289" t="s">
        <v>347</v>
      </c>
      <c r="AE1172" s="289" t="s">
        <v>508</v>
      </c>
      <c r="AF1172" s="113" t="s">
        <v>509</v>
      </c>
    </row>
    <row r="1173" spans="1:32" x14ac:dyDescent="0.25">
      <c r="A1173">
        <v>16</v>
      </c>
      <c r="B1173" t="s">
        <v>34</v>
      </c>
      <c r="C1173" t="s">
        <v>521</v>
      </c>
      <c r="D1173">
        <v>2</v>
      </c>
      <c r="E1173" t="s">
        <v>439</v>
      </c>
      <c r="F1173">
        <v>13</v>
      </c>
      <c r="G1173" t="str">
        <f>VLOOKUP(M1173,'BATERIA DE PROYECTOS'!$A$2:$G$115,7,0)</f>
        <v>Programa 13. Bogotá, un territorio de paz y reconciliación en donde todos puedan volver a empezar.</v>
      </c>
      <c r="H1173" t="s">
        <v>345</v>
      </c>
      <c r="I1173" t="str">
        <f>VLOOKUP(M1173,'BATERIA DE PROYECTOS'!$A$2:$I$115,9,0)</f>
        <v>Cuidado de la vida</v>
      </c>
      <c r="J1173" t="s">
        <v>347</v>
      </c>
      <c r="K1173">
        <v>21</v>
      </c>
      <c r="L1173" t="str">
        <f>VLOOKUP(M1173,'BATERIA DE PROYECTOS'!$A$2:$L$115,12,0)</f>
        <v>Construcción de memoria, verdad, reparación, víctimas, paz y reconciliación</v>
      </c>
      <c r="M1173">
        <v>30</v>
      </c>
      <c r="N1173" t="s">
        <v>525</v>
      </c>
      <c r="O1173" t="s">
        <v>526</v>
      </c>
      <c r="P1173" t="s">
        <v>1181</v>
      </c>
      <c r="Q1173" s="104">
        <v>544</v>
      </c>
      <c r="R1173" s="104">
        <v>560</v>
      </c>
      <c r="S1173" s="104">
        <v>576</v>
      </c>
      <c r="T1173" s="104">
        <v>593</v>
      </c>
      <c r="U1173" s="104">
        <v>2273</v>
      </c>
      <c r="V1173" s="105">
        <v>1.0500000000000001E-2</v>
      </c>
      <c r="W1173">
        <v>0</v>
      </c>
      <c r="X1173" s="103">
        <v>4</v>
      </c>
      <c r="Y1173" t="s">
        <v>1023</v>
      </c>
      <c r="Z1173" s="103">
        <v>1</v>
      </c>
      <c r="AA1173" s="112">
        <v>13</v>
      </c>
      <c r="AB1173" s="113" t="s">
        <v>362</v>
      </c>
      <c r="AC1173" s="121"/>
      <c r="AD1173" s="289" t="s">
        <v>347</v>
      </c>
      <c r="AE1173" s="289" t="s">
        <v>527</v>
      </c>
      <c r="AF1173" s="113" t="s">
        <v>528</v>
      </c>
    </row>
    <row r="1174" spans="1:32" x14ac:dyDescent="0.25">
      <c r="A1174">
        <v>16</v>
      </c>
      <c r="B1174" t="s">
        <v>34</v>
      </c>
      <c r="C1174" t="s">
        <v>521</v>
      </c>
      <c r="D1174">
        <v>2</v>
      </c>
      <c r="E1174" t="s">
        <v>439</v>
      </c>
      <c r="F1174">
        <v>13</v>
      </c>
      <c r="G1174" t="str">
        <f>VLOOKUP(M1174,'BATERIA DE PROYECTOS'!$A$2:$G$115,7,0)</f>
        <v>Programa 13. Bogotá, un territorio de paz y reconciliación en donde todos puedan volver a empezar.</v>
      </c>
      <c r="H1174" t="s">
        <v>345</v>
      </c>
      <c r="I1174" t="str">
        <f>VLOOKUP(M1174,'BATERIA DE PROYECTOS'!$A$2:$I$115,9,0)</f>
        <v>Cuidado de la vida</v>
      </c>
      <c r="J1174" t="s">
        <v>347</v>
      </c>
      <c r="K1174">
        <v>21</v>
      </c>
      <c r="L1174" t="str">
        <f>VLOOKUP(M1174,'BATERIA DE PROYECTOS'!$A$2:$L$115,12,0)</f>
        <v>Construcción de memoria, verdad, reparación, víctimas, paz y reconciliación</v>
      </c>
      <c r="M1174">
        <v>32</v>
      </c>
      <c r="N1174" t="s">
        <v>533</v>
      </c>
      <c r="O1174" t="s">
        <v>534</v>
      </c>
      <c r="P1174" t="s">
        <v>1582</v>
      </c>
      <c r="Q1174" s="104">
        <v>280</v>
      </c>
      <c r="R1174" s="104">
        <v>288</v>
      </c>
      <c r="S1174" s="104">
        <v>296</v>
      </c>
      <c r="T1174" s="104">
        <v>305</v>
      </c>
      <c r="U1174" s="104">
        <v>1169</v>
      </c>
      <c r="V1174" s="105">
        <v>5.4000000000000003E-3</v>
      </c>
      <c r="W1174">
        <v>0</v>
      </c>
      <c r="X1174" s="103">
        <v>4</v>
      </c>
      <c r="Y1174" t="s">
        <v>1023</v>
      </c>
      <c r="Z1174" s="103">
        <v>1</v>
      </c>
      <c r="AA1174" s="112">
        <v>13</v>
      </c>
      <c r="AB1174" s="113" t="s">
        <v>352</v>
      </c>
      <c r="AC1174" s="121"/>
      <c r="AD1174" s="289" t="s">
        <v>347</v>
      </c>
      <c r="AE1174" s="289" t="s">
        <v>347</v>
      </c>
      <c r="AF1174" s="113" t="s">
        <v>535</v>
      </c>
    </row>
    <row r="1175" spans="1:32" x14ac:dyDescent="0.25">
      <c r="A1175">
        <v>16</v>
      </c>
      <c r="B1175" t="s">
        <v>34</v>
      </c>
      <c r="C1175" t="s">
        <v>536</v>
      </c>
      <c r="D1175">
        <v>2</v>
      </c>
      <c r="E1175" t="s">
        <v>439</v>
      </c>
      <c r="F1175">
        <v>14</v>
      </c>
      <c r="G1175" t="str">
        <f>VLOOKUP(M1175,'BATERIA DE PROYECTOS'!$A$2:$G$115,7,0)</f>
        <v>Programa 14. Bogotá deportiva, recreativa, artística, patrimonial e intercultural.</v>
      </c>
      <c r="H1175" t="s">
        <v>373</v>
      </c>
      <c r="I1175" t="str">
        <f>VLOOKUP(M1175,'BATERIA DE PROYECTOS'!$A$2:$I$115,9,0)</f>
        <v>Bogotá cultural y deportiva</v>
      </c>
      <c r="J1175" t="s">
        <v>539</v>
      </c>
      <c r="K1175">
        <v>3</v>
      </c>
      <c r="L1175" t="str">
        <f>VLOOKUP(M1175,'BATERIA DE PROYECTOS'!$A$2:$L$115,12,0)</f>
        <v>Iniciativas de interés cultural, artístico, patrimonial y de cultura ciudadana.</v>
      </c>
      <c r="M1175">
        <v>33</v>
      </c>
      <c r="N1175" t="s">
        <v>542</v>
      </c>
      <c r="O1175" t="s">
        <v>543</v>
      </c>
      <c r="P1175" t="s">
        <v>1182</v>
      </c>
      <c r="Q1175" s="104">
        <v>311</v>
      </c>
      <c r="R1175" s="104">
        <v>320</v>
      </c>
      <c r="S1175" s="104">
        <v>329</v>
      </c>
      <c r="T1175" s="104">
        <v>339</v>
      </c>
      <c r="U1175" s="104">
        <v>1299</v>
      </c>
      <c r="V1175" s="105">
        <v>6.0000000000000001E-3</v>
      </c>
      <c r="W1175">
        <v>0</v>
      </c>
      <c r="X1175" s="103">
        <v>60</v>
      </c>
      <c r="Y1175" t="s">
        <v>1027</v>
      </c>
      <c r="Z1175" s="103">
        <v>26</v>
      </c>
      <c r="AA1175" s="112">
        <v>14</v>
      </c>
      <c r="AB1175" s="113" t="s">
        <v>544</v>
      </c>
      <c r="AC1175" s="121"/>
      <c r="AD1175" s="289" t="s">
        <v>545</v>
      </c>
      <c r="AE1175" s="289" t="s">
        <v>546</v>
      </c>
      <c r="AF1175" s="113" t="s">
        <v>548</v>
      </c>
    </row>
    <row r="1176" spans="1:32" x14ac:dyDescent="0.25">
      <c r="A1176">
        <v>16</v>
      </c>
      <c r="B1176" t="s">
        <v>34</v>
      </c>
      <c r="C1176" t="s">
        <v>536</v>
      </c>
      <c r="D1176">
        <v>2</v>
      </c>
      <c r="E1176" t="s">
        <v>439</v>
      </c>
      <c r="F1176">
        <v>14</v>
      </c>
      <c r="G1176" t="str">
        <f>VLOOKUP(M1176,'BATERIA DE PROYECTOS'!$A$2:$G$115,7,0)</f>
        <v>Programa 14. Bogotá deportiva, recreativa, artística, patrimonial e intercultural.</v>
      </c>
      <c r="H1176" t="s">
        <v>345</v>
      </c>
      <c r="I1176" t="str">
        <f>VLOOKUP(M1176,'BATERIA DE PROYECTOS'!$A$2:$I$115,9,0)</f>
        <v>Bogotá cultural y deportiva</v>
      </c>
      <c r="J1176" t="s">
        <v>347</v>
      </c>
      <c r="K1176">
        <v>24</v>
      </c>
      <c r="L1176" t="str">
        <f>VLOOKUP(M1176,'BATERIA DE PROYECTOS'!$A$2:$L$115,12,0)</f>
        <v xml:space="preserve">Recreación y deporte </v>
      </c>
      <c r="M1176">
        <v>34</v>
      </c>
      <c r="N1176" t="s">
        <v>551</v>
      </c>
      <c r="O1176" t="s">
        <v>552</v>
      </c>
      <c r="P1176" t="s">
        <v>2018</v>
      </c>
      <c r="Q1176" s="104">
        <v>47</v>
      </c>
      <c r="R1176" s="104">
        <v>48</v>
      </c>
      <c r="S1176" s="104">
        <v>49</v>
      </c>
      <c r="T1176" s="104">
        <v>51</v>
      </c>
      <c r="U1176" s="104">
        <v>195</v>
      </c>
      <c r="V1176" s="105">
        <v>8.9999999999999998E-4</v>
      </c>
      <c r="W1176">
        <v>0</v>
      </c>
      <c r="X1176" s="103">
        <v>12</v>
      </c>
      <c r="Y1176" t="s">
        <v>1027</v>
      </c>
      <c r="Z1176" s="103">
        <v>26</v>
      </c>
      <c r="AA1176" s="112">
        <v>15</v>
      </c>
      <c r="AB1176" s="113" t="s">
        <v>553</v>
      </c>
      <c r="AC1176" s="121"/>
      <c r="AD1176" s="289" t="s">
        <v>545</v>
      </c>
      <c r="AE1176" s="289" t="s">
        <v>347</v>
      </c>
      <c r="AF1176" s="113" t="s">
        <v>554</v>
      </c>
    </row>
    <row r="1177" spans="1:32" x14ac:dyDescent="0.25">
      <c r="A1177">
        <v>16</v>
      </c>
      <c r="B1177" t="s">
        <v>34</v>
      </c>
      <c r="C1177" t="s">
        <v>536</v>
      </c>
      <c r="D1177">
        <v>2</v>
      </c>
      <c r="E1177" t="s">
        <v>439</v>
      </c>
      <c r="F1177">
        <v>14</v>
      </c>
      <c r="G1177" t="str">
        <f>VLOOKUP(M1177,'BATERIA DE PROYECTOS'!$A$2:$G$115,7,0)</f>
        <v>Programa 14. Bogotá deportiva, recreativa, artística, patrimonial e intercultural.</v>
      </c>
      <c r="H1177" t="s">
        <v>345</v>
      </c>
      <c r="I1177" t="str">
        <f>VLOOKUP(M1177,'BATERIA DE PROYECTOS'!$A$2:$I$115,9,0)</f>
        <v>Bogotá cultural y deportiva</v>
      </c>
      <c r="J1177" t="s">
        <v>347</v>
      </c>
      <c r="K1177">
        <v>24</v>
      </c>
      <c r="L1177" t="str">
        <f>VLOOKUP(M1177,'BATERIA DE PROYECTOS'!$A$2:$L$115,12,0)</f>
        <v xml:space="preserve">Recreación y deporte </v>
      </c>
      <c r="M1177">
        <v>35</v>
      </c>
      <c r="N1177" t="s">
        <v>555</v>
      </c>
      <c r="O1177" t="s">
        <v>556</v>
      </c>
      <c r="P1177" t="s">
        <v>2019</v>
      </c>
      <c r="Q1177" s="104">
        <v>726</v>
      </c>
      <c r="R1177" s="104">
        <v>747</v>
      </c>
      <c r="S1177" s="104">
        <v>768</v>
      </c>
      <c r="T1177" s="104">
        <v>791</v>
      </c>
      <c r="U1177" s="104">
        <v>3032</v>
      </c>
      <c r="V1177" s="105">
        <v>1.4E-2</v>
      </c>
      <c r="W1177">
        <v>0</v>
      </c>
      <c r="X1177" s="103">
        <v>8000</v>
      </c>
      <c r="Y1177" t="s">
        <v>1027</v>
      </c>
      <c r="Z1177" s="103">
        <v>26</v>
      </c>
      <c r="AA1177" s="112">
        <v>15</v>
      </c>
      <c r="AB1177" s="113" t="s">
        <v>557</v>
      </c>
      <c r="AC1177" s="121"/>
      <c r="AD1177" s="289" t="s">
        <v>545</v>
      </c>
      <c r="AE1177" s="289" t="s">
        <v>347</v>
      </c>
      <c r="AF1177" s="113" t="s">
        <v>558</v>
      </c>
    </row>
    <row r="1178" spans="1:32" x14ac:dyDescent="0.25">
      <c r="A1178">
        <v>16</v>
      </c>
      <c r="B1178" t="s">
        <v>34</v>
      </c>
      <c r="C1178" t="s">
        <v>536</v>
      </c>
      <c r="D1178">
        <v>2</v>
      </c>
      <c r="E1178" t="s">
        <v>439</v>
      </c>
      <c r="F1178">
        <v>14</v>
      </c>
      <c r="G1178" t="str">
        <f>VLOOKUP(M1178,'BATERIA DE PROYECTOS'!$A$2:$G$115,7,0)</f>
        <v>Programa 14. Bogotá deportiva, recreativa, artística, patrimonial e intercultural.</v>
      </c>
      <c r="H1178" t="s">
        <v>345</v>
      </c>
      <c r="I1178" t="str">
        <f>VLOOKUP(M1178,'BATERIA DE PROYECTOS'!$A$2:$I$115,9,0)</f>
        <v>Bogotá cultural y deportiva</v>
      </c>
      <c r="J1178" t="s">
        <v>347</v>
      </c>
      <c r="K1178">
        <v>24</v>
      </c>
      <c r="L1178" t="str">
        <f>VLOOKUP(M1178,'BATERIA DE PROYECTOS'!$A$2:$L$115,12,0)</f>
        <v xml:space="preserve">Recreación y deporte </v>
      </c>
      <c r="M1178">
        <v>36</v>
      </c>
      <c r="N1178" t="s">
        <v>559</v>
      </c>
      <c r="O1178" t="s">
        <v>560</v>
      </c>
      <c r="P1178" t="s">
        <v>2020</v>
      </c>
      <c r="Q1178" s="104">
        <v>726</v>
      </c>
      <c r="R1178" s="104">
        <v>747</v>
      </c>
      <c r="S1178" s="104">
        <v>768</v>
      </c>
      <c r="T1178" s="104">
        <v>791</v>
      </c>
      <c r="U1178" s="104">
        <v>3032</v>
      </c>
      <c r="V1178" s="105">
        <v>1.4E-2</v>
      </c>
      <c r="W1178">
        <v>0</v>
      </c>
      <c r="X1178" s="103">
        <v>6000</v>
      </c>
      <c r="Y1178" t="s">
        <v>1027</v>
      </c>
      <c r="Z1178" s="103">
        <v>26</v>
      </c>
      <c r="AA1178" s="112">
        <v>15</v>
      </c>
      <c r="AB1178" s="113" t="s">
        <v>561</v>
      </c>
      <c r="AC1178" s="121"/>
      <c r="AD1178" s="289" t="s">
        <v>545</v>
      </c>
      <c r="AE1178" s="289" t="s">
        <v>562</v>
      </c>
      <c r="AF1178" s="113" t="s">
        <v>563</v>
      </c>
    </row>
    <row r="1179" spans="1:32" x14ac:dyDescent="0.25">
      <c r="A1179">
        <v>16</v>
      </c>
      <c r="B1179" t="s">
        <v>34</v>
      </c>
      <c r="C1179" t="s">
        <v>536</v>
      </c>
      <c r="D1179">
        <v>2</v>
      </c>
      <c r="E1179" t="s">
        <v>439</v>
      </c>
      <c r="F1179">
        <v>14</v>
      </c>
      <c r="G1179" t="str">
        <f>VLOOKUP(M1179,'BATERIA DE PROYECTOS'!$A$2:$G$115,7,0)</f>
        <v>Programa 14. Bogotá deportiva, recreativa, artística, patrimonial e intercultural.</v>
      </c>
      <c r="H1179" t="s">
        <v>345</v>
      </c>
      <c r="I1179" t="str">
        <f>VLOOKUP(M1179,'BATERIA DE PROYECTOS'!$A$2:$I$115,9,0)</f>
        <v>Bogotá cultural y deportiva</v>
      </c>
      <c r="J1179" t="s">
        <v>347</v>
      </c>
      <c r="K1179">
        <v>25</v>
      </c>
      <c r="L1179" t="str">
        <f>VLOOKUP(M1179,'BATERIA DE PROYECTOS'!$A$2:$L$115,12,0)</f>
        <v>Arte, cultura y patrimonio</v>
      </c>
      <c r="M1179">
        <v>38</v>
      </c>
      <c r="N1179" t="s">
        <v>569</v>
      </c>
      <c r="O1179" t="s">
        <v>570</v>
      </c>
      <c r="P1179" t="s">
        <v>2021</v>
      </c>
      <c r="Q1179" s="104">
        <v>435</v>
      </c>
      <c r="R1179" s="104">
        <v>448</v>
      </c>
      <c r="S1179" s="104">
        <v>461</v>
      </c>
      <c r="T1179" s="104">
        <v>474</v>
      </c>
      <c r="U1179" s="104">
        <v>1818</v>
      </c>
      <c r="V1179" s="105">
        <v>8.3999999999999995E-3</v>
      </c>
      <c r="W1179">
        <v>0</v>
      </c>
      <c r="X1179" s="103">
        <v>24</v>
      </c>
      <c r="Y1179" t="s">
        <v>1027</v>
      </c>
      <c r="Z1179" s="103">
        <v>26</v>
      </c>
      <c r="AA1179" s="112">
        <v>14</v>
      </c>
      <c r="AB1179" s="113" t="s">
        <v>571</v>
      </c>
      <c r="AC1179" s="121"/>
      <c r="AD1179" s="289" t="s">
        <v>545</v>
      </c>
      <c r="AE1179" s="289" t="s">
        <v>572</v>
      </c>
      <c r="AF1179" s="113" t="s">
        <v>573</v>
      </c>
    </row>
    <row r="1180" spans="1:32" x14ac:dyDescent="0.25">
      <c r="A1180">
        <v>16</v>
      </c>
      <c r="B1180" t="s">
        <v>34</v>
      </c>
      <c r="C1180" t="s">
        <v>536</v>
      </c>
      <c r="D1180">
        <v>2</v>
      </c>
      <c r="E1180" t="s">
        <v>439</v>
      </c>
      <c r="F1180">
        <v>14</v>
      </c>
      <c r="G1180" t="str">
        <f>VLOOKUP(M1180,'BATERIA DE PROYECTOS'!$A$2:$G$115,7,0)</f>
        <v>Programa 14. Bogotá deportiva, recreativa, artística, patrimonial e intercultural.</v>
      </c>
      <c r="H1180" t="s">
        <v>345</v>
      </c>
      <c r="I1180" t="str">
        <f>VLOOKUP(M1180,'BATERIA DE PROYECTOS'!$A$2:$I$115,9,0)</f>
        <v>Bogotá cultural y deportiva</v>
      </c>
      <c r="J1180" t="s">
        <v>347</v>
      </c>
      <c r="K1180">
        <v>25</v>
      </c>
      <c r="L1180" t="str">
        <f>VLOOKUP(M1180,'BATERIA DE PROYECTOS'!$A$2:$L$115,12,0)</f>
        <v>Arte, cultura y patrimonio</v>
      </c>
      <c r="M1180">
        <v>39</v>
      </c>
      <c r="N1180" t="s">
        <v>574</v>
      </c>
      <c r="O1180" t="s">
        <v>575</v>
      </c>
      <c r="P1180" t="s">
        <v>2022</v>
      </c>
      <c r="Q1180" s="104">
        <v>824</v>
      </c>
      <c r="R1180" s="104">
        <v>848</v>
      </c>
      <c r="S1180" s="104">
        <v>873</v>
      </c>
      <c r="T1180" s="104">
        <v>898</v>
      </c>
      <c r="U1180" s="104">
        <v>3443</v>
      </c>
      <c r="V1180" s="105">
        <v>1.5900000000000001E-2</v>
      </c>
      <c r="W1180">
        <v>0</v>
      </c>
      <c r="X1180" s="103">
        <v>3000</v>
      </c>
      <c r="Y1180" t="s">
        <v>1027</v>
      </c>
      <c r="Z1180" s="103">
        <v>26</v>
      </c>
      <c r="AA1180" s="112">
        <v>14</v>
      </c>
      <c r="AB1180" s="113" t="s">
        <v>561</v>
      </c>
      <c r="AC1180" s="121"/>
      <c r="AD1180" s="289" t="s">
        <v>545</v>
      </c>
      <c r="AE1180" s="289" t="s">
        <v>576</v>
      </c>
      <c r="AF1180" s="113" t="s">
        <v>577</v>
      </c>
    </row>
    <row r="1181" spans="1:32" x14ac:dyDescent="0.25">
      <c r="A1181">
        <v>16</v>
      </c>
      <c r="B1181" t="s">
        <v>34</v>
      </c>
      <c r="C1181" t="s">
        <v>536</v>
      </c>
      <c r="D1181">
        <v>2</v>
      </c>
      <c r="E1181" t="s">
        <v>439</v>
      </c>
      <c r="F1181">
        <v>14</v>
      </c>
      <c r="G1181" t="str">
        <f>VLOOKUP(M1181,'BATERIA DE PROYECTOS'!$A$2:$G$115,7,0)</f>
        <v>Programa 14. Bogotá deportiva, recreativa, artística, patrimonial e intercultural.</v>
      </c>
      <c r="H1181" t="s">
        <v>345</v>
      </c>
      <c r="I1181" t="str">
        <f>VLOOKUP(M1181,'BATERIA DE PROYECTOS'!$A$2:$I$115,9,0)</f>
        <v>Bogotá cultural y deportiva</v>
      </c>
      <c r="J1181" t="s">
        <v>347</v>
      </c>
      <c r="K1181">
        <v>25</v>
      </c>
      <c r="L1181" t="str">
        <f>VLOOKUP(M1181,'BATERIA DE PROYECTOS'!$A$2:$L$115,12,0)</f>
        <v>Arte, cultura y patrimonio</v>
      </c>
      <c r="M1181">
        <v>40</v>
      </c>
      <c r="N1181" t="s">
        <v>578</v>
      </c>
      <c r="O1181" t="s">
        <v>579</v>
      </c>
      <c r="P1181" t="s">
        <v>1888</v>
      </c>
      <c r="Q1181" s="104">
        <v>41</v>
      </c>
      <c r="R1181" s="104">
        <v>43</v>
      </c>
      <c r="S1181" s="104">
        <v>44</v>
      </c>
      <c r="T1181" s="104">
        <v>45</v>
      </c>
      <c r="U1181" s="104">
        <v>173</v>
      </c>
      <c r="V1181" s="105">
        <v>8.0000000000000004E-4</v>
      </c>
      <c r="W1181">
        <v>0</v>
      </c>
      <c r="X1181" s="103">
        <v>12</v>
      </c>
      <c r="Y1181" t="s">
        <v>1027</v>
      </c>
      <c r="Z1181" s="103">
        <v>26</v>
      </c>
      <c r="AA1181" s="112">
        <v>14</v>
      </c>
      <c r="AB1181" s="113" t="s">
        <v>580</v>
      </c>
      <c r="AC1181" s="121"/>
      <c r="AD1181" s="289" t="s">
        <v>347</v>
      </c>
      <c r="AE1181" s="289" t="s">
        <v>347</v>
      </c>
      <c r="AF1181" s="113" t="s">
        <v>581</v>
      </c>
    </row>
    <row r="1182" spans="1:32" x14ac:dyDescent="0.25">
      <c r="A1182">
        <v>16</v>
      </c>
      <c r="B1182" t="s">
        <v>34</v>
      </c>
      <c r="C1182" t="s">
        <v>595</v>
      </c>
      <c r="D1182">
        <v>2</v>
      </c>
      <c r="E1182" t="s">
        <v>439</v>
      </c>
      <c r="F1182">
        <v>15</v>
      </c>
      <c r="G1182" t="str">
        <f>VLOOKUP(M1182,'BATERIA DE PROYECTOS'!$A$2:$G$115,7,0)</f>
        <v>Programa 15. Bogotá protege todas las formas de vida</v>
      </c>
      <c r="H1182" t="s">
        <v>345</v>
      </c>
      <c r="I1182" t="str">
        <f>VLOOKUP(M1182,'BATERIA DE PROYECTOS'!$A$2:$I$115,9,0)</f>
        <v>Cuidado de la vida</v>
      </c>
      <c r="J1182" t="s">
        <v>347</v>
      </c>
      <c r="K1182">
        <v>33</v>
      </c>
      <c r="L1182" t="str">
        <f>VLOOKUP(M1182,'BATERIA DE PROYECTOS'!$A$2:$L$115,12,0)</f>
        <v>Protección y bienestar animal</v>
      </c>
      <c r="M1182">
        <v>44</v>
      </c>
      <c r="N1182" t="s">
        <v>603</v>
      </c>
      <c r="O1182" t="s">
        <v>604</v>
      </c>
      <c r="P1182" t="s">
        <v>2023</v>
      </c>
      <c r="Q1182" s="104">
        <v>337</v>
      </c>
      <c r="R1182" s="104">
        <v>347</v>
      </c>
      <c r="S1182" s="104">
        <v>357</v>
      </c>
      <c r="T1182" s="104">
        <v>367</v>
      </c>
      <c r="U1182" s="104">
        <v>1408</v>
      </c>
      <c r="V1182" s="105">
        <v>6.4999999999999997E-3</v>
      </c>
      <c r="W1182">
        <v>0</v>
      </c>
      <c r="X1182" s="103">
        <v>4000</v>
      </c>
      <c r="Y1182" t="s">
        <v>1036</v>
      </c>
      <c r="Z1182" s="103">
        <v>33</v>
      </c>
      <c r="AA1182" s="112">
        <v>16</v>
      </c>
      <c r="AB1182" s="113" t="s">
        <v>605</v>
      </c>
      <c r="AC1182" s="121"/>
      <c r="AD1182" s="289" t="s">
        <v>347</v>
      </c>
      <c r="AE1182" s="289" t="s">
        <v>606</v>
      </c>
      <c r="AF1182" s="113" t="s">
        <v>607</v>
      </c>
    </row>
    <row r="1183" spans="1:32" x14ac:dyDescent="0.25">
      <c r="A1183">
        <v>16</v>
      </c>
      <c r="B1183" t="s">
        <v>34</v>
      </c>
      <c r="C1183" t="s">
        <v>595</v>
      </c>
      <c r="D1183">
        <v>2</v>
      </c>
      <c r="E1183" t="s">
        <v>439</v>
      </c>
      <c r="F1183">
        <v>15</v>
      </c>
      <c r="G1183" t="str">
        <f>VLOOKUP(M1183,'BATERIA DE PROYECTOS'!$A$2:$G$115,7,0)</f>
        <v>Programa 15. Bogotá protege todas las formas de vida</v>
      </c>
      <c r="H1183" t="s">
        <v>345</v>
      </c>
      <c r="I1183" t="str">
        <f>VLOOKUP(M1183,'BATERIA DE PROYECTOS'!$A$2:$I$115,9,0)</f>
        <v>Cuidado de la vida</v>
      </c>
      <c r="J1183" t="s">
        <v>347</v>
      </c>
      <c r="K1183">
        <v>33</v>
      </c>
      <c r="L1183" t="str">
        <f>VLOOKUP(M1183,'BATERIA DE PROYECTOS'!$A$2:$L$115,12,0)</f>
        <v>Protección y bienestar animal</v>
      </c>
      <c r="M1183">
        <v>45</v>
      </c>
      <c r="N1183" t="s">
        <v>608</v>
      </c>
      <c r="O1183" t="s">
        <v>609</v>
      </c>
      <c r="P1183" t="s">
        <v>2024</v>
      </c>
      <c r="Q1183" s="104">
        <v>440</v>
      </c>
      <c r="R1183" s="104">
        <v>453</v>
      </c>
      <c r="S1183" s="104">
        <v>466</v>
      </c>
      <c r="T1183" s="104">
        <v>480</v>
      </c>
      <c r="U1183" s="104">
        <v>1841</v>
      </c>
      <c r="V1183" s="105">
        <v>8.5000000000000006E-3</v>
      </c>
      <c r="W1183">
        <v>0</v>
      </c>
      <c r="X1183" s="103">
        <v>4000</v>
      </c>
      <c r="Y1183" t="s">
        <v>1036</v>
      </c>
      <c r="Z1183" s="103">
        <v>33</v>
      </c>
      <c r="AA1183" s="112">
        <v>16</v>
      </c>
      <c r="AB1183" s="113" t="s">
        <v>610</v>
      </c>
      <c r="AC1183" s="121"/>
      <c r="AD1183" s="289" t="s">
        <v>347</v>
      </c>
      <c r="AE1183" s="289" t="s">
        <v>611</v>
      </c>
      <c r="AF1183" s="113" t="s">
        <v>607</v>
      </c>
    </row>
    <row r="1184" spans="1:32" x14ac:dyDescent="0.25">
      <c r="A1184">
        <v>16</v>
      </c>
      <c r="B1184" t="s">
        <v>34</v>
      </c>
      <c r="C1184" t="s">
        <v>644</v>
      </c>
      <c r="D1184">
        <v>3</v>
      </c>
      <c r="E1184" t="s">
        <v>645</v>
      </c>
      <c r="F1184">
        <v>16</v>
      </c>
      <c r="G1184" t="str">
        <f>VLOOKUP(M1184,'BATERIA DE PROYECTOS'!$A$2:$G$115,7,0)</f>
        <v>Programa 16. Atención integral a la primera infancia y educación como eje del potencial humano.</v>
      </c>
      <c r="H1184" t="s">
        <v>373</v>
      </c>
      <c r="I1184" t="str">
        <f>VLOOKUP(M1184,'BATERIA DE PROYECTOS'!$A$2:$I$115,9,0)</f>
        <v>Educación como eje del potencial humano</v>
      </c>
      <c r="J1184">
        <v>0.09</v>
      </c>
      <c r="K1184">
        <v>28</v>
      </c>
      <c r="L1184" t="str">
        <f>VLOOKUP(M1184,'BATERIA DE PROYECTOS'!$A$2:$L$115,12,0)</f>
        <v>Dotación de equipamientos para instituciones educativas públicas del distrito.</v>
      </c>
      <c r="M1184">
        <v>50</v>
      </c>
      <c r="N1184" t="s">
        <v>650</v>
      </c>
      <c r="O1184" t="s">
        <v>651</v>
      </c>
      <c r="P1184" t="s">
        <v>2025</v>
      </c>
      <c r="Q1184" s="104">
        <v>777</v>
      </c>
      <c r="R1184" s="104">
        <v>800</v>
      </c>
      <c r="S1184" s="104">
        <v>823</v>
      </c>
      <c r="T1184" s="104">
        <v>847</v>
      </c>
      <c r="U1184" s="104">
        <v>3247</v>
      </c>
      <c r="V1184" s="105">
        <v>1.4999999999999999E-2</v>
      </c>
      <c r="W1184">
        <v>0</v>
      </c>
      <c r="X1184" s="103">
        <v>15</v>
      </c>
      <c r="Y1184" t="s">
        <v>1040</v>
      </c>
      <c r="Z1184" s="103">
        <v>15</v>
      </c>
      <c r="AA1184" s="112">
        <v>17</v>
      </c>
      <c r="AB1184" s="113" t="s">
        <v>222</v>
      </c>
      <c r="AC1184" s="121"/>
      <c r="AD1184" s="289" t="s">
        <v>347</v>
      </c>
      <c r="AE1184" s="289" t="s">
        <v>652</v>
      </c>
      <c r="AF1184" s="113" t="s">
        <v>653</v>
      </c>
    </row>
    <row r="1185" spans="1:32" x14ac:dyDescent="0.25">
      <c r="A1185">
        <v>16</v>
      </c>
      <c r="B1185" t="s">
        <v>34</v>
      </c>
      <c r="C1185" t="s">
        <v>644</v>
      </c>
      <c r="D1185">
        <v>3</v>
      </c>
      <c r="E1185" t="s">
        <v>645</v>
      </c>
      <c r="F1185">
        <v>16</v>
      </c>
      <c r="G1185" t="str">
        <f>VLOOKUP(M1185,'BATERIA DE PROYECTOS'!$A$2:$G$115,7,0)</f>
        <v>Programa 16. Atención integral a la primera infancia y educación como eje del potencial humano.</v>
      </c>
      <c r="H1185" t="s">
        <v>373</v>
      </c>
      <c r="I1185" t="str">
        <f>VLOOKUP(M1185,'BATERIA DE PROYECTOS'!$A$2:$I$115,9,0)</f>
        <v>Educación como eje del potencial humano</v>
      </c>
      <c r="J1185">
        <v>0.09</v>
      </c>
      <c r="K1185">
        <v>29</v>
      </c>
      <c r="L1185" t="str">
        <f>VLOOKUP(M1185,'BATERIA DE PROYECTOS'!$A$2:$L$115,12,0)</f>
        <v>Apoyo para educación superior</v>
      </c>
      <c r="M1185">
        <v>51</v>
      </c>
      <c r="N1185" t="s">
        <v>656</v>
      </c>
      <c r="O1185" t="s">
        <v>657</v>
      </c>
      <c r="P1185" t="s">
        <v>2026</v>
      </c>
      <c r="Q1185" s="104">
        <v>1036</v>
      </c>
      <c r="R1185" s="104">
        <v>1067</v>
      </c>
      <c r="S1185" s="104">
        <v>1098</v>
      </c>
      <c r="T1185" s="104">
        <v>1130</v>
      </c>
      <c r="U1185" s="104">
        <v>4331</v>
      </c>
      <c r="V1185" s="105">
        <v>0.02</v>
      </c>
      <c r="W1185">
        <v>0</v>
      </c>
      <c r="X1185" s="103">
        <v>1600</v>
      </c>
      <c r="Y1185" t="s">
        <v>1040</v>
      </c>
      <c r="Z1185" s="103">
        <v>15</v>
      </c>
      <c r="AA1185" s="112">
        <v>17</v>
      </c>
      <c r="AB1185" s="113" t="s">
        <v>658</v>
      </c>
      <c r="AC1185" s="121"/>
      <c r="AD1185" s="289" t="s">
        <v>659</v>
      </c>
      <c r="AE1185" s="289" t="s">
        <v>660</v>
      </c>
      <c r="AF1185" s="113" t="s">
        <v>661</v>
      </c>
    </row>
    <row r="1186" spans="1:32" x14ac:dyDescent="0.25">
      <c r="A1186">
        <v>16</v>
      </c>
      <c r="B1186" t="s">
        <v>34</v>
      </c>
      <c r="C1186" t="s">
        <v>644</v>
      </c>
      <c r="D1186">
        <v>3</v>
      </c>
      <c r="E1186" t="s">
        <v>645</v>
      </c>
      <c r="F1186">
        <v>16</v>
      </c>
      <c r="G1186" t="str">
        <f>VLOOKUP(M1186,'BATERIA DE PROYECTOS'!$A$2:$G$115,7,0)</f>
        <v>Programa 16. Atención integral a la primera infancia y educación como eje del potencial humano.</v>
      </c>
      <c r="H1186" t="s">
        <v>373</v>
      </c>
      <c r="I1186" t="str">
        <f>VLOOKUP(M1186,'BATERIA DE PROYECTOS'!$A$2:$I$115,9,0)</f>
        <v>Educación como eje del potencial humano</v>
      </c>
      <c r="J1186">
        <v>0.09</v>
      </c>
      <c r="K1186">
        <v>29</v>
      </c>
      <c r="L1186" t="str">
        <f>VLOOKUP(M1186,'BATERIA DE PROYECTOS'!$A$2:$L$115,12,0)</f>
        <v>Apoyo para educación superior</v>
      </c>
      <c r="M1186">
        <v>52</v>
      </c>
      <c r="N1186" t="s">
        <v>662</v>
      </c>
      <c r="O1186" t="s">
        <v>663</v>
      </c>
      <c r="P1186" t="s">
        <v>2027</v>
      </c>
      <c r="Q1186" s="104">
        <v>3110</v>
      </c>
      <c r="R1186" s="104">
        <v>3200</v>
      </c>
      <c r="S1186" s="104">
        <v>3293</v>
      </c>
      <c r="T1186" s="104">
        <v>3389</v>
      </c>
      <c r="U1186" s="104">
        <v>12992</v>
      </c>
      <c r="V1186" s="105">
        <v>0.06</v>
      </c>
      <c r="W1186">
        <v>0</v>
      </c>
      <c r="X1186" s="103">
        <v>1040</v>
      </c>
      <c r="Y1186" t="s">
        <v>1040</v>
      </c>
      <c r="Z1186" s="103">
        <v>15</v>
      </c>
      <c r="AA1186" s="112">
        <v>17</v>
      </c>
      <c r="AB1186" s="113" t="s">
        <v>664</v>
      </c>
      <c r="AC1186" s="121"/>
      <c r="AD1186" s="289" t="s">
        <v>659</v>
      </c>
      <c r="AE1186" s="289" t="s">
        <v>660</v>
      </c>
      <c r="AF1186" s="113" t="s">
        <v>665</v>
      </c>
    </row>
    <row r="1187" spans="1:32" x14ac:dyDescent="0.25">
      <c r="A1187">
        <v>16</v>
      </c>
      <c r="B1187" t="s">
        <v>34</v>
      </c>
      <c r="C1187" t="s">
        <v>672</v>
      </c>
      <c r="D1187">
        <v>3</v>
      </c>
      <c r="E1187" t="s">
        <v>645</v>
      </c>
      <c r="F1187">
        <v>19</v>
      </c>
      <c r="G1187" t="str">
        <f>VLOOKUP(M1187,'BATERIA DE PROYECTOS'!$A$2:$G$115,7,0)</f>
        <v>Programa 19. Desarrollo empresarial, productividad y empleo.</v>
      </c>
      <c r="H1187" t="s">
        <v>345</v>
      </c>
      <c r="I1187" t="str">
        <f>VLOOKUP(M1187,'BATERIA DE PROYECTOS'!$A$2:$I$115,9,0)</f>
        <v>Desarrollo empresarial, productividad y empleo</v>
      </c>
      <c r="J1187" t="s">
        <v>347</v>
      </c>
      <c r="K1187">
        <v>35</v>
      </c>
      <c r="L1187" t="str">
        <f>VLOOKUP(M1187,'BATERIA DE PROYECTOS'!$A$2:$L$115,12,0)</f>
        <v>Fortalecimiento de habilidades para la empleabilidad - impulso al empleo local.</v>
      </c>
      <c r="M1187">
        <v>54</v>
      </c>
      <c r="N1187" t="s">
        <v>677</v>
      </c>
      <c r="O1187" t="s">
        <v>678</v>
      </c>
      <c r="P1187" t="s">
        <v>1195</v>
      </c>
      <c r="Q1187" s="104">
        <v>777</v>
      </c>
      <c r="R1187" s="104">
        <v>800</v>
      </c>
      <c r="S1187" s="104">
        <v>823</v>
      </c>
      <c r="T1187" s="104">
        <v>847</v>
      </c>
      <c r="U1187" s="104">
        <v>3247</v>
      </c>
      <c r="V1187" s="105">
        <v>1.4999999999999999E-2</v>
      </c>
      <c r="W1187">
        <v>0</v>
      </c>
      <c r="X1187" s="103">
        <v>4</v>
      </c>
      <c r="Y1187" t="s">
        <v>1044</v>
      </c>
      <c r="Z1187" s="103">
        <v>11</v>
      </c>
      <c r="AA1187" s="112">
        <v>18</v>
      </c>
      <c r="AB1187" s="113" t="s">
        <v>352</v>
      </c>
      <c r="AC1187" s="121"/>
      <c r="AD1187" s="289" t="s">
        <v>679</v>
      </c>
      <c r="AE1187" s="289" t="s">
        <v>347</v>
      </c>
      <c r="AF1187" s="113" t="s">
        <v>680</v>
      </c>
    </row>
    <row r="1188" spans="1:32" x14ac:dyDescent="0.25">
      <c r="A1188">
        <v>16</v>
      </c>
      <c r="B1188" t="s">
        <v>34</v>
      </c>
      <c r="C1188" t="s">
        <v>672</v>
      </c>
      <c r="D1188">
        <v>3</v>
      </c>
      <c r="E1188" t="s">
        <v>645</v>
      </c>
      <c r="F1188">
        <v>19</v>
      </c>
      <c r="G1188" t="str">
        <f>VLOOKUP(M1188,'BATERIA DE PROYECTOS'!$A$2:$G$115,7,0)</f>
        <v>Programa 19. Desarrollo empresarial, productividad y empleo.</v>
      </c>
      <c r="H1188" t="s">
        <v>345</v>
      </c>
      <c r="I1188" t="str">
        <f>VLOOKUP(M1188,'BATERIA DE PROYECTOS'!$A$2:$I$115,9,0)</f>
        <v>Emprendimiento equitativo e incluyente</v>
      </c>
      <c r="J1188" t="s">
        <v>347</v>
      </c>
      <c r="K1188">
        <v>36</v>
      </c>
      <c r="L1188" t="str">
        <f>VLOOKUP(M1188,'BATERIA DE PROYECTOS'!$A$2:$L$115,12,0)</f>
        <v>Desarrollo turístico local</v>
      </c>
      <c r="M1188">
        <v>55</v>
      </c>
      <c r="N1188" t="s">
        <v>684</v>
      </c>
      <c r="O1188" t="s">
        <v>685</v>
      </c>
      <c r="P1188" t="s">
        <v>2028</v>
      </c>
      <c r="Q1188" s="104">
        <v>622</v>
      </c>
      <c r="R1188" s="104">
        <v>640</v>
      </c>
      <c r="S1188" s="104">
        <v>659</v>
      </c>
      <c r="T1188" s="104">
        <v>678</v>
      </c>
      <c r="U1188" s="104">
        <v>2599</v>
      </c>
      <c r="V1188" s="105">
        <v>1.2E-2</v>
      </c>
      <c r="W1188">
        <v>0</v>
      </c>
      <c r="X1188" s="103">
        <v>100</v>
      </c>
      <c r="Y1188" t="s">
        <v>1044</v>
      </c>
      <c r="Z1188" s="103">
        <v>11</v>
      </c>
      <c r="AA1188" s="112">
        <v>18</v>
      </c>
      <c r="AB1188" s="113" t="s">
        <v>686</v>
      </c>
      <c r="AC1188" s="121"/>
      <c r="AD1188" s="289" t="s">
        <v>347</v>
      </c>
      <c r="AE1188" s="289" t="s">
        <v>347</v>
      </c>
      <c r="AF1188" s="113" t="s">
        <v>687</v>
      </c>
    </row>
    <row r="1189" spans="1:32" x14ac:dyDescent="0.25">
      <c r="A1189">
        <v>16</v>
      </c>
      <c r="B1189" t="s">
        <v>34</v>
      </c>
      <c r="C1189" t="s">
        <v>536</v>
      </c>
      <c r="D1189">
        <v>3</v>
      </c>
      <c r="E1189" t="s">
        <v>645</v>
      </c>
      <c r="F1189">
        <v>20</v>
      </c>
      <c r="G1189" t="str">
        <f>VLOOKUP(M1189,'BATERIA DE PROYECTOS'!$A$2:$G$115,7,0)</f>
        <v>Programa 20. Promoción del emprendimiento formal, equitativo e incluyente</v>
      </c>
      <c r="H1189" t="s">
        <v>345</v>
      </c>
      <c r="I1189" t="str">
        <f>VLOOKUP(M1189,'BATERIA DE PROYECTOS'!$A$2:$I$115,9,0)</f>
        <v>Bogotá cultural y deportiva</v>
      </c>
      <c r="J1189" t="s">
        <v>347</v>
      </c>
      <c r="K1189">
        <v>30</v>
      </c>
      <c r="L1189" t="str">
        <f>VLOOKUP(M1189,'BATERIA DE PROYECTOS'!$A$2:$L$115,12,0)</f>
        <v>Sostenibilidad del ecosistema cultural y creativo</v>
      </c>
      <c r="M1189">
        <v>56</v>
      </c>
      <c r="N1189" t="s">
        <v>691</v>
      </c>
      <c r="O1189" t="s">
        <v>692</v>
      </c>
      <c r="P1189" t="s">
        <v>2029</v>
      </c>
      <c r="Q1189" s="104">
        <v>518</v>
      </c>
      <c r="R1189" s="104">
        <v>533</v>
      </c>
      <c r="S1189" s="104">
        <v>549</v>
      </c>
      <c r="T1189" s="104">
        <v>565</v>
      </c>
      <c r="U1189" s="104">
        <v>2165</v>
      </c>
      <c r="V1189" s="105">
        <v>0.01</v>
      </c>
      <c r="W1189">
        <v>0</v>
      </c>
      <c r="X1189" s="103">
        <v>20</v>
      </c>
      <c r="Y1189" t="s">
        <v>1027</v>
      </c>
      <c r="Z1189" s="103">
        <v>26</v>
      </c>
      <c r="AA1189" s="112">
        <v>19</v>
      </c>
      <c r="AB1189" s="113" t="s">
        <v>693</v>
      </c>
      <c r="AC1189" s="121"/>
      <c r="AD1189" s="289" t="s">
        <v>545</v>
      </c>
      <c r="AE1189" s="289" t="s">
        <v>347</v>
      </c>
      <c r="AF1189" s="113" t="s">
        <v>694</v>
      </c>
    </row>
    <row r="1190" spans="1:32" x14ac:dyDescent="0.25">
      <c r="A1190">
        <v>16</v>
      </c>
      <c r="B1190" t="s">
        <v>34</v>
      </c>
      <c r="C1190" t="s">
        <v>672</v>
      </c>
      <c r="D1190">
        <v>3</v>
      </c>
      <c r="E1190" t="s">
        <v>645</v>
      </c>
      <c r="F1190">
        <v>20</v>
      </c>
      <c r="G1190" t="str">
        <f>VLOOKUP(M1190,'BATERIA DE PROYECTOS'!$A$2:$G$115,7,0)</f>
        <v>Programa 20. Promoción del emprendimiento formal, equitativo e incluyente</v>
      </c>
      <c r="H1190" t="s">
        <v>345</v>
      </c>
      <c r="I1190" t="str">
        <f>VLOOKUP(M1190,'BATERIA DE PROYECTOS'!$A$2:$I$115,9,0)</f>
        <v>Emprendimiento equitativo e incluyente</v>
      </c>
      <c r="J1190" t="s">
        <v>347</v>
      </c>
      <c r="K1190">
        <v>38</v>
      </c>
      <c r="L1190" t="str">
        <f>VLOOKUP(M1190,'BATERIA DE PROYECTOS'!$A$2:$L$115,12,0)</f>
        <v>Fortalecimiento del tejido empresarial local</v>
      </c>
      <c r="M1190">
        <v>58</v>
      </c>
      <c r="N1190" t="s">
        <v>704</v>
      </c>
      <c r="O1190" t="s">
        <v>705</v>
      </c>
      <c r="P1190" t="s">
        <v>2030</v>
      </c>
      <c r="Q1190" s="104">
        <v>518</v>
      </c>
      <c r="R1190" s="104">
        <v>533</v>
      </c>
      <c r="S1190" s="104">
        <v>549</v>
      </c>
      <c r="T1190" s="104">
        <v>565</v>
      </c>
      <c r="U1190" s="104">
        <v>2165</v>
      </c>
      <c r="V1190" s="105">
        <v>0.01</v>
      </c>
      <c r="W1190">
        <v>0</v>
      </c>
      <c r="X1190" s="103">
        <v>600</v>
      </c>
      <c r="Y1190" t="s">
        <v>1044</v>
      </c>
      <c r="Z1190" s="103">
        <v>11</v>
      </c>
      <c r="AA1190" s="112">
        <v>20</v>
      </c>
      <c r="AB1190" s="113" t="s">
        <v>706</v>
      </c>
      <c r="AC1190" s="121"/>
      <c r="AD1190" s="289" t="s">
        <v>347</v>
      </c>
      <c r="AE1190" s="289" t="s">
        <v>707</v>
      </c>
      <c r="AF1190" s="113" t="s">
        <v>708</v>
      </c>
    </row>
    <row r="1191" spans="1:32" x14ac:dyDescent="0.25">
      <c r="A1191">
        <v>16</v>
      </c>
      <c r="B1191" t="s">
        <v>34</v>
      </c>
      <c r="C1191" t="s">
        <v>536</v>
      </c>
      <c r="D1191">
        <v>4</v>
      </c>
      <c r="E1191" t="s">
        <v>710</v>
      </c>
      <c r="F1191">
        <v>24</v>
      </c>
      <c r="G1191" t="str">
        <f>VLOOKUP(M1191,'BATERIA DE PROYECTOS'!$A$2:$G$115,7,0)</f>
        <v>Programa 24. Revitalización y renovación urbana y rural con inclusión.</v>
      </c>
      <c r="H1191" t="s">
        <v>345</v>
      </c>
      <c r="I1191" t="str">
        <f>VLOOKUP(M1191,'BATERIA DE PROYECTOS'!$A$2:$I$115,9,0)</f>
        <v>Desarrollo urbano y rural integral</v>
      </c>
      <c r="J1191" t="s">
        <v>347</v>
      </c>
      <c r="K1191">
        <v>26</v>
      </c>
      <c r="L1191" t="str">
        <f>VLOOKUP(M1191,'BATERIA DE PROYECTOS'!$A$2:$L$115,12,0)</f>
        <v>Construcción, mantenimiento y dotación de parques de la red de proximidad</v>
      </c>
      <c r="M1191">
        <v>61</v>
      </c>
      <c r="N1191" t="s">
        <v>727</v>
      </c>
      <c r="O1191" t="s">
        <v>728</v>
      </c>
      <c r="P1191" t="s">
        <v>2031</v>
      </c>
      <c r="Q1191" s="104">
        <v>1047</v>
      </c>
      <c r="R1191" s="104">
        <v>1077</v>
      </c>
      <c r="S1191" s="104">
        <v>1109</v>
      </c>
      <c r="T1191" s="104">
        <v>1141</v>
      </c>
      <c r="U1191" s="104">
        <v>4374</v>
      </c>
      <c r="V1191" s="105">
        <v>2.0199999999999999E-2</v>
      </c>
      <c r="W1191">
        <v>0</v>
      </c>
      <c r="X1191" s="103">
        <v>32</v>
      </c>
      <c r="Y1191" t="s">
        <v>1027</v>
      </c>
      <c r="Z1191" s="103">
        <v>26</v>
      </c>
      <c r="AA1191" s="112">
        <v>22</v>
      </c>
      <c r="AB1191" s="113" t="s">
        <v>383</v>
      </c>
      <c r="AC1191" s="121"/>
      <c r="AD1191" s="289" t="s">
        <v>347</v>
      </c>
      <c r="AE1191" s="289" t="s">
        <v>729</v>
      </c>
      <c r="AF1191" s="113" t="s">
        <v>730</v>
      </c>
    </row>
    <row r="1192" spans="1:32" x14ac:dyDescent="0.25">
      <c r="A1192">
        <v>16</v>
      </c>
      <c r="B1192" t="s">
        <v>34</v>
      </c>
      <c r="C1192" t="s">
        <v>536</v>
      </c>
      <c r="D1192">
        <v>4</v>
      </c>
      <c r="E1192" t="s">
        <v>710</v>
      </c>
      <c r="F1192">
        <v>24</v>
      </c>
      <c r="G1192" t="str">
        <f>VLOOKUP(M1192,'BATERIA DE PROYECTOS'!$A$2:$G$115,7,0)</f>
        <v>Programa 24. Revitalización y renovación urbana y rural con inclusión.</v>
      </c>
      <c r="H1192" t="s">
        <v>345</v>
      </c>
      <c r="I1192" t="str">
        <f>VLOOKUP(M1192,'BATERIA DE PROYECTOS'!$A$2:$I$115,9,0)</f>
        <v>Desarrollo urbano y rural integral</v>
      </c>
      <c r="J1192" t="s">
        <v>347</v>
      </c>
      <c r="K1192">
        <v>31</v>
      </c>
      <c r="L1192" t="str">
        <f>VLOOKUP(M1192,'BATERIA DE PROYECTOS'!$A$2:$L$115,12,0)</f>
        <v>Dotación de equipamientos culturales de escala local</v>
      </c>
      <c r="M1192">
        <v>62</v>
      </c>
      <c r="N1192" t="s">
        <v>733</v>
      </c>
      <c r="O1192" t="s">
        <v>734</v>
      </c>
      <c r="P1192" t="s">
        <v>1387</v>
      </c>
      <c r="Q1192" s="104">
        <v>710</v>
      </c>
      <c r="R1192" s="104">
        <v>731</v>
      </c>
      <c r="S1192" s="104">
        <v>752</v>
      </c>
      <c r="T1192" s="104">
        <v>774</v>
      </c>
      <c r="U1192" s="104">
        <v>29167</v>
      </c>
      <c r="V1192" s="105">
        <v>1.37E-2</v>
      </c>
      <c r="W1192">
        <v>0</v>
      </c>
      <c r="X1192" s="103">
        <v>4</v>
      </c>
      <c r="Y1192" t="s">
        <v>1027</v>
      </c>
      <c r="Z1192" s="103">
        <v>26</v>
      </c>
      <c r="AA1192" s="112">
        <v>33</v>
      </c>
      <c r="AB1192" s="113" t="s">
        <v>383</v>
      </c>
      <c r="AC1192" s="121"/>
      <c r="AD1192" s="289" t="s">
        <v>347</v>
      </c>
      <c r="AE1192" s="289" t="s">
        <v>735</v>
      </c>
      <c r="AF1192" s="113" t="s">
        <v>736</v>
      </c>
    </row>
    <row r="1193" spans="1:32" x14ac:dyDescent="0.25">
      <c r="A1193">
        <v>16</v>
      </c>
      <c r="B1193" t="s">
        <v>34</v>
      </c>
      <c r="C1193" t="s">
        <v>758</v>
      </c>
      <c r="D1193">
        <v>4</v>
      </c>
      <c r="E1193" t="s">
        <v>710</v>
      </c>
      <c r="F1193">
        <v>25</v>
      </c>
      <c r="G1193" t="str">
        <f>VLOOKUP(M1193,'BATERIA DE PROYECTOS'!$A$2:$G$115,7,0)</f>
        <v>Programa 25. Aumento de la resiliencia al cambio climático y reduccion de la vulnerabilidad</v>
      </c>
      <c r="H1193" t="s">
        <v>345</v>
      </c>
      <c r="I1193" t="str">
        <f>VLOOKUP(M1193,'BATERIA DE PROYECTOS'!$A$2:$I$115,9,0)</f>
        <v>Protección del ambiente y resiliencia al cambio climático</v>
      </c>
      <c r="J1193" t="s">
        <v>347</v>
      </c>
      <c r="K1193">
        <v>32</v>
      </c>
      <c r="L1193" t="str">
        <f>VLOOKUP(M1193,'BATERIA DE PROYECTOS'!$A$2:$L$115,12,0)</f>
        <v xml:space="preserve">Reverdecimeinto Urbano </v>
      </c>
      <c r="M1193">
        <v>68</v>
      </c>
      <c r="N1193" t="s">
        <v>763</v>
      </c>
      <c r="O1193" t="s">
        <v>764</v>
      </c>
      <c r="P1193" t="s">
        <v>2032</v>
      </c>
      <c r="Q1193" s="104">
        <v>67</v>
      </c>
      <c r="R1193" s="104">
        <v>69</v>
      </c>
      <c r="S1193" s="104">
        <v>71</v>
      </c>
      <c r="T1193" s="104">
        <v>73</v>
      </c>
      <c r="U1193" s="104">
        <v>280</v>
      </c>
      <c r="V1193" s="105">
        <v>1.2999999999999999E-3</v>
      </c>
      <c r="W1193">
        <v>0</v>
      </c>
      <c r="X1193" s="103">
        <v>8</v>
      </c>
      <c r="Y1193" t="s">
        <v>1036</v>
      </c>
      <c r="Z1193" s="103">
        <v>33</v>
      </c>
      <c r="AA1193" s="112">
        <v>23</v>
      </c>
      <c r="AB1193" s="113" t="s">
        <v>765</v>
      </c>
      <c r="AC1193" s="121"/>
      <c r="AD1193" s="289" t="s">
        <v>347</v>
      </c>
      <c r="AE1193" s="289" t="s">
        <v>766</v>
      </c>
      <c r="AF1193" s="113" t="s">
        <v>767</v>
      </c>
    </row>
    <row r="1194" spans="1:32" x14ac:dyDescent="0.25">
      <c r="A1194">
        <v>16</v>
      </c>
      <c r="B1194" t="s">
        <v>34</v>
      </c>
      <c r="C1194" t="s">
        <v>758</v>
      </c>
      <c r="D1194">
        <v>4</v>
      </c>
      <c r="E1194" t="s">
        <v>710</v>
      </c>
      <c r="F1194">
        <v>25</v>
      </c>
      <c r="G1194" t="str">
        <f>VLOOKUP(M1194,'BATERIA DE PROYECTOS'!$A$2:$G$115,7,0)</f>
        <v>Programa 25. Aumento de la resiliencia al cambio climático y reduccion de la vulnerabilidad</v>
      </c>
      <c r="H1194" t="s">
        <v>345</v>
      </c>
      <c r="I1194" t="str">
        <f>VLOOKUP(M1194,'BATERIA DE PROYECTOS'!$A$2:$I$115,9,0)</f>
        <v>Protección del ambiente y resiliencia al cambio climático</v>
      </c>
      <c r="J1194" t="s">
        <v>347</v>
      </c>
      <c r="K1194">
        <v>32</v>
      </c>
      <c r="L1194" t="str">
        <f>VLOOKUP(M1194,'BATERIA DE PROYECTOS'!$A$2:$L$115,12,0)</f>
        <v xml:space="preserve">Reverdecimeinto Urbano </v>
      </c>
      <c r="M1194">
        <v>70</v>
      </c>
      <c r="N1194" t="s">
        <v>771</v>
      </c>
      <c r="O1194" t="s">
        <v>772</v>
      </c>
      <c r="P1194" t="s">
        <v>2033</v>
      </c>
      <c r="Q1194" s="104">
        <v>36</v>
      </c>
      <c r="R1194" s="104">
        <v>37</v>
      </c>
      <c r="S1194" s="104">
        <v>38</v>
      </c>
      <c r="T1194" s="104">
        <v>40</v>
      </c>
      <c r="U1194" s="104">
        <v>151</v>
      </c>
      <c r="V1194" s="105">
        <v>6.9999999999999999E-4</v>
      </c>
      <c r="W1194">
        <v>0</v>
      </c>
      <c r="X1194" s="103">
        <v>200</v>
      </c>
      <c r="Y1194" t="s">
        <v>1036</v>
      </c>
      <c r="Z1194" s="103">
        <v>33</v>
      </c>
      <c r="AA1194" s="112">
        <v>23</v>
      </c>
      <c r="AB1194" s="113" t="s">
        <v>773</v>
      </c>
      <c r="AC1194" s="121"/>
      <c r="AD1194" s="289" t="s">
        <v>347</v>
      </c>
      <c r="AE1194" s="289" t="s">
        <v>774</v>
      </c>
      <c r="AF1194" s="113" t="s">
        <v>745</v>
      </c>
    </row>
    <row r="1195" spans="1:32" x14ac:dyDescent="0.25">
      <c r="A1195">
        <v>16</v>
      </c>
      <c r="B1195" t="s">
        <v>34</v>
      </c>
      <c r="C1195" t="s">
        <v>758</v>
      </c>
      <c r="D1195">
        <v>4</v>
      </c>
      <c r="E1195" t="s">
        <v>710</v>
      </c>
      <c r="F1195">
        <v>25</v>
      </c>
      <c r="G1195" t="str">
        <f>VLOOKUP(M1195,'BATERIA DE PROYECTOS'!$A$2:$G$115,7,0)</f>
        <v>Programa 25. Aumento de la resiliencia al cambio climático y reduccion de la vulnerabilidad</v>
      </c>
      <c r="H1195" t="s">
        <v>345</v>
      </c>
      <c r="I1195" t="str">
        <f>VLOOKUP(M1195,'BATERIA DE PROYECTOS'!$A$2:$I$115,9,0)</f>
        <v>Protección del ambiente y resiliencia al cambio climático</v>
      </c>
      <c r="J1195" t="s">
        <v>347</v>
      </c>
      <c r="K1195">
        <v>32</v>
      </c>
      <c r="L1195" t="str">
        <f>VLOOKUP(M1195,'BATERIA DE PROYECTOS'!$A$2:$L$115,12,0)</f>
        <v xml:space="preserve">Reverdecimeinto Urbano </v>
      </c>
      <c r="M1195">
        <v>71</v>
      </c>
      <c r="N1195" t="s">
        <v>775</v>
      </c>
      <c r="O1195" t="s">
        <v>776</v>
      </c>
      <c r="P1195" t="s">
        <v>1141</v>
      </c>
      <c r="Q1195" s="104">
        <v>259</v>
      </c>
      <c r="R1195" s="104">
        <v>267</v>
      </c>
      <c r="S1195" s="104">
        <v>274</v>
      </c>
      <c r="T1195" s="104">
        <v>282</v>
      </c>
      <c r="U1195" s="104">
        <v>1082</v>
      </c>
      <c r="V1195" s="105">
        <v>5.0000000000000001E-3</v>
      </c>
      <c r="W1195">
        <v>0</v>
      </c>
      <c r="X1195" s="103">
        <v>600</v>
      </c>
      <c r="Y1195" t="s">
        <v>1036</v>
      </c>
      <c r="Z1195" s="103">
        <v>33</v>
      </c>
      <c r="AA1195" s="112">
        <v>23</v>
      </c>
      <c r="AB1195" s="113" t="s">
        <v>777</v>
      </c>
      <c r="AC1195" s="121"/>
      <c r="AD1195" s="289" t="s">
        <v>347</v>
      </c>
      <c r="AE1195" s="289" t="s">
        <v>778</v>
      </c>
      <c r="AF1195" s="113" t="s">
        <v>779</v>
      </c>
    </row>
    <row r="1196" spans="1:32" x14ac:dyDescent="0.25">
      <c r="A1196">
        <v>16</v>
      </c>
      <c r="B1196" t="s">
        <v>34</v>
      </c>
      <c r="C1196" t="s">
        <v>758</v>
      </c>
      <c r="D1196">
        <v>4</v>
      </c>
      <c r="E1196" t="s">
        <v>710</v>
      </c>
      <c r="F1196">
        <v>25</v>
      </c>
      <c r="G1196" t="str">
        <f>VLOOKUP(M1196,'BATERIA DE PROYECTOS'!$A$2:$G$115,7,0)</f>
        <v>Programa 25. Aumento de la resiliencia al cambio climático y reduccion de la vulnerabilidad</v>
      </c>
      <c r="H1196" t="s">
        <v>373</v>
      </c>
      <c r="I1196" t="str">
        <f>VLOOKUP(M1196,'BATERIA DE PROYECTOS'!$A$2:$I$115,9,0)</f>
        <v>Desarrollo urbano y rural integral</v>
      </c>
      <c r="J1196" t="s">
        <v>539</v>
      </c>
      <c r="K1196">
        <v>39</v>
      </c>
      <c r="L1196" t="str">
        <f>VLOOKUP(M1196,'BATERIA DE PROYECTOS'!$A$2:$L$115,12,0)</f>
        <v>Asistencia técnica agropecuaria y ambiental</v>
      </c>
      <c r="M1196">
        <v>73</v>
      </c>
      <c r="N1196" t="s">
        <v>782</v>
      </c>
      <c r="O1196" t="s">
        <v>760</v>
      </c>
      <c r="P1196" t="s">
        <v>1142</v>
      </c>
      <c r="Q1196" s="104">
        <v>150</v>
      </c>
      <c r="R1196" s="104">
        <v>155</v>
      </c>
      <c r="S1196" s="104">
        <v>159</v>
      </c>
      <c r="T1196" s="104">
        <v>164</v>
      </c>
      <c r="U1196" s="104">
        <v>628</v>
      </c>
      <c r="V1196" s="105">
        <v>2.8999999999999998E-3</v>
      </c>
      <c r="W1196">
        <v>0</v>
      </c>
      <c r="X1196" s="103">
        <v>4</v>
      </c>
      <c r="Y1196" t="s">
        <v>1036</v>
      </c>
      <c r="Z1196" s="103">
        <v>33</v>
      </c>
      <c r="AA1196" s="112">
        <v>23</v>
      </c>
      <c r="AB1196" s="113" t="s">
        <v>761</v>
      </c>
      <c r="AC1196" s="121"/>
      <c r="AD1196" s="289" t="s">
        <v>347</v>
      </c>
      <c r="AE1196" s="289" t="s">
        <v>347</v>
      </c>
      <c r="AF1196" s="113" t="s">
        <v>602</v>
      </c>
    </row>
    <row r="1197" spans="1:32" x14ac:dyDescent="0.25">
      <c r="A1197">
        <v>16</v>
      </c>
      <c r="B1197" t="s">
        <v>34</v>
      </c>
      <c r="C1197" t="s">
        <v>758</v>
      </c>
      <c r="D1197">
        <v>4</v>
      </c>
      <c r="E1197" t="s">
        <v>710</v>
      </c>
      <c r="F1197">
        <v>25</v>
      </c>
      <c r="G1197" t="str">
        <f>VLOOKUP(M1197,'BATERIA DE PROYECTOS'!$A$2:$G$115,7,0)</f>
        <v>Programa 25. Aumento de la resiliencia al cambio climático y reduccion de la vulnerabilidad</v>
      </c>
      <c r="H1197" t="s">
        <v>345</v>
      </c>
      <c r="I1197" t="str">
        <f>VLOOKUP(M1197,'BATERIA DE PROYECTOS'!$A$2:$I$115,9,0)</f>
        <v>Protección del ambiente y resiliencia al cambio climático</v>
      </c>
      <c r="J1197" t="s">
        <v>347</v>
      </c>
      <c r="K1197">
        <v>34</v>
      </c>
      <c r="L1197" t="str">
        <f>VLOOKUP(M1197,'BATERIA DE PROYECTOS'!$A$2:$L$115,12,0)</f>
        <v>Cambios de hábitos de consumo, separación en la fuente y reciclaje.</v>
      </c>
      <c r="M1197">
        <v>76</v>
      </c>
      <c r="N1197" t="s">
        <v>793</v>
      </c>
      <c r="O1197" t="s">
        <v>794</v>
      </c>
      <c r="P1197" t="s">
        <v>2034</v>
      </c>
      <c r="Q1197" s="104">
        <v>715</v>
      </c>
      <c r="R1197" s="104">
        <v>736</v>
      </c>
      <c r="S1197" s="104">
        <v>758</v>
      </c>
      <c r="T1197" s="104">
        <v>780</v>
      </c>
      <c r="U1197" s="104">
        <v>2989</v>
      </c>
      <c r="V1197" s="105">
        <v>1.38E-2</v>
      </c>
      <c r="W1197">
        <v>0</v>
      </c>
      <c r="X1197" s="103">
        <v>8000</v>
      </c>
      <c r="Y1197" t="s">
        <v>1062</v>
      </c>
      <c r="Z1197" s="103">
        <v>43</v>
      </c>
      <c r="AA1197" s="112">
        <v>23</v>
      </c>
      <c r="AB1197" s="113" t="s">
        <v>795</v>
      </c>
      <c r="AC1197" s="121"/>
      <c r="AD1197" s="289" t="s">
        <v>347</v>
      </c>
      <c r="AE1197" s="289" t="s">
        <v>796</v>
      </c>
      <c r="AF1197" s="113" t="s">
        <v>797</v>
      </c>
    </row>
    <row r="1198" spans="1:32" x14ac:dyDescent="0.25">
      <c r="A1198">
        <v>16</v>
      </c>
      <c r="B1198" t="s">
        <v>34</v>
      </c>
      <c r="C1198" t="s">
        <v>421</v>
      </c>
      <c r="D1198">
        <v>4</v>
      </c>
      <c r="E1198" t="s">
        <v>710</v>
      </c>
      <c r="F1198">
        <v>26</v>
      </c>
      <c r="G1198" t="str">
        <f>VLOOKUP(M1198,'BATERIA DE PROYECTOS'!$A$2:$G$115,7,0)</f>
        <v>Programa 26. Movilidad Sostenible.</v>
      </c>
      <c r="H1198" t="s">
        <v>345</v>
      </c>
      <c r="I1198" t="str">
        <f>VLOOKUP(M1198,'BATERIA DE PROYECTOS'!$A$2:$I$115,9,0)</f>
        <v>Infraestructura segura e incluyente</v>
      </c>
      <c r="J1198" t="s">
        <v>799</v>
      </c>
      <c r="K1198">
        <v>17</v>
      </c>
      <c r="L1198" t="str">
        <f>VLOOKUP(M1198,'BATERIA DE PROYECTOS'!$A$2:$L$115,12,0)</f>
        <v>Diseño, construcción y conservación (mantenimiento y rehabilitación) de la malla vial local e intermedia urbana o rural.</v>
      </c>
      <c r="M1198">
        <v>77</v>
      </c>
      <c r="N1198" t="s">
        <v>802</v>
      </c>
      <c r="O1198" t="s">
        <v>803</v>
      </c>
      <c r="P1198" t="s">
        <v>2035</v>
      </c>
      <c r="Q1198" s="104">
        <v>7396</v>
      </c>
      <c r="R1198" s="104">
        <v>7611</v>
      </c>
      <c r="S1198" s="104">
        <v>7833</v>
      </c>
      <c r="T1198" s="104">
        <v>8060</v>
      </c>
      <c r="U1198" s="104">
        <v>30900</v>
      </c>
      <c r="V1198" s="105">
        <v>0.14269999999999999</v>
      </c>
      <c r="W1198">
        <v>0</v>
      </c>
      <c r="X1198" s="103">
        <v>16</v>
      </c>
      <c r="Y1198" t="s">
        <v>1006</v>
      </c>
      <c r="Z1198" s="103">
        <v>37</v>
      </c>
      <c r="AA1198" s="112">
        <v>25</v>
      </c>
      <c r="AB1198" s="113" t="s">
        <v>804</v>
      </c>
      <c r="AC1198" s="121"/>
      <c r="AD1198" s="289" t="s">
        <v>347</v>
      </c>
      <c r="AE1198" s="289" t="s">
        <v>805</v>
      </c>
      <c r="AF1198" s="113" t="s">
        <v>806</v>
      </c>
    </row>
    <row r="1199" spans="1:32" x14ac:dyDescent="0.25">
      <c r="A1199">
        <v>16</v>
      </c>
      <c r="B1199" t="s">
        <v>34</v>
      </c>
      <c r="C1199" t="s">
        <v>595</v>
      </c>
      <c r="D1199">
        <v>4</v>
      </c>
      <c r="E1199" t="s">
        <v>710</v>
      </c>
      <c r="F1199">
        <v>27</v>
      </c>
      <c r="G1199" t="str">
        <f>VLOOKUP(M1199,'BATERIA DE PROYECTOS'!$A$2:$G$115,7,0)</f>
        <v>Programa 27. Gestión del riesgo de desastres para un territorio seguro</v>
      </c>
      <c r="H1199" t="s">
        <v>373</v>
      </c>
      <c r="I1199" t="str">
        <f>VLOOKUP(M1199,'BATERIA DE PROYECTOS'!$A$2:$I$115,9,0)</f>
        <v>Protección del ambiente y resiliencia al cambio climático</v>
      </c>
      <c r="J1199" t="s">
        <v>539</v>
      </c>
      <c r="K1199">
        <v>40</v>
      </c>
      <c r="L1199" t="str">
        <f>VLOOKUP(M1199,'BATERIA DE PROYECTOS'!$A$2:$L$115,12,0)</f>
        <v>Manejo de emergencias y mitigación del riesgo de desastres</v>
      </c>
      <c r="M1199">
        <v>79</v>
      </c>
      <c r="N1199" t="s">
        <v>813</v>
      </c>
      <c r="O1199" t="s">
        <v>814</v>
      </c>
      <c r="P1199" t="s">
        <v>2036</v>
      </c>
      <c r="Q1199" s="104">
        <v>337</v>
      </c>
      <c r="R1199" s="104">
        <v>347</v>
      </c>
      <c r="S1199" s="104">
        <v>357</v>
      </c>
      <c r="T1199" s="104">
        <v>367</v>
      </c>
      <c r="U1199" s="104">
        <v>1408</v>
      </c>
      <c r="V1199" s="105">
        <v>6.4999999999999997E-3</v>
      </c>
      <c r="W1199">
        <v>0</v>
      </c>
      <c r="X1199" s="103">
        <v>4</v>
      </c>
      <c r="Y1199" t="s">
        <v>1036</v>
      </c>
      <c r="Z1199" s="103">
        <v>33</v>
      </c>
      <c r="AA1199" s="112">
        <v>26</v>
      </c>
      <c r="AB1199" s="113" t="s">
        <v>815</v>
      </c>
      <c r="AC1199" s="121"/>
      <c r="AD1199" s="289" t="s">
        <v>347</v>
      </c>
      <c r="AE1199" s="289" t="s">
        <v>347</v>
      </c>
      <c r="AF1199" s="113" t="s">
        <v>816</v>
      </c>
    </row>
    <row r="1200" spans="1:32" x14ac:dyDescent="0.25">
      <c r="A1200">
        <v>16</v>
      </c>
      <c r="B1200" t="s">
        <v>34</v>
      </c>
      <c r="C1200" t="s">
        <v>612</v>
      </c>
      <c r="D1200">
        <v>4</v>
      </c>
      <c r="E1200" t="s">
        <v>710</v>
      </c>
      <c r="F1200">
        <v>30</v>
      </c>
      <c r="G1200" t="str">
        <f>VLOOKUP(M1200,'BATERIA DE PROYECTOS'!$A$2:$G$115,7,0)</f>
        <v>Programa 30. Atención del déficit social para un hábitat digno.</v>
      </c>
      <c r="H1200" t="s">
        <v>345</v>
      </c>
      <c r="I1200" t="str">
        <f>VLOOKUP(M1200,'BATERIA DE PROYECTOS'!$A$2:$I$115,9,0)</f>
        <v>Desarrollo urbano y rural integral</v>
      </c>
      <c r="J1200" t="s">
        <v>347</v>
      </c>
      <c r="K1200">
        <v>11</v>
      </c>
      <c r="L1200" t="str">
        <f>VLOOKUP(M1200,'BATERIA DE PROYECTOS'!$A$2:$L$115,12,0)</f>
        <v>Dotación, adecuación y mejoramiento a unidades operativas de servicios sociales de la SDIS</v>
      </c>
      <c r="M1200">
        <v>82</v>
      </c>
      <c r="N1200" t="s">
        <v>183</v>
      </c>
      <c r="O1200" t="s">
        <v>834</v>
      </c>
      <c r="P1200" t="s">
        <v>2037</v>
      </c>
      <c r="Q1200" s="104">
        <v>301</v>
      </c>
      <c r="R1200" s="104">
        <v>309</v>
      </c>
      <c r="S1200" s="104">
        <v>318</v>
      </c>
      <c r="T1200" s="104">
        <v>328</v>
      </c>
      <c r="U1200" s="104">
        <v>1256</v>
      </c>
      <c r="V1200" s="105">
        <v>5.7999999999999996E-3</v>
      </c>
      <c r="W1200">
        <v>0</v>
      </c>
      <c r="X1200" s="103">
        <v>9</v>
      </c>
      <c r="Y1200" t="s">
        <v>1009</v>
      </c>
      <c r="Z1200" s="103">
        <v>24</v>
      </c>
      <c r="AA1200" s="112">
        <v>28</v>
      </c>
      <c r="AB1200" s="113" t="s">
        <v>222</v>
      </c>
      <c r="AC1200" s="121"/>
      <c r="AD1200" s="289" t="s">
        <v>347</v>
      </c>
      <c r="AE1200" s="289" t="s">
        <v>835</v>
      </c>
      <c r="AF1200" s="113" t="s">
        <v>836</v>
      </c>
    </row>
    <row r="1201" spans="1:32" x14ac:dyDescent="0.25">
      <c r="A1201">
        <v>16</v>
      </c>
      <c r="B1201" t="s">
        <v>34</v>
      </c>
      <c r="C1201" t="s">
        <v>612</v>
      </c>
      <c r="D1201">
        <v>4</v>
      </c>
      <c r="E1201" t="s">
        <v>710</v>
      </c>
      <c r="F1201">
        <v>30</v>
      </c>
      <c r="G1201" t="str">
        <f>VLOOKUP(M1201,'BATERIA DE PROYECTOS'!$A$2:$G$115,7,0)</f>
        <v>Programa 30. Atención del déficit social para un hábitat digno.</v>
      </c>
      <c r="H1201" t="s">
        <v>345</v>
      </c>
      <c r="I1201" t="str">
        <f>VLOOKUP(M1201,'BATERIA DE PROYECTOS'!$A$2:$I$115,9,0)</f>
        <v>Desarrollo urbano y rural integral</v>
      </c>
      <c r="J1201" t="s">
        <v>347</v>
      </c>
      <c r="K1201">
        <v>11</v>
      </c>
      <c r="L1201" t="str">
        <f>VLOOKUP(M1201,'BATERIA DE PROYECTOS'!$A$2:$L$115,12,0)</f>
        <v>Dotación, adecuación y mejoramiento a unidades operativas de servicios sociales de la SDIS</v>
      </c>
      <c r="M1201">
        <v>83</v>
      </c>
      <c r="N1201" t="s">
        <v>182</v>
      </c>
      <c r="O1201" t="s">
        <v>837</v>
      </c>
      <c r="P1201" t="s">
        <v>2038</v>
      </c>
      <c r="Q1201" s="104">
        <v>78</v>
      </c>
      <c r="R1201" s="104">
        <v>80</v>
      </c>
      <c r="S1201" s="104">
        <v>82</v>
      </c>
      <c r="T1201" s="104">
        <v>85</v>
      </c>
      <c r="U1201" s="104">
        <v>325</v>
      </c>
      <c r="V1201" s="105">
        <v>1.5E-3</v>
      </c>
      <c r="W1201">
        <v>0</v>
      </c>
      <c r="X1201" s="103">
        <v>1</v>
      </c>
      <c r="Y1201" t="s">
        <v>1009</v>
      </c>
      <c r="Z1201" s="103">
        <v>24</v>
      </c>
      <c r="AA1201" s="112">
        <v>28</v>
      </c>
      <c r="AB1201" s="113" t="s">
        <v>222</v>
      </c>
      <c r="AC1201" s="121"/>
      <c r="AD1201" s="289" t="s">
        <v>347</v>
      </c>
      <c r="AE1201" s="289" t="s">
        <v>835</v>
      </c>
      <c r="AF1201" s="113" t="s">
        <v>838</v>
      </c>
    </row>
    <row r="1202" spans="1:32" x14ac:dyDescent="0.25">
      <c r="A1202">
        <v>16</v>
      </c>
      <c r="B1202" t="s">
        <v>34</v>
      </c>
      <c r="C1202" t="s">
        <v>612</v>
      </c>
      <c r="D1202">
        <v>4</v>
      </c>
      <c r="E1202" t="s">
        <v>710</v>
      </c>
      <c r="F1202">
        <v>30</v>
      </c>
      <c r="G1202" t="str">
        <f>VLOOKUP(M1202,'BATERIA DE PROYECTOS'!$A$2:$G$115,7,0)</f>
        <v>Programa 30. Atención del déficit social para un hábitat digno.</v>
      </c>
      <c r="H1202" t="s">
        <v>345</v>
      </c>
      <c r="I1202" t="str">
        <f>VLOOKUP(M1202,'BATERIA DE PROYECTOS'!$A$2:$I$115,9,0)</f>
        <v>Desarrollo urbano y rural integral</v>
      </c>
      <c r="J1202" t="s">
        <v>347</v>
      </c>
      <c r="K1202">
        <v>11</v>
      </c>
      <c r="L1202" t="str">
        <f>VLOOKUP(M1202,'BATERIA DE PROYECTOS'!$A$2:$L$115,12,0)</f>
        <v>Dotación, adecuación y mejoramiento a unidades operativas de servicios sociales de la SDIS</v>
      </c>
      <c r="M1202">
        <v>85</v>
      </c>
      <c r="N1202" t="s">
        <v>181</v>
      </c>
      <c r="O1202" t="s">
        <v>842</v>
      </c>
      <c r="P1202" t="s">
        <v>2039</v>
      </c>
      <c r="Q1202" s="104">
        <v>129</v>
      </c>
      <c r="R1202" s="104">
        <v>133</v>
      </c>
      <c r="S1202" s="104">
        <v>137</v>
      </c>
      <c r="T1202" s="104">
        <v>141</v>
      </c>
      <c r="U1202" s="104">
        <v>540</v>
      </c>
      <c r="V1202" s="105">
        <v>2.5000000000000001E-3</v>
      </c>
      <c r="W1202">
        <v>0</v>
      </c>
      <c r="X1202" s="103">
        <v>2</v>
      </c>
      <c r="Y1202" t="s">
        <v>1009</v>
      </c>
      <c r="Z1202" s="103">
        <v>24</v>
      </c>
      <c r="AA1202" s="112">
        <v>28</v>
      </c>
      <c r="AB1202" s="113" t="s">
        <v>222</v>
      </c>
      <c r="AC1202" s="121"/>
      <c r="AD1202" s="289" t="s">
        <v>347</v>
      </c>
      <c r="AE1202" s="289" t="s">
        <v>835</v>
      </c>
      <c r="AF1202" s="113" t="s">
        <v>843</v>
      </c>
    </row>
    <row r="1203" spans="1:32" x14ac:dyDescent="0.25">
      <c r="A1203">
        <v>16</v>
      </c>
      <c r="B1203" t="s">
        <v>34</v>
      </c>
      <c r="C1203" t="s">
        <v>412</v>
      </c>
      <c r="D1203">
        <v>5</v>
      </c>
      <c r="E1203" t="s">
        <v>861</v>
      </c>
      <c r="F1203">
        <v>33</v>
      </c>
      <c r="G1203" t="str">
        <f>VLOOKUP(M1203,'BATERIA DE PROYECTOS'!$A$2:$G$115,7,0)</f>
        <v>Programa 33. Fortalecimiento institucional para un Gobierno confiable</v>
      </c>
      <c r="H1203" t="s">
        <v>373</v>
      </c>
      <c r="I1203" t="str">
        <f>VLOOKUP(M1203,'BATERIA DE PROYECTOS'!$A$2:$I$115,9,0)</f>
        <v>Gobierno confiable</v>
      </c>
      <c r="J1203" t="s">
        <v>1074</v>
      </c>
      <c r="K1203">
        <v>42</v>
      </c>
      <c r="L1203" t="str">
        <f>VLOOKUP(M1203,'BATERIA DE PROYECTOS'!$A$2:$L$115,12,0)</f>
        <v>Infraestructura local</v>
      </c>
      <c r="M1203">
        <v>91</v>
      </c>
      <c r="N1203" t="s">
        <v>873</v>
      </c>
      <c r="O1203" t="s">
        <v>874</v>
      </c>
      <c r="P1203" t="s">
        <v>2040</v>
      </c>
      <c r="Q1203" s="104">
        <v>21</v>
      </c>
      <c r="R1203" s="104">
        <v>21</v>
      </c>
      <c r="S1203" s="104">
        <v>22</v>
      </c>
      <c r="T1203" s="104">
        <v>23</v>
      </c>
      <c r="U1203" s="104">
        <v>87</v>
      </c>
      <c r="V1203" s="105">
        <v>4.0000000000000002E-4</v>
      </c>
      <c r="W1203">
        <v>0</v>
      </c>
      <c r="X1203" s="103">
        <v>1</v>
      </c>
      <c r="Y1203" t="s">
        <v>1076</v>
      </c>
      <c r="Z1203" s="103">
        <v>3</v>
      </c>
      <c r="AA1203" s="112">
        <v>30</v>
      </c>
      <c r="AB1203" s="113" t="s">
        <v>725</v>
      </c>
      <c r="AC1203" s="121"/>
      <c r="AD1203" s="289" t="s">
        <v>870</v>
      </c>
      <c r="AE1203" s="289" t="s">
        <v>347</v>
      </c>
      <c r="AF1203" s="113" t="s">
        <v>871</v>
      </c>
    </row>
    <row r="1204" spans="1:32" x14ac:dyDescent="0.25">
      <c r="A1204">
        <v>16</v>
      </c>
      <c r="B1204" t="s">
        <v>34</v>
      </c>
      <c r="C1204" t="s">
        <v>412</v>
      </c>
      <c r="D1204">
        <v>5</v>
      </c>
      <c r="E1204" t="s">
        <v>861</v>
      </c>
      <c r="F1204">
        <v>33</v>
      </c>
      <c r="G1204" t="str">
        <f>VLOOKUP(M1204,'BATERIA DE PROYECTOS'!$A$2:$G$115,7,0)</f>
        <v>Programa 33. Fortalecimiento institucional para un Gobierno confiable</v>
      </c>
      <c r="H1204" t="s">
        <v>373</v>
      </c>
      <c r="I1204" t="str">
        <f>VLOOKUP(M1204,'BATERIA DE PROYECTOS'!$A$2:$I$115,9,0)</f>
        <v>Gobierno confiable</v>
      </c>
      <c r="J1204" t="s">
        <v>1074</v>
      </c>
      <c r="K1204">
        <v>42</v>
      </c>
      <c r="L1204" t="str">
        <f>VLOOKUP(M1204,'BATERIA DE PROYECTOS'!$A$2:$L$115,12,0)</f>
        <v>Infraestructura local</v>
      </c>
      <c r="M1204">
        <v>92</v>
      </c>
      <c r="N1204" t="s">
        <v>875</v>
      </c>
      <c r="O1204" t="s">
        <v>876</v>
      </c>
      <c r="P1204" t="s">
        <v>1411</v>
      </c>
      <c r="Q1204" s="104">
        <v>678</v>
      </c>
      <c r="R1204" s="104">
        <v>698</v>
      </c>
      <c r="S1204" s="104">
        <v>719</v>
      </c>
      <c r="T1204" s="104">
        <v>739</v>
      </c>
      <c r="U1204" s="104">
        <v>2836</v>
      </c>
      <c r="V1204" s="105">
        <v>1.3100000000000001E-2</v>
      </c>
      <c r="W1204">
        <v>0</v>
      </c>
      <c r="X1204" s="103">
        <v>1</v>
      </c>
      <c r="Y1204" t="s">
        <v>1076</v>
      </c>
      <c r="Z1204" s="103">
        <v>3</v>
      </c>
      <c r="AA1204" s="112">
        <v>30</v>
      </c>
      <c r="AB1204" s="113" t="s">
        <v>383</v>
      </c>
      <c r="AC1204" s="121"/>
      <c r="AD1204" s="289" t="s">
        <v>870</v>
      </c>
      <c r="AE1204" s="289" t="s">
        <v>347</v>
      </c>
      <c r="AF1204" s="113" t="s">
        <v>877</v>
      </c>
    </row>
    <row r="1205" spans="1:32" x14ac:dyDescent="0.25">
      <c r="A1205">
        <v>16</v>
      </c>
      <c r="B1205" t="s">
        <v>34</v>
      </c>
      <c r="C1205" t="s">
        <v>412</v>
      </c>
      <c r="D1205">
        <v>5</v>
      </c>
      <c r="E1205" t="s">
        <v>861</v>
      </c>
      <c r="F1205">
        <v>33</v>
      </c>
      <c r="G1205" t="str">
        <f>VLOOKUP(M1205,'BATERIA DE PROYECTOS'!$A$2:$G$115,7,0)</f>
        <v>Programa 33. Fortalecimiento institucional para un Gobierno confiable</v>
      </c>
      <c r="H1205" t="s">
        <v>373</v>
      </c>
      <c r="I1205" t="str">
        <f>VLOOKUP(M1205,'BATERIA DE PROYECTOS'!$A$2:$I$115,9,0)</f>
        <v>Gobierno confiable</v>
      </c>
      <c r="J1205" t="s">
        <v>1074</v>
      </c>
      <c r="K1205">
        <v>43</v>
      </c>
      <c r="L1205" t="str">
        <f>VLOOKUP(M1205,'BATERIA DE PROYECTOS'!$A$2:$L$115,12,0)</f>
        <v>Fortalecimiento institucional</v>
      </c>
      <c r="M1205">
        <v>93</v>
      </c>
      <c r="N1205" t="s">
        <v>880</v>
      </c>
      <c r="O1205" t="s">
        <v>881</v>
      </c>
      <c r="P1205" t="s">
        <v>2041</v>
      </c>
      <c r="Q1205" s="104">
        <v>5105</v>
      </c>
      <c r="R1205" s="104">
        <v>5253</v>
      </c>
      <c r="S1205" s="104">
        <v>5406</v>
      </c>
      <c r="T1205" s="104">
        <v>5563</v>
      </c>
      <c r="U1205" s="104">
        <v>21329</v>
      </c>
      <c r="V1205" s="105">
        <v>9.8500000000000004E-2</v>
      </c>
      <c r="W1205">
        <v>0</v>
      </c>
      <c r="X1205" s="103">
        <v>4</v>
      </c>
      <c r="Y1205" t="s">
        <v>1076</v>
      </c>
      <c r="Z1205" s="103">
        <v>3</v>
      </c>
      <c r="AA1205" s="112">
        <v>30</v>
      </c>
      <c r="AB1205" s="113" t="s">
        <v>882</v>
      </c>
      <c r="AC1205" s="121"/>
      <c r="AD1205" s="289" t="s">
        <v>870</v>
      </c>
      <c r="AE1205" s="289" t="s">
        <v>347</v>
      </c>
      <c r="AF1205" s="113" t="s">
        <v>883</v>
      </c>
    </row>
    <row r="1206" spans="1:32" x14ac:dyDescent="0.25">
      <c r="A1206">
        <v>16</v>
      </c>
      <c r="B1206" t="s">
        <v>34</v>
      </c>
      <c r="C1206" t="s">
        <v>412</v>
      </c>
      <c r="D1206">
        <v>5</v>
      </c>
      <c r="E1206" t="s">
        <v>861</v>
      </c>
      <c r="F1206">
        <v>33</v>
      </c>
      <c r="G1206" t="str">
        <f>VLOOKUP(M1206,'BATERIA DE PROYECTOS'!$A$2:$G$115,7,0)</f>
        <v>Programa 33. Fortalecimiento institucional para un Gobierno confiable</v>
      </c>
      <c r="H1206" t="s">
        <v>373</v>
      </c>
      <c r="I1206" t="str">
        <f>VLOOKUP(M1206,'BATERIA DE PROYECTOS'!$A$2:$I$115,9,0)</f>
        <v>Gobierno confiable</v>
      </c>
      <c r="J1206" t="s">
        <v>1074</v>
      </c>
      <c r="K1206">
        <v>45</v>
      </c>
      <c r="L1206" t="str">
        <f>VLOOKUP(M1206,'BATERIA DE PROYECTOS'!$A$2:$L$115,12,0)</f>
        <v>Inspección, vigilancia y control.</v>
      </c>
      <c r="M1206">
        <v>94</v>
      </c>
      <c r="N1206" t="s">
        <v>886</v>
      </c>
      <c r="O1206" t="s">
        <v>887</v>
      </c>
      <c r="P1206" t="s">
        <v>2042</v>
      </c>
      <c r="Q1206" s="104">
        <v>1969</v>
      </c>
      <c r="R1206" s="104">
        <v>2026</v>
      </c>
      <c r="S1206" s="104">
        <v>2085</v>
      </c>
      <c r="T1206" s="104">
        <v>2146</v>
      </c>
      <c r="U1206" s="104">
        <v>8228</v>
      </c>
      <c r="V1206" s="105">
        <v>3.7999999999999999E-2</v>
      </c>
      <c r="W1206">
        <v>0</v>
      </c>
      <c r="X1206" s="103">
        <v>4</v>
      </c>
      <c r="Y1206" t="s">
        <v>1076</v>
      </c>
      <c r="Z1206" s="103">
        <v>3</v>
      </c>
      <c r="AA1206" s="112">
        <v>30</v>
      </c>
      <c r="AB1206" s="113" t="s">
        <v>888</v>
      </c>
      <c r="AC1206" s="121"/>
      <c r="AD1206" s="289" t="s">
        <v>870</v>
      </c>
      <c r="AE1206" s="289" t="s">
        <v>347</v>
      </c>
      <c r="AF1206" s="113" t="s">
        <v>889</v>
      </c>
    </row>
    <row r="1207" spans="1:32" x14ac:dyDescent="0.25">
      <c r="A1207">
        <v>16</v>
      </c>
      <c r="B1207" t="s">
        <v>34</v>
      </c>
      <c r="C1207" t="s">
        <v>412</v>
      </c>
      <c r="D1207">
        <v>5</v>
      </c>
      <c r="E1207" t="s">
        <v>861</v>
      </c>
      <c r="F1207">
        <v>33</v>
      </c>
      <c r="G1207" t="str">
        <f>VLOOKUP(M1207,'BATERIA DE PROYECTOS'!$A$2:$G$115,7,0)</f>
        <v>Programa 33. Fortalecimiento institucional para un Gobierno confiable</v>
      </c>
      <c r="H1207" t="s">
        <v>373</v>
      </c>
      <c r="I1207" t="str">
        <f>VLOOKUP(M1207,'BATERIA DE PROYECTOS'!$A$2:$I$115,9,0)</f>
        <v>Gobierno confiable</v>
      </c>
      <c r="J1207" t="s">
        <v>539</v>
      </c>
      <c r="K1207">
        <v>77</v>
      </c>
      <c r="L1207" t="str">
        <f>VLOOKUP(M1207,'BATERIA DE PROYECTOS'!$A$2:$L$115,12,0)</f>
        <v>Creación de Laboratorios de Innovación Social y Transparencia</v>
      </c>
      <c r="M1207">
        <v>114</v>
      </c>
      <c r="N1207" t="s">
        <v>892</v>
      </c>
      <c r="O1207" t="s">
        <v>893</v>
      </c>
      <c r="P1207" t="s">
        <v>2043</v>
      </c>
      <c r="Q1207" s="104">
        <v>77</v>
      </c>
      <c r="R1207" s="104">
        <v>80</v>
      </c>
      <c r="S1207" s="104">
        <v>82</v>
      </c>
      <c r="T1207" s="104">
        <v>84</v>
      </c>
      <c r="U1207" s="104">
        <v>324</v>
      </c>
      <c r="V1207" s="105">
        <v>1.5E-3</v>
      </c>
      <c r="W1207">
        <v>0</v>
      </c>
      <c r="X1207" s="103">
        <v>4</v>
      </c>
      <c r="Y1207" t="s">
        <v>1076</v>
      </c>
      <c r="Z1207" s="103">
        <v>3</v>
      </c>
      <c r="AA1207" s="112">
        <v>30</v>
      </c>
      <c r="AB1207" s="113" t="s">
        <v>894</v>
      </c>
      <c r="AC1207" s="121"/>
      <c r="AD1207" s="289" t="s">
        <v>895</v>
      </c>
      <c r="AE1207" s="289" t="s">
        <v>347</v>
      </c>
      <c r="AF1207" s="113" t="s">
        <v>896</v>
      </c>
    </row>
    <row r="1208" spans="1:32" x14ac:dyDescent="0.25">
      <c r="A1208">
        <v>16</v>
      </c>
      <c r="B1208" t="s">
        <v>34</v>
      </c>
      <c r="C1208" t="s">
        <v>521</v>
      </c>
      <c r="D1208">
        <v>5</v>
      </c>
      <c r="E1208" t="s">
        <v>861</v>
      </c>
      <c r="F1208">
        <v>35</v>
      </c>
      <c r="G1208" t="str">
        <f>VLOOKUP(M1208,'BATERIA DE PROYECTOS'!$A$2:$G$115,7,0)</f>
        <v>Programa 35. Bogotá Ciudad Inteligente.</v>
      </c>
      <c r="H1208" t="s">
        <v>345</v>
      </c>
      <c r="I1208" t="str">
        <f>VLOOKUP(M1208,'BATERIA DE PROYECTOS'!$A$2:$I$115,9,0)</f>
        <v>Ciudad inteligente​</v>
      </c>
      <c r="J1208" t="s">
        <v>347</v>
      </c>
      <c r="K1208">
        <v>12</v>
      </c>
      <c r="L1208" t="str">
        <f>VLOOKUP(M1208,'BATERIA DE PROYECTOS'!$A$2:$L$115,12,0)</f>
        <v>Conectividad y redes de comunicación.</v>
      </c>
      <c r="M1208">
        <v>96</v>
      </c>
      <c r="N1208" t="s">
        <v>905</v>
      </c>
      <c r="O1208" t="s">
        <v>906</v>
      </c>
      <c r="P1208" t="s">
        <v>2044</v>
      </c>
      <c r="Q1208" s="104">
        <v>653</v>
      </c>
      <c r="R1208" s="104">
        <v>672</v>
      </c>
      <c r="S1208" s="104">
        <v>691</v>
      </c>
      <c r="T1208" s="104">
        <v>711</v>
      </c>
      <c r="U1208" s="104">
        <v>2728</v>
      </c>
      <c r="V1208" s="105">
        <v>1.26E-2</v>
      </c>
      <c r="W1208">
        <v>0</v>
      </c>
      <c r="X1208" s="103">
        <v>2</v>
      </c>
      <c r="Y1208" t="s">
        <v>1023</v>
      </c>
      <c r="Z1208" s="103">
        <v>1</v>
      </c>
      <c r="AA1208" s="112">
        <v>31</v>
      </c>
      <c r="AB1208" s="113" t="s">
        <v>352</v>
      </c>
      <c r="AC1208" s="121"/>
      <c r="AD1208" s="289" t="s">
        <v>347</v>
      </c>
      <c r="AE1208" s="289" t="s">
        <v>347</v>
      </c>
      <c r="AF1208" s="113" t="s">
        <v>907</v>
      </c>
    </row>
    <row r="1209" spans="1:32" x14ac:dyDescent="0.25">
      <c r="A1209">
        <v>16</v>
      </c>
      <c r="B1209" t="s">
        <v>34</v>
      </c>
      <c r="C1209" t="s">
        <v>412</v>
      </c>
      <c r="D1209">
        <v>5</v>
      </c>
      <c r="E1209" t="s">
        <v>861</v>
      </c>
      <c r="F1209">
        <v>39</v>
      </c>
      <c r="G1209" t="str">
        <f>VLOOKUP(M1209,'BATERIA DE PROYECTOS'!$A$2:$G$115,7,0)</f>
        <v>Programa 39. Camino hacia una democracia deliberativa con un gobierno cercano a la gente y con participación ciudadana</v>
      </c>
      <c r="H1209" t="s">
        <v>345</v>
      </c>
      <c r="I1209" t="str">
        <f>VLOOKUP(M1209,'BATERIA DE PROYECTOS'!$A$2:$I$115,9,0)</f>
        <v>Democracia deliberativa y participación</v>
      </c>
      <c r="J1209" t="s">
        <v>347</v>
      </c>
      <c r="K1209">
        <v>18</v>
      </c>
      <c r="L1209" t="str">
        <f>VLOOKUP(M1209,'BATERIA DE PROYECTOS'!$A$2:$L$115,12,0)</f>
        <v>Fortalecimiento a organizaciones sociales y comunitarias y a instancias de participación.</v>
      </c>
      <c r="M1209">
        <v>97</v>
      </c>
      <c r="N1209" t="s">
        <v>912</v>
      </c>
      <c r="O1209" t="s">
        <v>913</v>
      </c>
      <c r="P1209" t="s">
        <v>1154</v>
      </c>
      <c r="Q1209" s="104">
        <v>647</v>
      </c>
      <c r="R1209" s="104">
        <v>666</v>
      </c>
      <c r="S1209" s="104">
        <v>686</v>
      </c>
      <c r="T1209" s="104">
        <v>706</v>
      </c>
      <c r="U1209" s="104">
        <v>2706</v>
      </c>
      <c r="V1209" s="105">
        <v>1.2500000000000001E-2</v>
      </c>
      <c r="W1209">
        <v>0</v>
      </c>
      <c r="X1209" s="103">
        <v>60</v>
      </c>
      <c r="Y1209" t="s">
        <v>1076</v>
      </c>
      <c r="Z1209" s="103">
        <v>3</v>
      </c>
      <c r="AA1209" s="112">
        <v>32</v>
      </c>
      <c r="AB1209" s="113" t="s">
        <v>914</v>
      </c>
      <c r="AC1209" s="121"/>
      <c r="AD1209" s="289" t="s">
        <v>347</v>
      </c>
      <c r="AE1209" s="289" t="s">
        <v>347</v>
      </c>
      <c r="AF1209" s="113" t="s">
        <v>915</v>
      </c>
    </row>
    <row r="1210" spans="1:32" x14ac:dyDescent="0.25">
      <c r="A1210">
        <v>16</v>
      </c>
      <c r="B1210" t="s">
        <v>34</v>
      </c>
      <c r="C1210" t="s">
        <v>412</v>
      </c>
      <c r="D1210">
        <v>5</v>
      </c>
      <c r="E1210" t="s">
        <v>861</v>
      </c>
      <c r="F1210">
        <v>39</v>
      </c>
      <c r="G1210" t="str">
        <f>VLOOKUP(M1210,'BATERIA DE PROYECTOS'!$A$2:$G$115,7,0)</f>
        <v>Programa 39. Camino hacia una democracia deliberativa con un gobierno cercano a la gente y con participación ciudadana</v>
      </c>
      <c r="H1210" t="s">
        <v>345</v>
      </c>
      <c r="I1210" t="str">
        <f>VLOOKUP(M1210,'BATERIA DE PROYECTOS'!$A$2:$I$115,9,0)</f>
        <v>Democracia deliberativa y participación</v>
      </c>
      <c r="J1210" t="s">
        <v>347</v>
      </c>
      <c r="K1210">
        <v>20</v>
      </c>
      <c r="L1210" t="str">
        <f>VLOOKUP(M1210,'BATERIA DE PROYECTOS'!$A$2:$L$115,12,0)</f>
        <v>Procesos de formación en capacidades democráticas para la participación ciudadana incidente</v>
      </c>
      <c r="M1210">
        <v>98</v>
      </c>
      <c r="N1210" t="s">
        <v>918</v>
      </c>
      <c r="O1210" t="s">
        <v>919</v>
      </c>
      <c r="P1210" t="s">
        <v>2045</v>
      </c>
      <c r="Q1210" s="104">
        <v>497</v>
      </c>
      <c r="R1210" s="104">
        <v>512</v>
      </c>
      <c r="S1210" s="104">
        <v>526</v>
      </c>
      <c r="T1210" s="104">
        <v>542</v>
      </c>
      <c r="U1210" s="104">
        <v>2078</v>
      </c>
      <c r="V1210" s="105">
        <v>9.5999999999999992E-3</v>
      </c>
      <c r="W1210">
        <v>0</v>
      </c>
      <c r="X1210" s="103">
        <v>400</v>
      </c>
      <c r="Y1210" t="s">
        <v>1076</v>
      </c>
      <c r="Z1210" s="103">
        <v>3</v>
      </c>
      <c r="AA1210" s="112">
        <v>32</v>
      </c>
      <c r="AB1210" s="113" t="s">
        <v>561</v>
      </c>
      <c r="AC1210" s="121"/>
      <c r="AD1210" s="289" t="s">
        <v>347</v>
      </c>
      <c r="AE1210" s="289" t="s">
        <v>920</v>
      </c>
      <c r="AF1210" s="113" t="s">
        <v>915</v>
      </c>
    </row>
    <row r="1211" spans="1:32" x14ac:dyDescent="0.25">
      <c r="A1211">
        <v>16</v>
      </c>
      <c r="B1211" t="s">
        <v>34</v>
      </c>
      <c r="C1211" t="s">
        <v>412</v>
      </c>
      <c r="D1211">
        <v>5</v>
      </c>
      <c r="E1211" t="s">
        <v>861</v>
      </c>
      <c r="F1211">
        <v>39</v>
      </c>
      <c r="G1211" t="str">
        <f>VLOOKUP(M1211,'BATERIA DE PROYECTOS'!$A$2:$G$115,7,0)</f>
        <v>Programa 39. Camino hacia una democracia deliberativa con un gobierno cercano a la gente y con participación ciudadana</v>
      </c>
      <c r="H1211" t="s">
        <v>373</v>
      </c>
      <c r="I1211" t="str">
        <f>VLOOKUP(M1211,'BATERIA DE PROYECTOS'!$A$2:$I$115,9,0)</f>
        <v>Democracia deliberativa y participación</v>
      </c>
      <c r="J1211" t="s">
        <v>539</v>
      </c>
      <c r="K1211">
        <v>41</v>
      </c>
      <c r="L1211" t="str">
        <f>VLOOKUP(M1211,'BATERIA DE PROYECTOS'!$A$2:$L$115,12,0)</f>
        <v>Fortalecimiento a organizaciones comunales</v>
      </c>
      <c r="M1211">
        <v>99</v>
      </c>
      <c r="N1211" t="s">
        <v>923</v>
      </c>
      <c r="O1211" t="s">
        <v>924</v>
      </c>
      <c r="P1211" t="s">
        <v>2046</v>
      </c>
      <c r="Q1211" s="104">
        <v>285</v>
      </c>
      <c r="R1211" s="104">
        <v>293</v>
      </c>
      <c r="S1211" s="104">
        <v>301</v>
      </c>
      <c r="T1211" s="104">
        <v>310</v>
      </c>
      <c r="U1211" s="104">
        <v>1190</v>
      </c>
      <c r="V1211" s="105">
        <v>5.4999999999999997E-3</v>
      </c>
      <c r="W1211">
        <v>0</v>
      </c>
      <c r="X1211" s="103">
        <v>54</v>
      </c>
      <c r="Y1211" t="s">
        <v>1076</v>
      </c>
      <c r="Z1211" s="103">
        <v>3</v>
      </c>
      <c r="AA1211" s="112">
        <v>32</v>
      </c>
      <c r="AB1211" s="113" t="s">
        <v>925</v>
      </c>
      <c r="AC1211" s="121"/>
      <c r="AD1211" s="289" t="s">
        <v>347</v>
      </c>
      <c r="AE1211" s="289" t="s">
        <v>347</v>
      </c>
      <c r="AF1211" s="113" t="s">
        <v>915</v>
      </c>
    </row>
    <row r="1212" spans="1:32" x14ac:dyDescent="0.25">
      <c r="A1212">
        <v>16</v>
      </c>
      <c r="B1212" t="s">
        <v>34</v>
      </c>
      <c r="C1212" t="s">
        <v>412</v>
      </c>
      <c r="D1212">
        <v>5</v>
      </c>
      <c r="E1212" t="s">
        <v>861</v>
      </c>
      <c r="F1212">
        <v>39</v>
      </c>
      <c r="G1212" t="str">
        <f>VLOOKUP(M1212,'BATERIA DE PROYECTOS'!$A$2:$G$115,7,0)</f>
        <v>Programa 39. Camino hacia una democracia deliberativa con un gobierno cercano a la gente y con participación ciudadana</v>
      </c>
      <c r="H1212" t="s">
        <v>373</v>
      </c>
      <c r="I1212" t="str">
        <f>VLOOKUP(M1212,'BATERIA DE PROYECTOS'!$A$2:$I$115,9,0)</f>
        <v>Gobierno confiable</v>
      </c>
      <c r="J1212" t="s">
        <v>539</v>
      </c>
      <c r="K1212">
        <v>44</v>
      </c>
      <c r="L1212" t="str">
        <f>VLOOKUP(M1212,'BATERIA DE PROYECTOS'!$A$2:$L$115,12,0)</f>
        <v>Bogotaneidad</v>
      </c>
      <c r="M1212">
        <v>100</v>
      </c>
      <c r="N1212" t="s">
        <v>927</v>
      </c>
      <c r="O1212" t="s">
        <v>928</v>
      </c>
      <c r="P1212" t="s">
        <v>2047</v>
      </c>
      <c r="Q1212" s="104">
        <v>171</v>
      </c>
      <c r="R1212" s="104">
        <v>176</v>
      </c>
      <c r="S1212" s="104">
        <v>181</v>
      </c>
      <c r="T1212" s="104">
        <v>186</v>
      </c>
      <c r="U1212" s="104">
        <v>714</v>
      </c>
      <c r="V1212" s="105">
        <v>3.3E-3</v>
      </c>
      <c r="W1212">
        <v>0</v>
      </c>
      <c r="X1212" s="103">
        <v>4</v>
      </c>
      <c r="Y1212" t="s">
        <v>1076</v>
      </c>
      <c r="Z1212" s="103">
        <v>3</v>
      </c>
      <c r="AA1212" s="112">
        <v>11</v>
      </c>
      <c r="AB1212" s="113" t="s">
        <v>929</v>
      </c>
      <c r="AC1212" s="121"/>
      <c r="AD1212" s="289" t="s">
        <v>930</v>
      </c>
      <c r="AE1212" s="289" t="s">
        <v>347</v>
      </c>
      <c r="AF1212" s="113" t="s">
        <v>896</v>
      </c>
    </row>
    <row r="1213" spans="1:32" x14ac:dyDescent="0.25">
      <c r="A1213">
        <v>16</v>
      </c>
      <c r="B1213" t="s">
        <v>34</v>
      </c>
      <c r="C1213" t="s">
        <v>412</v>
      </c>
      <c r="D1213">
        <v>5</v>
      </c>
      <c r="E1213" t="s">
        <v>861</v>
      </c>
      <c r="F1213">
        <v>39</v>
      </c>
      <c r="G1213" t="str">
        <f>VLOOKUP(M1213,'BATERIA DE PROYECTOS'!$A$2:$G$115,7,0)</f>
        <v>Programa 39. Camino hacia una democracia deliberativa con un gobierno cercano a la gente y con participación ciudadana</v>
      </c>
      <c r="H1213" t="s">
        <v>373</v>
      </c>
      <c r="I1213" t="str">
        <f>VLOOKUP(M1213,'BATERIA DE PROYECTOS'!$A$2:$I$115,9,0)</f>
        <v>Línea diferencial étnica</v>
      </c>
      <c r="J1213" t="s">
        <v>539</v>
      </c>
      <c r="K1213">
        <v>46</v>
      </c>
      <c r="L1213" t="str">
        <f>VLOOKUP(M1213,'BATERIA DE PROYECTOS'!$A$2:$L$115,12,0)</f>
        <v>Iniciativas diferenciales étnicas para comunidades Negras, Afrocolombianas, Raizales, Palenqueras, y los Pueblos Indígenas, Rrom o Gitano</v>
      </c>
      <c r="M1213">
        <v>103</v>
      </c>
      <c r="N1213" t="s">
        <v>938</v>
      </c>
      <c r="O1213" t="s">
        <v>939</v>
      </c>
      <c r="P1213" t="s">
        <v>1225</v>
      </c>
      <c r="Q1213" s="104">
        <v>93</v>
      </c>
      <c r="R1213" s="104">
        <v>96</v>
      </c>
      <c r="S1213" s="104">
        <v>98</v>
      </c>
      <c r="T1213" s="104">
        <v>101</v>
      </c>
      <c r="U1213" s="104">
        <v>389</v>
      </c>
      <c r="V1213" s="105">
        <v>1.8E-3</v>
      </c>
      <c r="W1213">
        <v>0</v>
      </c>
      <c r="X1213" s="103">
        <v>4</v>
      </c>
      <c r="Y1213" t="s">
        <v>1076</v>
      </c>
      <c r="Z1213" s="103">
        <v>3</v>
      </c>
      <c r="AA1213" s="112">
        <v>34</v>
      </c>
      <c r="AB1213" s="113" t="s">
        <v>940</v>
      </c>
      <c r="AC1213" s="121"/>
      <c r="AD1213" s="289" t="s">
        <v>347</v>
      </c>
      <c r="AE1213" s="289" t="s">
        <v>347</v>
      </c>
      <c r="AF1213" s="113" t="s">
        <v>937</v>
      </c>
    </row>
    <row r="1214" spans="1:32" x14ac:dyDescent="0.25">
      <c r="A1214">
        <v>16</v>
      </c>
      <c r="B1214" t="s">
        <v>34</v>
      </c>
      <c r="C1214" t="s">
        <v>412</v>
      </c>
      <c r="D1214">
        <v>5</v>
      </c>
      <c r="E1214" t="s">
        <v>861</v>
      </c>
      <c r="F1214">
        <v>39</v>
      </c>
      <c r="G1214" t="str">
        <f>VLOOKUP(M1214,'BATERIA DE PROYECTOS'!$A$2:$G$115,7,0)</f>
        <v>Programa 39. Camino hacia una democracia deliberativa con un gobierno cercano a la gente y con participación ciudadana</v>
      </c>
      <c r="H1214" t="s">
        <v>373</v>
      </c>
      <c r="I1214" t="str">
        <f>VLOOKUP(M1214,'BATERIA DE PROYECTOS'!$A$2:$I$115,9,0)</f>
        <v>Línea diferencial étnica</v>
      </c>
      <c r="J1214" t="s">
        <v>539</v>
      </c>
      <c r="K1214">
        <v>46</v>
      </c>
      <c r="L1214" t="str">
        <f>VLOOKUP(M1214,'BATERIA DE PROYECTOS'!$A$2:$L$115,12,0)</f>
        <v>Iniciativas diferenciales étnicas para comunidades Negras, Afrocolombianas, Raizales, Palenqueras, y los Pueblos Indígenas, Rrom o Gitano</v>
      </c>
      <c r="M1214">
        <v>104</v>
      </c>
      <c r="N1214" t="s">
        <v>941</v>
      </c>
      <c r="O1214" t="s">
        <v>942</v>
      </c>
      <c r="P1214" t="s">
        <v>1226</v>
      </c>
      <c r="Q1214" s="104">
        <v>155</v>
      </c>
      <c r="R1214" s="104">
        <v>160</v>
      </c>
      <c r="S1214" s="104">
        <v>164</v>
      </c>
      <c r="T1214" s="104">
        <v>169</v>
      </c>
      <c r="U1214" s="104">
        <v>649</v>
      </c>
      <c r="V1214" s="105">
        <v>3.0000000000000001E-3</v>
      </c>
      <c r="W1214">
        <v>0</v>
      </c>
      <c r="X1214" s="103">
        <v>4</v>
      </c>
      <c r="Y1214" t="s">
        <v>1076</v>
      </c>
      <c r="Z1214" s="103">
        <v>3</v>
      </c>
      <c r="AA1214" s="112">
        <v>34</v>
      </c>
      <c r="AB1214" s="113" t="s">
        <v>943</v>
      </c>
      <c r="AC1214" s="121"/>
      <c r="AD1214" s="289" t="s">
        <v>347</v>
      </c>
      <c r="AE1214" s="289" t="s">
        <v>347</v>
      </c>
      <c r="AF1214" s="113" t="s">
        <v>937</v>
      </c>
    </row>
    <row r="1215" spans="1:32" x14ac:dyDescent="0.25">
      <c r="A1215">
        <v>16</v>
      </c>
      <c r="B1215" t="s">
        <v>34</v>
      </c>
      <c r="C1215" t="s">
        <v>412</v>
      </c>
      <c r="D1215">
        <v>5</v>
      </c>
      <c r="E1215" t="s">
        <v>861</v>
      </c>
      <c r="F1215">
        <v>39</v>
      </c>
      <c r="G1215" t="str">
        <f>VLOOKUP(M1215,'BATERIA DE PROYECTOS'!$A$2:$G$115,7,0)</f>
        <v>Programa 39. Camino hacia una democracia deliberativa con un gobierno cercano a la gente y con participación ciudadana</v>
      </c>
      <c r="H1215" t="s">
        <v>373</v>
      </c>
      <c r="I1215" t="str">
        <f>VLOOKUP(M1215,'BATERIA DE PROYECTOS'!$A$2:$I$115,9,0)</f>
        <v>Línea diferencial étnica</v>
      </c>
      <c r="J1215" t="s">
        <v>539</v>
      </c>
      <c r="K1215">
        <v>46</v>
      </c>
      <c r="L1215" t="str">
        <f>VLOOKUP(M1215,'BATERIA DE PROYECTOS'!$A$2:$L$115,12,0)</f>
        <v>Iniciativas diferenciales étnicas para comunidades Negras, Afrocolombianas, Raizales, Palenqueras, y los Pueblos Indígenas, Rrom o Gitano</v>
      </c>
      <c r="M1215">
        <v>106</v>
      </c>
      <c r="N1215" t="s">
        <v>947</v>
      </c>
      <c r="O1215" t="s">
        <v>948</v>
      </c>
      <c r="P1215" t="s">
        <v>2048</v>
      </c>
      <c r="Q1215" s="104">
        <v>72</v>
      </c>
      <c r="R1215" s="104">
        <v>74</v>
      </c>
      <c r="S1215" s="104">
        <v>76</v>
      </c>
      <c r="T1215" s="104">
        <v>79</v>
      </c>
      <c r="U1215" s="104">
        <v>303</v>
      </c>
      <c r="V1215" s="105">
        <v>1.4E-3</v>
      </c>
      <c r="W1215">
        <v>0</v>
      </c>
      <c r="X1215" s="103">
        <v>4</v>
      </c>
      <c r="Y1215" t="s">
        <v>1076</v>
      </c>
      <c r="Z1215" s="103">
        <v>3</v>
      </c>
      <c r="AA1215" s="112">
        <v>34</v>
      </c>
      <c r="AB1215" s="113" t="s">
        <v>949</v>
      </c>
      <c r="AC1215" s="121"/>
      <c r="AD1215" s="289" t="s">
        <v>347</v>
      </c>
      <c r="AE1215" s="289" t="s">
        <v>347</v>
      </c>
      <c r="AF1215" s="113" t="s">
        <v>937</v>
      </c>
    </row>
    <row r="1216" spans="1:32" x14ac:dyDescent="0.25">
      <c r="A1216">
        <v>17</v>
      </c>
      <c r="B1216" t="s">
        <v>36</v>
      </c>
      <c r="C1216" t="s">
        <v>342</v>
      </c>
      <c r="D1216">
        <v>1</v>
      </c>
      <c r="E1216" t="s">
        <v>343</v>
      </c>
      <c r="F1216">
        <v>1</v>
      </c>
      <c r="G1216" t="str">
        <f>VLOOKUP(M1216,'BATERIA DE PROYECTOS'!$A$2:$G$115,7,0)</f>
        <v>Programa 1. Diálogo social y cultura ciudadana para la convivencia pacífica y la recuperación de la confianza.</v>
      </c>
      <c r="H1216" t="s">
        <v>345</v>
      </c>
      <c r="I1216" t="str">
        <f>VLOOKUP(M1216,'BATERIA DE PROYECTOS'!$A$2:$I$115,9,0)</f>
        <v>Cultura ciudadana para la convivencia pacífica</v>
      </c>
      <c r="J1216" t="s">
        <v>347</v>
      </c>
      <c r="K1216">
        <v>15</v>
      </c>
      <c r="L1216" t="str">
        <f>VLOOKUP(M1216,'BATERIA DE PROYECTOS'!$A$2:$L$115,12,0)</f>
        <v>Promoción de la convivencia ciudadana</v>
      </c>
      <c r="M1216">
        <v>1</v>
      </c>
      <c r="N1216" t="s">
        <v>350</v>
      </c>
      <c r="O1216" t="s">
        <v>351</v>
      </c>
      <c r="P1216" t="s">
        <v>2049</v>
      </c>
      <c r="Q1216" s="104">
        <v>203</v>
      </c>
      <c r="R1216" s="104">
        <v>209</v>
      </c>
      <c r="S1216" s="104">
        <v>215</v>
      </c>
      <c r="T1216" s="104">
        <v>221</v>
      </c>
      <c r="U1216" s="104">
        <v>848</v>
      </c>
      <c r="V1216" s="105">
        <v>7.7000000000000002E-3</v>
      </c>
      <c r="W1216">
        <v>0</v>
      </c>
      <c r="X1216" s="103">
        <v>13</v>
      </c>
      <c r="Y1216" t="s">
        <v>991</v>
      </c>
      <c r="Z1216" s="103">
        <v>51</v>
      </c>
      <c r="AA1216" s="112">
        <v>1</v>
      </c>
      <c r="AB1216" s="113" t="s">
        <v>352</v>
      </c>
      <c r="AC1216" s="121"/>
      <c r="AD1216" s="289" t="s">
        <v>353</v>
      </c>
      <c r="AE1216" s="289" t="s">
        <v>347</v>
      </c>
      <c r="AF1216" s="113" t="s">
        <v>354</v>
      </c>
    </row>
    <row r="1217" spans="1:32" x14ac:dyDescent="0.25">
      <c r="A1217">
        <v>17</v>
      </c>
      <c r="B1217" t="s">
        <v>36</v>
      </c>
      <c r="C1217" t="s">
        <v>342</v>
      </c>
      <c r="D1217">
        <v>1</v>
      </c>
      <c r="E1217" t="s">
        <v>343</v>
      </c>
      <c r="F1217">
        <v>1</v>
      </c>
      <c r="G1217" t="str">
        <f>VLOOKUP(M1217,'BATERIA DE PROYECTOS'!$A$2:$G$115,7,0)</f>
        <v>Programa 1. Diálogo social y cultura ciudadana para la convivencia pacífica y la recuperación de la confianza.</v>
      </c>
      <c r="H1217" t="s">
        <v>345</v>
      </c>
      <c r="I1217" t="str">
        <f>VLOOKUP(M1217,'BATERIA DE PROYECTOS'!$A$2:$I$115,9,0)</f>
        <v>Cultura ciudadana para la convivencia pacífica</v>
      </c>
      <c r="J1217" t="s">
        <v>347</v>
      </c>
      <c r="K1217">
        <v>15</v>
      </c>
      <c r="L1217" t="str">
        <f>VLOOKUP(M1217,'BATERIA DE PROYECTOS'!$A$2:$L$115,12,0)</f>
        <v>Promoción de la convivencia ciudadana</v>
      </c>
      <c r="M1217">
        <v>2</v>
      </c>
      <c r="N1217" t="s">
        <v>355</v>
      </c>
      <c r="O1217" t="s">
        <v>356</v>
      </c>
      <c r="P1217" t="s">
        <v>2050</v>
      </c>
      <c r="Q1217" s="104">
        <v>185</v>
      </c>
      <c r="R1217" s="104">
        <v>190</v>
      </c>
      <c r="S1217" s="104">
        <v>196</v>
      </c>
      <c r="T1217" s="104">
        <v>201</v>
      </c>
      <c r="U1217" s="104">
        <v>772</v>
      </c>
      <c r="V1217" s="105">
        <v>7.0000000000000001E-3</v>
      </c>
      <c r="W1217">
        <v>0</v>
      </c>
      <c r="X1217" s="103">
        <v>12</v>
      </c>
      <c r="Y1217" t="s">
        <v>991</v>
      </c>
      <c r="Z1217" s="103">
        <v>51</v>
      </c>
      <c r="AA1217" s="112">
        <v>1</v>
      </c>
      <c r="AB1217" s="113" t="s">
        <v>357</v>
      </c>
      <c r="AC1217" s="121"/>
      <c r="AD1217" s="289" t="s">
        <v>358</v>
      </c>
      <c r="AE1217" s="289" t="s">
        <v>347</v>
      </c>
      <c r="AF1217" s="113" t="s">
        <v>359</v>
      </c>
    </row>
    <row r="1218" spans="1:32" x14ac:dyDescent="0.25">
      <c r="A1218">
        <v>17</v>
      </c>
      <c r="B1218" t="s">
        <v>36</v>
      </c>
      <c r="C1218" t="s">
        <v>363</v>
      </c>
      <c r="D1218">
        <v>1</v>
      </c>
      <c r="E1218" t="s">
        <v>343</v>
      </c>
      <c r="F1218">
        <v>2</v>
      </c>
      <c r="G1218" t="str">
        <f>VLOOKUP(M1218,'BATERIA DE PROYECTOS'!$A$2:$G$115,7,0)</f>
        <v>Programa 2. Cero tolerancia a las violencias contra las mujeres y basadas en género</v>
      </c>
      <c r="H1218" t="s">
        <v>345</v>
      </c>
      <c r="I1218" t="str">
        <f>VLOOKUP(M1218,'BATERIA DE PROYECTOS'!$A$2:$I$115,9,0)</f>
        <v>Cero tolerancia a las violencias</v>
      </c>
      <c r="J1218" t="s">
        <v>347</v>
      </c>
      <c r="K1218">
        <v>22</v>
      </c>
      <c r="L1218" t="str">
        <f>VLOOKUP(M1218,'BATERIA DE PROYECTOS'!$A$2:$L$115,12,0)</f>
        <v>Prevención del feminicidio y las violencias contra las mujeres</v>
      </c>
      <c r="M1218">
        <v>4</v>
      </c>
      <c r="N1218" t="s">
        <v>368</v>
      </c>
      <c r="O1218" t="s">
        <v>369</v>
      </c>
      <c r="P1218" t="s">
        <v>2051</v>
      </c>
      <c r="Q1218" s="104">
        <v>404</v>
      </c>
      <c r="R1218" s="104">
        <v>415</v>
      </c>
      <c r="S1218" s="104">
        <v>427</v>
      </c>
      <c r="T1218" s="104">
        <v>440</v>
      </c>
      <c r="U1218" s="104">
        <v>1686</v>
      </c>
      <c r="V1218" s="105">
        <v>1.5299999999999999E-2</v>
      </c>
      <c r="W1218">
        <v>0</v>
      </c>
      <c r="X1218" s="103">
        <v>1800</v>
      </c>
      <c r="Y1218" t="s">
        <v>995</v>
      </c>
      <c r="Z1218" s="103">
        <v>50</v>
      </c>
      <c r="AA1218" s="112">
        <v>2</v>
      </c>
      <c r="AB1218" s="113" t="s">
        <v>222</v>
      </c>
      <c r="AC1218" s="121"/>
      <c r="AD1218" s="289" t="s">
        <v>370</v>
      </c>
      <c r="AE1218" s="289" t="s">
        <v>347</v>
      </c>
      <c r="AF1218" s="113" t="s">
        <v>371</v>
      </c>
    </row>
    <row r="1219" spans="1:32" x14ac:dyDescent="0.25">
      <c r="A1219">
        <v>17</v>
      </c>
      <c r="B1219" t="s">
        <v>36</v>
      </c>
      <c r="C1219" t="s">
        <v>342</v>
      </c>
      <c r="D1219">
        <v>1</v>
      </c>
      <c r="E1219" t="s">
        <v>343</v>
      </c>
      <c r="F1219">
        <v>3</v>
      </c>
      <c r="G1219" t="str">
        <f>VLOOKUP(M1219,'BATERIA DE PROYECTOS'!$A$2:$G$115,7,0)</f>
        <v>Programa 3. Desmantelamiento de estructuras criminales y delincuenciales con mejores capacidades y activos tecnológicos.</v>
      </c>
      <c r="H1219" t="s">
        <v>373</v>
      </c>
      <c r="I1219" t="str">
        <f>VLOOKUP(M1219,'BATERIA DE PROYECTOS'!$A$2:$I$115,9,0)</f>
        <v>Mejores capacidades al servicio de la seguridad</v>
      </c>
      <c r="J1219" t="s">
        <v>375</v>
      </c>
      <c r="K1219">
        <v>2</v>
      </c>
      <c r="L1219" t="str">
        <f>VLOOKUP(M1219,'BATERIA DE PROYECTOS'!$A$2:$L$115,12,0)</f>
        <v>Dotación, mantenimiento de equipamientos que permitan el fortalecimiento de la seguridad y justicia.</v>
      </c>
      <c r="M1219">
        <v>5</v>
      </c>
      <c r="N1219" t="s">
        <v>378</v>
      </c>
      <c r="O1219" t="s">
        <v>379</v>
      </c>
      <c r="P1219" t="s">
        <v>2052</v>
      </c>
      <c r="Q1219" s="104">
        <v>284</v>
      </c>
      <c r="R1219" s="104" t="s">
        <v>2053</v>
      </c>
      <c r="S1219" s="104">
        <v>284</v>
      </c>
      <c r="T1219" s="104">
        <v>284</v>
      </c>
      <c r="U1219" s="104">
        <v>852</v>
      </c>
      <c r="V1219" s="105">
        <v>7.7000000000000002E-3</v>
      </c>
      <c r="W1219">
        <v>0</v>
      </c>
      <c r="X1219" s="103">
        <v>3</v>
      </c>
      <c r="Y1219" t="s">
        <v>991</v>
      </c>
      <c r="Z1219" s="103">
        <v>51</v>
      </c>
      <c r="AA1219" s="112">
        <v>3</v>
      </c>
      <c r="AB1219" s="113" t="s">
        <v>222</v>
      </c>
      <c r="AC1219" s="121"/>
      <c r="AD1219" s="289" t="s">
        <v>347</v>
      </c>
      <c r="AE1219" s="289" t="s">
        <v>347</v>
      </c>
      <c r="AF1219" s="113" t="s">
        <v>380</v>
      </c>
    </row>
    <row r="1220" spans="1:32" x14ac:dyDescent="0.25">
      <c r="A1220">
        <v>17</v>
      </c>
      <c r="B1220" t="s">
        <v>36</v>
      </c>
      <c r="C1220" t="s">
        <v>342</v>
      </c>
      <c r="D1220">
        <v>1</v>
      </c>
      <c r="E1220" t="s">
        <v>343</v>
      </c>
      <c r="F1220">
        <v>3</v>
      </c>
      <c r="G1220" t="str">
        <f>VLOOKUP(M1220,'BATERIA DE PROYECTOS'!$A$2:$G$115,7,0)</f>
        <v>Programa 3. Desmantelamiento de estructuras criminales y delincuenciales con mejores capacidades y activos tecnológicos.</v>
      </c>
      <c r="H1220" t="s">
        <v>373</v>
      </c>
      <c r="I1220" t="str">
        <f>VLOOKUP(M1220,'BATERIA DE PROYECTOS'!$A$2:$I$115,9,0)</f>
        <v>Mejores capacidades al servicio de la seguridad</v>
      </c>
      <c r="J1220" t="s">
        <v>375</v>
      </c>
      <c r="K1220">
        <v>2</v>
      </c>
      <c r="L1220" t="str">
        <f>VLOOKUP(M1220,'BATERIA DE PROYECTOS'!$A$2:$L$115,12,0)</f>
        <v>Dotación, mantenimiento de equipamientos que permitan el fortalecimiento de la seguridad y justicia.</v>
      </c>
      <c r="M1220">
        <v>6</v>
      </c>
      <c r="N1220" t="s">
        <v>381</v>
      </c>
      <c r="O1220" t="s">
        <v>382</v>
      </c>
      <c r="P1220" t="s">
        <v>2054</v>
      </c>
      <c r="Q1220" s="104" t="s">
        <v>2055</v>
      </c>
      <c r="R1220" s="104" t="s">
        <v>2053</v>
      </c>
      <c r="S1220" s="104" t="s">
        <v>2053</v>
      </c>
      <c r="T1220" s="104">
        <v>314</v>
      </c>
      <c r="U1220" s="104">
        <v>314</v>
      </c>
      <c r="V1220" s="105">
        <v>2.8E-3</v>
      </c>
      <c r="W1220">
        <v>0</v>
      </c>
      <c r="X1220" s="103">
        <v>1</v>
      </c>
      <c r="Y1220" t="s">
        <v>991</v>
      </c>
      <c r="Z1220" s="103">
        <v>51</v>
      </c>
      <c r="AA1220" s="112">
        <v>3</v>
      </c>
      <c r="AB1220" s="113" t="s">
        <v>383</v>
      </c>
      <c r="AC1220" s="121"/>
      <c r="AD1220" s="289" t="s">
        <v>347</v>
      </c>
      <c r="AE1220" s="289" t="s">
        <v>347</v>
      </c>
      <c r="AF1220" s="113" t="s">
        <v>384</v>
      </c>
    </row>
    <row r="1221" spans="1:32" x14ac:dyDescent="0.25">
      <c r="A1221">
        <v>17</v>
      </c>
      <c r="B1221" t="s">
        <v>36</v>
      </c>
      <c r="C1221" t="s">
        <v>342</v>
      </c>
      <c r="D1221">
        <v>1</v>
      </c>
      <c r="E1221" t="s">
        <v>343</v>
      </c>
      <c r="F1221">
        <v>4</v>
      </c>
      <c r="G1221" t="str">
        <f>VLOOKUP(M1221,'BATERIA DE PROYECTOS'!$A$2:$G$115,7,0)</f>
        <v>Programa 4. Servicios centrados en la justicia.</v>
      </c>
      <c r="H1221" t="s">
        <v>345</v>
      </c>
      <c r="I1221" t="str">
        <f>VLOOKUP(M1221,'BATERIA DE PROYECTOS'!$A$2:$I$115,9,0)</f>
        <v>Cultura ciudadana para la convivencia pacífica</v>
      </c>
      <c r="J1221" t="s">
        <v>347</v>
      </c>
      <c r="K1221">
        <v>14</v>
      </c>
      <c r="L1221" t="str">
        <f>VLOOKUP(M1221,'BATERIA DE PROYECTOS'!$A$2:$L$115,12,0)</f>
        <v>Acceso a la Justicia</v>
      </c>
      <c r="M1221">
        <v>7</v>
      </c>
      <c r="N1221" t="s">
        <v>388</v>
      </c>
      <c r="O1221" t="s">
        <v>389</v>
      </c>
      <c r="P1221" t="s">
        <v>2056</v>
      </c>
      <c r="Q1221" s="104">
        <v>106</v>
      </c>
      <c r="R1221" s="104">
        <v>109</v>
      </c>
      <c r="S1221" s="104">
        <v>112</v>
      </c>
      <c r="T1221" s="104">
        <v>115</v>
      </c>
      <c r="U1221" s="104">
        <v>442</v>
      </c>
      <c r="V1221" s="105">
        <v>4.0000000000000001E-3</v>
      </c>
      <c r="W1221">
        <v>0</v>
      </c>
      <c r="X1221" s="103">
        <v>2</v>
      </c>
      <c r="Y1221" t="s">
        <v>991</v>
      </c>
      <c r="Z1221" s="103">
        <v>51</v>
      </c>
      <c r="AA1221" s="112">
        <v>4</v>
      </c>
      <c r="AB1221" s="113" t="s">
        <v>390</v>
      </c>
      <c r="AC1221" s="121"/>
      <c r="AD1221" s="289" t="s">
        <v>347</v>
      </c>
      <c r="AE1221" s="289" t="s">
        <v>347</v>
      </c>
      <c r="AF1221" s="113" t="s">
        <v>391</v>
      </c>
    </row>
    <row r="1222" spans="1:32" x14ac:dyDescent="0.25">
      <c r="A1222">
        <v>17</v>
      </c>
      <c r="B1222" t="s">
        <v>36</v>
      </c>
      <c r="C1222" t="s">
        <v>342</v>
      </c>
      <c r="D1222">
        <v>1</v>
      </c>
      <c r="E1222" t="s">
        <v>343</v>
      </c>
      <c r="F1222">
        <v>4</v>
      </c>
      <c r="G1222" t="str">
        <f>VLOOKUP(M1222,'BATERIA DE PROYECTOS'!$A$2:$G$115,7,0)</f>
        <v>Programa 4. Servicios centrados en la justicia.</v>
      </c>
      <c r="H1222" t="s">
        <v>345</v>
      </c>
      <c r="I1222" t="str">
        <f>VLOOKUP(M1222,'BATERIA DE PROYECTOS'!$A$2:$I$115,9,0)</f>
        <v>Cultura ciudadana para la convivencia pacífica</v>
      </c>
      <c r="J1222" t="s">
        <v>347</v>
      </c>
      <c r="K1222">
        <v>14</v>
      </c>
      <c r="L1222" t="str">
        <f>VLOOKUP(M1222,'BATERIA DE PROYECTOS'!$A$2:$L$115,12,0)</f>
        <v>Acceso a la Justicia</v>
      </c>
      <c r="M1222">
        <v>9</v>
      </c>
      <c r="N1222" t="s">
        <v>394</v>
      </c>
      <c r="O1222" t="s">
        <v>395</v>
      </c>
      <c r="P1222" t="s">
        <v>1095</v>
      </c>
      <c r="Q1222" s="104">
        <v>113</v>
      </c>
      <c r="R1222" s="104">
        <v>117</v>
      </c>
      <c r="S1222" s="104">
        <v>120</v>
      </c>
      <c r="T1222" s="104">
        <v>124</v>
      </c>
      <c r="U1222" s="104">
        <v>474</v>
      </c>
      <c r="V1222" s="105">
        <v>4.3E-3</v>
      </c>
      <c r="W1222">
        <v>0</v>
      </c>
      <c r="X1222" s="103">
        <v>1</v>
      </c>
      <c r="Y1222" t="s">
        <v>991</v>
      </c>
      <c r="Z1222" s="103">
        <v>51</v>
      </c>
      <c r="AA1222" s="112">
        <v>4</v>
      </c>
      <c r="AB1222" s="113" t="s">
        <v>396</v>
      </c>
      <c r="AC1222" s="121"/>
      <c r="AD1222" s="289" t="s">
        <v>347</v>
      </c>
      <c r="AE1222" s="289" t="s">
        <v>347</v>
      </c>
      <c r="AF1222" s="113" t="s">
        <v>397</v>
      </c>
    </row>
    <row r="1223" spans="1:32" x14ac:dyDescent="0.25">
      <c r="A1223">
        <v>17</v>
      </c>
      <c r="B1223" t="s">
        <v>36</v>
      </c>
      <c r="C1223" t="s">
        <v>342</v>
      </c>
      <c r="D1223">
        <v>1</v>
      </c>
      <c r="E1223" t="s">
        <v>343</v>
      </c>
      <c r="F1223">
        <v>4</v>
      </c>
      <c r="G1223" t="str">
        <f>VLOOKUP(M1223,'BATERIA DE PROYECTOS'!$A$2:$G$115,7,0)</f>
        <v>Programa 4. Servicios centrados en la justicia.</v>
      </c>
      <c r="H1223" t="s">
        <v>345</v>
      </c>
      <c r="I1223" t="str">
        <f>VLOOKUP(M1223,'BATERIA DE PROYECTOS'!$A$2:$I$115,9,0)</f>
        <v>Cultura ciudadana para la convivencia pacífica</v>
      </c>
      <c r="J1223" t="s">
        <v>347</v>
      </c>
      <c r="K1223">
        <v>14</v>
      </c>
      <c r="L1223" t="str">
        <f>VLOOKUP(M1223,'BATERIA DE PROYECTOS'!$A$2:$L$115,12,0)</f>
        <v>Acceso a la Justicia</v>
      </c>
      <c r="M1223">
        <v>11</v>
      </c>
      <c r="N1223" t="s">
        <v>401</v>
      </c>
      <c r="O1223" t="s">
        <v>402</v>
      </c>
      <c r="P1223" t="s">
        <v>2057</v>
      </c>
      <c r="Q1223" s="104">
        <v>132</v>
      </c>
      <c r="R1223" s="104">
        <v>136</v>
      </c>
      <c r="S1223" s="104">
        <v>140</v>
      </c>
      <c r="T1223" s="104">
        <v>144</v>
      </c>
      <c r="U1223" s="104">
        <v>552</v>
      </c>
      <c r="V1223" s="105">
        <v>5.0000000000000001E-3</v>
      </c>
      <c r="W1223">
        <v>0</v>
      </c>
      <c r="X1223" s="103">
        <v>1</v>
      </c>
      <c r="Y1223" t="s">
        <v>991</v>
      </c>
      <c r="Z1223" s="103">
        <v>51</v>
      </c>
      <c r="AA1223" s="112">
        <v>4</v>
      </c>
      <c r="AB1223" s="113" t="s">
        <v>403</v>
      </c>
      <c r="AC1223" s="121"/>
      <c r="AD1223" s="289" t="s">
        <v>358</v>
      </c>
      <c r="AE1223" s="289" t="s">
        <v>347</v>
      </c>
      <c r="AF1223" s="113" t="s">
        <v>354</v>
      </c>
    </row>
    <row r="1224" spans="1:32" x14ac:dyDescent="0.25">
      <c r="A1224">
        <v>17</v>
      </c>
      <c r="B1224" t="s">
        <v>36</v>
      </c>
      <c r="C1224" t="s">
        <v>412</v>
      </c>
      <c r="D1224">
        <v>1</v>
      </c>
      <c r="E1224" t="s">
        <v>343</v>
      </c>
      <c r="F1224">
        <v>5</v>
      </c>
      <c r="G1224" t="str">
        <f>VLOOKUP(M1224,'BATERIA DE PROYECTOS'!$A$2:$G$115,7,0)</f>
        <v>Programa 5. Espacio público seguro e inclusivo.</v>
      </c>
      <c r="H1224" t="s">
        <v>345</v>
      </c>
      <c r="I1224" t="str">
        <f>VLOOKUP(M1224,'BATERIA DE PROYECTOS'!$A$2:$I$115,9,0)</f>
        <v>Cultura ciudadana para la convivencia pacífica</v>
      </c>
      <c r="J1224" t="s">
        <v>347</v>
      </c>
      <c r="K1224">
        <v>60</v>
      </c>
      <c r="L1224" t="str">
        <f>VLOOKUP(M1224,'BATERIA DE PROYECTOS'!$A$2:$L$115,12,0)</f>
        <v>Acuerdos para el uso y aprovechamiento del espacio público</v>
      </c>
      <c r="M1224">
        <v>14</v>
      </c>
      <c r="N1224" t="s">
        <v>416</v>
      </c>
      <c r="O1224" t="s">
        <v>417</v>
      </c>
      <c r="P1224" t="s">
        <v>1695</v>
      </c>
      <c r="Q1224" s="104">
        <v>377</v>
      </c>
      <c r="R1224" s="104">
        <v>388</v>
      </c>
      <c r="S1224" s="104">
        <v>399</v>
      </c>
      <c r="T1224" s="104">
        <v>411</v>
      </c>
      <c r="U1224" s="104">
        <v>1575</v>
      </c>
      <c r="V1224" s="105">
        <v>1.43E-2</v>
      </c>
      <c r="W1224">
        <v>0</v>
      </c>
      <c r="X1224" s="103">
        <v>4</v>
      </c>
      <c r="Y1224" t="s">
        <v>1076</v>
      </c>
      <c r="Z1224" s="103">
        <v>3</v>
      </c>
      <c r="AA1224" s="112">
        <v>5</v>
      </c>
      <c r="AB1224" s="113" t="s">
        <v>418</v>
      </c>
      <c r="AC1224" s="121"/>
      <c r="AD1224" s="289" t="s">
        <v>419</v>
      </c>
      <c r="AE1224" s="289" t="s">
        <v>347</v>
      </c>
      <c r="AF1224" s="113" t="s">
        <v>420</v>
      </c>
    </row>
    <row r="1225" spans="1:32" x14ac:dyDescent="0.25">
      <c r="A1225">
        <v>17</v>
      </c>
      <c r="B1225" t="s">
        <v>36</v>
      </c>
      <c r="C1225" t="s">
        <v>421</v>
      </c>
      <c r="D1225">
        <v>1</v>
      </c>
      <c r="E1225" t="s">
        <v>343</v>
      </c>
      <c r="F1225">
        <v>5</v>
      </c>
      <c r="G1225" t="str">
        <f>VLOOKUP(M1225,'BATERIA DE PROYECTOS'!$A$2:$G$115,7,0)</f>
        <v>Programa 5. Espacio público seguro e inclusivo.</v>
      </c>
      <c r="H1225" t="s">
        <v>345</v>
      </c>
      <c r="I1225" t="str">
        <f>VLOOKUP(M1225,'BATERIA DE PROYECTOS'!$A$2:$I$115,9,0)</f>
        <v>Infraestructura segura e incluyente</v>
      </c>
      <c r="J1225" t="s">
        <v>347</v>
      </c>
      <c r="K1225">
        <v>16</v>
      </c>
      <c r="L1225" t="str">
        <f>VLOOKUP(M1225,'BATERIA DE PROYECTOS'!$A$2:$L$115,12,0)</f>
        <v>Construcción y/o conservación de elementos del sistema de espacio público</v>
      </c>
      <c r="M1225">
        <v>15</v>
      </c>
      <c r="N1225" t="s">
        <v>425</v>
      </c>
      <c r="O1225" t="s">
        <v>426</v>
      </c>
      <c r="P1225" t="s">
        <v>2058</v>
      </c>
      <c r="Q1225" s="104">
        <v>475</v>
      </c>
      <c r="R1225" s="104">
        <v>489</v>
      </c>
      <c r="S1225" s="104">
        <v>503</v>
      </c>
      <c r="T1225" s="104">
        <v>517</v>
      </c>
      <c r="U1225" s="104">
        <v>1984</v>
      </c>
      <c r="V1225" s="105">
        <v>1.7999999999999999E-2</v>
      </c>
      <c r="W1225">
        <v>0</v>
      </c>
      <c r="X1225" s="103">
        <v>1000</v>
      </c>
      <c r="Y1225" t="s">
        <v>1006</v>
      </c>
      <c r="Z1225" s="103">
        <v>37</v>
      </c>
      <c r="AA1225" s="112">
        <v>6</v>
      </c>
      <c r="AB1225" s="113" t="s">
        <v>383</v>
      </c>
      <c r="AC1225" s="121"/>
      <c r="AD1225" s="289" t="s">
        <v>419</v>
      </c>
      <c r="AE1225" s="289" t="s">
        <v>427</v>
      </c>
      <c r="AF1225" s="113" t="s">
        <v>429</v>
      </c>
    </row>
    <row r="1226" spans="1:32" x14ac:dyDescent="0.25">
      <c r="A1226">
        <v>17</v>
      </c>
      <c r="B1226" t="s">
        <v>36</v>
      </c>
      <c r="C1226" t="s">
        <v>342</v>
      </c>
      <c r="D1226">
        <v>1</v>
      </c>
      <c r="E1226" t="s">
        <v>343</v>
      </c>
      <c r="F1226">
        <v>5</v>
      </c>
      <c r="G1226" t="str">
        <f>VLOOKUP(M1226,'BATERIA DE PROYECTOS'!$A$2:$G$115,7,0)</f>
        <v>Programa 5. Espacio público seguro e inclusivo.</v>
      </c>
      <c r="H1226" t="s">
        <v>373</v>
      </c>
      <c r="I1226" t="str">
        <f>VLOOKUP(M1226,'BATERIA DE PROYECTOS'!$A$2:$I$115,9,0)</f>
        <v>Cultura ciudadana para la convivencia pacífica</v>
      </c>
      <c r="J1226" t="s">
        <v>430</v>
      </c>
      <c r="K1226">
        <v>1</v>
      </c>
      <c r="L1226" t="str">
        <f>VLOOKUP(M1226,'BATERIA DE PROYECTOS'!$A$2:$L$115,12,0)</f>
        <v>Cultura ciudadana en torno a la seguridad</v>
      </c>
      <c r="M1226">
        <v>16</v>
      </c>
      <c r="N1226" t="s">
        <v>433</v>
      </c>
      <c r="O1226" t="s">
        <v>434</v>
      </c>
      <c r="P1226" t="s">
        <v>1100</v>
      </c>
      <c r="Q1226" s="104">
        <v>397</v>
      </c>
      <c r="R1226" s="104">
        <v>404</v>
      </c>
      <c r="S1226" s="104">
        <v>417</v>
      </c>
      <c r="T1226" s="104">
        <v>435</v>
      </c>
      <c r="U1226" s="104">
        <v>1653</v>
      </c>
      <c r="V1226" s="105">
        <v>1.4999999999999999E-2</v>
      </c>
      <c r="W1226">
        <v>0</v>
      </c>
      <c r="X1226" s="103">
        <v>4</v>
      </c>
      <c r="Y1226" t="s">
        <v>991</v>
      </c>
      <c r="Z1226" s="103">
        <v>51</v>
      </c>
      <c r="AA1226" s="112">
        <v>7</v>
      </c>
      <c r="AB1226" s="113" t="s">
        <v>435</v>
      </c>
      <c r="AC1226" s="121"/>
      <c r="AD1226" s="289" t="s">
        <v>436</v>
      </c>
      <c r="AE1226" s="289" t="s">
        <v>347</v>
      </c>
      <c r="AF1226" s="113" t="s">
        <v>437</v>
      </c>
    </row>
    <row r="1227" spans="1:32" x14ac:dyDescent="0.25">
      <c r="A1227">
        <v>17</v>
      </c>
      <c r="B1227" t="s">
        <v>36</v>
      </c>
      <c r="C1227" t="s">
        <v>612</v>
      </c>
      <c r="D1227">
        <v>2</v>
      </c>
      <c r="E1227" t="s">
        <v>439</v>
      </c>
      <c r="F1227">
        <v>7</v>
      </c>
      <c r="G1227" t="str">
        <f>VLOOKUP(M1227,'BATERIA DE PROYECTOS'!$A$2:$G$115,7,0)</f>
        <v>Programa 7. Bogotá, una ciudad con menos pobreza.</v>
      </c>
      <c r="H1227" t="s">
        <v>373</v>
      </c>
      <c r="I1227" t="str">
        <f>VLOOKUP(M1227,'BATERIA DE PROYECTOS'!$A$2:$I$115,9,0)</f>
        <v xml:space="preserve">Menos pobreza </v>
      </c>
      <c r="J1227">
        <v>0.12</v>
      </c>
      <c r="K1227">
        <v>4</v>
      </c>
      <c r="L1227" t="str">
        <f>VLOOKUP(M1227,'BATERIA DE PROYECTOS'!$A$2:$L$115,12,0)</f>
        <v xml:space="preserve">Transferencias monetarias condicionadas para jóvenes </v>
      </c>
      <c r="M1227">
        <v>46</v>
      </c>
      <c r="N1227" t="s">
        <v>617</v>
      </c>
      <c r="O1227" t="s">
        <v>618</v>
      </c>
      <c r="P1227" t="s">
        <v>2059</v>
      </c>
      <c r="Q1227" s="104">
        <v>560</v>
      </c>
      <c r="R1227" s="104">
        <v>434</v>
      </c>
      <c r="S1227" s="104">
        <v>560</v>
      </c>
      <c r="T1227" s="104">
        <v>630</v>
      </c>
      <c r="U1227" s="104">
        <v>2184</v>
      </c>
      <c r="V1227" s="105">
        <v>1.9800000000000002E-2</v>
      </c>
      <c r="W1227">
        <v>0</v>
      </c>
      <c r="X1227" s="103">
        <v>312</v>
      </c>
      <c r="Y1227" t="s">
        <v>1009</v>
      </c>
      <c r="Z1227" s="103">
        <v>24</v>
      </c>
      <c r="AA1227" s="112">
        <v>8</v>
      </c>
      <c r="AB1227" s="113" t="s">
        <v>619</v>
      </c>
      <c r="AC1227" s="121"/>
      <c r="AD1227" s="289" t="s">
        <v>620</v>
      </c>
      <c r="AE1227" s="289" t="s">
        <v>621</v>
      </c>
      <c r="AF1227" s="113" t="s">
        <v>622</v>
      </c>
    </row>
    <row r="1228" spans="1:32" x14ac:dyDescent="0.25">
      <c r="A1228">
        <v>17</v>
      </c>
      <c r="B1228" t="s">
        <v>36</v>
      </c>
      <c r="C1228" t="s">
        <v>612</v>
      </c>
      <c r="D1228">
        <v>2</v>
      </c>
      <c r="E1228" t="s">
        <v>439</v>
      </c>
      <c r="F1228">
        <v>7</v>
      </c>
      <c r="G1228" t="str">
        <f>VLOOKUP(M1228,'BATERIA DE PROYECTOS'!$A$2:$G$115,7,0)</f>
        <v>Programa 7. Bogotá, una ciudad con menos pobreza.</v>
      </c>
      <c r="H1228" t="s">
        <v>373</v>
      </c>
      <c r="I1228" t="str">
        <f>VLOOKUP(M1228,'BATERIA DE PROYECTOS'!$A$2:$I$115,9,0)</f>
        <v xml:space="preserve">Menos pobreza </v>
      </c>
      <c r="J1228">
        <v>0.12</v>
      </c>
      <c r="K1228">
        <v>5</v>
      </c>
      <c r="L1228" t="str">
        <f>VLOOKUP(M1228,'BATERIA DE PROYECTOS'!$A$2:$L$115,12,0)</f>
        <v>Otras Transferencias Monetarias</v>
      </c>
      <c r="M1228">
        <v>47</v>
      </c>
      <c r="N1228" t="s">
        <v>625</v>
      </c>
      <c r="O1228" t="s">
        <v>626</v>
      </c>
      <c r="P1228" t="s">
        <v>2060</v>
      </c>
      <c r="Q1228" s="104">
        <v>1175</v>
      </c>
      <c r="R1228" s="104">
        <v>1238</v>
      </c>
      <c r="S1228" s="104">
        <v>1190</v>
      </c>
      <c r="T1228" s="104">
        <v>1125</v>
      </c>
      <c r="U1228" s="104">
        <v>4728</v>
      </c>
      <c r="V1228" s="105">
        <v>4.2900000000000001E-2</v>
      </c>
      <c r="W1228">
        <v>0</v>
      </c>
      <c r="X1228" s="103">
        <v>4728</v>
      </c>
      <c r="Y1228" t="s">
        <v>1009</v>
      </c>
      <c r="Z1228" s="103">
        <v>24</v>
      </c>
      <c r="AA1228" s="112">
        <v>8</v>
      </c>
      <c r="AB1228" s="113" t="s">
        <v>627</v>
      </c>
      <c r="AC1228" s="121"/>
      <c r="AD1228" s="289" t="s">
        <v>620</v>
      </c>
      <c r="AE1228" s="289" t="s">
        <v>628</v>
      </c>
      <c r="AF1228" s="113" t="s">
        <v>629</v>
      </c>
    </row>
    <row r="1229" spans="1:32" x14ac:dyDescent="0.25">
      <c r="A1229">
        <v>17</v>
      </c>
      <c r="B1229" t="s">
        <v>36</v>
      </c>
      <c r="C1229" t="s">
        <v>612</v>
      </c>
      <c r="D1229">
        <v>2</v>
      </c>
      <c r="E1229" t="s">
        <v>439</v>
      </c>
      <c r="F1229">
        <v>7</v>
      </c>
      <c r="G1229" t="str">
        <f>VLOOKUP(M1229,'BATERIA DE PROYECTOS'!$A$2:$G$115,7,0)</f>
        <v>Programa 7. Bogotá, una ciudad con menos pobreza.</v>
      </c>
      <c r="H1229" t="s">
        <v>373</v>
      </c>
      <c r="I1229" t="str">
        <f>VLOOKUP(M1229,'BATERIA DE PROYECTOS'!$A$2:$I$115,9,0)</f>
        <v xml:space="preserve">Menos pobreza </v>
      </c>
      <c r="J1229">
        <v>0.12</v>
      </c>
      <c r="K1229">
        <v>6</v>
      </c>
      <c r="L1229" t="str">
        <f>VLOOKUP(M1229,'BATERIA DE PROYECTOS'!$A$2:$L$115,12,0)</f>
        <v>Apoyo económico para persona mayor - tipo C</v>
      </c>
      <c r="M1229">
        <v>48</v>
      </c>
      <c r="N1229" t="s">
        <v>632</v>
      </c>
      <c r="O1229" t="s">
        <v>633</v>
      </c>
      <c r="P1229" t="s">
        <v>2061</v>
      </c>
      <c r="Q1229" s="104">
        <v>1596</v>
      </c>
      <c r="R1229" s="104">
        <v>1596</v>
      </c>
      <c r="S1229" s="104">
        <v>1596</v>
      </c>
      <c r="T1229" s="104">
        <v>1596</v>
      </c>
      <c r="U1229" s="104">
        <v>6384</v>
      </c>
      <c r="V1229" s="105">
        <v>5.79E-2</v>
      </c>
      <c r="W1229">
        <v>0</v>
      </c>
      <c r="X1229" s="103">
        <v>564</v>
      </c>
      <c r="Y1229" t="s">
        <v>1009</v>
      </c>
      <c r="Z1229" s="103">
        <v>24</v>
      </c>
      <c r="AA1229" s="112">
        <v>8</v>
      </c>
      <c r="AB1229" s="113" t="s">
        <v>634</v>
      </c>
      <c r="AC1229" s="121"/>
      <c r="AD1229" s="289" t="s">
        <v>620</v>
      </c>
      <c r="AE1229" s="289" t="s">
        <v>628</v>
      </c>
      <c r="AF1229" s="113" t="s">
        <v>635</v>
      </c>
    </row>
    <row r="1230" spans="1:32" x14ac:dyDescent="0.25">
      <c r="A1230">
        <v>17</v>
      </c>
      <c r="B1230" t="s">
        <v>36</v>
      </c>
      <c r="C1230" t="s">
        <v>438</v>
      </c>
      <c r="D1230">
        <v>2</v>
      </c>
      <c r="E1230" t="s">
        <v>439</v>
      </c>
      <c r="F1230">
        <v>10</v>
      </c>
      <c r="G1230" t="str">
        <f>VLOOKUP(M1230,'BATERIA DE PROYECTOS'!$A$2:$G$115,7,0)</f>
        <v xml:space="preserve">Programa 10. Salud Pública Integrada e Integral </v>
      </c>
      <c r="H1230" t="s">
        <v>373</v>
      </c>
      <c r="I1230" t="str">
        <f>VLOOKUP(M1230,'BATERIA DE PROYECTOS'!$A$2:$I$115,9,0)</f>
        <v>Ciudad saludable y con bien-estar</v>
      </c>
      <c r="J1230">
        <v>0.03</v>
      </c>
      <c r="K1230">
        <v>8</v>
      </c>
      <c r="L1230" t="str">
        <f>VLOOKUP(M1230,'BATERIA DE PROYECTOS'!$A$2:$L$115,12,0)</f>
        <v>Acciones complementarias para personas con discapacidad y sus cuidadores</v>
      </c>
      <c r="M1230">
        <v>17</v>
      </c>
      <c r="N1230" t="s">
        <v>444</v>
      </c>
      <c r="O1230" t="s">
        <v>445</v>
      </c>
      <c r="P1230" t="s">
        <v>2011</v>
      </c>
      <c r="Q1230" s="104" t="s">
        <v>2055</v>
      </c>
      <c r="R1230" s="104">
        <v>348</v>
      </c>
      <c r="S1230" s="104">
        <v>426</v>
      </c>
      <c r="T1230" s="104">
        <v>348</v>
      </c>
      <c r="U1230" s="104">
        <v>1122</v>
      </c>
      <c r="V1230" s="105">
        <v>1.0200000000000001E-2</v>
      </c>
      <c r="W1230">
        <v>0</v>
      </c>
      <c r="X1230" s="103">
        <v>400</v>
      </c>
      <c r="Y1230" t="s">
        <v>1013</v>
      </c>
      <c r="Z1230" s="103">
        <v>18</v>
      </c>
      <c r="AA1230" s="112">
        <v>10</v>
      </c>
      <c r="AB1230" s="113" t="s">
        <v>446</v>
      </c>
      <c r="AC1230" s="121"/>
      <c r="AD1230" s="289" t="s">
        <v>347</v>
      </c>
      <c r="AE1230" s="289" t="s">
        <v>447</v>
      </c>
      <c r="AF1230" s="113" t="s">
        <v>449</v>
      </c>
    </row>
    <row r="1231" spans="1:32" x14ac:dyDescent="0.25">
      <c r="A1231">
        <v>17</v>
      </c>
      <c r="B1231" t="s">
        <v>36</v>
      </c>
      <c r="C1231" t="s">
        <v>438</v>
      </c>
      <c r="D1231">
        <v>2</v>
      </c>
      <c r="E1231" t="s">
        <v>439</v>
      </c>
      <c r="F1231">
        <v>10</v>
      </c>
      <c r="G1231" t="str">
        <f>VLOOKUP(M1231,'BATERIA DE PROYECTOS'!$A$2:$G$115,7,0)</f>
        <v xml:space="preserve">Programa 10. Salud Pública Integrada e Integral </v>
      </c>
      <c r="H1231" t="s">
        <v>373</v>
      </c>
      <c r="I1231" t="str">
        <f>VLOOKUP(M1231,'BATERIA DE PROYECTOS'!$A$2:$I$115,9,0)</f>
        <v>Ciudad saludable y con bien-estar</v>
      </c>
      <c r="J1231">
        <v>0.03</v>
      </c>
      <c r="K1231">
        <v>9</v>
      </c>
      <c r="L1231" t="str">
        <f>VLOOKUP(M1231,'BATERIA DE PROYECTOS'!$A$2:$L$115,12,0)</f>
        <v>Acciones para la disminución de los factores de riesgo frente al consumo de sustancias psicoactivas.</v>
      </c>
      <c r="M1231">
        <v>18</v>
      </c>
      <c r="N1231" t="s">
        <v>452</v>
      </c>
      <c r="O1231" t="s">
        <v>453</v>
      </c>
      <c r="P1231" s="94" t="s">
        <v>1918</v>
      </c>
      <c r="Q1231" s="104" t="s">
        <v>2055</v>
      </c>
      <c r="R1231" s="104">
        <v>127</v>
      </c>
      <c r="S1231" s="104">
        <v>127</v>
      </c>
      <c r="T1231" s="104" t="s">
        <v>2053</v>
      </c>
      <c r="U1231" s="104">
        <v>254</v>
      </c>
      <c r="V1231" s="105">
        <v>2.3E-3</v>
      </c>
      <c r="W1231">
        <v>0</v>
      </c>
      <c r="X1231" s="262">
        <v>80</v>
      </c>
      <c r="Y1231" t="s">
        <v>1013</v>
      </c>
      <c r="Z1231" s="103">
        <v>18</v>
      </c>
      <c r="AA1231" s="112">
        <v>10</v>
      </c>
      <c r="AB1231" s="113" t="s">
        <v>454</v>
      </c>
      <c r="AC1231" s="121"/>
      <c r="AD1231" s="289" t="s">
        <v>347</v>
      </c>
      <c r="AE1231" s="289" t="s">
        <v>347</v>
      </c>
      <c r="AF1231" s="113" t="s">
        <v>455</v>
      </c>
    </row>
    <row r="1232" spans="1:32" x14ac:dyDescent="0.25">
      <c r="A1232">
        <v>17</v>
      </c>
      <c r="B1232" t="s">
        <v>36</v>
      </c>
      <c r="C1232" t="s">
        <v>438</v>
      </c>
      <c r="D1232">
        <v>2</v>
      </c>
      <c r="E1232" t="s">
        <v>439</v>
      </c>
      <c r="F1232">
        <v>10</v>
      </c>
      <c r="G1232" t="str">
        <f>VLOOKUP(M1232,'BATERIA DE PROYECTOS'!$A$2:$G$115,7,0)</f>
        <v xml:space="preserve">Programa 10. Salud Pública Integrada e Integral </v>
      </c>
      <c r="H1232" t="s">
        <v>373</v>
      </c>
      <c r="I1232" t="str">
        <f>VLOOKUP(M1232,'BATERIA DE PROYECTOS'!$A$2:$I$115,9,0)</f>
        <v>Ciudad saludable y con bien-estar</v>
      </c>
      <c r="J1232">
        <v>0.03</v>
      </c>
      <c r="K1232">
        <v>10</v>
      </c>
      <c r="L1232" t="str">
        <f>VLOOKUP(M1232,'BATERIA DE PROYECTOS'!$A$2:$L$115,12,0)</f>
        <v xml:space="preserve">Otorgamiento de Dispositivos de asistencia Personal - DAP - a personas con discapacidad </v>
      </c>
      <c r="M1232">
        <v>19</v>
      </c>
      <c r="N1232" t="s">
        <v>458</v>
      </c>
      <c r="O1232" t="s">
        <v>459</v>
      </c>
      <c r="P1232" t="s">
        <v>2062</v>
      </c>
      <c r="Q1232" s="104">
        <v>347</v>
      </c>
      <c r="R1232" s="104">
        <v>347</v>
      </c>
      <c r="S1232" s="104">
        <v>347</v>
      </c>
      <c r="T1232" s="104">
        <v>347</v>
      </c>
      <c r="U1232" s="104">
        <v>1388</v>
      </c>
      <c r="V1232" s="105">
        <v>1.26E-2</v>
      </c>
      <c r="W1232">
        <v>0</v>
      </c>
      <c r="X1232" s="103">
        <v>260</v>
      </c>
      <c r="Y1232" t="s">
        <v>1013</v>
      </c>
      <c r="Z1232" s="103">
        <v>18</v>
      </c>
      <c r="AA1232" s="112">
        <v>10</v>
      </c>
      <c r="AB1232" s="113" t="s">
        <v>460</v>
      </c>
      <c r="AC1232" s="121"/>
      <c r="AD1232" s="289" t="s">
        <v>347</v>
      </c>
      <c r="AE1232" s="289" t="s">
        <v>447</v>
      </c>
      <c r="AF1232" s="113" t="s">
        <v>449</v>
      </c>
    </row>
    <row r="1233" spans="1:32" x14ac:dyDescent="0.25">
      <c r="A1233">
        <v>17</v>
      </c>
      <c r="B1233" t="s">
        <v>36</v>
      </c>
      <c r="C1233" t="s">
        <v>438</v>
      </c>
      <c r="D1233">
        <v>2</v>
      </c>
      <c r="E1233" t="s">
        <v>439</v>
      </c>
      <c r="F1233">
        <v>10</v>
      </c>
      <c r="G1233" t="str">
        <f>VLOOKUP(M1233,'BATERIA DE PROYECTOS'!$A$2:$G$115,7,0)</f>
        <v xml:space="preserve">Programa 10. Salud Pública Integrada e Integral </v>
      </c>
      <c r="H1233" t="s">
        <v>373</v>
      </c>
      <c r="I1233" t="str">
        <f>VLOOKUP(M1233,'BATERIA DE PROYECTOS'!$A$2:$I$115,9,0)</f>
        <v>Ciudad saludable y con bien-estar</v>
      </c>
      <c r="J1233">
        <v>0.03</v>
      </c>
      <c r="K1233">
        <v>19</v>
      </c>
      <c r="L1233" t="str">
        <f>VLOOKUP(M1233,'BATERIA DE PROYECTOS'!$A$2:$L$115,12,0)</f>
        <v>Salud sexual y reproductiva consciente en adolescentes y jóvenes</v>
      </c>
      <c r="M1233">
        <v>20</v>
      </c>
      <c r="N1233" t="s">
        <v>463</v>
      </c>
      <c r="O1233" t="s">
        <v>464</v>
      </c>
      <c r="P1233" s="94" t="s">
        <v>2063</v>
      </c>
      <c r="Q1233" s="104" t="s">
        <v>2055</v>
      </c>
      <c r="R1233" s="104">
        <v>302</v>
      </c>
      <c r="S1233" s="104">
        <v>318</v>
      </c>
      <c r="T1233" s="104" t="s">
        <v>2053</v>
      </c>
      <c r="U1233" s="104">
        <v>620</v>
      </c>
      <c r="V1233" s="105">
        <v>5.5999999999999999E-3</v>
      </c>
      <c r="W1233">
        <v>0</v>
      </c>
      <c r="X1233" s="262">
        <v>195</v>
      </c>
      <c r="Y1233" t="s">
        <v>1013</v>
      </c>
      <c r="Z1233" s="103">
        <v>18</v>
      </c>
      <c r="AA1233" s="112">
        <v>10</v>
      </c>
      <c r="AB1233" s="113" t="s">
        <v>465</v>
      </c>
      <c r="AC1233" s="121"/>
      <c r="AD1233" s="289" t="s">
        <v>347</v>
      </c>
      <c r="AE1233" s="289" t="s">
        <v>347</v>
      </c>
      <c r="AF1233" s="113" t="s">
        <v>466</v>
      </c>
    </row>
    <row r="1234" spans="1:32" x14ac:dyDescent="0.25">
      <c r="A1234">
        <v>17</v>
      </c>
      <c r="B1234" t="s">
        <v>36</v>
      </c>
      <c r="C1234" t="s">
        <v>438</v>
      </c>
      <c r="D1234">
        <v>2</v>
      </c>
      <c r="E1234" t="s">
        <v>439</v>
      </c>
      <c r="F1234">
        <v>10</v>
      </c>
      <c r="G1234" t="str">
        <f>VLOOKUP(M1234,'BATERIA DE PROYECTOS'!$A$2:$G$115,7,0)</f>
        <v xml:space="preserve">Programa 10. Salud Pública Integrada e Integral </v>
      </c>
      <c r="H1234" t="s">
        <v>345</v>
      </c>
      <c r="I1234" t="str">
        <f>VLOOKUP(M1234,'BATERIA DE PROYECTOS'!$A$2:$I$115,9,0)</f>
        <v>Ciudad saludable y con bien-estar</v>
      </c>
      <c r="J1234" t="s">
        <v>347</v>
      </c>
      <c r="K1234">
        <v>70</v>
      </c>
      <c r="L1234" t="str">
        <f>VLOOKUP(M1234,'BATERIA DE PROYECTOS'!$A$2:$L$115,12,0)</f>
        <v>Acciones para la promoción y atención de la salud mental</v>
      </c>
      <c r="M1234">
        <v>23</v>
      </c>
      <c r="N1234" t="s">
        <v>480</v>
      </c>
      <c r="O1234" t="s">
        <v>481</v>
      </c>
      <c r="P1234" t="s">
        <v>2064</v>
      </c>
      <c r="Q1234" s="104">
        <v>391</v>
      </c>
      <c r="R1234" s="104">
        <v>402</v>
      </c>
      <c r="S1234" s="104">
        <v>413</v>
      </c>
      <c r="T1234" s="104">
        <v>425</v>
      </c>
      <c r="U1234" s="104">
        <v>1631</v>
      </c>
      <c r="V1234" s="105">
        <v>1.4800000000000001E-2</v>
      </c>
      <c r="W1234">
        <v>0</v>
      </c>
      <c r="X1234" s="103">
        <v>400</v>
      </c>
      <c r="Y1234" t="s">
        <v>1013</v>
      </c>
      <c r="Z1234" s="103">
        <v>18</v>
      </c>
      <c r="AA1234" s="112">
        <v>10</v>
      </c>
      <c r="AB1234" s="113" t="s">
        <v>482</v>
      </c>
      <c r="AC1234" s="121"/>
      <c r="AD1234" s="289" t="s">
        <v>483</v>
      </c>
      <c r="AE1234" s="289" t="s">
        <v>347</v>
      </c>
      <c r="AF1234" s="113" t="s">
        <v>472</v>
      </c>
    </row>
    <row r="1235" spans="1:32" x14ac:dyDescent="0.25">
      <c r="A1235">
        <v>17</v>
      </c>
      <c r="B1235" t="s">
        <v>36</v>
      </c>
      <c r="C1235" t="s">
        <v>491</v>
      </c>
      <c r="D1235">
        <v>2</v>
      </c>
      <c r="E1235" t="s">
        <v>439</v>
      </c>
      <c r="F1235">
        <v>12</v>
      </c>
      <c r="G1235" t="str">
        <f>VLOOKUP(M1235,'BATERIA DE PROYECTOS'!$A$2:$G$115,7,0)</f>
        <v>Programa 12. Bogotá cuida a su gente</v>
      </c>
      <c r="H1235" t="s">
        <v>345</v>
      </c>
      <c r="I1235" t="str">
        <f>VLOOKUP(M1235,'BATERIA DE PROYECTOS'!$A$2:$I$115,9,0)</f>
        <v>Cuidado de la vida</v>
      </c>
      <c r="J1235" t="s">
        <v>347</v>
      </c>
      <c r="K1235">
        <v>66</v>
      </c>
      <c r="L1235" t="str">
        <f>VLOOKUP(M1235,'BATERIA DE PROYECTOS'!$A$2:$L$115,12,0)</f>
        <v>Prevención y atención de violencia intrafamiliar y sexual para poblaciones en situaciones de riesgo y vulnerabilidad de derechos</v>
      </c>
      <c r="M1235">
        <v>25</v>
      </c>
      <c r="N1235" t="s">
        <v>496</v>
      </c>
      <c r="O1235" t="s">
        <v>497</v>
      </c>
      <c r="P1235" t="s">
        <v>2065</v>
      </c>
      <c r="Q1235" s="104">
        <v>261</v>
      </c>
      <c r="R1235" s="104">
        <v>269</v>
      </c>
      <c r="S1235" s="104">
        <v>277</v>
      </c>
      <c r="T1235" s="104">
        <v>285</v>
      </c>
      <c r="U1235" s="104">
        <v>1092</v>
      </c>
      <c r="V1235" s="105">
        <v>9.9000000000000008E-3</v>
      </c>
      <c r="W1235">
        <v>0</v>
      </c>
      <c r="X1235" s="103">
        <v>1580</v>
      </c>
      <c r="Y1235" t="s">
        <v>1009</v>
      </c>
      <c r="Z1235" s="103">
        <v>24</v>
      </c>
      <c r="AA1235" s="112">
        <v>12</v>
      </c>
      <c r="AB1235" s="113" t="s">
        <v>498</v>
      </c>
      <c r="AC1235" s="121"/>
      <c r="AD1235" s="289" t="s">
        <v>347</v>
      </c>
      <c r="AE1235" s="289" t="s">
        <v>347</v>
      </c>
      <c r="AF1235" s="113" t="s">
        <v>371</v>
      </c>
    </row>
    <row r="1236" spans="1:32" x14ac:dyDescent="0.25">
      <c r="A1236">
        <v>17</v>
      </c>
      <c r="B1236" t="s">
        <v>36</v>
      </c>
      <c r="C1236" t="s">
        <v>491</v>
      </c>
      <c r="D1236">
        <v>2</v>
      </c>
      <c r="E1236" t="s">
        <v>439</v>
      </c>
      <c r="F1236">
        <v>12</v>
      </c>
      <c r="G1236" t="str">
        <f>VLOOKUP(M1236,'BATERIA DE PROYECTOS'!$A$2:$G$115,7,0)</f>
        <v>Programa 12. Bogotá cuida a su gente</v>
      </c>
      <c r="H1236" t="s">
        <v>345</v>
      </c>
      <c r="I1236" t="str">
        <f>VLOOKUP(M1236,'BATERIA DE PROYECTOS'!$A$2:$I$115,9,0)</f>
        <v>Cuidado de la vida</v>
      </c>
      <c r="J1236" t="s">
        <v>347</v>
      </c>
      <c r="K1236">
        <v>23</v>
      </c>
      <c r="L1236" t="str">
        <f>VLOOKUP(M1236,'BATERIA DE PROYECTOS'!$A$2:$L$115,12,0)</f>
        <v>Estrategias de cuidado a personas cuidadoras</v>
      </c>
      <c r="M1236">
        <v>26</v>
      </c>
      <c r="N1236" t="s">
        <v>501</v>
      </c>
      <c r="O1236" t="s">
        <v>502</v>
      </c>
      <c r="P1236" t="s">
        <v>2066</v>
      </c>
      <c r="Q1236" s="104">
        <v>351</v>
      </c>
      <c r="R1236" s="104">
        <v>361</v>
      </c>
      <c r="S1236" s="104">
        <v>372</v>
      </c>
      <c r="T1236" s="104">
        <v>382</v>
      </c>
      <c r="U1236" s="104">
        <v>1466</v>
      </c>
      <c r="V1236" s="105">
        <v>1.3299999999999999E-2</v>
      </c>
      <c r="W1236">
        <v>0</v>
      </c>
      <c r="X1236" s="103">
        <v>1040</v>
      </c>
      <c r="Y1236" t="s">
        <v>995</v>
      </c>
      <c r="Z1236" s="103">
        <v>50</v>
      </c>
      <c r="AA1236" s="112">
        <v>12</v>
      </c>
      <c r="AB1236" s="113" t="s">
        <v>503</v>
      </c>
      <c r="AC1236" s="121"/>
      <c r="AD1236" s="289" t="s">
        <v>347</v>
      </c>
      <c r="AE1236" s="289" t="s">
        <v>347</v>
      </c>
      <c r="AF1236" s="113" t="s">
        <v>371</v>
      </c>
    </row>
    <row r="1237" spans="1:32" x14ac:dyDescent="0.25">
      <c r="A1237">
        <v>17</v>
      </c>
      <c r="B1237" t="s">
        <v>36</v>
      </c>
      <c r="C1237" t="s">
        <v>491</v>
      </c>
      <c r="D1237">
        <v>2</v>
      </c>
      <c r="E1237" t="s">
        <v>439</v>
      </c>
      <c r="F1237">
        <v>12</v>
      </c>
      <c r="G1237" t="str">
        <f>VLOOKUP(M1237,'BATERIA DE PROYECTOS'!$A$2:$G$115,7,0)</f>
        <v>Programa 12. Bogotá cuida a su gente</v>
      </c>
      <c r="H1237" t="s">
        <v>345</v>
      </c>
      <c r="I1237" t="str">
        <f>VLOOKUP(M1237,'BATERIA DE PROYECTOS'!$A$2:$I$115,9,0)</f>
        <v>Cuidado de la vida</v>
      </c>
      <c r="J1237" t="s">
        <v>347</v>
      </c>
      <c r="K1237">
        <v>50</v>
      </c>
      <c r="L1237" t="str">
        <f>VLOOKUP(M1237,'BATERIA DE PROYECTOS'!$A$2:$L$115,12,0)</f>
        <v>Fortalecimiento de capacidades para el ejercicio de derechos y para la autonomía económica de las mujeres.</v>
      </c>
      <c r="M1237">
        <v>27</v>
      </c>
      <c r="N1237" t="s">
        <v>506</v>
      </c>
      <c r="O1237" t="s">
        <v>507</v>
      </c>
      <c r="P1237" t="s">
        <v>2067</v>
      </c>
      <c r="Q1237" s="104">
        <v>362</v>
      </c>
      <c r="R1237" s="104">
        <v>372</v>
      </c>
      <c r="S1237" s="104">
        <v>383</v>
      </c>
      <c r="T1237" s="104">
        <v>394</v>
      </c>
      <c r="U1237" s="104">
        <v>1511</v>
      </c>
      <c r="V1237" s="105">
        <v>1.37E-2</v>
      </c>
      <c r="W1237">
        <v>0</v>
      </c>
      <c r="X1237" s="103">
        <v>1040</v>
      </c>
      <c r="Y1237" t="s">
        <v>995</v>
      </c>
      <c r="Z1237" s="103">
        <v>50</v>
      </c>
      <c r="AA1237" s="112">
        <v>12</v>
      </c>
      <c r="AB1237" s="113" t="s">
        <v>352</v>
      </c>
      <c r="AC1237" s="121"/>
      <c r="AD1237" s="289" t="s">
        <v>347</v>
      </c>
      <c r="AE1237" s="289" t="s">
        <v>508</v>
      </c>
      <c r="AF1237" s="113" t="s">
        <v>509</v>
      </c>
    </row>
    <row r="1238" spans="1:32" x14ac:dyDescent="0.25">
      <c r="A1238">
        <v>17</v>
      </c>
      <c r="B1238" t="s">
        <v>36</v>
      </c>
      <c r="C1238" t="s">
        <v>491</v>
      </c>
      <c r="D1238">
        <v>2</v>
      </c>
      <c r="E1238" t="s">
        <v>439</v>
      </c>
      <c r="F1238">
        <v>12</v>
      </c>
      <c r="G1238" t="str">
        <f>VLOOKUP(M1238,'BATERIA DE PROYECTOS'!$A$2:$G$115,7,0)</f>
        <v>Programa 12. Bogotá cuida a su gente</v>
      </c>
      <c r="H1238" t="s">
        <v>373</v>
      </c>
      <c r="I1238" t="str">
        <f>VLOOKUP(M1238,'BATERIA DE PROYECTOS'!$A$2:$I$115,9,0)</f>
        <v>Cuidado de la vida</v>
      </c>
      <c r="J1238" t="s">
        <v>347</v>
      </c>
      <c r="K1238">
        <v>75</v>
      </c>
      <c r="L1238" t="str">
        <f>VLOOKUP(M1238,'BATERIA DE PROYECTOS'!$A$2:$L$115,12,0)</f>
        <v>Dotación de Casas de igualdad</v>
      </c>
      <c r="M1238">
        <v>29</v>
      </c>
      <c r="N1238" t="s">
        <v>518</v>
      </c>
      <c r="O1238" t="s">
        <v>519</v>
      </c>
      <c r="P1238" t="s">
        <v>2068</v>
      </c>
      <c r="Q1238" s="104" t="s">
        <v>2055</v>
      </c>
      <c r="R1238" s="104">
        <v>365</v>
      </c>
      <c r="S1238" s="104" t="s">
        <v>2053</v>
      </c>
      <c r="T1238" s="104" t="s">
        <v>2053</v>
      </c>
      <c r="U1238" s="104">
        <v>365</v>
      </c>
      <c r="V1238" s="105">
        <v>3.3E-3</v>
      </c>
      <c r="W1238">
        <v>0</v>
      </c>
      <c r="X1238" s="103">
        <v>1</v>
      </c>
      <c r="Y1238" t="s">
        <v>995</v>
      </c>
      <c r="Z1238" s="103">
        <v>50</v>
      </c>
      <c r="AA1238" s="112">
        <v>12</v>
      </c>
      <c r="AB1238" s="113" t="s">
        <v>222</v>
      </c>
      <c r="AC1238" s="121"/>
      <c r="AD1238" s="289" t="s">
        <v>347</v>
      </c>
      <c r="AE1238" s="289" t="s">
        <v>520</v>
      </c>
      <c r="AF1238" s="113" t="s">
        <v>515</v>
      </c>
    </row>
    <row r="1239" spans="1:32" x14ac:dyDescent="0.25">
      <c r="A1239">
        <v>17</v>
      </c>
      <c r="B1239" t="s">
        <v>36</v>
      </c>
      <c r="C1239" t="s">
        <v>521</v>
      </c>
      <c r="D1239">
        <v>2</v>
      </c>
      <c r="E1239" t="s">
        <v>439</v>
      </c>
      <c r="F1239">
        <v>13</v>
      </c>
      <c r="G1239" t="str">
        <f>VLOOKUP(M1239,'BATERIA DE PROYECTOS'!$A$2:$G$115,7,0)</f>
        <v>Programa 13. Bogotá, un territorio de paz y reconciliación en donde todos puedan volver a empezar.</v>
      </c>
      <c r="H1239" t="s">
        <v>345</v>
      </c>
      <c r="I1239" t="str">
        <f>VLOOKUP(M1239,'BATERIA DE PROYECTOS'!$A$2:$I$115,9,0)</f>
        <v>Cuidado de la vida</v>
      </c>
      <c r="J1239" t="s">
        <v>347</v>
      </c>
      <c r="K1239">
        <v>21</v>
      </c>
      <c r="L1239" t="str">
        <f>VLOOKUP(M1239,'BATERIA DE PROYECTOS'!$A$2:$L$115,12,0)</f>
        <v>Construcción de memoria, verdad, reparación, víctimas, paz y reconciliación</v>
      </c>
      <c r="M1239">
        <v>30</v>
      </c>
      <c r="N1239" t="s">
        <v>525</v>
      </c>
      <c r="O1239" t="s">
        <v>526</v>
      </c>
      <c r="P1239" t="s">
        <v>2069</v>
      </c>
      <c r="Q1239" s="104">
        <v>164</v>
      </c>
      <c r="R1239" s="104">
        <v>168</v>
      </c>
      <c r="S1239" s="104">
        <v>173</v>
      </c>
      <c r="T1239" s="104">
        <v>178</v>
      </c>
      <c r="U1239" s="104">
        <v>683</v>
      </c>
      <c r="V1239" s="105">
        <v>6.1999999999999998E-3</v>
      </c>
      <c r="W1239">
        <v>0</v>
      </c>
      <c r="X1239" s="103">
        <v>8</v>
      </c>
      <c r="Y1239" t="s">
        <v>1023</v>
      </c>
      <c r="Z1239" s="103">
        <v>1</v>
      </c>
      <c r="AA1239" s="112">
        <v>13</v>
      </c>
      <c r="AB1239" s="113" t="s">
        <v>362</v>
      </c>
      <c r="AC1239" s="121"/>
      <c r="AD1239" s="289" t="s">
        <v>347</v>
      </c>
      <c r="AE1239" s="289" t="s">
        <v>527</v>
      </c>
      <c r="AF1239" s="113" t="s">
        <v>528</v>
      </c>
    </row>
    <row r="1240" spans="1:32" x14ac:dyDescent="0.25">
      <c r="A1240">
        <v>17</v>
      </c>
      <c r="B1240" t="s">
        <v>36</v>
      </c>
      <c r="C1240" t="s">
        <v>521</v>
      </c>
      <c r="D1240">
        <v>2</v>
      </c>
      <c r="E1240" t="s">
        <v>439</v>
      </c>
      <c r="F1240">
        <v>13</v>
      </c>
      <c r="G1240" t="str">
        <f>VLOOKUP(M1240,'BATERIA DE PROYECTOS'!$A$2:$G$115,7,0)</f>
        <v>Programa 13. Bogotá, un territorio de paz y reconciliación en donde todos puedan volver a empezar.</v>
      </c>
      <c r="H1240" t="s">
        <v>345</v>
      </c>
      <c r="I1240" t="str">
        <f>VLOOKUP(M1240,'BATERIA DE PROYECTOS'!$A$2:$I$115,9,0)</f>
        <v>Cuidado de la vida</v>
      </c>
      <c r="J1240" t="s">
        <v>347</v>
      </c>
      <c r="K1240">
        <v>21</v>
      </c>
      <c r="L1240" t="str">
        <f>VLOOKUP(M1240,'BATERIA DE PROYECTOS'!$A$2:$L$115,12,0)</f>
        <v>Construcción de memoria, verdad, reparación, víctimas, paz y reconciliación</v>
      </c>
      <c r="M1240">
        <v>31</v>
      </c>
      <c r="N1240" t="s">
        <v>529</v>
      </c>
      <c r="O1240" t="s">
        <v>530</v>
      </c>
      <c r="P1240" t="s">
        <v>1024</v>
      </c>
      <c r="Q1240" s="104">
        <v>50</v>
      </c>
      <c r="R1240" s="104">
        <v>52</v>
      </c>
      <c r="S1240" s="104">
        <v>53</v>
      </c>
      <c r="T1240" s="104">
        <v>55</v>
      </c>
      <c r="U1240" s="104">
        <v>210</v>
      </c>
      <c r="V1240" s="105">
        <v>1.9E-3</v>
      </c>
      <c r="W1240">
        <v>0</v>
      </c>
      <c r="X1240" s="103">
        <v>4</v>
      </c>
      <c r="Y1240" t="s">
        <v>1023</v>
      </c>
      <c r="Z1240" s="103">
        <v>1</v>
      </c>
      <c r="AA1240" s="112">
        <v>13</v>
      </c>
      <c r="AB1240" s="113" t="s">
        <v>531</v>
      </c>
      <c r="AC1240" s="121"/>
      <c r="AD1240" s="289" t="s">
        <v>347</v>
      </c>
      <c r="AE1240" s="289" t="s">
        <v>347</v>
      </c>
      <c r="AF1240" s="113" t="s">
        <v>532</v>
      </c>
    </row>
    <row r="1241" spans="1:32" x14ac:dyDescent="0.25">
      <c r="A1241">
        <v>17</v>
      </c>
      <c r="B1241" t="s">
        <v>36</v>
      </c>
      <c r="C1241" t="s">
        <v>521</v>
      </c>
      <c r="D1241">
        <v>2</v>
      </c>
      <c r="E1241" t="s">
        <v>439</v>
      </c>
      <c r="F1241">
        <v>13</v>
      </c>
      <c r="G1241" t="str">
        <f>VLOOKUP(M1241,'BATERIA DE PROYECTOS'!$A$2:$G$115,7,0)</f>
        <v>Programa 13. Bogotá, un territorio de paz y reconciliación en donde todos puedan volver a empezar.</v>
      </c>
      <c r="H1241" t="s">
        <v>345</v>
      </c>
      <c r="I1241" t="str">
        <f>VLOOKUP(M1241,'BATERIA DE PROYECTOS'!$A$2:$I$115,9,0)</f>
        <v>Cuidado de la vida</v>
      </c>
      <c r="J1241" t="s">
        <v>347</v>
      </c>
      <c r="K1241">
        <v>21</v>
      </c>
      <c r="L1241" t="str">
        <f>VLOOKUP(M1241,'BATERIA DE PROYECTOS'!$A$2:$L$115,12,0)</f>
        <v>Construcción de memoria, verdad, reparación, víctimas, paz y reconciliación</v>
      </c>
      <c r="M1241">
        <v>32</v>
      </c>
      <c r="N1241" t="s">
        <v>533</v>
      </c>
      <c r="O1241" t="s">
        <v>534</v>
      </c>
      <c r="P1241" t="s">
        <v>1582</v>
      </c>
      <c r="Q1241" s="104">
        <v>50</v>
      </c>
      <c r="R1241" s="104">
        <v>52</v>
      </c>
      <c r="S1241" s="104">
        <v>53</v>
      </c>
      <c r="T1241" s="104">
        <v>55</v>
      </c>
      <c r="U1241" s="104">
        <v>210</v>
      </c>
      <c r="V1241" s="105">
        <v>1.9E-3</v>
      </c>
      <c r="W1241">
        <v>0</v>
      </c>
      <c r="X1241" s="103">
        <v>4</v>
      </c>
      <c r="Y1241" t="s">
        <v>1023</v>
      </c>
      <c r="Z1241" s="103">
        <v>1</v>
      </c>
      <c r="AA1241" s="112">
        <v>13</v>
      </c>
      <c r="AB1241" s="113" t="s">
        <v>352</v>
      </c>
      <c r="AC1241" s="121"/>
      <c r="AD1241" s="289" t="s">
        <v>347</v>
      </c>
      <c r="AE1241" s="289" t="s">
        <v>347</v>
      </c>
      <c r="AF1241" s="113" t="s">
        <v>535</v>
      </c>
    </row>
    <row r="1242" spans="1:32" x14ac:dyDescent="0.25">
      <c r="A1242">
        <v>17</v>
      </c>
      <c r="B1242" t="s">
        <v>36</v>
      </c>
      <c r="C1242" t="s">
        <v>536</v>
      </c>
      <c r="D1242">
        <v>2</v>
      </c>
      <c r="E1242" t="s">
        <v>439</v>
      </c>
      <c r="F1242">
        <v>14</v>
      </c>
      <c r="G1242" t="str">
        <f>VLOOKUP(M1242,'BATERIA DE PROYECTOS'!$A$2:$G$115,7,0)</f>
        <v>Programa 14. Bogotá deportiva, recreativa, artística, patrimonial e intercultural.</v>
      </c>
      <c r="H1242" t="s">
        <v>373</v>
      </c>
      <c r="I1242" t="str">
        <f>VLOOKUP(M1242,'BATERIA DE PROYECTOS'!$A$2:$I$115,9,0)</f>
        <v>Bogotá cultural y deportiva</v>
      </c>
      <c r="J1242" t="s">
        <v>539</v>
      </c>
      <c r="K1242">
        <v>3</v>
      </c>
      <c r="L1242" t="str">
        <f>VLOOKUP(M1242,'BATERIA DE PROYECTOS'!$A$2:$L$115,12,0)</f>
        <v>Iniciativas de interés cultural, artístico, patrimonial y de cultura ciudadana.</v>
      </c>
      <c r="M1242">
        <v>33</v>
      </c>
      <c r="N1242" t="s">
        <v>542</v>
      </c>
      <c r="O1242" t="s">
        <v>543</v>
      </c>
      <c r="P1242" t="s">
        <v>1275</v>
      </c>
      <c r="Q1242" s="104">
        <v>1106</v>
      </c>
      <c r="R1242" s="104">
        <v>1138</v>
      </c>
      <c r="S1242" s="104">
        <v>1171</v>
      </c>
      <c r="T1242" s="104">
        <v>1204</v>
      </c>
      <c r="U1242" s="104">
        <v>4619</v>
      </c>
      <c r="V1242" s="105">
        <v>4.19E-2</v>
      </c>
      <c r="W1242">
        <v>0</v>
      </c>
      <c r="X1242" s="103">
        <v>100</v>
      </c>
      <c r="Y1242" t="s">
        <v>1027</v>
      </c>
      <c r="Z1242" s="103">
        <v>26</v>
      </c>
      <c r="AA1242" s="112">
        <v>14</v>
      </c>
      <c r="AB1242" s="113" t="s">
        <v>544</v>
      </c>
      <c r="AC1242" s="121"/>
      <c r="AD1242" s="289" t="s">
        <v>545</v>
      </c>
      <c r="AE1242" s="289" t="s">
        <v>546</v>
      </c>
      <c r="AF1242" s="113" t="s">
        <v>548</v>
      </c>
    </row>
    <row r="1243" spans="1:32" x14ac:dyDescent="0.25">
      <c r="A1243">
        <v>17</v>
      </c>
      <c r="B1243" t="s">
        <v>36</v>
      </c>
      <c r="C1243" t="s">
        <v>536</v>
      </c>
      <c r="D1243">
        <v>2</v>
      </c>
      <c r="E1243" t="s">
        <v>439</v>
      </c>
      <c r="F1243">
        <v>14</v>
      </c>
      <c r="G1243" t="str">
        <f>VLOOKUP(M1243,'BATERIA DE PROYECTOS'!$A$2:$G$115,7,0)</f>
        <v>Programa 14. Bogotá deportiva, recreativa, artística, patrimonial e intercultural.</v>
      </c>
      <c r="H1243" t="s">
        <v>345</v>
      </c>
      <c r="I1243" t="str">
        <f>VLOOKUP(M1243,'BATERIA DE PROYECTOS'!$A$2:$I$115,9,0)</f>
        <v>Bogotá cultural y deportiva</v>
      </c>
      <c r="J1243" t="s">
        <v>347</v>
      </c>
      <c r="K1243">
        <v>24</v>
      </c>
      <c r="L1243" t="str">
        <f>VLOOKUP(M1243,'BATERIA DE PROYECTOS'!$A$2:$L$115,12,0)</f>
        <v xml:space="preserve">Recreación y deporte </v>
      </c>
      <c r="M1243">
        <v>34</v>
      </c>
      <c r="N1243" t="s">
        <v>551</v>
      </c>
      <c r="O1243" t="s">
        <v>552</v>
      </c>
      <c r="P1243" t="s">
        <v>2070</v>
      </c>
      <c r="Q1243" s="104">
        <v>58</v>
      </c>
      <c r="R1243" s="104">
        <v>60</v>
      </c>
      <c r="S1243" s="104">
        <v>61</v>
      </c>
      <c r="T1243" s="104">
        <v>63</v>
      </c>
      <c r="U1243" s="104">
        <v>242</v>
      </c>
      <c r="V1243" s="105">
        <v>2.2000000000000001E-3</v>
      </c>
      <c r="W1243">
        <v>0</v>
      </c>
      <c r="X1243" s="103">
        <v>16</v>
      </c>
      <c r="Y1243" t="s">
        <v>1027</v>
      </c>
      <c r="Z1243" s="103">
        <v>26</v>
      </c>
      <c r="AA1243" s="112">
        <v>15</v>
      </c>
      <c r="AB1243" s="113" t="s">
        <v>553</v>
      </c>
      <c r="AC1243" s="121"/>
      <c r="AD1243" s="289" t="s">
        <v>545</v>
      </c>
      <c r="AE1243" s="289" t="s">
        <v>347</v>
      </c>
      <c r="AF1243" s="113" t="s">
        <v>554</v>
      </c>
    </row>
    <row r="1244" spans="1:32" x14ac:dyDescent="0.25">
      <c r="A1244">
        <v>17</v>
      </c>
      <c r="B1244" t="s">
        <v>36</v>
      </c>
      <c r="C1244" t="s">
        <v>536</v>
      </c>
      <c r="D1244">
        <v>2</v>
      </c>
      <c r="E1244" t="s">
        <v>439</v>
      </c>
      <c r="F1244">
        <v>14</v>
      </c>
      <c r="G1244" t="str">
        <f>VLOOKUP(M1244,'BATERIA DE PROYECTOS'!$A$2:$G$115,7,0)</f>
        <v>Programa 14. Bogotá deportiva, recreativa, artística, patrimonial e intercultural.</v>
      </c>
      <c r="H1244" t="s">
        <v>345</v>
      </c>
      <c r="I1244" t="str">
        <f>VLOOKUP(M1244,'BATERIA DE PROYECTOS'!$A$2:$I$115,9,0)</f>
        <v>Bogotá cultural y deportiva</v>
      </c>
      <c r="J1244" t="s">
        <v>347</v>
      </c>
      <c r="K1244">
        <v>24</v>
      </c>
      <c r="L1244" t="str">
        <f>VLOOKUP(M1244,'BATERIA DE PROYECTOS'!$A$2:$L$115,12,0)</f>
        <v xml:space="preserve">Recreación y deporte </v>
      </c>
      <c r="M1244">
        <v>35</v>
      </c>
      <c r="N1244" t="s">
        <v>555</v>
      </c>
      <c r="O1244" t="s">
        <v>556</v>
      </c>
      <c r="P1244" t="s">
        <v>1119</v>
      </c>
      <c r="Q1244" s="104">
        <v>111</v>
      </c>
      <c r="R1244" s="104">
        <v>114</v>
      </c>
      <c r="S1244" s="104">
        <v>17</v>
      </c>
      <c r="T1244" s="104">
        <v>121</v>
      </c>
      <c r="U1244" s="104">
        <v>463</v>
      </c>
      <c r="V1244" s="105">
        <v>4.1999999999999997E-3</v>
      </c>
      <c r="W1244">
        <v>0</v>
      </c>
      <c r="X1244" s="103">
        <v>4000</v>
      </c>
      <c r="Y1244" t="s">
        <v>1027</v>
      </c>
      <c r="Z1244" s="103">
        <v>26</v>
      </c>
      <c r="AA1244" s="112">
        <v>15</v>
      </c>
      <c r="AB1244" s="113" t="s">
        <v>557</v>
      </c>
      <c r="AC1244" s="121"/>
      <c r="AD1244" s="289" t="s">
        <v>545</v>
      </c>
      <c r="AE1244" s="289" t="s">
        <v>347</v>
      </c>
      <c r="AF1244" s="113" t="s">
        <v>558</v>
      </c>
    </row>
    <row r="1245" spans="1:32" x14ac:dyDescent="0.25">
      <c r="A1245">
        <v>17</v>
      </c>
      <c r="B1245" t="s">
        <v>36</v>
      </c>
      <c r="C1245" t="s">
        <v>536</v>
      </c>
      <c r="D1245">
        <v>2</v>
      </c>
      <c r="E1245" t="s">
        <v>439</v>
      </c>
      <c r="F1245">
        <v>14</v>
      </c>
      <c r="G1245" t="str">
        <f>VLOOKUP(M1245,'BATERIA DE PROYECTOS'!$A$2:$G$115,7,0)</f>
        <v>Programa 14. Bogotá deportiva, recreativa, artística, patrimonial e intercultural.</v>
      </c>
      <c r="H1245" t="s">
        <v>345</v>
      </c>
      <c r="I1245" t="str">
        <f>VLOOKUP(M1245,'BATERIA DE PROYECTOS'!$A$2:$I$115,9,0)</f>
        <v>Bogotá cultural y deportiva</v>
      </c>
      <c r="J1245" t="s">
        <v>347</v>
      </c>
      <c r="K1245">
        <v>24</v>
      </c>
      <c r="L1245" t="str">
        <f>VLOOKUP(M1245,'BATERIA DE PROYECTOS'!$A$2:$L$115,12,0)</f>
        <v xml:space="preserve">Recreación y deporte </v>
      </c>
      <c r="M1245">
        <v>36</v>
      </c>
      <c r="N1245" t="s">
        <v>559</v>
      </c>
      <c r="O1245" t="s">
        <v>560</v>
      </c>
      <c r="P1245" t="s">
        <v>2071</v>
      </c>
      <c r="Q1245" s="104">
        <v>520</v>
      </c>
      <c r="R1245" s="104">
        <v>535</v>
      </c>
      <c r="S1245" s="104">
        <v>550</v>
      </c>
      <c r="T1245" s="104">
        <v>566</v>
      </c>
      <c r="U1245" s="104">
        <v>2171</v>
      </c>
      <c r="V1245" s="105">
        <v>1.9699999999999999E-2</v>
      </c>
      <c r="W1245">
        <v>0</v>
      </c>
      <c r="X1245" s="103">
        <v>400</v>
      </c>
      <c r="Y1245" t="s">
        <v>1027</v>
      </c>
      <c r="Z1245" s="103">
        <v>26</v>
      </c>
      <c r="AA1245" s="112">
        <v>15</v>
      </c>
      <c r="AB1245" s="113" t="s">
        <v>561</v>
      </c>
      <c r="AC1245" s="121"/>
      <c r="AD1245" s="289" t="s">
        <v>545</v>
      </c>
      <c r="AE1245" s="289" t="s">
        <v>562</v>
      </c>
      <c r="AF1245" s="113" t="s">
        <v>563</v>
      </c>
    </row>
    <row r="1246" spans="1:32" x14ac:dyDescent="0.25">
      <c r="A1246">
        <v>17</v>
      </c>
      <c r="B1246" t="s">
        <v>36</v>
      </c>
      <c r="C1246" t="s">
        <v>536</v>
      </c>
      <c r="D1246">
        <v>2</v>
      </c>
      <c r="E1246" t="s">
        <v>439</v>
      </c>
      <c r="F1246">
        <v>14</v>
      </c>
      <c r="G1246" t="str">
        <f>VLOOKUP(M1246,'BATERIA DE PROYECTOS'!$A$2:$G$115,7,0)</f>
        <v>Programa 14. Bogotá deportiva, recreativa, artística, patrimonial e intercultural.</v>
      </c>
      <c r="H1246" t="s">
        <v>345</v>
      </c>
      <c r="I1246" t="str">
        <f>VLOOKUP(M1246,'BATERIA DE PROYECTOS'!$A$2:$I$115,9,0)</f>
        <v>Bogotá cultural y deportiva</v>
      </c>
      <c r="J1246" t="s">
        <v>347</v>
      </c>
      <c r="K1246">
        <v>25</v>
      </c>
      <c r="L1246" t="str">
        <f>VLOOKUP(M1246,'BATERIA DE PROYECTOS'!$A$2:$L$115,12,0)</f>
        <v>Arte, cultura y patrimonio</v>
      </c>
      <c r="M1246">
        <v>38</v>
      </c>
      <c r="N1246" t="s">
        <v>569</v>
      </c>
      <c r="O1246" t="s">
        <v>570</v>
      </c>
      <c r="P1246" t="s">
        <v>2072</v>
      </c>
      <c r="Q1246" s="104">
        <v>575</v>
      </c>
      <c r="R1246" s="104">
        <v>592</v>
      </c>
      <c r="S1246" s="104">
        <v>609</v>
      </c>
      <c r="T1246" s="104">
        <v>627</v>
      </c>
      <c r="U1246" s="104">
        <v>2403</v>
      </c>
      <c r="V1246" s="105">
        <v>2.18E-2</v>
      </c>
      <c r="W1246">
        <v>0</v>
      </c>
      <c r="X1246" s="103">
        <v>12</v>
      </c>
      <c r="Y1246" t="s">
        <v>1027</v>
      </c>
      <c r="Z1246" s="103">
        <v>26</v>
      </c>
      <c r="AA1246" s="112">
        <v>14</v>
      </c>
      <c r="AB1246" s="113" t="s">
        <v>571</v>
      </c>
      <c r="AC1246" s="121"/>
      <c r="AD1246" s="289" t="s">
        <v>545</v>
      </c>
      <c r="AE1246" s="289" t="s">
        <v>572</v>
      </c>
      <c r="AF1246" s="113" t="s">
        <v>573</v>
      </c>
    </row>
    <row r="1247" spans="1:32" x14ac:dyDescent="0.25">
      <c r="A1247">
        <v>17</v>
      </c>
      <c r="B1247" t="s">
        <v>36</v>
      </c>
      <c r="C1247" t="s">
        <v>536</v>
      </c>
      <c r="D1247">
        <v>2</v>
      </c>
      <c r="E1247" t="s">
        <v>439</v>
      </c>
      <c r="F1247">
        <v>14</v>
      </c>
      <c r="G1247" t="str">
        <f>VLOOKUP(M1247,'BATERIA DE PROYECTOS'!$A$2:$G$115,7,0)</f>
        <v>Programa 14. Bogotá deportiva, recreativa, artística, patrimonial e intercultural.</v>
      </c>
      <c r="H1247" t="s">
        <v>345</v>
      </c>
      <c r="I1247" t="str">
        <f>VLOOKUP(M1247,'BATERIA DE PROYECTOS'!$A$2:$I$115,9,0)</f>
        <v>Bogotá cultural y deportiva</v>
      </c>
      <c r="J1247" t="s">
        <v>347</v>
      </c>
      <c r="K1247">
        <v>25</v>
      </c>
      <c r="L1247" t="str">
        <f>VLOOKUP(M1247,'BATERIA DE PROYECTOS'!$A$2:$L$115,12,0)</f>
        <v>Arte, cultura y patrimonio</v>
      </c>
      <c r="M1247">
        <v>39</v>
      </c>
      <c r="N1247" t="s">
        <v>574</v>
      </c>
      <c r="O1247" t="s">
        <v>575</v>
      </c>
      <c r="P1247" t="s">
        <v>2073</v>
      </c>
      <c r="Q1247" s="104">
        <v>87</v>
      </c>
      <c r="R1247" s="104">
        <v>90</v>
      </c>
      <c r="S1247" s="104">
        <v>92</v>
      </c>
      <c r="T1247" s="104">
        <v>95</v>
      </c>
      <c r="U1247" s="104">
        <v>364</v>
      </c>
      <c r="V1247" s="105">
        <v>3.3E-3</v>
      </c>
      <c r="W1247">
        <v>0</v>
      </c>
      <c r="X1247" s="103">
        <v>150</v>
      </c>
      <c r="Y1247" t="s">
        <v>1027</v>
      </c>
      <c r="Z1247" s="103">
        <v>26</v>
      </c>
      <c r="AA1247" s="112">
        <v>14</v>
      </c>
      <c r="AB1247" s="113" t="s">
        <v>561</v>
      </c>
      <c r="AC1247" s="121"/>
      <c r="AD1247" s="289" t="s">
        <v>545</v>
      </c>
      <c r="AE1247" s="289" t="s">
        <v>576</v>
      </c>
      <c r="AF1247" s="113" t="s">
        <v>577</v>
      </c>
    </row>
    <row r="1248" spans="1:32" x14ac:dyDescent="0.25">
      <c r="A1248">
        <v>17</v>
      </c>
      <c r="B1248" t="s">
        <v>36</v>
      </c>
      <c r="C1248" t="s">
        <v>536</v>
      </c>
      <c r="D1248">
        <v>2</v>
      </c>
      <c r="E1248" t="s">
        <v>439</v>
      </c>
      <c r="F1248">
        <v>14</v>
      </c>
      <c r="G1248" t="str">
        <f>VLOOKUP(M1248,'BATERIA DE PROYECTOS'!$A$2:$G$115,7,0)</f>
        <v>Programa 14. Bogotá deportiva, recreativa, artística, patrimonial e intercultural.</v>
      </c>
      <c r="H1248" t="s">
        <v>345</v>
      </c>
      <c r="I1248" t="str">
        <f>VLOOKUP(M1248,'BATERIA DE PROYECTOS'!$A$2:$I$115,9,0)</f>
        <v>Bogotá cultural y deportiva</v>
      </c>
      <c r="J1248" t="s">
        <v>347</v>
      </c>
      <c r="K1248">
        <v>25</v>
      </c>
      <c r="L1248" t="str">
        <f>VLOOKUP(M1248,'BATERIA DE PROYECTOS'!$A$2:$L$115,12,0)</f>
        <v>Arte, cultura y patrimonio</v>
      </c>
      <c r="M1248">
        <v>40</v>
      </c>
      <c r="N1248" t="s">
        <v>578</v>
      </c>
      <c r="O1248" t="s">
        <v>579</v>
      </c>
      <c r="P1248" t="s">
        <v>1454</v>
      </c>
      <c r="Q1248" s="104">
        <v>95</v>
      </c>
      <c r="R1248" s="104">
        <v>98</v>
      </c>
      <c r="S1248" s="104">
        <v>101</v>
      </c>
      <c r="T1248" s="104">
        <v>103</v>
      </c>
      <c r="U1248" s="104">
        <v>397</v>
      </c>
      <c r="V1248" s="105">
        <v>3.5999999999999999E-3</v>
      </c>
      <c r="W1248">
        <v>0</v>
      </c>
      <c r="X1248" s="103">
        <v>20</v>
      </c>
      <c r="Y1248" t="s">
        <v>1027</v>
      </c>
      <c r="Z1248" s="103">
        <v>26</v>
      </c>
      <c r="AA1248" s="112">
        <v>14</v>
      </c>
      <c r="AB1248" s="113" t="s">
        <v>580</v>
      </c>
      <c r="AC1248" s="121"/>
      <c r="AD1248" s="289" t="s">
        <v>347</v>
      </c>
      <c r="AE1248" s="289" t="s">
        <v>347</v>
      </c>
      <c r="AF1248" s="113" t="s">
        <v>581</v>
      </c>
    </row>
    <row r="1249" spans="1:32" x14ac:dyDescent="0.25">
      <c r="A1249">
        <v>17</v>
      </c>
      <c r="B1249" t="s">
        <v>36</v>
      </c>
      <c r="C1249" t="s">
        <v>595</v>
      </c>
      <c r="D1249">
        <v>2</v>
      </c>
      <c r="E1249" t="s">
        <v>439</v>
      </c>
      <c r="F1249">
        <v>15</v>
      </c>
      <c r="G1249" t="str">
        <f>VLOOKUP(M1249,'BATERIA DE PROYECTOS'!$A$2:$G$115,7,0)</f>
        <v>Programa 15. Bogotá protege todas las formas de vida</v>
      </c>
      <c r="H1249" t="s">
        <v>345</v>
      </c>
      <c r="I1249" t="str">
        <f>VLOOKUP(M1249,'BATERIA DE PROYECTOS'!$A$2:$I$115,9,0)</f>
        <v>Cuidado de la vida</v>
      </c>
      <c r="J1249" t="s">
        <v>347</v>
      </c>
      <c r="K1249">
        <v>33</v>
      </c>
      <c r="L1249" t="str">
        <f>VLOOKUP(M1249,'BATERIA DE PROYECTOS'!$A$2:$L$115,12,0)</f>
        <v>Protección y bienestar animal</v>
      </c>
      <c r="M1249">
        <v>43</v>
      </c>
      <c r="N1249" t="s">
        <v>599</v>
      </c>
      <c r="O1249" t="s">
        <v>600</v>
      </c>
      <c r="P1249" t="s">
        <v>2074</v>
      </c>
      <c r="Q1249" s="104">
        <v>108</v>
      </c>
      <c r="R1249" s="104">
        <v>111</v>
      </c>
      <c r="S1249" s="104">
        <v>115</v>
      </c>
      <c r="T1249" s="104">
        <v>118</v>
      </c>
      <c r="U1249" s="104">
        <v>452</v>
      </c>
      <c r="V1249" s="105">
        <v>4.1000000000000003E-3</v>
      </c>
      <c r="W1249">
        <v>0</v>
      </c>
      <c r="X1249" s="103">
        <v>550</v>
      </c>
      <c r="Y1249" t="s">
        <v>1036</v>
      </c>
      <c r="Z1249" s="103">
        <v>33</v>
      </c>
      <c r="AA1249" s="112">
        <v>16</v>
      </c>
      <c r="AB1249" s="113" t="s">
        <v>406</v>
      </c>
      <c r="AC1249" s="121"/>
      <c r="AD1249" s="289" t="s">
        <v>347</v>
      </c>
      <c r="AE1249" s="289" t="s">
        <v>601</v>
      </c>
      <c r="AF1249" s="113" t="s">
        <v>602</v>
      </c>
    </row>
    <row r="1250" spans="1:32" x14ac:dyDescent="0.25">
      <c r="A1250">
        <v>17</v>
      </c>
      <c r="B1250" t="s">
        <v>36</v>
      </c>
      <c r="C1250" t="s">
        <v>595</v>
      </c>
      <c r="D1250">
        <v>2</v>
      </c>
      <c r="E1250" t="s">
        <v>439</v>
      </c>
      <c r="F1250">
        <v>15</v>
      </c>
      <c r="G1250" t="str">
        <f>VLOOKUP(M1250,'BATERIA DE PROYECTOS'!$A$2:$G$115,7,0)</f>
        <v>Programa 15. Bogotá protege todas las formas de vida</v>
      </c>
      <c r="H1250" t="s">
        <v>345</v>
      </c>
      <c r="I1250" t="str">
        <f>VLOOKUP(M1250,'BATERIA DE PROYECTOS'!$A$2:$I$115,9,0)</f>
        <v>Cuidado de la vida</v>
      </c>
      <c r="J1250" t="s">
        <v>347</v>
      </c>
      <c r="K1250">
        <v>33</v>
      </c>
      <c r="L1250" t="str">
        <f>VLOOKUP(M1250,'BATERIA DE PROYECTOS'!$A$2:$L$115,12,0)</f>
        <v>Protección y bienestar animal</v>
      </c>
      <c r="M1250">
        <v>44</v>
      </c>
      <c r="N1250" t="s">
        <v>603</v>
      </c>
      <c r="O1250" t="s">
        <v>604</v>
      </c>
      <c r="P1250" t="s">
        <v>2075</v>
      </c>
      <c r="Q1250" s="104">
        <v>190</v>
      </c>
      <c r="R1250" s="104">
        <v>195</v>
      </c>
      <c r="S1250" s="104">
        <v>201</v>
      </c>
      <c r="T1250" s="104">
        <v>207</v>
      </c>
      <c r="U1250" s="104">
        <v>793</v>
      </c>
      <c r="V1250" s="105">
        <v>7.1999999999999998E-3</v>
      </c>
      <c r="W1250">
        <v>0</v>
      </c>
      <c r="X1250" s="103">
        <v>1600</v>
      </c>
      <c r="Y1250" t="s">
        <v>1036</v>
      </c>
      <c r="Z1250" s="103">
        <v>33</v>
      </c>
      <c r="AA1250" s="112">
        <v>16</v>
      </c>
      <c r="AB1250" s="113" t="s">
        <v>605</v>
      </c>
      <c r="AC1250" s="121"/>
      <c r="AD1250" s="289" t="s">
        <v>347</v>
      </c>
      <c r="AE1250" s="289" t="s">
        <v>606</v>
      </c>
      <c r="AF1250" s="113" t="s">
        <v>607</v>
      </c>
    </row>
    <row r="1251" spans="1:32" x14ac:dyDescent="0.25">
      <c r="A1251">
        <v>17</v>
      </c>
      <c r="B1251" t="s">
        <v>36</v>
      </c>
      <c r="C1251" t="s">
        <v>595</v>
      </c>
      <c r="D1251">
        <v>2</v>
      </c>
      <c r="E1251" t="s">
        <v>439</v>
      </c>
      <c r="F1251">
        <v>15</v>
      </c>
      <c r="G1251" t="str">
        <f>VLOOKUP(M1251,'BATERIA DE PROYECTOS'!$A$2:$G$115,7,0)</f>
        <v>Programa 15. Bogotá protege todas las formas de vida</v>
      </c>
      <c r="H1251" t="s">
        <v>345</v>
      </c>
      <c r="I1251" t="str">
        <f>VLOOKUP(M1251,'BATERIA DE PROYECTOS'!$A$2:$I$115,9,0)</f>
        <v>Cuidado de la vida</v>
      </c>
      <c r="J1251" t="s">
        <v>347</v>
      </c>
      <c r="K1251">
        <v>33</v>
      </c>
      <c r="L1251" t="str">
        <f>VLOOKUP(M1251,'BATERIA DE PROYECTOS'!$A$2:$L$115,12,0)</f>
        <v>Protección y bienestar animal</v>
      </c>
      <c r="M1251">
        <v>45</v>
      </c>
      <c r="N1251" t="s">
        <v>608</v>
      </c>
      <c r="O1251" t="s">
        <v>609</v>
      </c>
      <c r="P1251" t="s">
        <v>2076</v>
      </c>
      <c r="Q1251" s="104">
        <v>92</v>
      </c>
      <c r="R1251" s="104">
        <v>95</v>
      </c>
      <c r="S1251" s="104">
        <v>98</v>
      </c>
      <c r="T1251" s="104">
        <v>101</v>
      </c>
      <c r="U1251" s="104">
        <v>386</v>
      </c>
      <c r="V1251" s="105">
        <v>3.5000000000000001E-3</v>
      </c>
      <c r="W1251">
        <v>0</v>
      </c>
      <c r="X1251" s="103">
        <v>1600</v>
      </c>
      <c r="Y1251" t="s">
        <v>1036</v>
      </c>
      <c r="Z1251" s="103">
        <v>33</v>
      </c>
      <c r="AA1251" s="112">
        <v>16</v>
      </c>
      <c r="AB1251" s="113" t="s">
        <v>610</v>
      </c>
      <c r="AC1251" s="121"/>
      <c r="AD1251" s="289" t="s">
        <v>347</v>
      </c>
      <c r="AE1251" s="289" t="s">
        <v>611</v>
      </c>
      <c r="AF1251" s="113" t="s">
        <v>607</v>
      </c>
    </row>
    <row r="1252" spans="1:32" x14ac:dyDescent="0.25">
      <c r="A1252">
        <v>17</v>
      </c>
      <c r="B1252" t="s">
        <v>36</v>
      </c>
      <c r="C1252" t="s">
        <v>644</v>
      </c>
      <c r="D1252">
        <v>3</v>
      </c>
      <c r="E1252" t="s">
        <v>645</v>
      </c>
      <c r="F1252">
        <v>16</v>
      </c>
      <c r="G1252" t="str">
        <f>VLOOKUP(M1252,'BATERIA DE PROYECTOS'!$A$2:$G$115,7,0)</f>
        <v>Programa 16. Atención integral a la primera infancia y educación como eje del potencial humano.</v>
      </c>
      <c r="H1252" t="s">
        <v>373</v>
      </c>
      <c r="I1252" t="str">
        <f>VLOOKUP(M1252,'BATERIA DE PROYECTOS'!$A$2:$I$115,9,0)</f>
        <v>Educación como eje del potencial humano</v>
      </c>
      <c r="J1252">
        <v>0.09</v>
      </c>
      <c r="K1252">
        <v>28</v>
      </c>
      <c r="L1252" t="str">
        <f>VLOOKUP(M1252,'BATERIA DE PROYECTOS'!$A$2:$L$115,12,0)</f>
        <v>Dotación de equipamientos para instituciones educativas públicas del distrito.</v>
      </c>
      <c r="M1252">
        <v>50</v>
      </c>
      <c r="N1252" t="s">
        <v>650</v>
      </c>
      <c r="O1252" t="s">
        <v>651</v>
      </c>
      <c r="P1252" t="s">
        <v>2077</v>
      </c>
      <c r="Q1252" s="104">
        <v>573</v>
      </c>
      <c r="R1252" s="104">
        <v>573</v>
      </c>
      <c r="S1252" s="104">
        <v>573</v>
      </c>
      <c r="T1252" s="104" t="s">
        <v>2053</v>
      </c>
      <c r="U1252" s="104">
        <v>1719</v>
      </c>
      <c r="V1252" s="105">
        <v>1.5599999999999999E-2</v>
      </c>
      <c r="W1252">
        <v>0</v>
      </c>
      <c r="X1252" s="103">
        <v>3</v>
      </c>
      <c r="Y1252" t="s">
        <v>1040</v>
      </c>
      <c r="Z1252" s="103">
        <v>15</v>
      </c>
      <c r="AA1252" s="112">
        <v>17</v>
      </c>
      <c r="AB1252" s="113" t="s">
        <v>222</v>
      </c>
      <c r="AC1252" s="121"/>
      <c r="AD1252" s="289" t="s">
        <v>347</v>
      </c>
      <c r="AE1252" s="289" t="s">
        <v>652</v>
      </c>
      <c r="AF1252" s="113" t="s">
        <v>653</v>
      </c>
    </row>
    <row r="1253" spans="1:32" x14ac:dyDescent="0.25">
      <c r="A1253">
        <v>17</v>
      </c>
      <c r="B1253" t="s">
        <v>36</v>
      </c>
      <c r="C1253" t="s">
        <v>644</v>
      </c>
      <c r="D1253">
        <v>3</v>
      </c>
      <c r="E1253" t="s">
        <v>645</v>
      </c>
      <c r="F1253">
        <v>16</v>
      </c>
      <c r="G1253" t="str">
        <f>VLOOKUP(M1253,'BATERIA DE PROYECTOS'!$A$2:$G$115,7,0)</f>
        <v>Programa 16. Atención integral a la primera infancia y educación como eje del potencial humano.</v>
      </c>
      <c r="H1253" t="s">
        <v>373</v>
      </c>
      <c r="I1253" t="str">
        <f>VLOOKUP(M1253,'BATERIA DE PROYECTOS'!$A$2:$I$115,9,0)</f>
        <v>Educación como eje del potencial humano</v>
      </c>
      <c r="J1253">
        <v>0.09</v>
      </c>
      <c r="K1253">
        <v>29</v>
      </c>
      <c r="L1253" t="str">
        <f>VLOOKUP(M1253,'BATERIA DE PROYECTOS'!$A$2:$L$115,12,0)</f>
        <v>Apoyo para educación superior</v>
      </c>
      <c r="M1253">
        <v>51</v>
      </c>
      <c r="N1253" t="s">
        <v>656</v>
      </c>
      <c r="O1253" t="s">
        <v>657</v>
      </c>
      <c r="P1253" t="s">
        <v>2078</v>
      </c>
      <c r="Q1253" s="104">
        <v>346</v>
      </c>
      <c r="R1253" s="104">
        <v>346</v>
      </c>
      <c r="S1253" s="104">
        <v>346</v>
      </c>
      <c r="T1253" s="104">
        <v>364</v>
      </c>
      <c r="U1253" s="104">
        <v>1402</v>
      </c>
      <c r="V1253" s="105">
        <v>1.2699999999999999E-2</v>
      </c>
      <c r="W1253">
        <v>0</v>
      </c>
      <c r="X1253" s="103">
        <v>77</v>
      </c>
      <c r="Y1253" t="s">
        <v>1040</v>
      </c>
      <c r="Z1253" s="103">
        <v>15</v>
      </c>
      <c r="AA1253" s="112">
        <v>17</v>
      </c>
      <c r="AB1253" s="113" t="s">
        <v>658</v>
      </c>
      <c r="AC1253" s="121"/>
      <c r="AD1253" s="289" t="s">
        <v>659</v>
      </c>
      <c r="AE1253" s="289" t="s">
        <v>660</v>
      </c>
      <c r="AF1253" s="113" t="s">
        <v>661</v>
      </c>
    </row>
    <row r="1254" spans="1:32" x14ac:dyDescent="0.25">
      <c r="A1254">
        <v>17</v>
      </c>
      <c r="B1254" t="s">
        <v>36</v>
      </c>
      <c r="C1254" t="s">
        <v>644</v>
      </c>
      <c r="D1254">
        <v>3</v>
      </c>
      <c r="E1254" t="s">
        <v>645</v>
      </c>
      <c r="F1254">
        <v>16</v>
      </c>
      <c r="G1254" t="str">
        <f>VLOOKUP(M1254,'BATERIA DE PROYECTOS'!$A$2:$G$115,7,0)</f>
        <v>Programa 16. Atención integral a la primera infancia y educación como eje del potencial humano.</v>
      </c>
      <c r="H1254" t="s">
        <v>373</v>
      </c>
      <c r="I1254" t="str">
        <f>VLOOKUP(M1254,'BATERIA DE PROYECTOS'!$A$2:$I$115,9,0)</f>
        <v>Educación como eje del potencial humano</v>
      </c>
      <c r="J1254">
        <v>0.09</v>
      </c>
      <c r="K1254">
        <v>29</v>
      </c>
      <c r="L1254" t="str">
        <f>VLOOKUP(M1254,'BATERIA DE PROYECTOS'!$A$2:$L$115,12,0)</f>
        <v>Apoyo para educación superior</v>
      </c>
      <c r="M1254">
        <v>52</v>
      </c>
      <c r="N1254" t="s">
        <v>662</v>
      </c>
      <c r="O1254" t="s">
        <v>663</v>
      </c>
      <c r="P1254" t="s">
        <v>2079</v>
      </c>
      <c r="Q1254" s="104">
        <v>1683</v>
      </c>
      <c r="R1254" s="104">
        <v>1683</v>
      </c>
      <c r="S1254" s="104">
        <v>1683</v>
      </c>
      <c r="T1254" s="104">
        <v>1772</v>
      </c>
      <c r="U1254" s="104">
        <v>6821</v>
      </c>
      <c r="V1254" s="105">
        <v>6.1899999999999997E-2</v>
      </c>
      <c r="W1254">
        <v>0</v>
      </c>
      <c r="X1254" s="103">
        <v>77</v>
      </c>
      <c r="Y1254" t="s">
        <v>1040</v>
      </c>
      <c r="Z1254" s="103">
        <v>15</v>
      </c>
      <c r="AA1254" s="112">
        <v>17</v>
      </c>
      <c r="AB1254" s="113" t="s">
        <v>664</v>
      </c>
      <c r="AC1254" s="121"/>
      <c r="AD1254" s="289" t="s">
        <v>659</v>
      </c>
      <c r="AE1254" s="289" t="s">
        <v>660</v>
      </c>
      <c r="AF1254" s="113" t="s">
        <v>665</v>
      </c>
    </row>
    <row r="1255" spans="1:32" x14ac:dyDescent="0.25">
      <c r="A1255">
        <v>17</v>
      </c>
      <c r="B1255" t="s">
        <v>36</v>
      </c>
      <c r="C1255" t="s">
        <v>672</v>
      </c>
      <c r="D1255">
        <v>3</v>
      </c>
      <c r="E1255" t="s">
        <v>645</v>
      </c>
      <c r="F1255">
        <v>19</v>
      </c>
      <c r="G1255" t="str">
        <f>VLOOKUP(M1255,'BATERIA DE PROYECTOS'!$A$2:$G$115,7,0)</f>
        <v>Programa 19. Desarrollo empresarial, productividad y empleo.</v>
      </c>
      <c r="H1255" t="s">
        <v>345</v>
      </c>
      <c r="I1255" t="str">
        <f>VLOOKUP(M1255,'BATERIA DE PROYECTOS'!$A$2:$I$115,9,0)</f>
        <v>Desarrollo empresarial, productividad y empleo</v>
      </c>
      <c r="J1255" t="s">
        <v>347</v>
      </c>
      <c r="K1255">
        <v>35</v>
      </c>
      <c r="L1255" t="str">
        <f>VLOOKUP(M1255,'BATERIA DE PROYECTOS'!$A$2:$L$115,12,0)</f>
        <v>Fortalecimiento de habilidades para la empleabilidad - impulso al empleo local.</v>
      </c>
      <c r="M1255">
        <v>54</v>
      </c>
      <c r="N1255" t="s">
        <v>677</v>
      </c>
      <c r="O1255" t="s">
        <v>678</v>
      </c>
      <c r="P1255" t="s">
        <v>2080</v>
      </c>
      <c r="Q1255" s="104">
        <v>391</v>
      </c>
      <c r="R1255" s="104">
        <v>402</v>
      </c>
      <c r="S1255" s="104">
        <v>413</v>
      </c>
      <c r="T1255" s="104">
        <v>425</v>
      </c>
      <c r="U1255" s="104">
        <v>1631</v>
      </c>
      <c r="V1255" s="105">
        <v>1.4800000000000001E-2</v>
      </c>
      <c r="W1255">
        <v>0</v>
      </c>
      <c r="X1255" s="103">
        <v>16</v>
      </c>
      <c r="Y1255" t="s">
        <v>1044</v>
      </c>
      <c r="Z1255" s="103">
        <v>11</v>
      </c>
      <c r="AA1255" s="112">
        <v>18</v>
      </c>
      <c r="AB1255" s="113" t="s">
        <v>352</v>
      </c>
      <c r="AC1255" s="121"/>
      <c r="AD1255" s="289" t="s">
        <v>679</v>
      </c>
      <c r="AE1255" s="289" t="s">
        <v>347</v>
      </c>
      <c r="AF1255" s="113" t="s">
        <v>680</v>
      </c>
    </row>
    <row r="1256" spans="1:32" x14ac:dyDescent="0.25">
      <c r="A1256">
        <v>17</v>
      </c>
      <c r="B1256" t="s">
        <v>36</v>
      </c>
      <c r="C1256" t="s">
        <v>672</v>
      </c>
      <c r="D1256">
        <v>3</v>
      </c>
      <c r="E1256" t="s">
        <v>645</v>
      </c>
      <c r="F1256">
        <v>19</v>
      </c>
      <c r="G1256" t="str">
        <f>VLOOKUP(M1256,'BATERIA DE PROYECTOS'!$A$2:$G$115,7,0)</f>
        <v>Programa 19. Desarrollo empresarial, productividad y empleo.</v>
      </c>
      <c r="H1256" t="s">
        <v>345</v>
      </c>
      <c r="I1256" t="str">
        <f>VLOOKUP(M1256,'BATERIA DE PROYECTOS'!$A$2:$I$115,9,0)</f>
        <v>Emprendimiento equitativo e incluyente</v>
      </c>
      <c r="J1256" t="s">
        <v>347</v>
      </c>
      <c r="K1256">
        <v>36</v>
      </c>
      <c r="L1256" t="str">
        <f>VLOOKUP(M1256,'BATERIA DE PROYECTOS'!$A$2:$L$115,12,0)</f>
        <v>Desarrollo turístico local</v>
      </c>
      <c r="M1256">
        <v>55</v>
      </c>
      <c r="N1256" t="s">
        <v>684</v>
      </c>
      <c r="O1256" t="s">
        <v>685</v>
      </c>
      <c r="P1256" s="94" t="s">
        <v>2081</v>
      </c>
      <c r="Q1256" s="104">
        <v>314</v>
      </c>
      <c r="R1256" s="104">
        <v>323</v>
      </c>
      <c r="S1256" s="104">
        <v>332</v>
      </c>
      <c r="T1256" s="104">
        <v>342</v>
      </c>
      <c r="U1256" s="104">
        <v>1311</v>
      </c>
      <c r="V1256" s="105">
        <v>1.1900000000000001E-2</v>
      </c>
      <c r="W1256">
        <v>0</v>
      </c>
      <c r="X1256" s="262">
        <v>25</v>
      </c>
      <c r="Y1256" t="s">
        <v>1044</v>
      </c>
      <c r="Z1256" s="103">
        <v>11</v>
      </c>
      <c r="AA1256" s="112">
        <v>18</v>
      </c>
      <c r="AB1256" s="113" t="s">
        <v>686</v>
      </c>
      <c r="AC1256" s="121"/>
      <c r="AD1256" s="289" t="s">
        <v>347</v>
      </c>
      <c r="AE1256" s="289" t="s">
        <v>347</v>
      </c>
      <c r="AF1256" s="113" t="s">
        <v>687</v>
      </c>
    </row>
    <row r="1257" spans="1:32" x14ac:dyDescent="0.25">
      <c r="A1257">
        <v>17</v>
      </c>
      <c r="B1257" t="s">
        <v>36</v>
      </c>
      <c r="C1257" t="s">
        <v>536</v>
      </c>
      <c r="D1257">
        <v>3</v>
      </c>
      <c r="E1257" t="s">
        <v>645</v>
      </c>
      <c r="F1257">
        <v>20</v>
      </c>
      <c r="G1257" t="str">
        <f>VLOOKUP(M1257,'BATERIA DE PROYECTOS'!$A$2:$G$115,7,0)</f>
        <v>Programa 20. Promoción del emprendimiento formal, equitativo e incluyente</v>
      </c>
      <c r="H1257" t="s">
        <v>345</v>
      </c>
      <c r="I1257" t="str">
        <f>VLOOKUP(M1257,'BATERIA DE PROYECTOS'!$A$2:$I$115,9,0)</f>
        <v>Bogotá cultural y deportiva</v>
      </c>
      <c r="J1257" t="s">
        <v>347</v>
      </c>
      <c r="K1257">
        <v>30</v>
      </c>
      <c r="L1257" t="str">
        <f>VLOOKUP(M1257,'BATERIA DE PROYECTOS'!$A$2:$L$115,12,0)</f>
        <v>Sostenibilidad del ecosistema cultural y creativo</v>
      </c>
      <c r="M1257">
        <v>56</v>
      </c>
      <c r="N1257" t="s">
        <v>691</v>
      </c>
      <c r="O1257" t="s">
        <v>692</v>
      </c>
      <c r="P1257" t="s">
        <v>2082</v>
      </c>
      <c r="Q1257" s="104">
        <v>261</v>
      </c>
      <c r="R1257" s="104">
        <v>269</v>
      </c>
      <c r="S1257" s="104">
        <v>277</v>
      </c>
      <c r="T1257" s="104">
        <v>285</v>
      </c>
      <c r="U1257" s="104">
        <v>1092</v>
      </c>
      <c r="V1257" s="105">
        <v>9.9000000000000008E-3</v>
      </c>
      <c r="W1257">
        <v>0</v>
      </c>
      <c r="X1257" s="103">
        <v>28</v>
      </c>
      <c r="Y1257" t="s">
        <v>1027</v>
      </c>
      <c r="Z1257" s="103">
        <v>26</v>
      </c>
      <c r="AA1257" s="112">
        <v>19</v>
      </c>
      <c r="AB1257" s="113" t="s">
        <v>693</v>
      </c>
      <c r="AC1257" s="121"/>
      <c r="AD1257" s="289" t="s">
        <v>545</v>
      </c>
      <c r="AE1257" s="289" t="s">
        <v>347</v>
      </c>
      <c r="AF1257" s="113" t="s">
        <v>694</v>
      </c>
    </row>
    <row r="1258" spans="1:32" x14ac:dyDescent="0.25">
      <c r="A1258">
        <v>17</v>
      </c>
      <c r="B1258" t="s">
        <v>36</v>
      </c>
      <c r="C1258" t="s">
        <v>672</v>
      </c>
      <c r="D1258">
        <v>3</v>
      </c>
      <c r="E1258" t="s">
        <v>645</v>
      </c>
      <c r="F1258">
        <v>20</v>
      </c>
      <c r="G1258" t="str">
        <f>VLOOKUP(M1258,'BATERIA DE PROYECTOS'!$A$2:$G$115,7,0)</f>
        <v>Programa 20. Promoción del emprendimiento formal, equitativo e incluyente</v>
      </c>
      <c r="H1258" t="s">
        <v>345</v>
      </c>
      <c r="I1258" t="str">
        <f>VLOOKUP(M1258,'BATERIA DE PROYECTOS'!$A$2:$I$115,9,0)</f>
        <v>Emprendimiento equitativo e incluyente</v>
      </c>
      <c r="J1258" t="s">
        <v>347</v>
      </c>
      <c r="K1258">
        <v>38</v>
      </c>
      <c r="L1258" t="str">
        <f>VLOOKUP(M1258,'BATERIA DE PROYECTOS'!$A$2:$L$115,12,0)</f>
        <v>Fortalecimiento del tejido empresarial local</v>
      </c>
      <c r="M1258">
        <v>58</v>
      </c>
      <c r="N1258" t="s">
        <v>704</v>
      </c>
      <c r="O1258" t="s">
        <v>705</v>
      </c>
      <c r="P1258" t="s">
        <v>1198</v>
      </c>
      <c r="Q1258" s="104">
        <v>261</v>
      </c>
      <c r="R1258" s="104">
        <v>269</v>
      </c>
      <c r="S1258" s="104">
        <v>277</v>
      </c>
      <c r="T1258" s="104">
        <v>285</v>
      </c>
      <c r="U1258" s="104">
        <v>1092</v>
      </c>
      <c r="V1258" s="105">
        <v>9.9000000000000008E-3</v>
      </c>
      <c r="W1258">
        <v>0</v>
      </c>
      <c r="X1258" s="103">
        <v>200</v>
      </c>
      <c r="Y1258" t="s">
        <v>1044</v>
      </c>
      <c r="Z1258" s="103">
        <v>11</v>
      </c>
      <c r="AA1258" s="112">
        <v>20</v>
      </c>
      <c r="AB1258" s="113" t="s">
        <v>706</v>
      </c>
      <c r="AC1258" s="121"/>
      <c r="AD1258" s="289" t="s">
        <v>347</v>
      </c>
      <c r="AE1258" s="289" t="s">
        <v>707</v>
      </c>
      <c r="AF1258" s="113" t="s">
        <v>708</v>
      </c>
    </row>
    <row r="1259" spans="1:32" x14ac:dyDescent="0.25">
      <c r="A1259">
        <v>17</v>
      </c>
      <c r="B1259" t="s">
        <v>36</v>
      </c>
      <c r="C1259" t="s">
        <v>536</v>
      </c>
      <c r="D1259">
        <v>4</v>
      </c>
      <c r="E1259" t="s">
        <v>710</v>
      </c>
      <c r="F1259">
        <v>24</v>
      </c>
      <c r="G1259" t="str">
        <f>VLOOKUP(M1259,'BATERIA DE PROYECTOS'!$A$2:$G$115,7,0)</f>
        <v>Programa 24. Revitalización y renovación urbana y rural con inclusión.</v>
      </c>
      <c r="H1259" t="s">
        <v>345</v>
      </c>
      <c r="I1259" t="str">
        <f>VLOOKUP(M1259,'BATERIA DE PROYECTOS'!$A$2:$I$115,9,0)</f>
        <v>Desarrollo urbano y rural integral</v>
      </c>
      <c r="J1259" t="s">
        <v>347</v>
      </c>
      <c r="K1259">
        <v>26</v>
      </c>
      <c r="L1259" t="str">
        <f>VLOOKUP(M1259,'BATERIA DE PROYECTOS'!$A$2:$L$115,12,0)</f>
        <v>Construcción, mantenimiento y dotación de parques de la red de proximidad</v>
      </c>
      <c r="M1259">
        <v>61</v>
      </c>
      <c r="N1259" t="s">
        <v>727</v>
      </c>
      <c r="O1259" t="s">
        <v>728</v>
      </c>
      <c r="P1259" t="s">
        <v>2083</v>
      </c>
      <c r="Q1259" s="104">
        <v>435</v>
      </c>
      <c r="R1259" s="104">
        <v>448</v>
      </c>
      <c r="S1259" s="104">
        <v>461</v>
      </c>
      <c r="T1259" s="104">
        <v>474</v>
      </c>
      <c r="U1259" s="104">
        <v>1818</v>
      </c>
      <c r="V1259" s="105">
        <v>1.6500000000000001E-2</v>
      </c>
      <c r="W1259">
        <v>0</v>
      </c>
      <c r="X1259" s="103">
        <v>1</v>
      </c>
      <c r="Y1259" t="s">
        <v>1027</v>
      </c>
      <c r="Z1259" s="103">
        <v>26</v>
      </c>
      <c r="AA1259" s="112">
        <v>22</v>
      </c>
      <c r="AB1259" s="113" t="s">
        <v>383</v>
      </c>
      <c r="AC1259" s="121"/>
      <c r="AD1259" s="289" t="s">
        <v>347</v>
      </c>
      <c r="AE1259" s="289" t="s">
        <v>729</v>
      </c>
      <c r="AF1259" s="113" t="s">
        <v>730</v>
      </c>
    </row>
    <row r="1260" spans="1:32" x14ac:dyDescent="0.25">
      <c r="A1260">
        <v>17</v>
      </c>
      <c r="B1260" t="s">
        <v>36</v>
      </c>
      <c r="C1260" t="s">
        <v>536</v>
      </c>
      <c r="D1260">
        <v>4</v>
      </c>
      <c r="E1260" t="s">
        <v>710</v>
      </c>
      <c r="F1260">
        <v>24</v>
      </c>
      <c r="G1260" t="str">
        <f>VLOOKUP(M1260,'BATERIA DE PROYECTOS'!$A$2:$G$115,7,0)</f>
        <v>Programa 24. Revitalización y renovación urbana y rural con inclusión.</v>
      </c>
      <c r="H1260" t="s">
        <v>345</v>
      </c>
      <c r="I1260" t="str">
        <f>VLOOKUP(M1260,'BATERIA DE PROYECTOS'!$A$2:$I$115,9,0)</f>
        <v>Desarrollo urbano y rural integral</v>
      </c>
      <c r="J1260" t="s">
        <v>347</v>
      </c>
      <c r="K1260">
        <v>31</v>
      </c>
      <c r="L1260" t="str">
        <f>VLOOKUP(M1260,'BATERIA DE PROYECTOS'!$A$2:$L$115,12,0)</f>
        <v>Dotación de equipamientos culturales de escala local</v>
      </c>
      <c r="M1260">
        <v>62</v>
      </c>
      <c r="N1260" t="s">
        <v>733</v>
      </c>
      <c r="O1260" t="s">
        <v>734</v>
      </c>
      <c r="P1260" t="s">
        <v>1303</v>
      </c>
      <c r="Q1260" s="104">
        <v>156</v>
      </c>
      <c r="R1260" s="104">
        <v>160</v>
      </c>
      <c r="S1260" s="104">
        <v>165</v>
      </c>
      <c r="T1260" s="104">
        <v>170</v>
      </c>
      <c r="U1260" s="104">
        <v>651</v>
      </c>
      <c r="V1260" s="105">
        <v>5.8999999999999999E-3</v>
      </c>
      <c r="W1260">
        <v>0</v>
      </c>
      <c r="X1260" s="103">
        <v>4</v>
      </c>
      <c r="Y1260" t="s">
        <v>1027</v>
      </c>
      <c r="Z1260" s="103">
        <v>26</v>
      </c>
      <c r="AA1260" s="112">
        <v>33</v>
      </c>
      <c r="AB1260" s="113" t="s">
        <v>383</v>
      </c>
      <c r="AC1260" s="121"/>
      <c r="AD1260" s="289" t="s">
        <v>347</v>
      </c>
      <c r="AE1260" s="289" t="s">
        <v>735</v>
      </c>
      <c r="AF1260" s="113" t="s">
        <v>736</v>
      </c>
    </row>
    <row r="1261" spans="1:32" x14ac:dyDescent="0.25">
      <c r="A1261">
        <v>17</v>
      </c>
      <c r="B1261" t="s">
        <v>36</v>
      </c>
      <c r="C1261" t="s">
        <v>758</v>
      </c>
      <c r="D1261">
        <v>4</v>
      </c>
      <c r="E1261" t="s">
        <v>710</v>
      </c>
      <c r="F1261">
        <v>25</v>
      </c>
      <c r="G1261" t="str">
        <f>VLOOKUP(M1261,'BATERIA DE PROYECTOS'!$A$2:$G$115,7,0)</f>
        <v>Programa 25. Aumento de la resiliencia al cambio climático y reduccion de la vulnerabilidad</v>
      </c>
      <c r="H1261" t="s">
        <v>345</v>
      </c>
      <c r="I1261" t="str">
        <f>VLOOKUP(M1261,'BATERIA DE PROYECTOS'!$A$2:$I$115,9,0)</f>
        <v>Protección del ambiente y resiliencia al cambio climático</v>
      </c>
      <c r="J1261" t="s">
        <v>347</v>
      </c>
      <c r="K1261">
        <v>32</v>
      </c>
      <c r="L1261" t="str">
        <f>VLOOKUP(M1261,'BATERIA DE PROYECTOS'!$A$2:$L$115,12,0)</f>
        <v xml:space="preserve">Reverdecimeinto Urbano </v>
      </c>
      <c r="M1261">
        <v>67</v>
      </c>
      <c r="N1261" t="s">
        <v>759</v>
      </c>
      <c r="O1261" t="s">
        <v>760</v>
      </c>
      <c r="P1261" t="s">
        <v>2084</v>
      </c>
      <c r="Q1261" s="104">
        <v>132</v>
      </c>
      <c r="R1261" s="104">
        <v>136</v>
      </c>
      <c r="S1261" s="104">
        <v>140</v>
      </c>
      <c r="T1261" s="104">
        <v>144</v>
      </c>
      <c r="U1261" s="104">
        <v>552</v>
      </c>
      <c r="V1261" s="105">
        <v>5.0000000000000001E-3</v>
      </c>
      <c r="W1261">
        <v>0</v>
      </c>
      <c r="X1261" s="103">
        <v>3100</v>
      </c>
      <c r="Y1261" t="s">
        <v>1036</v>
      </c>
      <c r="Z1261" s="103">
        <v>33</v>
      </c>
      <c r="AA1261" s="112">
        <v>23</v>
      </c>
      <c r="AB1261" s="113" t="s">
        <v>761</v>
      </c>
      <c r="AC1261" s="121"/>
      <c r="AD1261" s="289" t="s">
        <v>762</v>
      </c>
      <c r="AE1261" s="289" t="s">
        <v>347</v>
      </c>
      <c r="AF1261" s="113" t="s">
        <v>602</v>
      </c>
    </row>
    <row r="1262" spans="1:32" x14ac:dyDescent="0.25">
      <c r="A1262">
        <v>17</v>
      </c>
      <c r="B1262" t="s">
        <v>36</v>
      </c>
      <c r="C1262" t="s">
        <v>758</v>
      </c>
      <c r="D1262">
        <v>4</v>
      </c>
      <c r="E1262" t="s">
        <v>710</v>
      </c>
      <c r="F1262">
        <v>25</v>
      </c>
      <c r="G1262" t="str">
        <f>VLOOKUP(M1262,'BATERIA DE PROYECTOS'!$A$2:$G$115,7,0)</f>
        <v>Programa 25. Aumento de la resiliencia al cambio climático y reduccion de la vulnerabilidad</v>
      </c>
      <c r="H1262" t="s">
        <v>345</v>
      </c>
      <c r="I1262" t="str">
        <f>VLOOKUP(M1262,'BATERIA DE PROYECTOS'!$A$2:$I$115,9,0)</f>
        <v>Protección del ambiente y resiliencia al cambio climático</v>
      </c>
      <c r="J1262" t="s">
        <v>347</v>
      </c>
      <c r="K1262">
        <v>32</v>
      </c>
      <c r="L1262" t="str">
        <f>VLOOKUP(M1262,'BATERIA DE PROYECTOS'!$A$2:$L$115,12,0)</f>
        <v xml:space="preserve">Reverdecimeinto Urbano </v>
      </c>
      <c r="M1262">
        <v>68</v>
      </c>
      <c r="N1262" t="s">
        <v>763</v>
      </c>
      <c r="O1262" t="s">
        <v>764</v>
      </c>
      <c r="P1262" t="s">
        <v>2085</v>
      </c>
      <c r="Q1262" s="104">
        <v>40</v>
      </c>
      <c r="R1262" s="104">
        <v>41</v>
      </c>
      <c r="S1262" s="104">
        <v>42</v>
      </c>
      <c r="T1262" s="104">
        <v>43</v>
      </c>
      <c r="U1262" s="104">
        <v>166</v>
      </c>
      <c r="V1262" s="105">
        <v>1.5E-3</v>
      </c>
      <c r="W1262">
        <v>0</v>
      </c>
      <c r="X1262" s="103">
        <v>21</v>
      </c>
      <c r="Y1262" t="s">
        <v>1036</v>
      </c>
      <c r="Z1262" s="103">
        <v>33</v>
      </c>
      <c r="AA1262" s="112">
        <v>23</v>
      </c>
      <c r="AB1262" s="113" t="s">
        <v>765</v>
      </c>
      <c r="AC1262" s="121"/>
      <c r="AD1262" s="289" t="s">
        <v>347</v>
      </c>
      <c r="AE1262" s="289" t="s">
        <v>766</v>
      </c>
      <c r="AF1262" s="113" t="s">
        <v>767</v>
      </c>
    </row>
    <row r="1263" spans="1:32" x14ac:dyDescent="0.25">
      <c r="A1263">
        <v>17</v>
      </c>
      <c r="B1263" t="s">
        <v>36</v>
      </c>
      <c r="C1263" t="s">
        <v>758</v>
      </c>
      <c r="D1263">
        <v>4</v>
      </c>
      <c r="E1263" t="s">
        <v>710</v>
      </c>
      <c r="F1263">
        <v>25</v>
      </c>
      <c r="G1263" t="str">
        <f>VLOOKUP(M1263,'BATERIA DE PROYECTOS'!$A$2:$G$115,7,0)</f>
        <v>Programa 25. Aumento de la resiliencia al cambio climático y reduccion de la vulnerabilidad</v>
      </c>
      <c r="H1263" t="s">
        <v>345</v>
      </c>
      <c r="I1263" t="str">
        <f>VLOOKUP(M1263,'BATERIA DE PROYECTOS'!$A$2:$I$115,9,0)</f>
        <v>Protección del ambiente y resiliencia al cambio climático</v>
      </c>
      <c r="J1263" t="s">
        <v>347</v>
      </c>
      <c r="K1263">
        <v>32</v>
      </c>
      <c r="L1263" t="str">
        <f>VLOOKUP(M1263,'BATERIA DE PROYECTOS'!$A$2:$L$115,12,0)</f>
        <v xml:space="preserve">Reverdecimeinto Urbano </v>
      </c>
      <c r="M1263">
        <v>70</v>
      </c>
      <c r="N1263" t="s">
        <v>771</v>
      </c>
      <c r="O1263" t="s">
        <v>772</v>
      </c>
      <c r="P1263" t="s">
        <v>2086</v>
      </c>
      <c r="Q1263" s="104">
        <v>100</v>
      </c>
      <c r="R1263" s="104">
        <v>103</v>
      </c>
      <c r="S1263" s="104">
        <v>106</v>
      </c>
      <c r="T1263" s="104">
        <v>109</v>
      </c>
      <c r="U1263" s="104">
        <v>418</v>
      </c>
      <c r="V1263" s="105">
        <v>3.8E-3</v>
      </c>
      <c r="W1263">
        <v>0</v>
      </c>
      <c r="X1263" s="103">
        <v>100</v>
      </c>
      <c r="Y1263" t="s">
        <v>1036</v>
      </c>
      <c r="Z1263" s="103">
        <v>33</v>
      </c>
      <c r="AA1263" s="112">
        <v>23</v>
      </c>
      <c r="AB1263" s="113" t="s">
        <v>773</v>
      </c>
      <c r="AC1263" s="121"/>
      <c r="AD1263" s="289" t="s">
        <v>347</v>
      </c>
      <c r="AE1263" s="289" t="s">
        <v>774</v>
      </c>
      <c r="AF1263" s="113" t="s">
        <v>745</v>
      </c>
    </row>
    <row r="1264" spans="1:32" x14ac:dyDescent="0.25">
      <c r="A1264">
        <v>17</v>
      </c>
      <c r="B1264" t="s">
        <v>36</v>
      </c>
      <c r="C1264" t="s">
        <v>758</v>
      </c>
      <c r="D1264">
        <v>4</v>
      </c>
      <c r="E1264" t="s">
        <v>710</v>
      </c>
      <c r="F1264">
        <v>25</v>
      </c>
      <c r="G1264" t="str">
        <f>VLOOKUP(M1264,'BATERIA DE PROYECTOS'!$A$2:$G$115,7,0)</f>
        <v>Programa 25. Aumento de la resiliencia al cambio climático y reduccion de la vulnerabilidad</v>
      </c>
      <c r="H1264" t="s">
        <v>345</v>
      </c>
      <c r="I1264" t="str">
        <f>VLOOKUP(M1264,'BATERIA DE PROYECTOS'!$A$2:$I$115,9,0)</f>
        <v>Protección del ambiente y resiliencia al cambio climático</v>
      </c>
      <c r="J1264" t="s">
        <v>347</v>
      </c>
      <c r="K1264">
        <v>32</v>
      </c>
      <c r="L1264" t="str">
        <f>VLOOKUP(M1264,'BATERIA DE PROYECTOS'!$A$2:$L$115,12,0)</f>
        <v xml:space="preserve">Reverdecimeinto Urbano </v>
      </c>
      <c r="M1264">
        <v>71</v>
      </c>
      <c r="N1264" t="s">
        <v>775</v>
      </c>
      <c r="O1264" t="s">
        <v>776</v>
      </c>
      <c r="P1264" t="s">
        <v>2087</v>
      </c>
      <c r="Q1264" s="104">
        <v>63</v>
      </c>
      <c r="R1264" s="104">
        <v>65</v>
      </c>
      <c r="S1264" s="104">
        <v>67</v>
      </c>
      <c r="T1264" s="104">
        <v>69</v>
      </c>
      <c r="U1264" s="104">
        <v>264</v>
      </c>
      <c r="V1264" s="105">
        <v>2.3999999999999998E-3</v>
      </c>
      <c r="W1264">
        <v>0</v>
      </c>
      <c r="X1264" s="103">
        <v>100</v>
      </c>
      <c r="Y1264" t="s">
        <v>1036</v>
      </c>
      <c r="Z1264" s="103">
        <v>33</v>
      </c>
      <c r="AA1264" s="112">
        <v>23</v>
      </c>
      <c r="AB1264" s="113" t="s">
        <v>777</v>
      </c>
      <c r="AC1264" s="121"/>
      <c r="AD1264" s="289" t="s">
        <v>347</v>
      </c>
      <c r="AE1264" s="289" t="s">
        <v>778</v>
      </c>
      <c r="AF1264" s="113" t="s">
        <v>779</v>
      </c>
    </row>
    <row r="1265" spans="1:32" x14ac:dyDescent="0.25">
      <c r="A1265">
        <v>17</v>
      </c>
      <c r="B1265" t="s">
        <v>36</v>
      </c>
      <c r="C1265" t="s">
        <v>758</v>
      </c>
      <c r="D1265">
        <v>4</v>
      </c>
      <c r="E1265" t="s">
        <v>710</v>
      </c>
      <c r="F1265">
        <v>25</v>
      </c>
      <c r="G1265" t="str">
        <f>VLOOKUP(M1265,'BATERIA DE PROYECTOS'!$A$2:$G$115,7,0)</f>
        <v>Programa 25. Aumento de la resiliencia al cambio climático y reduccion de la vulnerabilidad</v>
      </c>
      <c r="H1265" t="s">
        <v>345</v>
      </c>
      <c r="I1265" t="str">
        <f>VLOOKUP(M1265,'BATERIA DE PROYECTOS'!$A$2:$I$115,9,0)</f>
        <v>Protección del ambiente y resiliencia al cambio climático</v>
      </c>
      <c r="J1265" t="s">
        <v>347</v>
      </c>
      <c r="K1265">
        <v>34</v>
      </c>
      <c r="L1265" t="str">
        <f>VLOOKUP(M1265,'BATERIA DE PROYECTOS'!$A$2:$L$115,12,0)</f>
        <v>Cambios de hábitos de consumo, separación en la fuente y reciclaje.</v>
      </c>
      <c r="M1265">
        <v>76</v>
      </c>
      <c r="N1265" t="s">
        <v>793</v>
      </c>
      <c r="O1265" t="s">
        <v>794</v>
      </c>
      <c r="P1265" t="s">
        <v>1813</v>
      </c>
      <c r="Q1265" s="104">
        <v>325</v>
      </c>
      <c r="R1265" s="104">
        <v>334</v>
      </c>
      <c r="S1265" s="104">
        <v>344</v>
      </c>
      <c r="T1265" s="104">
        <v>354</v>
      </c>
      <c r="U1265" s="104">
        <v>1357</v>
      </c>
      <c r="V1265" s="105">
        <v>1.23E-2</v>
      </c>
      <c r="W1265">
        <v>0</v>
      </c>
      <c r="X1265" s="103">
        <v>5000</v>
      </c>
      <c r="Y1265" t="s">
        <v>1062</v>
      </c>
      <c r="Z1265" s="103">
        <v>43</v>
      </c>
      <c r="AA1265" s="112">
        <v>23</v>
      </c>
      <c r="AB1265" s="113" t="s">
        <v>795</v>
      </c>
      <c r="AC1265" s="121"/>
      <c r="AD1265" s="289" t="s">
        <v>347</v>
      </c>
      <c r="AE1265" s="289" t="s">
        <v>796</v>
      </c>
      <c r="AF1265" s="113" t="s">
        <v>797</v>
      </c>
    </row>
    <row r="1266" spans="1:32" x14ac:dyDescent="0.25">
      <c r="A1266">
        <v>17</v>
      </c>
      <c r="B1266" t="s">
        <v>36</v>
      </c>
      <c r="C1266" t="s">
        <v>421</v>
      </c>
      <c r="D1266">
        <v>4</v>
      </c>
      <c r="E1266" t="s">
        <v>710</v>
      </c>
      <c r="F1266">
        <v>26</v>
      </c>
      <c r="G1266" t="str">
        <f>VLOOKUP(M1266,'BATERIA DE PROYECTOS'!$A$2:$G$115,7,0)</f>
        <v>Programa 26. Movilidad Sostenible.</v>
      </c>
      <c r="H1266" t="s">
        <v>345</v>
      </c>
      <c r="I1266" t="str">
        <f>VLOOKUP(M1266,'BATERIA DE PROYECTOS'!$A$2:$I$115,9,0)</f>
        <v>Infraestructura segura e incluyente</v>
      </c>
      <c r="J1266" t="s">
        <v>799</v>
      </c>
      <c r="K1266">
        <v>17</v>
      </c>
      <c r="L1266" t="str">
        <f>VLOOKUP(M1266,'BATERIA DE PROYECTOS'!$A$2:$L$115,12,0)</f>
        <v>Diseño, construcción y conservación (mantenimiento y rehabilitación) de la malla vial local e intermedia urbana o rural.</v>
      </c>
      <c r="M1266">
        <v>77</v>
      </c>
      <c r="N1266" t="s">
        <v>802</v>
      </c>
      <c r="O1266" t="s">
        <v>803</v>
      </c>
      <c r="P1266" t="s">
        <v>2088</v>
      </c>
      <c r="Q1266" s="104">
        <v>3684</v>
      </c>
      <c r="R1266" s="104">
        <v>3790</v>
      </c>
      <c r="S1266" s="104">
        <v>3900</v>
      </c>
      <c r="T1266" s="104">
        <v>4013</v>
      </c>
      <c r="U1266" s="104">
        <v>15387</v>
      </c>
      <c r="V1266" s="105">
        <v>0.1396</v>
      </c>
      <c r="W1266">
        <v>0</v>
      </c>
      <c r="X1266" s="103">
        <v>7</v>
      </c>
      <c r="Y1266" t="s">
        <v>1006</v>
      </c>
      <c r="Z1266" s="103">
        <v>37</v>
      </c>
      <c r="AA1266" s="112">
        <v>25</v>
      </c>
      <c r="AB1266" s="113" t="s">
        <v>804</v>
      </c>
      <c r="AC1266" s="121"/>
      <c r="AD1266" s="289" t="s">
        <v>347</v>
      </c>
      <c r="AE1266" s="289" t="s">
        <v>805</v>
      </c>
      <c r="AF1266" s="113" t="s">
        <v>806</v>
      </c>
    </row>
    <row r="1267" spans="1:32" x14ac:dyDescent="0.25">
      <c r="A1267">
        <v>17</v>
      </c>
      <c r="B1267" t="s">
        <v>36</v>
      </c>
      <c r="C1267" t="s">
        <v>595</v>
      </c>
      <c r="D1267">
        <v>4</v>
      </c>
      <c r="E1267" t="s">
        <v>710</v>
      </c>
      <c r="F1267">
        <v>27</v>
      </c>
      <c r="G1267" t="str">
        <f>VLOOKUP(M1267,'BATERIA DE PROYECTOS'!$A$2:$G$115,7,0)</f>
        <v>Programa 27. Gestión del riesgo de desastres para un territorio seguro</v>
      </c>
      <c r="H1267" t="s">
        <v>373</v>
      </c>
      <c r="I1267" t="str">
        <f>VLOOKUP(M1267,'BATERIA DE PROYECTOS'!$A$2:$I$115,9,0)</f>
        <v>Protección del ambiente y resiliencia al cambio climático</v>
      </c>
      <c r="J1267" t="s">
        <v>539</v>
      </c>
      <c r="K1267">
        <v>40</v>
      </c>
      <c r="L1267" t="str">
        <f>VLOOKUP(M1267,'BATERIA DE PROYECTOS'!$A$2:$L$115,12,0)</f>
        <v>Manejo de emergencias y mitigación del riesgo de desastres</v>
      </c>
      <c r="M1267">
        <v>79</v>
      </c>
      <c r="N1267" t="s">
        <v>813</v>
      </c>
      <c r="O1267" t="s">
        <v>2089</v>
      </c>
      <c r="P1267" t="s">
        <v>2090</v>
      </c>
      <c r="Q1267" s="104">
        <v>496</v>
      </c>
      <c r="R1267" s="104">
        <v>496</v>
      </c>
      <c r="S1267" s="104">
        <v>620</v>
      </c>
      <c r="T1267" s="104">
        <v>248</v>
      </c>
      <c r="U1267" s="104">
        <v>1860</v>
      </c>
      <c r="V1267" s="105">
        <v>1.6899999999999998E-2</v>
      </c>
      <c r="W1267">
        <v>0</v>
      </c>
      <c r="X1267" s="103">
        <v>15</v>
      </c>
      <c r="Y1267" t="s">
        <v>1036</v>
      </c>
      <c r="Z1267" s="103">
        <v>33</v>
      </c>
      <c r="AA1267" s="112">
        <v>26</v>
      </c>
      <c r="AB1267" s="113" t="s">
        <v>815</v>
      </c>
      <c r="AC1267" s="121"/>
      <c r="AD1267" s="289" t="s">
        <v>347</v>
      </c>
      <c r="AE1267" s="289" t="s">
        <v>347</v>
      </c>
      <c r="AF1267" s="113" t="s">
        <v>816</v>
      </c>
    </row>
    <row r="1268" spans="1:32" x14ac:dyDescent="0.25">
      <c r="A1268">
        <v>17</v>
      </c>
      <c r="B1268" t="s">
        <v>36</v>
      </c>
      <c r="C1268" t="s">
        <v>612</v>
      </c>
      <c r="D1268">
        <v>4</v>
      </c>
      <c r="E1268" t="s">
        <v>710</v>
      </c>
      <c r="F1268">
        <v>30</v>
      </c>
      <c r="G1268" t="str">
        <f>VLOOKUP(M1268,'BATERIA DE PROYECTOS'!$A$2:$G$115,7,0)</f>
        <v>Programa 30. Atención del déficit social para un hábitat digno.</v>
      </c>
      <c r="H1268" t="s">
        <v>345</v>
      </c>
      <c r="I1268" t="str">
        <f>VLOOKUP(M1268,'BATERIA DE PROYECTOS'!$A$2:$I$115,9,0)</f>
        <v>Desarrollo urbano y rural integral</v>
      </c>
      <c r="J1268" t="s">
        <v>347</v>
      </c>
      <c r="K1268">
        <v>11</v>
      </c>
      <c r="L1268" t="str">
        <f>VLOOKUP(M1268,'BATERIA DE PROYECTOS'!$A$2:$L$115,12,0)</f>
        <v>Dotación, adecuación y mejoramiento a unidades operativas de servicios sociales de la SDIS</v>
      </c>
      <c r="M1268">
        <v>82</v>
      </c>
      <c r="N1268" t="s">
        <v>183</v>
      </c>
      <c r="O1268" t="s">
        <v>834</v>
      </c>
      <c r="P1268" t="s">
        <v>2091</v>
      </c>
      <c r="Q1268" s="104">
        <v>82</v>
      </c>
      <c r="R1268" s="104">
        <v>84</v>
      </c>
      <c r="S1268" s="104">
        <v>87</v>
      </c>
      <c r="T1268" s="104">
        <v>89</v>
      </c>
      <c r="U1268" s="104">
        <v>342</v>
      </c>
      <c r="V1268" s="105">
        <v>3.0999999999999999E-3</v>
      </c>
      <c r="W1268">
        <v>0</v>
      </c>
      <c r="X1268" s="103">
        <v>1</v>
      </c>
      <c r="Y1268" t="s">
        <v>1009</v>
      </c>
      <c r="Z1268" s="103">
        <v>24</v>
      </c>
      <c r="AA1268" s="112">
        <v>28</v>
      </c>
      <c r="AB1268" s="113" t="s">
        <v>222</v>
      </c>
      <c r="AC1268" s="121"/>
      <c r="AD1268" s="289" t="s">
        <v>347</v>
      </c>
      <c r="AE1268" s="289" t="s">
        <v>835</v>
      </c>
      <c r="AF1268" s="113" t="s">
        <v>836</v>
      </c>
    </row>
    <row r="1269" spans="1:32" x14ac:dyDescent="0.25">
      <c r="A1269">
        <v>17</v>
      </c>
      <c r="B1269" t="s">
        <v>36</v>
      </c>
      <c r="C1269" t="s">
        <v>612</v>
      </c>
      <c r="D1269">
        <v>4</v>
      </c>
      <c r="E1269" t="s">
        <v>710</v>
      </c>
      <c r="F1269">
        <v>30</v>
      </c>
      <c r="G1269" t="str">
        <f>VLOOKUP(M1269,'BATERIA DE PROYECTOS'!$A$2:$G$115,7,0)</f>
        <v>Programa 30. Atención del déficit social para un hábitat digno.</v>
      </c>
      <c r="H1269" t="s">
        <v>345</v>
      </c>
      <c r="I1269" t="str">
        <f>VLOOKUP(M1269,'BATERIA DE PROYECTOS'!$A$2:$I$115,9,0)</f>
        <v>Desarrollo urbano y rural integral</v>
      </c>
      <c r="J1269" t="s">
        <v>347</v>
      </c>
      <c r="K1269">
        <v>11</v>
      </c>
      <c r="L1269" t="str">
        <f>VLOOKUP(M1269,'BATERIA DE PROYECTOS'!$A$2:$L$115,12,0)</f>
        <v>Dotación, adecuación y mejoramiento a unidades operativas de servicios sociales de la SDIS</v>
      </c>
      <c r="M1269">
        <v>84</v>
      </c>
      <c r="N1269" t="s">
        <v>839</v>
      </c>
      <c r="O1269" t="s">
        <v>840</v>
      </c>
      <c r="P1269" t="s">
        <v>1070</v>
      </c>
      <c r="Q1269" s="104">
        <v>84</v>
      </c>
      <c r="R1269" s="104">
        <v>87</v>
      </c>
      <c r="S1269" s="104">
        <v>89</v>
      </c>
      <c r="T1269" s="104">
        <v>92</v>
      </c>
      <c r="U1269" s="104">
        <v>352</v>
      </c>
      <c r="V1269" s="105">
        <v>3.2000000000000002E-3</v>
      </c>
      <c r="W1269">
        <v>0</v>
      </c>
      <c r="X1269" s="103">
        <v>1</v>
      </c>
      <c r="Y1269" t="s">
        <v>1009</v>
      </c>
      <c r="Z1269" s="103">
        <v>24</v>
      </c>
      <c r="AA1269" s="112">
        <v>28</v>
      </c>
      <c r="AB1269" s="113" t="s">
        <v>222</v>
      </c>
      <c r="AC1269" s="121"/>
      <c r="AD1269" s="289" t="s">
        <v>347</v>
      </c>
      <c r="AE1269" s="289" t="s">
        <v>835</v>
      </c>
      <c r="AF1269" s="113" t="s">
        <v>841</v>
      </c>
    </row>
    <row r="1270" spans="1:32" x14ac:dyDescent="0.25">
      <c r="A1270">
        <v>17</v>
      </c>
      <c r="B1270" t="s">
        <v>36</v>
      </c>
      <c r="C1270" t="s">
        <v>412</v>
      </c>
      <c r="D1270">
        <v>5</v>
      </c>
      <c r="E1270" t="s">
        <v>861</v>
      </c>
      <c r="F1270">
        <v>33</v>
      </c>
      <c r="G1270" t="str">
        <f>VLOOKUP(M1270,'BATERIA DE PROYECTOS'!$A$2:$G$115,7,0)</f>
        <v>Programa 33. Fortalecimiento institucional para un Gobierno confiable</v>
      </c>
      <c r="H1270" t="s">
        <v>373</v>
      </c>
      <c r="I1270" t="str">
        <f>VLOOKUP(M1270,'BATERIA DE PROYECTOS'!$A$2:$I$115,9,0)</f>
        <v>Gobierno confiable</v>
      </c>
      <c r="J1270" t="s">
        <v>1074</v>
      </c>
      <c r="K1270">
        <v>42</v>
      </c>
      <c r="L1270" t="str">
        <f>VLOOKUP(M1270,'BATERIA DE PROYECTOS'!$A$2:$L$115,12,0)</f>
        <v>Infraestructura local</v>
      </c>
      <c r="M1270">
        <v>92</v>
      </c>
      <c r="N1270" t="s">
        <v>875</v>
      </c>
      <c r="O1270" t="s">
        <v>876</v>
      </c>
      <c r="P1270" t="s">
        <v>2092</v>
      </c>
      <c r="Q1270" s="104">
        <v>506</v>
      </c>
      <c r="R1270" s="104" t="s">
        <v>2053</v>
      </c>
      <c r="S1270" s="104" t="s">
        <v>2053</v>
      </c>
      <c r="T1270" s="104" t="s">
        <v>2053</v>
      </c>
      <c r="U1270" s="104">
        <v>506</v>
      </c>
      <c r="V1270" s="105">
        <v>4.5999999999999999E-3</v>
      </c>
      <c r="W1270">
        <v>0</v>
      </c>
      <c r="X1270" s="103">
        <v>1</v>
      </c>
      <c r="Y1270" t="s">
        <v>1076</v>
      </c>
      <c r="Z1270" s="103">
        <v>3</v>
      </c>
      <c r="AA1270" s="112">
        <v>30</v>
      </c>
      <c r="AB1270" s="113" t="s">
        <v>383</v>
      </c>
      <c r="AC1270" s="121"/>
      <c r="AD1270" s="289" t="s">
        <v>870</v>
      </c>
      <c r="AE1270" s="289" t="s">
        <v>347</v>
      </c>
      <c r="AF1270" s="113" t="s">
        <v>877</v>
      </c>
    </row>
    <row r="1271" spans="1:32" x14ac:dyDescent="0.25">
      <c r="A1271">
        <v>17</v>
      </c>
      <c r="B1271" t="s">
        <v>36</v>
      </c>
      <c r="C1271" t="s">
        <v>412</v>
      </c>
      <c r="D1271">
        <v>5</v>
      </c>
      <c r="E1271" t="s">
        <v>861</v>
      </c>
      <c r="F1271">
        <v>33</v>
      </c>
      <c r="G1271" t="str">
        <f>VLOOKUP(M1271,'BATERIA DE PROYECTOS'!$A$2:$G$115,7,0)</f>
        <v>Programa 33. Fortalecimiento institucional para un Gobierno confiable</v>
      </c>
      <c r="H1271" t="s">
        <v>373</v>
      </c>
      <c r="I1271" t="str">
        <f>VLOOKUP(M1271,'BATERIA DE PROYECTOS'!$A$2:$I$115,9,0)</f>
        <v>Gobierno confiable</v>
      </c>
      <c r="J1271" t="s">
        <v>1074</v>
      </c>
      <c r="K1271">
        <v>43</v>
      </c>
      <c r="L1271" t="str">
        <f>VLOOKUP(M1271,'BATERIA DE PROYECTOS'!$A$2:$L$115,12,0)</f>
        <v>Fortalecimiento institucional</v>
      </c>
      <c r="M1271">
        <v>93</v>
      </c>
      <c r="N1271" t="s">
        <v>880</v>
      </c>
      <c r="O1271" t="s">
        <v>881</v>
      </c>
      <c r="P1271" t="s">
        <v>881</v>
      </c>
      <c r="Q1271" s="104">
        <v>2910</v>
      </c>
      <c r="R1271" s="104">
        <v>2910</v>
      </c>
      <c r="S1271" s="104">
        <v>2910</v>
      </c>
      <c r="T1271" s="104">
        <v>2910</v>
      </c>
      <c r="U1271" s="104">
        <v>11640</v>
      </c>
      <c r="V1271" s="105">
        <v>0.1056</v>
      </c>
      <c r="W1271">
        <v>0</v>
      </c>
      <c r="X1271" s="103">
        <v>4</v>
      </c>
      <c r="Y1271" t="s">
        <v>1076</v>
      </c>
      <c r="Z1271" s="103">
        <v>3</v>
      </c>
      <c r="AA1271" s="112">
        <v>30</v>
      </c>
      <c r="AB1271" s="113" t="s">
        <v>882</v>
      </c>
      <c r="AC1271" s="121"/>
      <c r="AD1271" s="289" t="s">
        <v>870</v>
      </c>
      <c r="AE1271" s="289" t="s">
        <v>347</v>
      </c>
      <c r="AF1271" s="113" t="s">
        <v>883</v>
      </c>
    </row>
    <row r="1272" spans="1:32" x14ac:dyDescent="0.25">
      <c r="A1272">
        <v>17</v>
      </c>
      <c r="B1272" t="s">
        <v>36</v>
      </c>
      <c r="C1272" t="s">
        <v>412</v>
      </c>
      <c r="D1272">
        <v>5</v>
      </c>
      <c r="E1272" t="s">
        <v>861</v>
      </c>
      <c r="F1272">
        <v>33</v>
      </c>
      <c r="G1272" t="str">
        <f>VLOOKUP(M1272,'BATERIA DE PROYECTOS'!$A$2:$G$115,7,0)</f>
        <v>Programa 33. Fortalecimiento institucional para un Gobierno confiable</v>
      </c>
      <c r="H1272" t="s">
        <v>373</v>
      </c>
      <c r="I1272" t="str">
        <f>VLOOKUP(M1272,'BATERIA DE PROYECTOS'!$A$2:$I$115,9,0)</f>
        <v>Gobierno confiable</v>
      </c>
      <c r="J1272" t="s">
        <v>1074</v>
      </c>
      <c r="K1272">
        <v>45</v>
      </c>
      <c r="L1272" t="str">
        <f>VLOOKUP(M1272,'BATERIA DE PROYECTOS'!$A$2:$L$115,12,0)</f>
        <v>Inspección, vigilancia y control.</v>
      </c>
      <c r="M1272">
        <v>94</v>
      </c>
      <c r="N1272" t="s">
        <v>886</v>
      </c>
      <c r="O1272" t="s">
        <v>887</v>
      </c>
      <c r="P1272" t="s">
        <v>887</v>
      </c>
      <c r="Q1272" s="104">
        <v>1107</v>
      </c>
      <c r="R1272" s="104">
        <v>1107</v>
      </c>
      <c r="S1272" s="104">
        <v>1107</v>
      </c>
      <c r="T1272" s="104">
        <v>1107</v>
      </c>
      <c r="U1272" s="104">
        <v>4428</v>
      </c>
      <c r="V1272" s="105">
        <v>4.02E-2</v>
      </c>
      <c r="W1272">
        <v>0</v>
      </c>
      <c r="X1272" s="103">
        <v>4</v>
      </c>
      <c r="Y1272" t="s">
        <v>1076</v>
      </c>
      <c r="Z1272" s="103">
        <v>3</v>
      </c>
      <c r="AA1272" s="112">
        <v>30</v>
      </c>
      <c r="AB1272" s="113" t="s">
        <v>888</v>
      </c>
      <c r="AC1272" s="121"/>
      <c r="AD1272" s="289" t="s">
        <v>870</v>
      </c>
      <c r="AE1272" s="289" t="s">
        <v>347</v>
      </c>
      <c r="AF1272" s="113" t="s">
        <v>889</v>
      </c>
    </row>
    <row r="1273" spans="1:32" x14ac:dyDescent="0.25">
      <c r="A1273">
        <v>17</v>
      </c>
      <c r="B1273" t="s">
        <v>36</v>
      </c>
      <c r="C1273" t="s">
        <v>521</v>
      </c>
      <c r="D1273">
        <v>5</v>
      </c>
      <c r="E1273" t="s">
        <v>861</v>
      </c>
      <c r="F1273">
        <v>35</v>
      </c>
      <c r="G1273" t="str">
        <f>VLOOKUP(M1273,'BATERIA DE PROYECTOS'!$A$2:$G$115,7,0)</f>
        <v>Programa 35. Bogotá Ciudad Inteligente.</v>
      </c>
      <c r="H1273" t="s">
        <v>345</v>
      </c>
      <c r="I1273" t="str">
        <f>VLOOKUP(M1273,'BATERIA DE PROYECTOS'!$A$2:$I$115,9,0)</f>
        <v>Ciudad inteligente​</v>
      </c>
      <c r="J1273" t="s">
        <v>347</v>
      </c>
      <c r="K1273">
        <v>12</v>
      </c>
      <c r="L1273" t="str">
        <f>VLOOKUP(M1273,'BATERIA DE PROYECTOS'!$A$2:$L$115,12,0)</f>
        <v>Conectividad y redes de comunicación.</v>
      </c>
      <c r="M1273">
        <v>95</v>
      </c>
      <c r="N1273" t="s">
        <v>901</v>
      </c>
      <c r="O1273" t="s">
        <v>2093</v>
      </c>
      <c r="P1273" t="s">
        <v>2094</v>
      </c>
      <c r="Q1273" s="104">
        <v>195</v>
      </c>
      <c r="R1273" s="104">
        <v>201</v>
      </c>
      <c r="S1273" s="104">
        <v>207</v>
      </c>
      <c r="T1273" s="104">
        <v>213</v>
      </c>
      <c r="U1273" s="104">
        <v>816</v>
      </c>
      <c r="V1273" s="105">
        <v>7.4000000000000003E-3</v>
      </c>
      <c r="W1273">
        <v>0</v>
      </c>
      <c r="X1273" s="103">
        <v>3</v>
      </c>
      <c r="Y1273" t="s">
        <v>1023</v>
      </c>
      <c r="Z1273" s="103">
        <v>1</v>
      </c>
      <c r="AA1273" s="112">
        <v>31</v>
      </c>
      <c r="AB1273" s="113" t="s">
        <v>903</v>
      </c>
      <c r="AC1273" s="121"/>
      <c r="AD1273" s="289" t="s">
        <v>347</v>
      </c>
      <c r="AE1273" s="289" t="s">
        <v>347</v>
      </c>
      <c r="AF1273" s="113" t="s">
        <v>904</v>
      </c>
    </row>
    <row r="1274" spans="1:32" x14ac:dyDescent="0.25">
      <c r="A1274">
        <v>17</v>
      </c>
      <c r="B1274" t="s">
        <v>36</v>
      </c>
      <c r="C1274" t="s">
        <v>521</v>
      </c>
      <c r="D1274">
        <v>5</v>
      </c>
      <c r="E1274" t="s">
        <v>861</v>
      </c>
      <c r="F1274">
        <v>35</v>
      </c>
      <c r="G1274" t="str">
        <f>VLOOKUP(M1274,'BATERIA DE PROYECTOS'!$A$2:$G$115,7,0)</f>
        <v>Programa 35. Bogotá Ciudad Inteligente.</v>
      </c>
      <c r="H1274" t="s">
        <v>345</v>
      </c>
      <c r="I1274" t="str">
        <f>VLOOKUP(M1274,'BATERIA DE PROYECTOS'!$A$2:$I$115,9,0)</f>
        <v>Ciudad inteligente​</v>
      </c>
      <c r="J1274" t="s">
        <v>347</v>
      </c>
      <c r="K1274">
        <v>12</v>
      </c>
      <c r="L1274" t="str">
        <f>VLOOKUP(M1274,'BATERIA DE PROYECTOS'!$A$2:$L$115,12,0)</f>
        <v>Conectividad y redes de comunicación.</v>
      </c>
      <c r="M1274">
        <v>96</v>
      </c>
      <c r="N1274" t="s">
        <v>905</v>
      </c>
      <c r="O1274" t="s">
        <v>906</v>
      </c>
      <c r="P1274" t="s">
        <v>1825</v>
      </c>
      <c r="Q1274" s="104">
        <v>195</v>
      </c>
      <c r="R1274" s="104">
        <v>201</v>
      </c>
      <c r="S1274" s="104">
        <v>207</v>
      </c>
      <c r="T1274" s="104">
        <v>213</v>
      </c>
      <c r="U1274" s="104">
        <v>816</v>
      </c>
      <c r="V1274" s="105">
        <v>7.4000000000000003E-3</v>
      </c>
      <c r="W1274">
        <v>0</v>
      </c>
      <c r="X1274" s="103">
        <v>3</v>
      </c>
      <c r="Y1274" t="s">
        <v>1023</v>
      </c>
      <c r="Z1274" s="103">
        <v>1</v>
      </c>
      <c r="AA1274" s="112">
        <v>31</v>
      </c>
      <c r="AB1274" s="113" t="s">
        <v>352</v>
      </c>
      <c r="AC1274" s="121"/>
      <c r="AD1274" s="289" t="s">
        <v>347</v>
      </c>
      <c r="AE1274" s="289" t="s">
        <v>347</v>
      </c>
      <c r="AF1274" s="113" t="s">
        <v>907</v>
      </c>
    </row>
    <row r="1275" spans="1:32" x14ac:dyDescent="0.25">
      <c r="A1275">
        <v>17</v>
      </c>
      <c r="B1275" t="s">
        <v>36</v>
      </c>
      <c r="C1275" t="s">
        <v>412</v>
      </c>
      <c r="D1275">
        <v>5</v>
      </c>
      <c r="E1275" t="s">
        <v>861</v>
      </c>
      <c r="F1275">
        <v>39</v>
      </c>
      <c r="G1275" t="str">
        <f>VLOOKUP(M1275,'BATERIA DE PROYECTOS'!$A$2:$G$115,7,0)</f>
        <v>Programa 39. Camino hacia una democracia deliberativa con un gobierno cercano a la gente y con participación ciudadana</v>
      </c>
      <c r="H1275" t="s">
        <v>345</v>
      </c>
      <c r="I1275" t="str">
        <f>VLOOKUP(M1275,'BATERIA DE PROYECTOS'!$A$2:$I$115,9,0)</f>
        <v>Democracia deliberativa y participación</v>
      </c>
      <c r="J1275" t="s">
        <v>347</v>
      </c>
      <c r="K1275">
        <v>18</v>
      </c>
      <c r="L1275" t="str">
        <f>VLOOKUP(M1275,'BATERIA DE PROYECTOS'!$A$2:$L$115,12,0)</f>
        <v>Fortalecimiento a organizaciones sociales y comunitarias y a instancias de participación.</v>
      </c>
      <c r="M1275">
        <v>97</v>
      </c>
      <c r="N1275" t="s">
        <v>912</v>
      </c>
      <c r="O1275" t="s">
        <v>913</v>
      </c>
      <c r="P1275" t="s">
        <v>2095</v>
      </c>
      <c r="Q1275" s="104">
        <v>325</v>
      </c>
      <c r="R1275" s="104">
        <v>334</v>
      </c>
      <c r="S1275" s="104">
        <v>354</v>
      </c>
      <c r="T1275" s="104">
        <v>354</v>
      </c>
      <c r="U1275" s="104">
        <v>1367</v>
      </c>
      <c r="V1275" s="105">
        <v>1.24E-2</v>
      </c>
      <c r="W1275">
        <v>0</v>
      </c>
      <c r="X1275" s="103">
        <v>40</v>
      </c>
      <c r="Y1275" t="s">
        <v>1076</v>
      </c>
      <c r="Z1275" s="103">
        <v>3</v>
      </c>
      <c r="AA1275" s="112">
        <v>32</v>
      </c>
      <c r="AB1275" s="113" t="s">
        <v>914</v>
      </c>
      <c r="AC1275" s="121"/>
      <c r="AD1275" s="289" t="s">
        <v>347</v>
      </c>
      <c r="AE1275" s="289" t="s">
        <v>347</v>
      </c>
      <c r="AF1275" s="113" t="s">
        <v>915</v>
      </c>
    </row>
    <row r="1276" spans="1:32" x14ac:dyDescent="0.25">
      <c r="A1276">
        <v>17</v>
      </c>
      <c r="B1276" t="s">
        <v>36</v>
      </c>
      <c r="C1276" t="s">
        <v>412</v>
      </c>
      <c r="D1276">
        <v>5</v>
      </c>
      <c r="E1276" t="s">
        <v>861</v>
      </c>
      <c r="F1276">
        <v>39</v>
      </c>
      <c r="G1276" t="str">
        <f>VLOOKUP(M1276,'BATERIA DE PROYECTOS'!$A$2:$G$115,7,0)</f>
        <v>Programa 39. Camino hacia una democracia deliberativa con un gobierno cercano a la gente y con participación ciudadana</v>
      </c>
      <c r="H1276" t="s">
        <v>345</v>
      </c>
      <c r="I1276" t="str">
        <f>VLOOKUP(M1276,'BATERIA DE PROYECTOS'!$A$2:$I$115,9,0)</f>
        <v>Democracia deliberativa y participación</v>
      </c>
      <c r="J1276" t="s">
        <v>347</v>
      </c>
      <c r="K1276">
        <v>20</v>
      </c>
      <c r="L1276" t="str">
        <f>VLOOKUP(M1276,'BATERIA DE PROYECTOS'!$A$2:$L$115,12,0)</f>
        <v>Procesos de formación en capacidades democráticas para la participación ciudadana incidente</v>
      </c>
      <c r="M1276">
        <v>98</v>
      </c>
      <c r="N1276" t="s">
        <v>918</v>
      </c>
      <c r="O1276" t="s">
        <v>919</v>
      </c>
      <c r="P1276" t="s">
        <v>2045</v>
      </c>
      <c r="Q1276" s="104">
        <v>172</v>
      </c>
      <c r="R1276" s="104">
        <v>176</v>
      </c>
      <c r="S1276" s="104">
        <v>182</v>
      </c>
      <c r="T1276" s="104">
        <v>187</v>
      </c>
      <c r="U1276" s="104">
        <v>717</v>
      </c>
      <c r="V1276" s="105">
        <v>6.4999999999999997E-3</v>
      </c>
      <c r="W1276">
        <v>0</v>
      </c>
      <c r="X1276" s="103">
        <v>400</v>
      </c>
      <c r="Y1276" t="s">
        <v>1076</v>
      </c>
      <c r="Z1276" s="103">
        <v>3</v>
      </c>
      <c r="AA1276" s="112">
        <v>32</v>
      </c>
      <c r="AB1276" s="113" t="s">
        <v>561</v>
      </c>
      <c r="AC1276" s="121"/>
      <c r="AD1276" s="289" t="s">
        <v>347</v>
      </c>
      <c r="AE1276" s="289" t="s">
        <v>920</v>
      </c>
      <c r="AF1276" s="113" t="s">
        <v>915</v>
      </c>
    </row>
    <row r="1277" spans="1:32" x14ac:dyDescent="0.25">
      <c r="A1277">
        <v>17</v>
      </c>
      <c r="B1277" t="s">
        <v>36</v>
      </c>
      <c r="C1277" t="s">
        <v>412</v>
      </c>
      <c r="D1277">
        <v>5</v>
      </c>
      <c r="E1277" t="s">
        <v>861</v>
      </c>
      <c r="F1277">
        <v>39</v>
      </c>
      <c r="G1277" t="str">
        <f>VLOOKUP(M1277,'BATERIA DE PROYECTOS'!$A$2:$G$115,7,0)</f>
        <v>Programa 39. Camino hacia una democracia deliberativa con un gobierno cercano a la gente y con participación ciudadana</v>
      </c>
      <c r="H1277" t="s">
        <v>373</v>
      </c>
      <c r="I1277" t="str">
        <f>VLOOKUP(M1277,'BATERIA DE PROYECTOS'!$A$2:$I$115,9,0)</f>
        <v>Democracia deliberativa y participación</v>
      </c>
      <c r="J1277" t="s">
        <v>539</v>
      </c>
      <c r="K1277">
        <v>41</v>
      </c>
      <c r="L1277" t="str">
        <f>VLOOKUP(M1277,'BATERIA DE PROYECTOS'!$A$2:$L$115,12,0)</f>
        <v>Fortalecimiento a organizaciones comunales</v>
      </c>
      <c r="M1277">
        <v>99</v>
      </c>
      <c r="N1277" t="s">
        <v>923</v>
      </c>
      <c r="O1277" t="s">
        <v>924</v>
      </c>
      <c r="P1277" t="s">
        <v>2096</v>
      </c>
      <c r="Q1277" s="104">
        <v>163</v>
      </c>
      <c r="R1277" s="104">
        <v>163</v>
      </c>
      <c r="S1277" s="104">
        <v>163</v>
      </c>
      <c r="T1277" s="104">
        <v>163</v>
      </c>
      <c r="U1277" s="104">
        <v>652</v>
      </c>
      <c r="V1277" s="105">
        <v>5.8999999999999999E-3</v>
      </c>
      <c r="W1277">
        <v>0</v>
      </c>
      <c r="X1277" s="103">
        <v>25</v>
      </c>
      <c r="Y1277" t="s">
        <v>1076</v>
      </c>
      <c r="Z1277" s="103">
        <v>3</v>
      </c>
      <c r="AA1277" s="112">
        <v>32</v>
      </c>
      <c r="AB1277" s="113" t="s">
        <v>925</v>
      </c>
      <c r="AC1277" s="121"/>
      <c r="AD1277" s="289" t="s">
        <v>347</v>
      </c>
      <c r="AE1277" s="289" t="s">
        <v>347</v>
      </c>
      <c r="AF1277" s="113" t="s">
        <v>915</v>
      </c>
    </row>
    <row r="1278" spans="1:32" x14ac:dyDescent="0.25">
      <c r="A1278">
        <v>17</v>
      </c>
      <c r="B1278" t="s">
        <v>36</v>
      </c>
      <c r="C1278" t="s">
        <v>412</v>
      </c>
      <c r="D1278">
        <v>5</v>
      </c>
      <c r="E1278" t="s">
        <v>861</v>
      </c>
      <c r="F1278">
        <v>39</v>
      </c>
      <c r="G1278" t="str">
        <f>VLOOKUP(M1278,'BATERIA DE PROYECTOS'!$A$2:$G$115,7,0)</f>
        <v>Programa 39. Camino hacia una democracia deliberativa con un gobierno cercano a la gente y con participación ciudadana</v>
      </c>
      <c r="H1278" t="s">
        <v>373</v>
      </c>
      <c r="I1278" t="str">
        <f>VLOOKUP(M1278,'BATERIA DE PROYECTOS'!$A$2:$I$115,9,0)</f>
        <v>Gobierno confiable</v>
      </c>
      <c r="J1278" t="s">
        <v>539</v>
      </c>
      <c r="K1278">
        <v>44</v>
      </c>
      <c r="L1278" t="str">
        <f>VLOOKUP(M1278,'BATERIA DE PROYECTOS'!$A$2:$L$115,12,0)</f>
        <v>Bogotaneidad</v>
      </c>
      <c r="M1278">
        <v>100</v>
      </c>
      <c r="N1278" t="s">
        <v>927</v>
      </c>
      <c r="O1278" t="s">
        <v>928</v>
      </c>
      <c r="P1278" s="94" t="s">
        <v>2097</v>
      </c>
      <c r="Q1278" s="263">
        <v>150</v>
      </c>
      <c r="R1278" s="263">
        <v>150</v>
      </c>
      <c r="S1278" s="263">
        <v>150</v>
      </c>
      <c r="T1278" s="263">
        <v>150</v>
      </c>
      <c r="U1278" s="263">
        <v>600</v>
      </c>
      <c r="V1278" s="264">
        <v>5.4000000000000003E-3</v>
      </c>
      <c r="W1278">
        <v>0</v>
      </c>
      <c r="X1278" s="262">
        <v>4</v>
      </c>
      <c r="Y1278" t="s">
        <v>1076</v>
      </c>
      <c r="Z1278" s="103">
        <v>3</v>
      </c>
      <c r="AA1278" s="112">
        <v>11</v>
      </c>
      <c r="AB1278" s="113" t="s">
        <v>929</v>
      </c>
      <c r="AC1278" s="121"/>
      <c r="AD1278" s="289" t="s">
        <v>930</v>
      </c>
      <c r="AE1278" s="289" t="s">
        <v>347</v>
      </c>
      <c r="AF1278" s="113" t="s">
        <v>896</v>
      </c>
    </row>
    <row r="1279" spans="1:32" x14ac:dyDescent="0.25">
      <c r="A1279">
        <v>17</v>
      </c>
      <c r="B1279" t="s">
        <v>36</v>
      </c>
      <c r="C1279" t="s">
        <v>412</v>
      </c>
      <c r="D1279">
        <v>5</v>
      </c>
      <c r="E1279" t="s">
        <v>861</v>
      </c>
      <c r="F1279">
        <v>39</v>
      </c>
      <c r="G1279" t="str">
        <f>VLOOKUP(M1279,'BATERIA DE PROYECTOS'!$A$2:$G$115,7,0)</f>
        <v>Programa 39. Camino hacia una democracia deliberativa con un gobierno cercano a la gente y con participación ciudadana</v>
      </c>
      <c r="H1279" t="s">
        <v>373</v>
      </c>
      <c r="I1279" t="str">
        <f>VLOOKUP(M1279,'BATERIA DE PROYECTOS'!$A$2:$I$115,9,0)</f>
        <v>Línea diferencial étnica</v>
      </c>
      <c r="J1279" t="s">
        <v>539</v>
      </c>
      <c r="K1279">
        <v>46</v>
      </c>
      <c r="L1279" t="str">
        <f>VLOOKUP(M1279,'BATERIA DE PROYECTOS'!$A$2:$L$115,12,0)</f>
        <v>Iniciativas diferenciales étnicas para comunidades Negras, Afrocolombianas, Raizales, Palenqueras, y los Pueblos Indígenas, Rrom o Gitano</v>
      </c>
      <c r="M1279">
        <v>103</v>
      </c>
      <c r="N1279" t="s">
        <v>938</v>
      </c>
      <c r="O1279" t="s">
        <v>939</v>
      </c>
      <c r="P1279" t="s">
        <v>2098</v>
      </c>
      <c r="Q1279" s="104">
        <v>125</v>
      </c>
      <c r="R1279" s="104">
        <v>125</v>
      </c>
      <c r="S1279" s="104">
        <v>125</v>
      </c>
      <c r="T1279" s="104">
        <v>125</v>
      </c>
      <c r="U1279" s="104">
        <v>500</v>
      </c>
      <c r="V1279" s="105">
        <v>4.4999999999999997E-3</v>
      </c>
      <c r="W1279">
        <v>0</v>
      </c>
      <c r="X1279" s="103">
        <v>1</v>
      </c>
      <c r="Y1279" t="s">
        <v>1076</v>
      </c>
      <c r="Z1279" s="103">
        <v>3</v>
      </c>
      <c r="AA1279" s="112">
        <v>34</v>
      </c>
      <c r="AB1279" s="113" t="s">
        <v>940</v>
      </c>
      <c r="AC1279" s="121"/>
      <c r="AD1279" s="289" t="s">
        <v>347</v>
      </c>
      <c r="AE1279" s="289" t="s">
        <v>347</v>
      </c>
      <c r="AF1279" s="113" t="s">
        <v>937</v>
      </c>
    </row>
    <row r="1280" spans="1:32" x14ac:dyDescent="0.25">
      <c r="A1280">
        <v>17</v>
      </c>
      <c r="B1280" t="s">
        <v>36</v>
      </c>
      <c r="C1280" t="s">
        <v>412</v>
      </c>
      <c r="D1280">
        <v>5</v>
      </c>
      <c r="E1280" t="s">
        <v>861</v>
      </c>
      <c r="F1280">
        <v>39</v>
      </c>
      <c r="G1280" t="str">
        <f>VLOOKUP(M1280,'BATERIA DE PROYECTOS'!$A$2:$G$115,7,0)</f>
        <v>Programa 39. Camino hacia una democracia deliberativa con un gobierno cercano a la gente y con participación ciudadana</v>
      </c>
      <c r="H1280" t="s">
        <v>373</v>
      </c>
      <c r="I1280" t="str">
        <f>VLOOKUP(M1280,'BATERIA DE PROYECTOS'!$A$2:$I$115,9,0)</f>
        <v>Línea diferencial étnica</v>
      </c>
      <c r="J1280" t="s">
        <v>539</v>
      </c>
      <c r="K1280">
        <v>46</v>
      </c>
      <c r="L1280" t="str">
        <f>VLOOKUP(M1280,'BATERIA DE PROYECTOS'!$A$2:$L$115,12,0)</f>
        <v>Iniciativas diferenciales étnicas para comunidades Negras, Afrocolombianas, Raizales, Palenqueras, y los Pueblos Indígenas, Rrom o Gitano</v>
      </c>
      <c r="M1280">
        <v>104</v>
      </c>
      <c r="N1280" t="s">
        <v>941</v>
      </c>
      <c r="O1280" t="s">
        <v>942</v>
      </c>
      <c r="P1280" t="s">
        <v>942</v>
      </c>
      <c r="Q1280" s="104">
        <v>125</v>
      </c>
      <c r="R1280" s="104">
        <v>125</v>
      </c>
      <c r="S1280" s="104">
        <v>125</v>
      </c>
      <c r="T1280" s="104">
        <v>125</v>
      </c>
      <c r="U1280" s="104">
        <v>500</v>
      </c>
      <c r="V1280" s="105">
        <v>4.4999999999999997E-3</v>
      </c>
      <c r="W1280">
        <v>0</v>
      </c>
      <c r="X1280" s="103">
        <v>1</v>
      </c>
      <c r="Y1280" t="s">
        <v>1076</v>
      </c>
      <c r="Z1280" s="103">
        <v>3</v>
      </c>
      <c r="AA1280" s="112">
        <v>34</v>
      </c>
      <c r="AB1280" s="113" t="s">
        <v>943</v>
      </c>
      <c r="AC1280" s="121"/>
      <c r="AD1280" s="289" t="s">
        <v>347</v>
      </c>
      <c r="AE1280" s="289" t="s">
        <v>347</v>
      </c>
      <c r="AF1280" s="113" t="s">
        <v>937</v>
      </c>
    </row>
    <row r="1281" spans="1:32" x14ac:dyDescent="0.25">
      <c r="A1281">
        <v>17</v>
      </c>
      <c r="B1281" t="s">
        <v>36</v>
      </c>
      <c r="C1281" t="s">
        <v>412</v>
      </c>
      <c r="D1281">
        <v>5</v>
      </c>
      <c r="E1281" t="s">
        <v>861</v>
      </c>
      <c r="F1281">
        <v>39</v>
      </c>
      <c r="G1281" t="str">
        <f>VLOOKUP(M1281,'BATERIA DE PROYECTOS'!$A$2:$G$115,7,0)</f>
        <v>Programa 39. Camino hacia una democracia deliberativa con un gobierno cercano a la gente y con participación ciudadana</v>
      </c>
      <c r="H1281" t="s">
        <v>345</v>
      </c>
      <c r="I1281" t="str">
        <f>VLOOKUP(M1281,'BATERIA DE PROYECTOS'!$A$2:$I$115,9,0)</f>
        <v>Democracia deliberativa y participación</v>
      </c>
      <c r="J1281" t="s">
        <v>347</v>
      </c>
      <c r="K1281">
        <v>58</v>
      </c>
      <c r="L1281" t="str">
        <f>VLOOKUP(M1281,'BATERIA DE PROYECTOS'!$A$2:$L$115,12,0)</f>
        <v>Infraestructura de espacios para la participación</v>
      </c>
      <c r="M1281">
        <v>107</v>
      </c>
      <c r="N1281" t="s">
        <v>952</v>
      </c>
      <c r="O1281" t="s">
        <v>953</v>
      </c>
      <c r="P1281" t="s">
        <v>2099</v>
      </c>
      <c r="Q1281" s="104">
        <v>274</v>
      </c>
      <c r="R1281" s="104">
        <v>282</v>
      </c>
      <c r="S1281" s="104">
        <v>291</v>
      </c>
      <c r="T1281" s="104">
        <v>299</v>
      </c>
      <c r="U1281" s="104">
        <v>1146</v>
      </c>
      <c r="V1281" s="105">
        <v>1.04E-2</v>
      </c>
      <c r="W1281">
        <v>0</v>
      </c>
      <c r="X1281" s="103">
        <v>4</v>
      </c>
      <c r="Y1281" t="s">
        <v>1076</v>
      </c>
      <c r="Z1281" s="103">
        <v>3</v>
      </c>
      <c r="AA1281" s="112">
        <v>32</v>
      </c>
      <c r="AB1281" s="113" t="s">
        <v>954</v>
      </c>
      <c r="AC1281" s="121"/>
      <c r="AD1281" s="289" t="s">
        <v>347</v>
      </c>
      <c r="AE1281" s="289" t="s">
        <v>347</v>
      </c>
      <c r="AF1281" s="113" t="s">
        <v>955</v>
      </c>
    </row>
    <row r="1282" spans="1:32" x14ac:dyDescent="0.25">
      <c r="A1282">
        <v>17</v>
      </c>
      <c r="B1282" t="s">
        <v>36</v>
      </c>
      <c r="C1282" t="s">
        <v>412</v>
      </c>
      <c r="D1282">
        <v>5</v>
      </c>
      <c r="E1282" t="s">
        <v>861</v>
      </c>
      <c r="F1282">
        <v>39</v>
      </c>
      <c r="G1282" t="str">
        <f>VLOOKUP(M1282,'BATERIA DE PROYECTOS'!$A$2:$G$115,7,0)</f>
        <v>Programa 39. Camino hacia una democracia deliberativa con un gobierno cercano a la gente y con participación ciudadana</v>
      </c>
      <c r="H1282" t="s">
        <v>345</v>
      </c>
      <c r="I1282" t="str">
        <f>VLOOKUP(M1282,'BATERIA DE PROYECTOS'!$A$2:$I$115,9,0)</f>
        <v>Gobierno confiable</v>
      </c>
      <c r="J1282" t="s">
        <v>347</v>
      </c>
      <c r="K1282">
        <v>59</v>
      </c>
      <c r="L1282" t="str">
        <f>VLOOKUP(M1282,'BATERIA DE PROYECTOS'!$A$2:$L$115,12,0)</f>
        <v>Fortalecimiento a medios comunitarios y alternativos</v>
      </c>
      <c r="M1282">
        <v>109</v>
      </c>
      <c r="N1282" t="s">
        <v>966</v>
      </c>
      <c r="O1282" t="s">
        <v>967</v>
      </c>
      <c r="P1282" t="s">
        <v>2100</v>
      </c>
      <c r="Q1282" s="104">
        <v>245</v>
      </c>
      <c r="R1282" s="104">
        <v>253</v>
      </c>
      <c r="S1282" s="104">
        <v>260</v>
      </c>
      <c r="T1282" s="104">
        <v>267</v>
      </c>
      <c r="U1282" s="104">
        <v>1025</v>
      </c>
      <c r="V1282" s="105">
        <v>9.2999999999999992E-3</v>
      </c>
      <c r="W1282">
        <v>0</v>
      </c>
      <c r="X1282" s="103">
        <v>20</v>
      </c>
      <c r="Y1282" t="s">
        <v>1076</v>
      </c>
      <c r="Z1282" s="103">
        <v>3</v>
      </c>
      <c r="AA1282" s="112">
        <v>32</v>
      </c>
      <c r="AB1282" s="113" t="s">
        <v>968</v>
      </c>
      <c r="AC1282" s="121"/>
      <c r="AD1282" s="289" t="s">
        <v>347</v>
      </c>
      <c r="AE1282" s="289" t="s">
        <v>347</v>
      </c>
      <c r="AF1282" s="113" t="s">
        <v>969</v>
      </c>
    </row>
    <row r="1283" spans="1:32" x14ac:dyDescent="0.25">
      <c r="A1283">
        <v>18</v>
      </c>
      <c r="B1283" t="s">
        <v>38</v>
      </c>
      <c r="C1283" t="s">
        <v>342</v>
      </c>
      <c r="D1283">
        <v>1</v>
      </c>
      <c r="E1283" t="s">
        <v>343</v>
      </c>
      <c r="F1283">
        <v>1</v>
      </c>
      <c r="G1283" t="str">
        <f>VLOOKUP(M1283,'BATERIA DE PROYECTOS'!$A$2:$G$115,7,0)</f>
        <v>Programa 1. Diálogo social y cultura ciudadana para la convivencia pacífica y la recuperación de la confianza.</v>
      </c>
      <c r="H1283" t="s">
        <v>345</v>
      </c>
      <c r="I1283" t="str">
        <f>VLOOKUP(M1283,'BATERIA DE PROYECTOS'!$A$2:$I$115,9,0)</f>
        <v>Cultura ciudadana para la convivencia pacífica</v>
      </c>
      <c r="J1283" t="s">
        <v>347</v>
      </c>
      <c r="K1283">
        <v>15</v>
      </c>
      <c r="L1283" t="str">
        <f>VLOOKUP(M1283,'BATERIA DE PROYECTOS'!$A$2:$L$115,12,0)</f>
        <v>Promoción de la convivencia ciudadana</v>
      </c>
      <c r="M1283">
        <v>1</v>
      </c>
      <c r="N1283" t="s">
        <v>350</v>
      </c>
      <c r="O1283" t="s">
        <v>351</v>
      </c>
      <c r="P1283" t="s">
        <v>1870</v>
      </c>
      <c r="Q1283" s="104">
        <v>661.31480699999997</v>
      </c>
      <c r="R1283" s="104">
        <v>686.15077099999996</v>
      </c>
      <c r="S1283" s="104">
        <v>706.12893399999996</v>
      </c>
      <c r="T1283" s="104">
        <v>726.69291099999998</v>
      </c>
      <c r="U1283" s="104">
        <v>2780.2874225400001</v>
      </c>
      <c r="V1283" s="105">
        <v>6.4999999999999997E-3</v>
      </c>
      <c r="W1283">
        <v>0</v>
      </c>
      <c r="X1283" s="103">
        <v>40</v>
      </c>
      <c r="Y1283" t="s">
        <v>991</v>
      </c>
      <c r="Z1283" s="103">
        <v>51</v>
      </c>
      <c r="AA1283" s="112">
        <v>1</v>
      </c>
      <c r="AB1283" s="113" t="s">
        <v>352</v>
      </c>
      <c r="AC1283" s="121"/>
      <c r="AD1283" s="289" t="s">
        <v>353</v>
      </c>
      <c r="AE1283" s="289" t="s">
        <v>347</v>
      </c>
      <c r="AF1283" s="113" t="s">
        <v>354</v>
      </c>
    </row>
    <row r="1284" spans="1:32" x14ac:dyDescent="0.25">
      <c r="A1284">
        <v>18</v>
      </c>
      <c r="B1284" t="s">
        <v>38</v>
      </c>
      <c r="C1284" t="s">
        <v>342</v>
      </c>
      <c r="D1284">
        <v>1</v>
      </c>
      <c r="E1284" t="s">
        <v>343</v>
      </c>
      <c r="F1284">
        <v>1</v>
      </c>
      <c r="G1284" t="str">
        <f>VLOOKUP(M1284,'BATERIA DE PROYECTOS'!$A$2:$G$115,7,0)</f>
        <v>Programa 1. Diálogo social y cultura ciudadana para la convivencia pacífica y la recuperación de la confianza.</v>
      </c>
      <c r="H1284" t="s">
        <v>345</v>
      </c>
      <c r="I1284" t="str">
        <f>VLOOKUP(M1284,'BATERIA DE PROYECTOS'!$A$2:$I$115,9,0)</f>
        <v>Cultura ciudadana para la convivencia pacífica</v>
      </c>
      <c r="J1284" t="s">
        <v>347</v>
      </c>
      <c r="K1284">
        <v>15</v>
      </c>
      <c r="L1284" t="str">
        <f>VLOOKUP(M1284,'BATERIA DE PROYECTOS'!$A$2:$L$115,12,0)</f>
        <v>Promoción de la convivencia ciudadana</v>
      </c>
      <c r="M1284">
        <v>2</v>
      </c>
      <c r="N1284" t="s">
        <v>355</v>
      </c>
      <c r="O1284" t="s">
        <v>356</v>
      </c>
      <c r="P1284" t="s">
        <v>992</v>
      </c>
      <c r="Q1284" s="104">
        <v>220.43826899999999</v>
      </c>
      <c r="R1284" s="104">
        <v>228.71692400000001</v>
      </c>
      <c r="S1284" s="104">
        <v>235.37631099999999</v>
      </c>
      <c r="T1284" s="104">
        <v>242.23097000000001</v>
      </c>
      <c r="U1284" s="104">
        <v>926.76247417999991</v>
      </c>
      <c r="V1284" s="105">
        <v>2.2000000000000001E-3</v>
      </c>
      <c r="W1284">
        <v>0</v>
      </c>
      <c r="X1284" s="103">
        <v>4</v>
      </c>
      <c r="Y1284" t="s">
        <v>991</v>
      </c>
      <c r="Z1284" s="103">
        <v>51</v>
      </c>
      <c r="AA1284" s="112">
        <v>1</v>
      </c>
      <c r="AB1284" s="113" t="s">
        <v>357</v>
      </c>
      <c r="AC1284" s="121"/>
      <c r="AD1284" s="289" t="s">
        <v>358</v>
      </c>
      <c r="AE1284" s="289" t="s">
        <v>347</v>
      </c>
      <c r="AF1284" s="113" t="s">
        <v>359</v>
      </c>
    </row>
    <row r="1285" spans="1:32" x14ac:dyDescent="0.25">
      <c r="A1285">
        <v>18</v>
      </c>
      <c r="B1285" t="s">
        <v>38</v>
      </c>
      <c r="C1285" t="s">
        <v>342</v>
      </c>
      <c r="D1285">
        <v>1</v>
      </c>
      <c r="E1285" t="s">
        <v>343</v>
      </c>
      <c r="F1285">
        <v>1</v>
      </c>
      <c r="G1285" t="str">
        <f>VLOOKUP(M1285,'BATERIA DE PROYECTOS'!$A$2:$G$115,7,0)</f>
        <v>Programa 1. Diálogo social y cultura ciudadana para la convivencia pacífica y la recuperación de la confianza.</v>
      </c>
      <c r="H1285" t="s">
        <v>345</v>
      </c>
      <c r="I1285" t="str">
        <f>VLOOKUP(M1285,'BATERIA DE PROYECTOS'!$A$2:$I$115,9,0)</f>
        <v>Cultura ciudadana para la convivencia pacífica</v>
      </c>
      <c r="J1285" t="s">
        <v>347</v>
      </c>
      <c r="K1285">
        <v>15</v>
      </c>
      <c r="L1285" t="str">
        <f>VLOOKUP(M1285,'BATERIA DE PROYECTOS'!$A$2:$L$115,12,0)</f>
        <v>Promoción de la convivencia ciudadana</v>
      </c>
      <c r="M1285">
        <v>3</v>
      </c>
      <c r="N1285" t="s">
        <v>360</v>
      </c>
      <c r="O1285" t="s">
        <v>361</v>
      </c>
      <c r="P1285" t="s">
        <v>1338</v>
      </c>
      <c r="Q1285" s="104">
        <v>220.43826899999999</v>
      </c>
      <c r="R1285" s="104">
        <v>228.71692400000001</v>
      </c>
      <c r="S1285" s="104">
        <v>235.37631099999999</v>
      </c>
      <c r="T1285" s="104">
        <v>242.23097000000001</v>
      </c>
      <c r="U1285" s="104">
        <v>926.76247417999991</v>
      </c>
      <c r="V1285" s="105">
        <v>2.2000000000000001E-3</v>
      </c>
      <c r="W1285">
        <v>0</v>
      </c>
      <c r="X1285" s="103">
        <v>4</v>
      </c>
      <c r="Y1285" t="s">
        <v>991</v>
      </c>
      <c r="Z1285" s="103">
        <v>51</v>
      </c>
      <c r="AA1285" s="112">
        <v>1</v>
      </c>
      <c r="AB1285" s="113" t="s">
        <v>362</v>
      </c>
      <c r="AC1285" s="121"/>
      <c r="AD1285" s="289" t="s">
        <v>358</v>
      </c>
      <c r="AE1285" s="289" t="s">
        <v>347</v>
      </c>
      <c r="AF1285" s="113" t="s">
        <v>354</v>
      </c>
    </row>
    <row r="1286" spans="1:32" x14ac:dyDescent="0.25">
      <c r="A1286">
        <v>18</v>
      </c>
      <c r="B1286" t="s">
        <v>38</v>
      </c>
      <c r="C1286" t="s">
        <v>363</v>
      </c>
      <c r="D1286">
        <v>1</v>
      </c>
      <c r="E1286" t="s">
        <v>343</v>
      </c>
      <c r="F1286">
        <v>2</v>
      </c>
      <c r="G1286" t="str">
        <f>VLOOKUP(M1286,'BATERIA DE PROYECTOS'!$A$2:$G$115,7,0)</f>
        <v>Programa 2. Cero tolerancia a las violencias contra las mujeres y basadas en género</v>
      </c>
      <c r="H1286" t="s">
        <v>345</v>
      </c>
      <c r="I1286" t="str">
        <f>VLOOKUP(M1286,'BATERIA DE PROYECTOS'!$A$2:$I$115,9,0)</f>
        <v>Cero tolerancia a las violencias</v>
      </c>
      <c r="J1286" t="s">
        <v>347</v>
      </c>
      <c r="K1286">
        <v>22</v>
      </c>
      <c r="L1286" t="str">
        <f>VLOOKUP(M1286,'BATERIA DE PROYECTOS'!$A$2:$L$115,12,0)</f>
        <v>Prevención del feminicidio y las violencias contra las mujeres</v>
      </c>
      <c r="M1286">
        <v>4</v>
      </c>
      <c r="N1286" t="s">
        <v>368</v>
      </c>
      <c r="O1286" t="s">
        <v>369</v>
      </c>
      <c r="P1286" t="s">
        <v>2101</v>
      </c>
      <c r="Q1286" s="104">
        <v>1567.3363159999999</v>
      </c>
      <c r="R1286" s="104">
        <v>1626.19831</v>
      </c>
      <c r="S1286" s="104">
        <v>1673.5471680000001</v>
      </c>
      <c r="T1286" s="104">
        <v>1722.2844219999999</v>
      </c>
      <c r="U1286" s="104">
        <v>6589.3662155000002</v>
      </c>
      <c r="V1286" s="105">
        <v>1.55E-2</v>
      </c>
      <c r="W1286">
        <v>0</v>
      </c>
      <c r="X1286" s="103">
        <v>8000</v>
      </c>
      <c r="Y1286" t="s">
        <v>995</v>
      </c>
      <c r="Z1286" s="103">
        <v>50</v>
      </c>
      <c r="AA1286" s="112">
        <v>2</v>
      </c>
      <c r="AB1286" s="113" t="s">
        <v>222</v>
      </c>
      <c r="AC1286" s="121"/>
      <c r="AD1286" s="289" t="s">
        <v>370</v>
      </c>
      <c r="AE1286" s="289" t="s">
        <v>347</v>
      </c>
      <c r="AF1286" s="113" t="s">
        <v>371</v>
      </c>
    </row>
    <row r="1287" spans="1:32" x14ac:dyDescent="0.25">
      <c r="A1287">
        <v>18</v>
      </c>
      <c r="B1287" t="s">
        <v>38</v>
      </c>
      <c r="C1287" t="s">
        <v>342</v>
      </c>
      <c r="D1287">
        <v>1</v>
      </c>
      <c r="E1287" t="s">
        <v>343</v>
      </c>
      <c r="F1287">
        <v>3</v>
      </c>
      <c r="G1287" t="str">
        <f>VLOOKUP(M1287,'BATERIA DE PROYECTOS'!$A$2:$G$115,7,0)</f>
        <v>Programa 3. Desmantelamiento de estructuras criminales y delincuenciales con mejores capacidades y activos tecnológicos.</v>
      </c>
      <c r="H1287" t="s">
        <v>373</v>
      </c>
      <c r="I1287" t="str">
        <f>VLOOKUP(M1287,'BATERIA DE PROYECTOS'!$A$2:$I$115,9,0)</f>
        <v>Mejores capacidades al servicio de la seguridad</v>
      </c>
      <c r="J1287" t="s">
        <v>375</v>
      </c>
      <c r="K1287">
        <v>2</v>
      </c>
      <c r="L1287" t="str">
        <f>VLOOKUP(M1287,'BATERIA DE PROYECTOS'!$A$2:$L$115,12,0)</f>
        <v>Dotación, mantenimiento de equipamientos que permitan el fortalecimiento de la seguridad y justicia.</v>
      </c>
      <c r="M1287">
        <v>5</v>
      </c>
      <c r="N1287" t="s">
        <v>378</v>
      </c>
      <c r="O1287" t="s">
        <v>379</v>
      </c>
      <c r="P1287" t="s">
        <v>996</v>
      </c>
      <c r="Q1287" s="104">
        <v>910.06624799999997</v>
      </c>
      <c r="R1287" s="104">
        <v>944.24418000000003</v>
      </c>
      <c r="S1287" s="104">
        <v>971.73706500000003</v>
      </c>
      <c r="T1287" s="104">
        <v>1000.036116</v>
      </c>
      <c r="U1287" s="104">
        <v>3826.0836089999998</v>
      </c>
      <c r="V1287" s="105">
        <v>8.9999999999999993E-3</v>
      </c>
      <c r="W1287">
        <v>0</v>
      </c>
      <c r="X1287" s="103">
        <v>4</v>
      </c>
      <c r="Y1287" t="s">
        <v>991</v>
      </c>
      <c r="Z1287" s="103">
        <v>51</v>
      </c>
      <c r="AA1287" s="112">
        <v>3</v>
      </c>
      <c r="AB1287" s="113" t="s">
        <v>222</v>
      </c>
      <c r="AC1287" s="121"/>
      <c r="AD1287" s="289" t="s">
        <v>347</v>
      </c>
      <c r="AE1287" s="289" t="s">
        <v>347</v>
      </c>
      <c r="AF1287" s="113" t="s">
        <v>380</v>
      </c>
    </row>
    <row r="1288" spans="1:32" x14ac:dyDescent="0.25">
      <c r="A1288">
        <v>18</v>
      </c>
      <c r="B1288" t="s">
        <v>38</v>
      </c>
      <c r="C1288" t="s">
        <v>342</v>
      </c>
      <c r="D1288">
        <v>1</v>
      </c>
      <c r="E1288" t="s">
        <v>343</v>
      </c>
      <c r="F1288">
        <v>4</v>
      </c>
      <c r="G1288" t="str">
        <f>VLOOKUP(M1288,'BATERIA DE PROYECTOS'!$A$2:$G$115,7,0)</f>
        <v>Programa 4. Servicios centrados en la justicia.</v>
      </c>
      <c r="H1288" t="s">
        <v>345</v>
      </c>
      <c r="I1288" t="str">
        <f>VLOOKUP(M1288,'BATERIA DE PROYECTOS'!$A$2:$I$115,9,0)</f>
        <v>Cultura ciudadana para la convivencia pacífica</v>
      </c>
      <c r="J1288" t="s">
        <v>347</v>
      </c>
      <c r="K1288">
        <v>14</v>
      </c>
      <c r="L1288" t="str">
        <f>VLOOKUP(M1288,'BATERIA DE PROYECTOS'!$A$2:$L$115,12,0)</f>
        <v>Acceso a la Justicia</v>
      </c>
      <c r="M1288">
        <v>7</v>
      </c>
      <c r="N1288" t="s">
        <v>388</v>
      </c>
      <c r="O1288" t="s">
        <v>389</v>
      </c>
      <c r="P1288" t="s">
        <v>1235</v>
      </c>
      <c r="Q1288" s="104">
        <v>317.48899999999998</v>
      </c>
      <c r="R1288" s="104">
        <v>329.41243700000001</v>
      </c>
      <c r="S1288" s="104">
        <v>339.00370400000003</v>
      </c>
      <c r="T1288" s="104">
        <v>348.87621300000001</v>
      </c>
      <c r="U1288" s="104">
        <v>1334.7813533800002</v>
      </c>
      <c r="V1288" s="105">
        <v>3.0999999999999999E-3</v>
      </c>
      <c r="W1288">
        <v>0</v>
      </c>
      <c r="X1288" s="103">
        <v>4</v>
      </c>
      <c r="Y1288" t="s">
        <v>991</v>
      </c>
      <c r="Z1288" s="103">
        <v>51</v>
      </c>
      <c r="AA1288" s="112">
        <v>4</v>
      </c>
      <c r="AB1288" s="113" t="s">
        <v>390</v>
      </c>
      <c r="AC1288" s="121"/>
      <c r="AD1288" s="289" t="s">
        <v>347</v>
      </c>
      <c r="AE1288" s="289" t="s">
        <v>347</v>
      </c>
      <c r="AF1288" s="113" t="s">
        <v>391</v>
      </c>
    </row>
    <row r="1289" spans="1:32" x14ac:dyDescent="0.25">
      <c r="A1289">
        <v>18</v>
      </c>
      <c r="B1289" t="s">
        <v>38</v>
      </c>
      <c r="C1289" t="s">
        <v>342</v>
      </c>
      <c r="D1289">
        <v>1</v>
      </c>
      <c r="E1289" t="s">
        <v>343</v>
      </c>
      <c r="F1289">
        <v>4</v>
      </c>
      <c r="G1289" t="str">
        <f>VLOOKUP(M1289,'BATERIA DE PROYECTOS'!$A$2:$G$115,7,0)</f>
        <v>Programa 4. Servicios centrados en la justicia.</v>
      </c>
      <c r="H1289" t="s">
        <v>345</v>
      </c>
      <c r="I1289" t="str">
        <f>VLOOKUP(M1289,'BATERIA DE PROYECTOS'!$A$2:$I$115,9,0)</f>
        <v>Cultura ciudadana para la convivencia pacífica</v>
      </c>
      <c r="J1289" t="s">
        <v>347</v>
      </c>
      <c r="K1289">
        <v>14</v>
      </c>
      <c r="L1289" t="str">
        <f>VLOOKUP(M1289,'BATERIA DE PROYECTOS'!$A$2:$L$115,12,0)</f>
        <v>Acceso a la Justicia</v>
      </c>
      <c r="M1289">
        <v>9</v>
      </c>
      <c r="N1289" t="s">
        <v>394</v>
      </c>
      <c r="O1289" t="s">
        <v>395</v>
      </c>
      <c r="P1289" t="s">
        <v>1753</v>
      </c>
      <c r="Q1289" s="104">
        <v>317.48899999999998</v>
      </c>
      <c r="R1289" s="104">
        <v>329.41243700000001</v>
      </c>
      <c r="S1289" s="104">
        <v>339.00370400000003</v>
      </c>
      <c r="T1289" s="104">
        <v>348.87621300000001</v>
      </c>
      <c r="U1289" s="104">
        <v>1334.7813533800002</v>
      </c>
      <c r="V1289" s="105">
        <v>3.0999999999999999E-3</v>
      </c>
      <c r="W1289">
        <v>0</v>
      </c>
      <c r="X1289" s="103">
        <v>4</v>
      </c>
      <c r="Y1289" t="s">
        <v>991</v>
      </c>
      <c r="Z1289" s="103">
        <v>51</v>
      </c>
      <c r="AA1289" s="112">
        <v>4</v>
      </c>
      <c r="AB1289" s="113" t="s">
        <v>396</v>
      </c>
      <c r="AC1289" s="121"/>
      <c r="AD1289" s="289" t="s">
        <v>347</v>
      </c>
      <c r="AE1289" s="289" t="s">
        <v>347</v>
      </c>
      <c r="AF1289" s="113" t="s">
        <v>397</v>
      </c>
    </row>
    <row r="1290" spans="1:32" x14ac:dyDescent="0.25">
      <c r="A1290">
        <v>18</v>
      </c>
      <c r="B1290" t="s">
        <v>38</v>
      </c>
      <c r="C1290" t="s">
        <v>342</v>
      </c>
      <c r="D1290">
        <v>1</v>
      </c>
      <c r="E1290" t="s">
        <v>343</v>
      </c>
      <c r="F1290">
        <v>4</v>
      </c>
      <c r="G1290" t="str">
        <f>VLOOKUP(M1290,'BATERIA DE PROYECTOS'!$A$2:$G$115,7,0)</f>
        <v>Programa 4. Servicios centrados en la justicia.</v>
      </c>
      <c r="H1290" t="s">
        <v>345</v>
      </c>
      <c r="I1290" t="str">
        <f>VLOOKUP(M1290,'BATERIA DE PROYECTOS'!$A$2:$I$115,9,0)</f>
        <v>Cultura ciudadana para la convivencia pacífica</v>
      </c>
      <c r="J1290" t="s">
        <v>347</v>
      </c>
      <c r="K1290">
        <v>14</v>
      </c>
      <c r="L1290" t="str">
        <f>VLOOKUP(M1290,'BATERIA DE PROYECTOS'!$A$2:$L$115,12,0)</f>
        <v>Acceso a la Justicia</v>
      </c>
      <c r="M1290">
        <v>12</v>
      </c>
      <c r="N1290" t="s">
        <v>404</v>
      </c>
      <c r="O1290" t="s">
        <v>405</v>
      </c>
      <c r="P1290" t="s">
        <v>1756</v>
      </c>
      <c r="Q1290" s="104">
        <v>317.48899999999998</v>
      </c>
      <c r="R1290" s="104">
        <v>329.41243700000001</v>
      </c>
      <c r="S1290" s="104">
        <v>339.00370400000003</v>
      </c>
      <c r="T1290" s="104">
        <v>348.87621300000001</v>
      </c>
      <c r="U1290" s="104">
        <v>1334.7813533800002</v>
      </c>
      <c r="V1290" s="105">
        <v>3.0999999999999999E-3</v>
      </c>
      <c r="W1290">
        <v>0</v>
      </c>
      <c r="X1290" s="103">
        <v>4</v>
      </c>
      <c r="Y1290" t="s">
        <v>991</v>
      </c>
      <c r="Z1290" s="103">
        <v>51</v>
      </c>
      <c r="AA1290" s="112">
        <v>4</v>
      </c>
      <c r="AB1290" s="113" t="s">
        <v>406</v>
      </c>
      <c r="AC1290" s="121"/>
      <c r="AD1290" s="289" t="s">
        <v>407</v>
      </c>
      <c r="AE1290" s="289" t="s">
        <v>347</v>
      </c>
      <c r="AF1290" s="113" t="s">
        <v>408</v>
      </c>
    </row>
    <row r="1291" spans="1:32" x14ac:dyDescent="0.25">
      <c r="A1291">
        <v>18</v>
      </c>
      <c r="B1291" t="s">
        <v>38</v>
      </c>
      <c r="C1291" t="s">
        <v>342</v>
      </c>
      <c r="D1291">
        <v>1</v>
      </c>
      <c r="E1291" t="s">
        <v>343</v>
      </c>
      <c r="F1291">
        <v>4</v>
      </c>
      <c r="G1291" t="str">
        <f>VLOOKUP(M1291,'BATERIA DE PROYECTOS'!$A$2:$G$115,7,0)</f>
        <v>Programa 4. Servicios centrados en la justicia.</v>
      </c>
      <c r="H1291" t="s">
        <v>345</v>
      </c>
      <c r="I1291" t="str">
        <f>VLOOKUP(M1291,'BATERIA DE PROYECTOS'!$A$2:$I$115,9,0)</f>
        <v>Cultura ciudadana para la convivencia pacífica</v>
      </c>
      <c r="J1291" t="s">
        <v>347</v>
      </c>
      <c r="K1291">
        <v>14</v>
      </c>
      <c r="L1291" t="str">
        <f>VLOOKUP(M1291,'BATERIA DE PROYECTOS'!$A$2:$L$115,12,0)</f>
        <v>Acceso a la Justicia</v>
      </c>
      <c r="M1291">
        <v>13</v>
      </c>
      <c r="N1291" t="s">
        <v>409</v>
      </c>
      <c r="O1291" t="s">
        <v>410</v>
      </c>
      <c r="P1291" t="s">
        <v>1243</v>
      </c>
      <c r="Q1291" s="104">
        <v>412.63237299999997</v>
      </c>
      <c r="R1291" s="104">
        <v>428.12896000000001</v>
      </c>
      <c r="S1291" s="104">
        <v>440.59448600000002</v>
      </c>
      <c r="T1291" s="104">
        <v>453.42553500000002</v>
      </c>
      <c r="U1291" s="104">
        <v>1734.7813533800002</v>
      </c>
      <c r="V1291" s="105">
        <v>4.1000000000000003E-3</v>
      </c>
      <c r="W1291">
        <v>0</v>
      </c>
      <c r="X1291" s="103">
        <v>4</v>
      </c>
      <c r="Y1291" t="s">
        <v>991</v>
      </c>
      <c r="Z1291" s="103">
        <v>51</v>
      </c>
      <c r="AA1291" s="112">
        <v>4</v>
      </c>
      <c r="AB1291" s="113" t="s">
        <v>411</v>
      </c>
      <c r="AC1291" s="121"/>
      <c r="AD1291" s="289" t="s">
        <v>353</v>
      </c>
      <c r="AE1291" s="289" t="s">
        <v>347</v>
      </c>
      <c r="AF1291" s="113" t="s">
        <v>354</v>
      </c>
    </row>
    <row r="1292" spans="1:32" x14ac:dyDescent="0.25">
      <c r="A1292">
        <v>18</v>
      </c>
      <c r="B1292" t="s">
        <v>38</v>
      </c>
      <c r="C1292" t="s">
        <v>421</v>
      </c>
      <c r="D1292">
        <v>1</v>
      </c>
      <c r="E1292" t="s">
        <v>343</v>
      </c>
      <c r="F1292">
        <v>5</v>
      </c>
      <c r="G1292" t="str">
        <f>VLOOKUP(M1292,'BATERIA DE PROYECTOS'!$A$2:$G$115,7,0)</f>
        <v>Programa 5. Espacio público seguro e inclusivo.</v>
      </c>
      <c r="H1292" t="s">
        <v>345</v>
      </c>
      <c r="I1292" t="str">
        <f>VLOOKUP(M1292,'BATERIA DE PROYECTOS'!$A$2:$I$115,9,0)</f>
        <v>Infraestructura segura e incluyente</v>
      </c>
      <c r="J1292" t="s">
        <v>347</v>
      </c>
      <c r="K1292">
        <v>16</v>
      </c>
      <c r="L1292" t="str">
        <f>VLOOKUP(M1292,'BATERIA DE PROYECTOS'!$A$2:$L$115,12,0)</f>
        <v>Construcción y/o conservación de elementos del sistema de espacio público</v>
      </c>
      <c r="M1292">
        <v>15</v>
      </c>
      <c r="N1292" t="s">
        <v>425</v>
      </c>
      <c r="O1292" t="s">
        <v>426</v>
      </c>
      <c r="P1292" t="s">
        <v>2102</v>
      </c>
      <c r="Q1292" s="104">
        <v>2194.2708419999999</v>
      </c>
      <c r="R1292" s="104">
        <v>2276.6776340000001</v>
      </c>
      <c r="S1292" s="104">
        <v>2342.9660349999999</v>
      </c>
      <c r="T1292" s="104">
        <v>2411.198191</v>
      </c>
      <c r="U1292" s="104">
        <v>9225.1127016999999</v>
      </c>
      <c r="V1292" s="105">
        <v>2.1700000000000001E-2</v>
      </c>
      <c r="W1292">
        <v>0</v>
      </c>
      <c r="X1292" s="103">
        <v>10000</v>
      </c>
      <c r="Y1292" t="s">
        <v>1006</v>
      </c>
      <c r="Z1292" s="103">
        <v>37</v>
      </c>
      <c r="AA1292" s="112">
        <v>6</v>
      </c>
      <c r="AB1292" s="113" t="s">
        <v>383</v>
      </c>
      <c r="AC1292" s="121"/>
      <c r="AD1292" s="289" t="s">
        <v>419</v>
      </c>
      <c r="AE1292" s="289" t="s">
        <v>427</v>
      </c>
      <c r="AF1292" s="113" t="s">
        <v>429</v>
      </c>
    </row>
    <row r="1293" spans="1:32" x14ac:dyDescent="0.25">
      <c r="A1293">
        <v>18</v>
      </c>
      <c r="B1293" t="s">
        <v>38</v>
      </c>
      <c r="C1293" t="s">
        <v>342</v>
      </c>
      <c r="D1293">
        <v>1</v>
      </c>
      <c r="E1293" t="s">
        <v>343</v>
      </c>
      <c r="F1293">
        <v>5</v>
      </c>
      <c r="G1293" t="str">
        <f>VLOOKUP(M1293,'BATERIA DE PROYECTOS'!$A$2:$G$115,7,0)</f>
        <v>Programa 5. Espacio público seguro e inclusivo.</v>
      </c>
      <c r="H1293" t="s">
        <v>373</v>
      </c>
      <c r="I1293" t="str">
        <f>VLOOKUP(M1293,'BATERIA DE PROYECTOS'!$A$2:$I$115,9,0)</f>
        <v>Cultura ciudadana para la convivencia pacífica</v>
      </c>
      <c r="J1293" t="s">
        <v>430</v>
      </c>
      <c r="K1293">
        <v>1</v>
      </c>
      <c r="L1293" t="str">
        <f>VLOOKUP(M1293,'BATERIA DE PROYECTOS'!$A$2:$L$115,12,0)</f>
        <v>Cultura ciudadana en torno a la seguridad</v>
      </c>
      <c r="M1293">
        <v>16</v>
      </c>
      <c r="N1293" t="s">
        <v>433</v>
      </c>
      <c r="O1293" t="s">
        <v>434</v>
      </c>
      <c r="P1293" t="s">
        <v>1100</v>
      </c>
      <c r="Q1293" s="104">
        <v>1112.3031920000001</v>
      </c>
      <c r="R1293" s="104">
        <v>1154.0762199999999</v>
      </c>
      <c r="S1293" s="104">
        <v>1187.678635</v>
      </c>
      <c r="T1293" s="104">
        <v>1222.2663640000001</v>
      </c>
      <c r="U1293" s="104">
        <v>4676.3244109999996</v>
      </c>
      <c r="V1293" s="105">
        <v>1.0999999999999999E-2</v>
      </c>
      <c r="W1293">
        <v>0</v>
      </c>
      <c r="X1293" s="103">
        <v>4</v>
      </c>
      <c r="Y1293" t="s">
        <v>991</v>
      </c>
      <c r="Z1293" s="103">
        <v>51</v>
      </c>
      <c r="AA1293" s="112">
        <v>7</v>
      </c>
      <c r="AB1293" s="113" t="s">
        <v>435</v>
      </c>
      <c r="AC1293" s="121"/>
      <c r="AD1293" s="289" t="s">
        <v>436</v>
      </c>
      <c r="AE1293" s="289" t="s">
        <v>347</v>
      </c>
      <c r="AF1293" s="113" t="s">
        <v>437</v>
      </c>
    </row>
    <row r="1294" spans="1:32" x14ac:dyDescent="0.25">
      <c r="A1294">
        <v>18</v>
      </c>
      <c r="B1294" t="s">
        <v>38</v>
      </c>
      <c r="C1294" t="s">
        <v>612</v>
      </c>
      <c r="D1294">
        <v>2</v>
      </c>
      <c r="E1294" t="s">
        <v>439</v>
      </c>
      <c r="F1294">
        <v>7</v>
      </c>
      <c r="G1294" t="str">
        <f>VLOOKUP(M1294,'BATERIA DE PROYECTOS'!$A$2:$G$115,7,0)</f>
        <v>Programa 7. Bogotá, una ciudad con menos pobreza.</v>
      </c>
      <c r="H1294" t="s">
        <v>373</v>
      </c>
      <c r="I1294" t="str">
        <f>VLOOKUP(M1294,'BATERIA DE PROYECTOS'!$A$2:$I$115,9,0)</f>
        <v xml:space="preserve">Menos pobreza </v>
      </c>
      <c r="J1294">
        <v>0.12</v>
      </c>
      <c r="K1294">
        <v>4</v>
      </c>
      <c r="L1294" t="str">
        <f>VLOOKUP(M1294,'BATERIA DE PROYECTOS'!$A$2:$L$115,12,0)</f>
        <v xml:space="preserve">Transferencias monetarias condicionadas para jóvenes </v>
      </c>
      <c r="M1294">
        <v>46</v>
      </c>
      <c r="N1294" t="s">
        <v>617</v>
      </c>
      <c r="O1294" t="s">
        <v>618</v>
      </c>
      <c r="P1294" t="s">
        <v>2103</v>
      </c>
      <c r="Q1294" s="104">
        <v>1456.549894</v>
      </c>
      <c r="R1294" s="104">
        <v>1511.251256</v>
      </c>
      <c r="S1294" s="104">
        <v>1555.2532819999999</v>
      </c>
      <c r="T1294" s="104">
        <v>1600.5455669999999</v>
      </c>
      <c r="U1294" s="104">
        <v>6123.6</v>
      </c>
      <c r="V1294" s="105">
        <v>1.44E-2</v>
      </c>
      <c r="W1294">
        <v>0</v>
      </c>
      <c r="X1294" s="103">
        <v>1486</v>
      </c>
      <c r="Y1294" t="s">
        <v>1009</v>
      </c>
      <c r="Z1294" s="103">
        <v>24</v>
      </c>
      <c r="AA1294" s="112">
        <v>8</v>
      </c>
      <c r="AB1294" s="113" t="s">
        <v>619</v>
      </c>
      <c r="AC1294" s="121"/>
      <c r="AD1294" s="289" t="s">
        <v>620</v>
      </c>
      <c r="AE1294" s="289" t="s">
        <v>621</v>
      </c>
      <c r="AF1294" s="113" t="s">
        <v>622</v>
      </c>
    </row>
    <row r="1295" spans="1:32" x14ac:dyDescent="0.25">
      <c r="A1295">
        <v>18</v>
      </c>
      <c r="B1295" t="s">
        <v>38</v>
      </c>
      <c r="C1295" t="s">
        <v>612</v>
      </c>
      <c r="D1295">
        <v>2</v>
      </c>
      <c r="E1295" t="s">
        <v>439</v>
      </c>
      <c r="F1295">
        <v>7</v>
      </c>
      <c r="G1295" t="str">
        <f>VLOOKUP(M1295,'BATERIA DE PROYECTOS'!$A$2:$G$115,7,0)</f>
        <v>Programa 7. Bogotá, una ciudad con menos pobreza.</v>
      </c>
      <c r="H1295" t="s">
        <v>373</v>
      </c>
      <c r="I1295" t="str">
        <f>VLOOKUP(M1295,'BATERIA DE PROYECTOS'!$A$2:$I$115,9,0)</f>
        <v xml:space="preserve">Menos pobreza </v>
      </c>
      <c r="J1295">
        <v>0.12</v>
      </c>
      <c r="K1295">
        <v>5</v>
      </c>
      <c r="L1295" t="str">
        <f>VLOOKUP(M1295,'BATERIA DE PROYECTOS'!$A$2:$L$115,12,0)</f>
        <v>Otras Transferencias Monetarias</v>
      </c>
      <c r="M1295">
        <v>47</v>
      </c>
      <c r="N1295" t="s">
        <v>625</v>
      </c>
      <c r="O1295" t="s">
        <v>626</v>
      </c>
      <c r="P1295" t="s">
        <v>2104</v>
      </c>
      <c r="Q1295" s="104">
        <v>3916.1012249999999</v>
      </c>
      <c r="R1295" s="104">
        <v>4063.172102</v>
      </c>
      <c r="S1295" s="104">
        <v>4181.4765889999999</v>
      </c>
      <c r="T1295" s="104">
        <v>4303.2500849999997</v>
      </c>
      <c r="U1295" s="104">
        <v>16464</v>
      </c>
      <c r="V1295" s="105">
        <v>3.8699999999999998E-2</v>
      </c>
      <c r="W1295">
        <v>0</v>
      </c>
      <c r="X1295" s="103">
        <v>19275</v>
      </c>
      <c r="Y1295" t="s">
        <v>1009</v>
      </c>
      <c r="Z1295" s="103">
        <v>24</v>
      </c>
      <c r="AA1295" s="112">
        <v>8</v>
      </c>
      <c r="AB1295" s="113" t="s">
        <v>627</v>
      </c>
      <c r="AC1295" s="121"/>
      <c r="AD1295" s="289" t="s">
        <v>620</v>
      </c>
      <c r="AE1295" s="289" t="s">
        <v>628</v>
      </c>
      <c r="AF1295" s="113" t="s">
        <v>629</v>
      </c>
    </row>
    <row r="1296" spans="1:32" x14ac:dyDescent="0.25">
      <c r="A1296">
        <v>18</v>
      </c>
      <c r="B1296" t="s">
        <v>38</v>
      </c>
      <c r="C1296" t="s">
        <v>612</v>
      </c>
      <c r="D1296">
        <v>2</v>
      </c>
      <c r="E1296" t="s">
        <v>439</v>
      </c>
      <c r="F1296">
        <v>7</v>
      </c>
      <c r="G1296" t="str">
        <f>VLOOKUP(M1296,'BATERIA DE PROYECTOS'!$A$2:$G$115,7,0)</f>
        <v>Programa 7. Bogotá, una ciudad con menos pobreza.</v>
      </c>
      <c r="H1296" t="s">
        <v>373</v>
      </c>
      <c r="I1296" t="str">
        <f>VLOOKUP(M1296,'BATERIA DE PROYECTOS'!$A$2:$I$115,9,0)</f>
        <v xml:space="preserve">Menos pobreza </v>
      </c>
      <c r="J1296">
        <v>0.12</v>
      </c>
      <c r="K1296">
        <v>6</v>
      </c>
      <c r="L1296" t="str">
        <f>VLOOKUP(M1296,'BATERIA DE PROYECTOS'!$A$2:$L$115,12,0)</f>
        <v>Apoyo económico para persona mayor - tipo C</v>
      </c>
      <c r="M1296">
        <v>48</v>
      </c>
      <c r="N1296" t="s">
        <v>632</v>
      </c>
      <c r="O1296" t="s">
        <v>633</v>
      </c>
      <c r="P1296" t="s">
        <v>2105</v>
      </c>
      <c r="Q1296" s="104">
        <v>11417.204737</v>
      </c>
      <c r="R1296" s="104">
        <v>11845.982803999999</v>
      </c>
      <c r="S1296" s="104">
        <v>12190.893845000001</v>
      </c>
      <c r="T1296" s="104">
        <v>12545.918614</v>
      </c>
      <c r="U1296" s="104">
        <v>48000</v>
      </c>
      <c r="V1296" s="105">
        <v>0.1129</v>
      </c>
      <c r="W1296">
        <v>0</v>
      </c>
      <c r="X1296" s="103">
        <v>6500</v>
      </c>
      <c r="Y1296" t="s">
        <v>1009</v>
      </c>
      <c r="Z1296" s="103">
        <v>24</v>
      </c>
      <c r="AA1296" s="112">
        <v>8</v>
      </c>
      <c r="AB1296" s="113" t="s">
        <v>634</v>
      </c>
      <c r="AC1296" s="121"/>
      <c r="AD1296" s="289" t="s">
        <v>620</v>
      </c>
      <c r="AE1296" s="289" t="s">
        <v>628</v>
      </c>
      <c r="AF1296" s="113" t="s">
        <v>635</v>
      </c>
    </row>
    <row r="1297" spans="1:32" x14ac:dyDescent="0.25">
      <c r="A1297">
        <v>18</v>
      </c>
      <c r="B1297" t="s">
        <v>38</v>
      </c>
      <c r="C1297" t="s">
        <v>438</v>
      </c>
      <c r="D1297">
        <v>2</v>
      </c>
      <c r="E1297" t="s">
        <v>439</v>
      </c>
      <c r="F1297">
        <v>10</v>
      </c>
      <c r="G1297" t="str">
        <f>VLOOKUP(M1297,'BATERIA DE PROYECTOS'!$A$2:$G$115,7,0)</f>
        <v xml:space="preserve">Programa 10. Salud Pública Integrada e Integral </v>
      </c>
      <c r="H1297" t="s">
        <v>373</v>
      </c>
      <c r="I1297" t="str">
        <f>VLOOKUP(M1297,'BATERIA DE PROYECTOS'!$A$2:$I$115,9,0)</f>
        <v>Ciudad saludable y con bien-estar</v>
      </c>
      <c r="J1297">
        <v>0.03</v>
      </c>
      <c r="K1297">
        <v>8</v>
      </c>
      <c r="L1297" t="str">
        <f>VLOOKUP(M1297,'BATERIA DE PROYECTOS'!$A$2:$L$115,12,0)</f>
        <v>Acciones complementarias para personas con discapacidad y sus cuidadores</v>
      </c>
      <c r="M1297">
        <v>17</v>
      </c>
      <c r="N1297" t="s">
        <v>444</v>
      </c>
      <c r="O1297" t="s">
        <v>445</v>
      </c>
      <c r="P1297" t="s">
        <v>2106</v>
      </c>
      <c r="Q1297" s="104">
        <v>1011.18472</v>
      </c>
      <c r="R1297" s="104">
        <v>1049.1602</v>
      </c>
      <c r="S1297" s="104">
        <v>1079.70785</v>
      </c>
      <c r="T1297" s="104">
        <v>1111.1512399999999</v>
      </c>
      <c r="U1297" s="104">
        <v>4251.2040100000004</v>
      </c>
      <c r="V1297" s="105">
        <v>0.01</v>
      </c>
      <c r="W1297">
        <v>0</v>
      </c>
      <c r="X1297" s="103">
        <v>2000</v>
      </c>
      <c r="Y1297" t="s">
        <v>1013</v>
      </c>
      <c r="Z1297" s="103">
        <v>18</v>
      </c>
      <c r="AA1297" s="112">
        <v>10</v>
      </c>
      <c r="AB1297" s="113" t="s">
        <v>446</v>
      </c>
      <c r="AC1297" s="121"/>
      <c r="AD1297" s="289" t="s">
        <v>347</v>
      </c>
      <c r="AE1297" s="289" t="s">
        <v>447</v>
      </c>
      <c r="AF1297" s="113" t="s">
        <v>449</v>
      </c>
    </row>
    <row r="1298" spans="1:32" x14ac:dyDescent="0.25">
      <c r="A1298">
        <v>18</v>
      </c>
      <c r="B1298" t="s">
        <v>38</v>
      </c>
      <c r="C1298" t="s">
        <v>438</v>
      </c>
      <c r="D1298">
        <v>2</v>
      </c>
      <c r="E1298" t="s">
        <v>439</v>
      </c>
      <c r="F1298">
        <v>10</v>
      </c>
      <c r="G1298" t="str">
        <f>VLOOKUP(M1298,'BATERIA DE PROYECTOS'!$A$2:$G$115,7,0)</f>
        <v xml:space="preserve">Programa 10. Salud Pública Integrada e Integral </v>
      </c>
      <c r="H1298" t="s">
        <v>373</v>
      </c>
      <c r="I1298" t="str">
        <f>VLOOKUP(M1298,'BATERIA DE PROYECTOS'!$A$2:$I$115,9,0)</f>
        <v>Ciudad saludable y con bien-estar</v>
      </c>
      <c r="J1298">
        <v>0.03</v>
      </c>
      <c r="K1298">
        <v>9</v>
      </c>
      <c r="L1298" t="str">
        <f>VLOOKUP(M1298,'BATERIA DE PROYECTOS'!$A$2:$L$115,12,0)</f>
        <v>Acciones para la disminución de los factores de riesgo frente al consumo de sustancias psicoactivas.</v>
      </c>
      <c r="M1298">
        <v>18</v>
      </c>
      <c r="N1298" t="s">
        <v>452</v>
      </c>
      <c r="O1298" t="s">
        <v>453</v>
      </c>
      <c r="P1298" t="s">
        <v>1356</v>
      </c>
      <c r="Q1298" s="104">
        <v>505.59235999999999</v>
      </c>
      <c r="R1298" s="104">
        <v>524.58010000000002</v>
      </c>
      <c r="S1298" s="104">
        <v>539.853925</v>
      </c>
      <c r="T1298" s="104">
        <v>555.57561999999996</v>
      </c>
      <c r="U1298" s="104">
        <v>2125.6020050000002</v>
      </c>
      <c r="V1298" s="105">
        <v>5.0000000000000001E-3</v>
      </c>
      <c r="W1298">
        <v>0</v>
      </c>
      <c r="X1298" s="103">
        <v>2000</v>
      </c>
      <c r="Y1298" t="s">
        <v>1013</v>
      </c>
      <c r="Z1298" s="103">
        <v>18</v>
      </c>
      <c r="AA1298" s="112">
        <v>10</v>
      </c>
      <c r="AB1298" s="113" t="s">
        <v>454</v>
      </c>
      <c r="AC1298" s="121"/>
      <c r="AD1298" s="289" t="s">
        <v>347</v>
      </c>
      <c r="AE1298" s="289" t="s">
        <v>347</v>
      </c>
      <c r="AF1298" s="113" t="s">
        <v>455</v>
      </c>
    </row>
    <row r="1299" spans="1:32" x14ac:dyDescent="0.25">
      <c r="A1299">
        <v>18</v>
      </c>
      <c r="B1299" t="s">
        <v>38</v>
      </c>
      <c r="C1299" t="s">
        <v>438</v>
      </c>
      <c r="D1299">
        <v>2</v>
      </c>
      <c r="E1299" t="s">
        <v>439</v>
      </c>
      <c r="F1299">
        <v>10</v>
      </c>
      <c r="G1299" t="str">
        <f>VLOOKUP(M1299,'BATERIA DE PROYECTOS'!$A$2:$G$115,7,0)</f>
        <v xml:space="preserve">Programa 10. Salud Pública Integrada e Integral </v>
      </c>
      <c r="H1299" t="s">
        <v>373</v>
      </c>
      <c r="I1299" t="str">
        <f>VLOOKUP(M1299,'BATERIA DE PROYECTOS'!$A$2:$I$115,9,0)</f>
        <v>Ciudad saludable y con bien-estar</v>
      </c>
      <c r="J1299">
        <v>0.03</v>
      </c>
      <c r="K1299">
        <v>10</v>
      </c>
      <c r="L1299" t="str">
        <f>VLOOKUP(M1299,'BATERIA DE PROYECTOS'!$A$2:$L$115,12,0)</f>
        <v xml:space="preserve">Otorgamiento de Dispositivos de asistencia Personal - DAP - a personas con discapacidad </v>
      </c>
      <c r="M1299">
        <v>19</v>
      </c>
      <c r="N1299" t="s">
        <v>458</v>
      </c>
      <c r="O1299" t="s">
        <v>459</v>
      </c>
      <c r="P1299" t="s">
        <v>2107</v>
      </c>
      <c r="Q1299" s="104">
        <v>1011.18472</v>
      </c>
      <c r="R1299" s="104">
        <v>1049.1602</v>
      </c>
      <c r="S1299" s="104">
        <v>1079.70785</v>
      </c>
      <c r="T1299" s="104">
        <v>1111.1512399999999</v>
      </c>
      <c r="U1299" s="104">
        <v>4251.2040100000004</v>
      </c>
      <c r="V1299" s="105">
        <v>0.01</v>
      </c>
      <c r="W1299">
        <v>0</v>
      </c>
      <c r="X1299" s="103">
        <v>2000</v>
      </c>
      <c r="Y1299" t="s">
        <v>1013</v>
      </c>
      <c r="Z1299" s="103">
        <v>18</v>
      </c>
      <c r="AA1299" s="112">
        <v>10</v>
      </c>
      <c r="AB1299" s="113" t="s">
        <v>460</v>
      </c>
      <c r="AC1299" s="121"/>
      <c r="AD1299" s="289" t="s">
        <v>347</v>
      </c>
      <c r="AE1299" s="289" t="s">
        <v>447</v>
      </c>
      <c r="AF1299" s="113" t="s">
        <v>449</v>
      </c>
    </row>
    <row r="1300" spans="1:32" x14ac:dyDescent="0.25">
      <c r="A1300">
        <v>18</v>
      </c>
      <c r="B1300" t="s">
        <v>38</v>
      </c>
      <c r="C1300" t="s">
        <v>438</v>
      </c>
      <c r="D1300">
        <v>2</v>
      </c>
      <c r="E1300" t="s">
        <v>439</v>
      </c>
      <c r="F1300">
        <v>10</v>
      </c>
      <c r="G1300" t="str">
        <f>VLOOKUP(M1300,'BATERIA DE PROYECTOS'!$A$2:$G$115,7,0)</f>
        <v xml:space="preserve">Programa 10. Salud Pública Integrada e Integral </v>
      </c>
      <c r="H1300" t="s">
        <v>373</v>
      </c>
      <c r="I1300" t="str">
        <f>VLOOKUP(M1300,'BATERIA DE PROYECTOS'!$A$2:$I$115,9,0)</f>
        <v>Ciudad saludable y con bien-estar</v>
      </c>
      <c r="J1300">
        <v>0.03</v>
      </c>
      <c r="K1300">
        <v>19</v>
      </c>
      <c r="L1300" t="str">
        <f>VLOOKUP(M1300,'BATERIA DE PROYECTOS'!$A$2:$L$115,12,0)</f>
        <v>Salud sexual y reproductiva consciente en adolescentes y jóvenes</v>
      </c>
      <c r="M1300">
        <v>20</v>
      </c>
      <c r="N1300" t="s">
        <v>463</v>
      </c>
      <c r="O1300" t="s">
        <v>464</v>
      </c>
      <c r="P1300" t="s">
        <v>1262</v>
      </c>
      <c r="Q1300" s="104">
        <v>505.59235999999999</v>
      </c>
      <c r="R1300" s="104">
        <v>524.58010000000002</v>
      </c>
      <c r="S1300" s="104">
        <v>539.853925</v>
      </c>
      <c r="T1300" s="104">
        <v>555.57561999999996</v>
      </c>
      <c r="U1300" s="104">
        <v>2125.6020050000002</v>
      </c>
      <c r="V1300" s="105">
        <v>5.0000000000000001E-3</v>
      </c>
      <c r="W1300">
        <v>0</v>
      </c>
      <c r="X1300" s="103">
        <v>2000</v>
      </c>
      <c r="Y1300" t="s">
        <v>1013</v>
      </c>
      <c r="Z1300" s="103">
        <v>18</v>
      </c>
      <c r="AA1300" s="112">
        <v>10</v>
      </c>
      <c r="AB1300" s="113" t="s">
        <v>465</v>
      </c>
      <c r="AC1300" s="121"/>
      <c r="AD1300" s="289" t="s">
        <v>347</v>
      </c>
      <c r="AE1300" s="289" t="s">
        <v>347</v>
      </c>
      <c r="AF1300" s="113" t="s">
        <v>466</v>
      </c>
    </row>
    <row r="1301" spans="1:32" x14ac:dyDescent="0.25">
      <c r="A1301">
        <v>18</v>
      </c>
      <c r="B1301" t="s">
        <v>38</v>
      </c>
      <c r="C1301" t="s">
        <v>438</v>
      </c>
      <c r="D1301">
        <v>2</v>
      </c>
      <c r="E1301" t="s">
        <v>439</v>
      </c>
      <c r="F1301">
        <v>10</v>
      </c>
      <c r="G1301" t="str">
        <f>VLOOKUP(M1301,'BATERIA DE PROYECTOS'!$A$2:$G$115,7,0)</f>
        <v xml:space="preserve">Programa 10. Salud Pública Integrada e Integral </v>
      </c>
      <c r="H1301" t="s">
        <v>345</v>
      </c>
      <c r="I1301" t="str">
        <f>VLOOKUP(M1301,'BATERIA DE PROYECTOS'!$A$2:$I$115,9,0)</f>
        <v>Ciudad saludable y con bien-estar</v>
      </c>
      <c r="J1301" t="s">
        <v>347</v>
      </c>
      <c r="K1301">
        <v>70</v>
      </c>
      <c r="L1301" t="str">
        <f>VLOOKUP(M1301,'BATERIA DE PROYECTOS'!$A$2:$L$115,12,0)</f>
        <v>Acciones para la promoción y atención de la salud mental</v>
      </c>
      <c r="M1301">
        <v>23</v>
      </c>
      <c r="N1301" t="s">
        <v>480</v>
      </c>
      <c r="O1301" t="s">
        <v>481</v>
      </c>
      <c r="P1301" t="s">
        <v>2108</v>
      </c>
      <c r="Q1301" s="104">
        <v>1516.7770800000001</v>
      </c>
      <c r="R1301" s="104">
        <v>1573.7402999999999</v>
      </c>
      <c r="S1301" s="104">
        <v>1619.5617749999999</v>
      </c>
      <c r="T1301" s="104">
        <v>1666.72686</v>
      </c>
      <c r="U1301" s="104">
        <v>6376.8060150000001</v>
      </c>
      <c r="V1301" s="105">
        <v>1.4999999999999999E-2</v>
      </c>
      <c r="W1301">
        <v>0</v>
      </c>
      <c r="X1301" s="103">
        <v>1000</v>
      </c>
      <c r="Y1301" t="s">
        <v>1013</v>
      </c>
      <c r="Z1301" s="103">
        <v>18</v>
      </c>
      <c r="AA1301" s="112">
        <v>10</v>
      </c>
      <c r="AB1301" s="113" t="s">
        <v>482</v>
      </c>
      <c r="AC1301" s="121"/>
      <c r="AD1301" s="289" t="s">
        <v>483</v>
      </c>
      <c r="AE1301" s="289" t="s">
        <v>347</v>
      </c>
      <c r="AF1301" s="113" t="s">
        <v>472</v>
      </c>
    </row>
    <row r="1302" spans="1:32" x14ac:dyDescent="0.25">
      <c r="A1302">
        <v>18</v>
      </c>
      <c r="B1302" t="s">
        <v>38</v>
      </c>
      <c r="C1302" t="s">
        <v>491</v>
      </c>
      <c r="D1302">
        <v>2</v>
      </c>
      <c r="E1302" t="s">
        <v>439</v>
      </c>
      <c r="F1302">
        <v>12</v>
      </c>
      <c r="G1302" t="str">
        <f>VLOOKUP(M1302,'BATERIA DE PROYECTOS'!$A$2:$G$115,7,0)</f>
        <v>Programa 12. Bogotá cuida a su gente</v>
      </c>
      <c r="H1302" t="s">
        <v>345</v>
      </c>
      <c r="I1302" t="str">
        <f>VLOOKUP(M1302,'BATERIA DE PROYECTOS'!$A$2:$I$115,9,0)</f>
        <v>Cuidado de la vida</v>
      </c>
      <c r="J1302" t="s">
        <v>347</v>
      </c>
      <c r="K1302">
        <v>66</v>
      </c>
      <c r="L1302" t="str">
        <f>VLOOKUP(M1302,'BATERIA DE PROYECTOS'!$A$2:$L$115,12,0)</f>
        <v>Prevención y atención de violencia intrafamiliar y sexual para poblaciones en situaciones de riesgo y vulnerabilidad de derechos</v>
      </c>
      <c r="M1302">
        <v>25</v>
      </c>
      <c r="N1302" t="s">
        <v>496</v>
      </c>
      <c r="O1302" t="s">
        <v>497</v>
      </c>
      <c r="P1302" t="s">
        <v>2109</v>
      </c>
      <c r="Q1302" s="104">
        <v>1011.18472</v>
      </c>
      <c r="R1302" s="104">
        <v>1049.1602</v>
      </c>
      <c r="S1302" s="104">
        <v>1079.70785</v>
      </c>
      <c r="T1302" s="104">
        <v>1111.1512399999999</v>
      </c>
      <c r="U1302" s="104">
        <v>4251.2040100000004</v>
      </c>
      <c r="V1302" s="105">
        <v>0.01</v>
      </c>
      <c r="W1302">
        <v>0</v>
      </c>
      <c r="X1302" s="103">
        <v>5000</v>
      </c>
      <c r="Y1302" t="s">
        <v>1009</v>
      </c>
      <c r="Z1302" s="103">
        <v>24</v>
      </c>
      <c r="AA1302" s="112">
        <v>12</v>
      </c>
      <c r="AB1302" s="113" t="s">
        <v>498</v>
      </c>
      <c r="AC1302" s="121"/>
      <c r="AD1302" s="289" t="s">
        <v>347</v>
      </c>
      <c r="AE1302" s="289" t="s">
        <v>347</v>
      </c>
      <c r="AF1302" s="113" t="s">
        <v>371</v>
      </c>
    </row>
    <row r="1303" spans="1:32" x14ac:dyDescent="0.25">
      <c r="A1303">
        <v>18</v>
      </c>
      <c r="B1303" t="s">
        <v>38</v>
      </c>
      <c r="C1303" t="s">
        <v>491</v>
      </c>
      <c r="D1303">
        <v>2</v>
      </c>
      <c r="E1303" t="s">
        <v>439</v>
      </c>
      <c r="F1303">
        <v>12</v>
      </c>
      <c r="G1303" t="str">
        <f>VLOOKUP(M1303,'BATERIA DE PROYECTOS'!$A$2:$G$115,7,0)</f>
        <v>Programa 12. Bogotá cuida a su gente</v>
      </c>
      <c r="H1303" t="s">
        <v>345</v>
      </c>
      <c r="I1303" t="str">
        <f>VLOOKUP(M1303,'BATERIA DE PROYECTOS'!$A$2:$I$115,9,0)</f>
        <v>Cuidado de la vida</v>
      </c>
      <c r="J1303" t="s">
        <v>347</v>
      </c>
      <c r="K1303">
        <v>23</v>
      </c>
      <c r="L1303" t="str">
        <f>VLOOKUP(M1303,'BATERIA DE PROYECTOS'!$A$2:$L$115,12,0)</f>
        <v>Estrategias de cuidado a personas cuidadoras</v>
      </c>
      <c r="M1303">
        <v>26</v>
      </c>
      <c r="N1303" t="s">
        <v>501</v>
      </c>
      <c r="O1303" t="s">
        <v>502</v>
      </c>
      <c r="P1303" t="s">
        <v>2110</v>
      </c>
      <c r="Q1303" s="104">
        <v>1011.18472</v>
      </c>
      <c r="R1303" s="104">
        <v>1049.1602</v>
      </c>
      <c r="S1303" s="104">
        <v>1079.70785</v>
      </c>
      <c r="T1303" s="104">
        <v>1111.1512399999999</v>
      </c>
      <c r="U1303" s="104">
        <v>4251.2040100000004</v>
      </c>
      <c r="V1303" s="105">
        <v>0.01</v>
      </c>
      <c r="W1303">
        <v>0</v>
      </c>
      <c r="X1303" s="103">
        <v>2400</v>
      </c>
      <c r="Y1303" t="s">
        <v>995</v>
      </c>
      <c r="Z1303" s="103">
        <v>50</v>
      </c>
      <c r="AA1303" s="112">
        <v>12</v>
      </c>
      <c r="AB1303" s="113" t="s">
        <v>503</v>
      </c>
      <c r="AC1303" s="121"/>
      <c r="AD1303" s="289" t="s">
        <v>347</v>
      </c>
      <c r="AE1303" s="289" t="s">
        <v>347</v>
      </c>
      <c r="AF1303" s="113" t="s">
        <v>371</v>
      </c>
    </row>
    <row r="1304" spans="1:32" x14ac:dyDescent="0.25">
      <c r="A1304">
        <v>18</v>
      </c>
      <c r="B1304" t="s">
        <v>38</v>
      </c>
      <c r="C1304" t="s">
        <v>491</v>
      </c>
      <c r="D1304">
        <v>2</v>
      </c>
      <c r="E1304" t="s">
        <v>439</v>
      </c>
      <c r="F1304">
        <v>12</v>
      </c>
      <c r="G1304" t="str">
        <f>VLOOKUP(M1304,'BATERIA DE PROYECTOS'!$A$2:$G$115,7,0)</f>
        <v>Programa 12. Bogotá cuida a su gente</v>
      </c>
      <c r="H1304" t="s">
        <v>345</v>
      </c>
      <c r="I1304" t="str">
        <f>VLOOKUP(M1304,'BATERIA DE PROYECTOS'!$A$2:$I$115,9,0)</f>
        <v>Cuidado de la vida</v>
      </c>
      <c r="J1304" t="s">
        <v>347</v>
      </c>
      <c r="K1304">
        <v>50</v>
      </c>
      <c r="L1304" t="str">
        <f>VLOOKUP(M1304,'BATERIA DE PROYECTOS'!$A$2:$L$115,12,0)</f>
        <v>Fortalecimiento de capacidades para el ejercicio de derechos y para la autonomía económica de las mujeres.</v>
      </c>
      <c r="M1304">
        <v>27</v>
      </c>
      <c r="N1304" t="s">
        <v>506</v>
      </c>
      <c r="O1304" t="s">
        <v>507</v>
      </c>
      <c r="P1304" t="s">
        <v>2111</v>
      </c>
      <c r="Q1304" s="104">
        <v>1354.987525</v>
      </c>
      <c r="R1304" s="104">
        <v>1405.8746679999999</v>
      </c>
      <c r="S1304" s="104">
        <v>1446.8085189999999</v>
      </c>
      <c r="T1304" s="104">
        <v>1488.9426619999999</v>
      </c>
      <c r="U1304" s="104">
        <v>5696.6133733999995</v>
      </c>
      <c r="V1304" s="105">
        <v>1.34E-2</v>
      </c>
      <c r="W1304">
        <v>0</v>
      </c>
      <c r="X1304" s="103">
        <v>2600</v>
      </c>
      <c r="Y1304" t="s">
        <v>995</v>
      </c>
      <c r="Z1304" s="103">
        <v>50</v>
      </c>
      <c r="AA1304" s="112">
        <v>12</v>
      </c>
      <c r="AB1304" s="113" t="s">
        <v>352</v>
      </c>
      <c r="AC1304" s="121"/>
      <c r="AD1304" s="289" t="s">
        <v>347</v>
      </c>
      <c r="AE1304" s="289" t="s">
        <v>508</v>
      </c>
      <c r="AF1304" s="113" t="s">
        <v>509</v>
      </c>
    </row>
    <row r="1305" spans="1:32" x14ac:dyDescent="0.25">
      <c r="A1305">
        <v>18</v>
      </c>
      <c r="B1305" t="s">
        <v>38</v>
      </c>
      <c r="C1305" t="s">
        <v>521</v>
      </c>
      <c r="D1305">
        <v>2</v>
      </c>
      <c r="E1305" t="s">
        <v>439</v>
      </c>
      <c r="F1305">
        <v>13</v>
      </c>
      <c r="G1305" t="str">
        <f>VLOOKUP(M1305,'BATERIA DE PROYECTOS'!$A$2:$G$115,7,0)</f>
        <v>Programa 13. Bogotá, un territorio de paz y reconciliación en donde todos puedan volver a empezar.</v>
      </c>
      <c r="H1305" t="s">
        <v>345</v>
      </c>
      <c r="I1305" t="str">
        <f>VLOOKUP(M1305,'BATERIA DE PROYECTOS'!$A$2:$I$115,9,0)</f>
        <v>Cuidado de la vida</v>
      </c>
      <c r="J1305" t="s">
        <v>347</v>
      </c>
      <c r="K1305">
        <v>21</v>
      </c>
      <c r="L1305" t="str">
        <f>VLOOKUP(M1305,'BATERIA DE PROYECTOS'!$A$2:$L$115,12,0)</f>
        <v>Construcción de memoria, verdad, reparación, víctimas, paz y reconciliación</v>
      </c>
      <c r="M1305">
        <v>30</v>
      </c>
      <c r="N1305" t="s">
        <v>525</v>
      </c>
      <c r="O1305" t="s">
        <v>526</v>
      </c>
      <c r="P1305" t="s">
        <v>1022</v>
      </c>
      <c r="Q1305" s="104">
        <v>516.10868100000005</v>
      </c>
      <c r="R1305" s="104">
        <v>535.49136599999997</v>
      </c>
      <c r="S1305" s="104">
        <v>551.08288700000003</v>
      </c>
      <c r="T1305" s="104">
        <v>567.13159299999995</v>
      </c>
      <c r="U1305" s="104">
        <v>2169.8145267</v>
      </c>
      <c r="V1305" s="105">
        <v>5.1000000000000004E-3</v>
      </c>
      <c r="W1305">
        <v>0</v>
      </c>
      <c r="X1305" s="103">
        <v>4</v>
      </c>
      <c r="Y1305" t="s">
        <v>1023</v>
      </c>
      <c r="Z1305" s="103">
        <v>1</v>
      </c>
      <c r="AA1305" s="112">
        <v>13</v>
      </c>
      <c r="AB1305" s="113" t="s">
        <v>362</v>
      </c>
      <c r="AC1305" s="121"/>
      <c r="AD1305" s="289" t="s">
        <v>347</v>
      </c>
      <c r="AE1305" s="289" t="s">
        <v>527</v>
      </c>
      <c r="AF1305" s="113" t="s">
        <v>528</v>
      </c>
    </row>
    <row r="1306" spans="1:32" x14ac:dyDescent="0.25">
      <c r="A1306">
        <v>18</v>
      </c>
      <c r="B1306" t="s">
        <v>38</v>
      </c>
      <c r="C1306" t="s">
        <v>521</v>
      </c>
      <c r="D1306">
        <v>2</v>
      </c>
      <c r="E1306" t="s">
        <v>439</v>
      </c>
      <c r="F1306">
        <v>13</v>
      </c>
      <c r="G1306" t="str">
        <f>VLOOKUP(M1306,'BATERIA DE PROYECTOS'!$A$2:$G$115,7,0)</f>
        <v>Programa 13. Bogotá, un territorio de paz y reconciliación en donde todos puedan volver a empezar.</v>
      </c>
      <c r="H1306" t="s">
        <v>345</v>
      </c>
      <c r="I1306" t="str">
        <f>VLOOKUP(M1306,'BATERIA DE PROYECTOS'!$A$2:$I$115,9,0)</f>
        <v>Cuidado de la vida</v>
      </c>
      <c r="J1306" t="s">
        <v>347</v>
      </c>
      <c r="K1306">
        <v>21</v>
      </c>
      <c r="L1306" t="str">
        <f>VLOOKUP(M1306,'BATERIA DE PROYECTOS'!$A$2:$L$115,12,0)</f>
        <v>Construcción de memoria, verdad, reparación, víctimas, paz y reconciliación</v>
      </c>
      <c r="M1306">
        <v>31</v>
      </c>
      <c r="N1306" t="s">
        <v>529</v>
      </c>
      <c r="O1306" t="s">
        <v>530</v>
      </c>
      <c r="P1306" t="s">
        <v>2112</v>
      </c>
      <c r="Q1306" s="104">
        <v>373.73387300000002</v>
      </c>
      <c r="R1306" s="104">
        <v>387.76961</v>
      </c>
      <c r="S1306" s="104">
        <v>399.06002100000001</v>
      </c>
      <c r="T1306" s="104">
        <v>410.68149799999998</v>
      </c>
      <c r="U1306" s="104">
        <v>1571.2450021</v>
      </c>
      <c r="V1306" s="105">
        <v>3.7000000000000002E-3</v>
      </c>
      <c r="W1306">
        <v>0</v>
      </c>
      <c r="X1306" s="103">
        <v>4</v>
      </c>
      <c r="Y1306" t="s">
        <v>1023</v>
      </c>
      <c r="Z1306" s="103">
        <v>1</v>
      </c>
      <c r="AA1306" s="112">
        <v>13</v>
      </c>
      <c r="AB1306" s="113" t="s">
        <v>531</v>
      </c>
      <c r="AC1306" s="121"/>
      <c r="AD1306" s="289" t="s">
        <v>347</v>
      </c>
      <c r="AE1306" s="289" t="s">
        <v>347</v>
      </c>
      <c r="AF1306" s="113" t="s">
        <v>532</v>
      </c>
    </row>
    <row r="1307" spans="1:32" x14ac:dyDescent="0.25">
      <c r="A1307">
        <v>18</v>
      </c>
      <c r="B1307" t="s">
        <v>38</v>
      </c>
      <c r="C1307" t="s">
        <v>536</v>
      </c>
      <c r="D1307">
        <v>2</v>
      </c>
      <c r="E1307" t="s">
        <v>439</v>
      </c>
      <c r="F1307">
        <v>14</v>
      </c>
      <c r="G1307" t="str">
        <f>VLOOKUP(M1307,'BATERIA DE PROYECTOS'!$A$2:$G$115,7,0)</f>
        <v>Programa 14. Bogotá deportiva, recreativa, artística, patrimonial e intercultural.</v>
      </c>
      <c r="H1307" t="s">
        <v>373</v>
      </c>
      <c r="I1307" t="str">
        <f>VLOOKUP(M1307,'BATERIA DE PROYECTOS'!$A$2:$I$115,9,0)</f>
        <v>Bogotá cultural y deportiva</v>
      </c>
      <c r="J1307" t="s">
        <v>539</v>
      </c>
      <c r="K1307">
        <v>3</v>
      </c>
      <c r="L1307" t="str">
        <f>VLOOKUP(M1307,'BATERIA DE PROYECTOS'!$A$2:$L$115,12,0)</f>
        <v>Iniciativas de interés cultural, artístico, patrimonial y de cultura ciudadana.</v>
      </c>
      <c r="M1307">
        <v>33</v>
      </c>
      <c r="N1307" t="s">
        <v>542</v>
      </c>
      <c r="O1307" t="s">
        <v>543</v>
      </c>
      <c r="P1307" t="s">
        <v>2113</v>
      </c>
      <c r="Q1307" s="104">
        <v>505.59235999999999</v>
      </c>
      <c r="R1307" s="104">
        <v>524.58010000000002</v>
      </c>
      <c r="S1307" s="104">
        <v>539.853925</v>
      </c>
      <c r="T1307" s="104">
        <v>555.57561999999996</v>
      </c>
      <c r="U1307" s="104">
        <v>2125.6020050000002</v>
      </c>
      <c r="V1307" s="105">
        <v>5.0000000000000001E-3</v>
      </c>
      <c r="W1307">
        <v>0</v>
      </c>
      <c r="X1307" s="103">
        <v>80</v>
      </c>
      <c r="Y1307" t="s">
        <v>1027</v>
      </c>
      <c r="Z1307" s="103">
        <v>26</v>
      </c>
      <c r="AA1307" s="112">
        <v>14</v>
      </c>
      <c r="AB1307" s="113" t="s">
        <v>544</v>
      </c>
      <c r="AC1307" s="121"/>
      <c r="AD1307" s="289" t="s">
        <v>545</v>
      </c>
      <c r="AE1307" s="289" t="s">
        <v>546</v>
      </c>
      <c r="AF1307" s="113" t="s">
        <v>548</v>
      </c>
    </row>
    <row r="1308" spans="1:32" x14ac:dyDescent="0.25">
      <c r="A1308">
        <v>18</v>
      </c>
      <c r="B1308" t="s">
        <v>38</v>
      </c>
      <c r="C1308" t="s">
        <v>536</v>
      </c>
      <c r="D1308">
        <v>2</v>
      </c>
      <c r="E1308" t="s">
        <v>439</v>
      </c>
      <c r="F1308">
        <v>14</v>
      </c>
      <c r="G1308" t="str">
        <f>VLOOKUP(M1308,'BATERIA DE PROYECTOS'!$A$2:$G$115,7,0)</f>
        <v>Programa 14. Bogotá deportiva, recreativa, artística, patrimonial e intercultural.</v>
      </c>
      <c r="H1308" t="s">
        <v>345</v>
      </c>
      <c r="I1308" t="str">
        <f>VLOOKUP(M1308,'BATERIA DE PROYECTOS'!$A$2:$I$115,9,0)</f>
        <v>Bogotá cultural y deportiva</v>
      </c>
      <c r="J1308" t="s">
        <v>347</v>
      </c>
      <c r="K1308">
        <v>24</v>
      </c>
      <c r="L1308" t="str">
        <f>VLOOKUP(M1308,'BATERIA DE PROYECTOS'!$A$2:$L$115,12,0)</f>
        <v xml:space="preserve">Recreación y deporte </v>
      </c>
      <c r="M1308">
        <v>34</v>
      </c>
      <c r="N1308" t="s">
        <v>551</v>
      </c>
      <c r="O1308" t="s">
        <v>552</v>
      </c>
      <c r="P1308" t="s">
        <v>2114</v>
      </c>
      <c r="Q1308" s="104">
        <v>125.134109</v>
      </c>
      <c r="R1308" s="104">
        <v>129.833575</v>
      </c>
      <c r="S1308" s="104">
        <v>133.613846</v>
      </c>
      <c r="T1308" s="104">
        <v>137.504966</v>
      </c>
      <c r="U1308" s="104">
        <v>526.08649623999997</v>
      </c>
      <c r="V1308" s="105">
        <v>1.1999999999999999E-3</v>
      </c>
      <c r="W1308">
        <v>0</v>
      </c>
      <c r="X1308" s="103">
        <v>16</v>
      </c>
      <c r="Y1308" t="s">
        <v>1027</v>
      </c>
      <c r="Z1308" s="103">
        <v>26</v>
      </c>
      <c r="AA1308" s="112">
        <v>15</v>
      </c>
      <c r="AB1308" s="113" t="s">
        <v>553</v>
      </c>
      <c r="AC1308" s="121"/>
      <c r="AD1308" s="289" t="s">
        <v>545</v>
      </c>
      <c r="AE1308" s="289" t="s">
        <v>347</v>
      </c>
      <c r="AF1308" s="113" t="s">
        <v>554</v>
      </c>
    </row>
    <row r="1309" spans="1:32" x14ac:dyDescent="0.25">
      <c r="A1309">
        <v>18</v>
      </c>
      <c r="B1309" t="s">
        <v>38</v>
      </c>
      <c r="C1309" t="s">
        <v>536</v>
      </c>
      <c r="D1309">
        <v>2</v>
      </c>
      <c r="E1309" t="s">
        <v>439</v>
      </c>
      <c r="F1309">
        <v>14</v>
      </c>
      <c r="G1309" t="str">
        <f>VLOOKUP(M1309,'BATERIA DE PROYECTOS'!$A$2:$G$115,7,0)</f>
        <v>Programa 14. Bogotá deportiva, recreativa, artística, patrimonial e intercultural.</v>
      </c>
      <c r="H1309" t="s">
        <v>345</v>
      </c>
      <c r="I1309" t="str">
        <f>VLOOKUP(M1309,'BATERIA DE PROYECTOS'!$A$2:$I$115,9,0)</f>
        <v>Bogotá cultural y deportiva</v>
      </c>
      <c r="J1309" t="s">
        <v>347</v>
      </c>
      <c r="K1309">
        <v>24</v>
      </c>
      <c r="L1309" t="str">
        <f>VLOOKUP(M1309,'BATERIA DE PROYECTOS'!$A$2:$L$115,12,0)</f>
        <v xml:space="preserve">Recreación y deporte </v>
      </c>
      <c r="M1309">
        <v>35</v>
      </c>
      <c r="N1309" t="s">
        <v>555</v>
      </c>
      <c r="O1309" t="s">
        <v>556</v>
      </c>
      <c r="P1309" t="s">
        <v>2115</v>
      </c>
      <c r="Q1309" s="104">
        <v>1327.1799450000001</v>
      </c>
      <c r="R1309" s="104">
        <v>1377.0227629999999</v>
      </c>
      <c r="S1309" s="104">
        <v>1417.1165530000001</v>
      </c>
      <c r="T1309" s="104">
        <v>1458.3860030000001</v>
      </c>
      <c r="U1309" s="104">
        <v>5579.7052631300003</v>
      </c>
      <c r="V1309" s="105">
        <v>1.3100000000000001E-2</v>
      </c>
      <c r="W1309">
        <v>0</v>
      </c>
      <c r="X1309" s="103">
        <v>4000</v>
      </c>
      <c r="Y1309" t="s">
        <v>1027</v>
      </c>
      <c r="Z1309" s="103">
        <v>26</v>
      </c>
      <c r="AA1309" s="112">
        <v>15</v>
      </c>
      <c r="AB1309" s="113" t="s">
        <v>557</v>
      </c>
      <c r="AC1309" s="121"/>
      <c r="AD1309" s="289" t="s">
        <v>545</v>
      </c>
      <c r="AE1309" s="289" t="s">
        <v>347</v>
      </c>
      <c r="AF1309" s="113" t="s">
        <v>558</v>
      </c>
    </row>
    <row r="1310" spans="1:32" x14ac:dyDescent="0.25">
      <c r="A1310">
        <v>18</v>
      </c>
      <c r="B1310" t="s">
        <v>38</v>
      </c>
      <c r="C1310" t="s">
        <v>536</v>
      </c>
      <c r="D1310">
        <v>2</v>
      </c>
      <c r="E1310" t="s">
        <v>439</v>
      </c>
      <c r="F1310">
        <v>14</v>
      </c>
      <c r="G1310" t="str">
        <f>VLOOKUP(M1310,'BATERIA DE PROYECTOS'!$A$2:$G$115,7,0)</f>
        <v>Programa 14. Bogotá deportiva, recreativa, artística, patrimonial e intercultural.</v>
      </c>
      <c r="H1310" t="s">
        <v>345</v>
      </c>
      <c r="I1310" t="str">
        <f>VLOOKUP(M1310,'BATERIA DE PROYECTOS'!$A$2:$I$115,9,0)</f>
        <v>Bogotá cultural y deportiva</v>
      </c>
      <c r="J1310" t="s">
        <v>347</v>
      </c>
      <c r="K1310">
        <v>24</v>
      </c>
      <c r="L1310" t="str">
        <f>VLOOKUP(M1310,'BATERIA DE PROYECTOS'!$A$2:$L$115,12,0)</f>
        <v xml:space="preserve">Recreación y deporte </v>
      </c>
      <c r="M1310">
        <v>36</v>
      </c>
      <c r="N1310" t="s">
        <v>559</v>
      </c>
      <c r="O1310" t="s">
        <v>560</v>
      </c>
      <c r="P1310" t="s">
        <v>2116</v>
      </c>
      <c r="Q1310" s="104">
        <v>1327.1799450000001</v>
      </c>
      <c r="R1310" s="104">
        <v>1377.0227629999999</v>
      </c>
      <c r="S1310" s="104">
        <v>1417.1165530000001</v>
      </c>
      <c r="T1310" s="104">
        <v>1458.3860030000001</v>
      </c>
      <c r="U1310" s="104">
        <v>5579.7052631300003</v>
      </c>
      <c r="V1310" s="105">
        <v>1.3100000000000001E-2</v>
      </c>
      <c r="W1310">
        <v>0</v>
      </c>
      <c r="X1310" s="103">
        <v>4000</v>
      </c>
      <c r="Y1310" t="s">
        <v>1027</v>
      </c>
      <c r="Z1310" s="103">
        <v>26</v>
      </c>
      <c r="AA1310" s="112">
        <v>15</v>
      </c>
      <c r="AB1310" s="113" t="s">
        <v>561</v>
      </c>
      <c r="AC1310" s="121"/>
      <c r="AD1310" s="289" t="s">
        <v>545</v>
      </c>
      <c r="AE1310" s="289" t="s">
        <v>562</v>
      </c>
      <c r="AF1310" s="113" t="s">
        <v>563</v>
      </c>
    </row>
    <row r="1311" spans="1:32" x14ac:dyDescent="0.25">
      <c r="A1311">
        <v>18</v>
      </c>
      <c r="B1311" t="s">
        <v>38</v>
      </c>
      <c r="C1311" t="s">
        <v>536</v>
      </c>
      <c r="D1311">
        <v>2</v>
      </c>
      <c r="E1311" t="s">
        <v>439</v>
      </c>
      <c r="F1311">
        <v>14</v>
      </c>
      <c r="G1311" t="str">
        <f>VLOOKUP(M1311,'BATERIA DE PROYECTOS'!$A$2:$G$115,7,0)</f>
        <v>Programa 14. Bogotá deportiva, recreativa, artística, patrimonial e intercultural.</v>
      </c>
      <c r="H1311" t="s">
        <v>345</v>
      </c>
      <c r="I1311" t="str">
        <f>VLOOKUP(M1311,'BATERIA DE PROYECTOS'!$A$2:$I$115,9,0)</f>
        <v>Bogotá cultural y deportiva</v>
      </c>
      <c r="J1311" t="s">
        <v>347</v>
      </c>
      <c r="K1311">
        <v>24</v>
      </c>
      <c r="L1311" t="str">
        <f>VLOOKUP(M1311,'BATERIA DE PROYECTOS'!$A$2:$L$115,12,0)</f>
        <v xml:space="preserve">Recreación y deporte </v>
      </c>
      <c r="M1311">
        <v>37</v>
      </c>
      <c r="N1311" t="s">
        <v>564</v>
      </c>
      <c r="O1311" t="s">
        <v>565</v>
      </c>
      <c r="P1311" t="s">
        <v>2117</v>
      </c>
      <c r="Q1311" s="104">
        <v>1012.448701</v>
      </c>
      <c r="R1311" s="104">
        <v>1050.47165</v>
      </c>
      <c r="S1311" s="104">
        <v>1081.057485</v>
      </c>
      <c r="T1311" s="104">
        <v>1112.5401790000001</v>
      </c>
      <c r="U1311" s="104">
        <v>4256.5180150100005</v>
      </c>
      <c r="V1311" s="105">
        <v>0.01</v>
      </c>
      <c r="W1311">
        <v>0</v>
      </c>
      <c r="X1311" s="103">
        <v>8000</v>
      </c>
      <c r="Y1311" t="s">
        <v>1027</v>
      </c>
      <c r="Z1311" s="103">
        <v>26</v>
      </c>
      <c r="AA1311" s="112">
        <v>15</v>
      </c>
      <c r="AB1311" s="113" t="s">
        <v>222</v>
      </c>
      <c r="AC1311" s="121"/>
      <c r="AD1311" s="289" t="s">
        <v>347</v>
      </c>
      <c r="AE1311" s="289" t="s">
        <v>347</v>
      </c>
      <c r="AF1311" s="113" t="s">
        <v>566</v>
      </c>
    </row>
    <row r="1312" spans="1:32" x14ac:dyDescent="0.25">
      <c r="A1312">
        <v>18</v>
      </c>
      <c r="B1312" t="s">
        <v>38</v>
      </c>
      <c r="C1312" t="s">
        <v>536</v>
      </c>
      <c r="D1312">
        <v>2</v>
      </c>
      <c r="E1312" t="s">
        <v>439</v>
      </c>
      <c r="F1312">
        <v>14</v>
      </c>
      <c r="G1312" t="str">
        <f>VLOOKUP(M1312,'BATERIA DE PROYECTOS'!$A$2:$G$115,7,0)</f>
        <v>Programa 14. Bogotá deportiva, recreativa, artística, patrimonial e intercultural.</v>
      </c>
      <c r="H1312" t="s">
        <v>345</v>
      </c>
      <c r="I1312" t="str">
        <f>VLOOKUP(M1312,'BATERIA DE PROYECTOS'!$A$2:$I$115,9,0)</f>
        <v>Bogotá cultural y deportiva</v>
      </c>
      <c r="J1312" t="s">
        <v>347</v>
      </c>
      <c r="K1312">
        <v>25</v>
      </c>
      <c r="L1312" t="str">
        <f>VLOOKUP(M1312,'BATERIA DE PROYECTOS'!$A$2:$L$115,12,0)</f>
        <v>Arte, cultura y patrimonio</v>
      </c>
      <c r="M1312">
        <v>38</v>
      </c>
      <c r="N1312" t="s">
        <v>569</v>
      </c>
      <c r="O1312" t="s">
        <v>570</v>
      </c>
      <c r="P1312" t="s">
        <v>1452</v>
      </c>
      <c r="Q1312" s="104">
        <v>1141.720474</v>
      </c>
      <c r="R1312" s="104">
        <v>1184.5982799999999</v>
      </c>
      <c r="S1312" s="104">
        <v>1219.089385</v>
      </c>
      <c r="T1312" s="104">
        <v>1254.5918610000001</v>
      </c>
      <c r="U1312" s="104">
        <v>4800</v>
      </c>
      <c r="V1312" s="105">
        <v>1.1299999999999999E-2</v>
      </c>
      <c r="W1312">
        <v>0</v>
      </c>
      <c r="X1312" s="103">
        <v>40</v>
      </c>
      <c r="Y1312" t="s">
        <v>1027</v>
      </c>
      <c r="Z1312" s="103">
        <v>26</v>
      </c>
      <c r="AA1312" s="112">
        <v>14</v>
      </c>
      <c r="AB1312" s="113" t="s">
        <v>571</v>
      </c>
      <c r="AC1312" s="121"/>
      <c r="AD1312" s="289" t="s">
        <v>545</v>
      </c>
      <c r="AE1312" s="289" t="s">
        <v>572</v>
      </c>
      <c r="AF1312" s="113" t="s">
        <v>573</v>
      </c>
    </row>
    <row r="1313" spans="1:32" x14ac:dyDescent="0.25">
      <c r="A1313">
        <v>18</v>
      </c>
      <c r="B1313" t="s">
        <v>38</v>
      </c>
      <c r="C1313" t="s">
        <v>536</v>
      </c>
      <c r="D1313">
        <v>2</v>
      </c>
      <c r="E1313" t="s">
        <v>439</v>
      </c>
      <c r="F1313">
        <v>14</v>
      </c>
      <c r="G1313" t="str">
        <f>VLOOKUP(M1313,'BATERIA DE PROYECTOS'!$A$2:$G$115,7,0)</f>
        <v>Programa 14. Bogotá deportiva, recreativa, artística, patrimonial e intercultural.</v>
      </c>
      <c r="H1313" t="s">
        <v>345</v>
      </c>
      <c r="I1313" t="str">
        <f>VLOOKUP(M1313,'BATERIA DE PROYECTOS'!$A$2:$I$115,9,0)</f>
        <v>Bogotá cultural y deportiva</v>
      </c>
      <c r="J1313" t="s">
        <v>347</v>
      </c>
      <c r="K1313">
        <v>25</v>
      </c>
      <c r="L1313" t="str">
        <f>VLOOKUP(M1313,'BATERIA DE PROYECTOS'!$A$2:$L$115,12,0)</f>
        <v>Arte, cultura y patrimonio</v>
      </c>
      <c r="M1313">
        <v>39</v>
      </c>
      <c r="N1313" t="s">
        <v>574</v>
      </c>
      <c r="O1313" t="s">
        <v>575</v>
      </c>
      <c r="P1313" t="s">
        <v>2118</v>
      </c>
      <c r="Q1313" s="104">
        <v>1482.1196729999999</v>
      </c>
      <c r="R1313" s="104">
        <v>1537.7813189999999</v>
      </c>
      <c r="S1313" s="104">
        <v>1582.5558020000001</v>
      </c>
      <c r="T1313" s="104">
        <v>1628.6431950000001</v>
      </c>
      <c r="U1313" s="104">
        <v>6231.0999898999999</v>
      </c>
      <c r="V1313" s="105">
        <v>1.47E-2</v>
      </c>
      <c r="W1313">
        <v>0</v>
      </c>
      <c r="X1313" s="103">
        <v>5000</v>
      </c>
      <c r="Y1313" t="s">
        <v>1027</v>
      </c>
      <c r="Z1313" s="103">
        <v>26</v>
      </c>
      <c r="AA1313" s="112">
        <v>14</v>
      </c>
      <c r="AB1313" s="113" t="s">
        <v>561</v>
      </c>
      <c r="AC1313" s="121"/>
      <c r="AD1313" s="289" t="s">
        <v>545</v>
      </c>
      <c r="AE1313" s="289" t="s">
        <v>576</v>
      </c>
      <c r="AF1313" s="113" t="s">
        <v>577</v>
      </c>
    </row>
    <row r="1314" spans="1:32" x14ac:dyDescent="0.25">
      <c r="A1314">
        <v>18</v>
      </c>
      <c r="B1314" t="s">
        <v>38</v>
      </c>
      <c r="C1314" t="s">
        <v>536</v>
      </c>
      <c r="D1314">
        <v>2</v>
      </c>
      <c r="E1314" t="s">
        <v>439</v>
      </c>
      <c r="F1314">
        <v>14</v>
      </c>
      <c r="G1314" t="str">
        <f>VLOOKUP(M1314,'BATERIA DE PROYECTOS'!$A$2:$G$115,7,0)</f>
        <v>Programa 14. Bogotá deportiva, recreativa, artística, patrimonial e intercultural.</v>
      </c>
      <c r="H1314" t="s">
        <v>345</v>
      </c>
      <c r="I1314" t="str">
        <f>VLOOKUP(M1314,'BATERIA DE PROYECTOS'!$A$2:$I$115,9,0)</f>
        <v>Bogotá cultural y deportiva</v>
      </c>
      <c r="J1314" t="s">
        <v>347</v>
      </c>
      <c r="K1314">
        <v>25</v>
      </c>
      <c r="L1314" t="str">
        <f>VLOOKUP(M1314,'BATERIA DE PROYECTOS'!$A$2:$L$115,12,0)</f>
        <v>Arte, cultura y patrimonio</v>
      </c>
      <c r="M1314">
        <v>40</v>
      </c>
      <c r="N1314" t="s">
        <v>578</v>
      </c>
      <c r="O1314" t="s">
        <v>579</v>
      </c>
      <c r="P1314" t="s">
        <v>2119</v>
      </c>
      <c r="Q1314" s="104">
        <v>399.60216600000001</v>
      </c>
      <c r="R1314" s="104">
        <v>414.609398</v>
      </c>
      <c r="S1314" s="104">
        <v>426.681285</v>
      </c>
      <c r="T1314" s="104">
        <v>439.10715099999999</v>
      </c>
      <c r="U1314" s="104">
        <v>1680</v>
      </c>
      <c r="V1314" s="105">
        <v>4.0000000000000001E-3</v>
      </c>
      <c r="W1314">
        <v>0</v>
      </c>
      <c r="X1314" s="103">
        <v>48</v>
      </c>
      <c r="Y1314" t="s">
        <v>1027</v>
      </c>
      <c r="Z1314" s="103">
        <v>26</v>
      </c>
      <c r="AA1314" s="112">
        <v>14</v>
      </c>
      <c r="AB1314" s="113" t="s">
        <v>580</v>
      </c>
      <c r="AC1314" s="121"/>
      <c r="AD1314" s="289" t="s">
        <v>347</v>
      </c>
      <c r="AE1314" s="289" t="s">
        <v>347</v>
      </c>
      <c r="AF1314" s="113" t="s">
        <v>581</v>
      </c>
    </row>
    <row r="1315" spans="1:32" x14ac:dyDescent="0.25">
      <c r="A1315">
        <v>18</v>
      </c>
      <c r="B1315" t="s">
        <v>38</v>
      </c>
      <c r="C1315" t="s">
        <v>595</v>
      </c>
      <c r="D1315">
        <v>2</v>
      </c>
      <c r="E1315" t="s">
        <v>439</v>
      </c>
      <c r="F1315">
        <v>15</v>
      </c>
      <c r="G1315" t="str">
        <f>VLOOKUP(M1315,'BATERIA DE PROYECTOS'!$A$2:$G$115,7,0)</f>
        <v>Programa 15. Bogotá protege todas las formas de vida</v>
      </c>
      <c r="H1315" t="s">
        <v>345</v>
      </c>
      <c r="I1315" t="str">
        <f>VLOOKUP(M1315,'BATERIA DE PROYECTOS'!$A$2:$I$115,9,0)</f>
        <v>Cuidado de la vida</v>
      </c>
      <c r="J1315" t="s">
        <v>347</v>
      </c>
      <c r="K1315">
        <v>33</v>
      </c>
      <c r="L1315" t="str">
        <f>VLOOKUP(M1315,'BATERIA DE PROYECTOS'!$A$2:$L$115,12,0)</f>
        <v>Protección y bienestar animal</v>
      </c>
      <c r="M1315">
        <v>43</v>
      </c>
      <c r="N1315" t="s">
        <v>599</v>
      </c>
      <c r="O1315" t="s">
        <v>600</v>
      </c>
      <c r="P1315" t="s">
        <v>2120</v>
      </c>
      <c r="Q1315" s="104">
        <v>151.677708</v>
      </c>
      <c r="R1315" s="104">
        <v>157.37403</v>
      </c>
      <c r="S1315" s="104">
        <v>161.95617799999999</v>
      </c>
      <c r="T1315" s="104">
        <v>166.672686</v>
      </c>
      <c r="U1315" s="104">
        <v>637.68060149999997</v>
      </c>
      <c r="V1315" s="105">
        <v>1.5E-3</v>
      </c>
      <c r="W1315">
        <v>0</v>
      </c>
      <c r="X1315" s="103">
        <v>4000</v>
      </c>
      <c r="Y1315" t="s">
        <v>1036</v>
      </c>
      <c r="Z1315" s="103">
        <v>33</v>
      </c>
      <c r="AA1315" s="112">
        <v>16</v>
      </c>
      <c r="AB1315" s="113" t="s">
        <v>406</v>
      </c>
      <c r="AC1315" s="121"/>
      <c r="AD1315" s="289" t="s">
        <v>347</v>
      </c>
      <c r="AE1315" s="289" t="s">
        <v>601</v>
      </c>
      <c r="AF1315" s="113" t="s">
        <v>602</v>
      </c>
    </row>
    <row r="1316" spans="1:32" x14ac:dyDescent="0.25">
      <c r="A1316">
        <v>18</v>
      </c>
      <c r="B1316" t="s">
        <v>38</v>
      </c>
      <c r="C1316" t="s">
        <v>595</v>
      </c>
      <c r="D1316">
        <v>2</v>
      </c>
      <c r="E1316" t="s">
        <v>439</v>
      </c>
      <c r="F1316">
        <v>15</v>
      </c>
      <c r="G1316" t="str">
        <f>VLOOKUP(M1316,'BATERIA DE PROYECTOS'!$A$2:$G$115,7,0)</f>
        <v>Programa 15. Bogotá protege todas las formas de vida</v>
      </c>
      <c r="H1316" t="s">
        <v>345</v>
      </c>
      <c r="I1316" t="str">
        <f>VLOOKUP(M1316,'BATERIA DE PROYECTOS'!$A$2:$I$115,9,0)</f>
        <v>Cuidado de la vida</v>
      </c>
      <c r="J1316" t="s">
        <v>347</v>
      </c>
      <c r="K1316">
        <v>33</v>
      </c>
      <c r="L1316" t="str">
        <f>VLOOKUP(M1316,'BATERIA DE PROYECTOS'!$A$2:$L$115,12,0)</f>
        <v>Protección y bienestar animal</v>
      </c>
      <c r="M1316">
        <v>44</v>
      </c>
      <c r="N1316" t="s">
        <v>603</v>
      </c>
      <c r="O1316" t="s">
        <v>604</v>
      </c>
      <c r="P1316" t="s">
        <v>2121</v>
      </c>
      <c r="Q1316" s="104">
        <v>409.52981199999999</v>
      </c>
      <c r="R1316" s="104">
        <v>424.90988099999998</v>
      </c>
      <c r="S1316" s="104">
        <v>437.281679</v>
      </c>
      <c r="T1316" s="104">
        <v>450.01625200000001</v>
      </c>
      <c r="U1316" s="104">
        <v>1721.73762405</v>
      </c>
      <c r="V1316" s="105">
        <v>4.1000000000000003E-3</v>
      </c>
      <c r="W1316">
        <v>0</v>
      </c>
      <c r="X1316" s="103">
        <v>5000</v>
      </c>
      <c r="Y1316" t="s">
        <v>1036</v>
      </c>
      <c r="Z1316" s="103">
        <v>33</v>
      </c>
      <c r="AA1316" s="112">
        <v>16</v>
      </c>
      <c r="AB1316" s="113" t="s">
        <v>605</v>
      </c>
      <c r="AC1316" s="121"/>
      <c r="AD1316" s="289" t="s">
        <v>347</v>
      </c>
      <c r="AE1316" s="289" t="s">
        <v>606</v>
      </c>
      <c r="AF1316" s="113" t="s">
        <v>607</v>
      </c>
    </row>
    <row r="1317" spans="1:32" x14ac:dyDescent="0.25">
      <c r="A1317">
        <v>18</v>
      </c>
      <c r="B1317" t="s">
        <v>38</v>
      </c>
      <c r="C1317" t="s">
        <v>595</v>
      </c>
      <c r="D1317">
        <v>2</v>
      </c>
      <c r="E1317" t="s">
        <v>439</v>
      </c>
      <c r="F1317">
        <v>15</v>
      </c>
      <c r="G1317" t="str">
        <f>VLOOKUP(M1317,'BATERIA DE PROYECTOS'!$A$2:$G$115,7,0)</f>
        <v>Programa 15. Bogotá protege todas las formas de vida</v>
      </c>
      <c r="H1317" t="s">
        <v>345</v>
      </c>
      <c r="I1317" t="str">
        <f>VLOOKUP(M1317,'BATERIA DE PROYECTOS'!$A$2:$I$115,9,0)</f>
        <v>Cuidado de la vida</v>
      </c>
      <c r="J1317" t="s">
        <v>347</v>
      </c>
      <c r="K1317">
        <v>33</v>
      </c>
      <c r="L1317" t="str">
        <f>VLOOKUP(M1317,'BATERIA DE PROYECTOS'!$A$2:$L$115,12,0)</f>
        <v>Protección y bienestar animal</v>
      </c>
      <c r="M1317">
        <v>45</v>
      </c>
      <c r="N1317" t="s">
        <v>608</v>
      </c>
      <c r="O1317" t="s">
        <v>609</v>
      </c>
      <c r="P1317" t="s">
        <v>2122</v>
      </c>
      <c r="Q1317" s="104">
        <v>955.56956000000002</v>
      </c>
      <c r="R1317" s="104">
        <v>991.45638899999994</v>
      </c>
      <c r="S1317" s="104">
        <v>1020.323918</v>
      </c>
      <c r="T1317" s="104">
        <v>1050.037922</v>
      </c>
      <c r="U1317" s="104">
        <v>4017.3877894499997</v>
      </c>
      <c r="V1317" s="105">
        <v>9.4000000000000004E-3</v>
      </c>
      <c r="W1317">
        <v>0</v>
      </c>
      <c r="X1317" s="103">
        <v>18000</v>
      </c>
      <c r="Y1317" t="s">
        <v>1036</v>
      </c>
      <c r="Z1317" s="103">
        <v>33</v>
      </c>
      <c r="AA1317" s="112">
        <v>16</v>
      </c>
      <c r="AB1317" s="113" t="s">
        <v>610</v>
      </c>
      <c r="AC1317" s="121"/>
      <c r="AD1317" s="289" t="s">
        <v>347</v>
      </c>
      <c r="AE1317" s="289" t="s">
        <v>611</v>
      </c>
      <c r="AF1317" s="113" t="s">
        <v>607</v>
      </c>
    </row>
    <row r="1318" spans="1:32" x14ac:dyDescent="0.25">
      <c r="A1318">
        <v>18</v>
      </c>
      <c r="B1318" t="s">
        <v>38</v>
      </c>
      <c r="C1318" t="s">
        <v>644</v>
      </c>
      <c r="D1318">
        <v>3</v>
      </c>
      <c r="E1318" t="s">
        <v>645</v>
      </c>
      <c r="F1318">
        <v>16</v>
      </c>
      <c r="G1318" t="str">
        <f>VLOOKUP(M1318,'BATERIA DE PROYECTOS'!$A$2:$G$115,7,0)</f>
        <v>Programa 16. Atención integral a la primera infancia y educación como eje del potencial humano.</v>
      </c>
      <c r="H1318" t="s">
        <v>373</v>
      </c>
      <c r="I1318" t="str">
        <f>VLOOKUP(M1318,'BATERIA DE PROYECTOS'!$A$2:$I$115,9,0)</f>
        <v>Educación como eje del potencial humano</v>
      </c>
      <c r="J1318">
        <v>0.09</v>
      </c>
      <c r="K1318">
        <v>28</v>
      </c>
      <c r="L1318" t="str">
        <f>VLOOKUP(M1318,'BATERIA DE PROYECTOS'!$A$2:$L$115,12,0)</f>
        <v>Dotación de equipamientos para instituciones educativas públicas del distrito.</v>
      </c>
      <c r="M1318">
        <v>50</v>
      </c>
      <c r="N1318" t="s">
        <v>650</v>
      </c>
      <c r="O1318" t="s">
        <v>651</v>
      </c>
      <c r="P1318" t="s">
        <v>2123</v>
      </c>
      <c r="Q1318" s="104">
        <v>1011.18472</v>
      </c>
      <c r="R1318" s="104">
        <v>1049.1602</v>
      </c>
      <c r="S1318" s="104">
        <v>1079.70785</v>
      </c>
      <c r="T1318" s="104">
        <v>1111.1512399999999</v>
      </c>
      <c r="U1318" s="104">
        <v>4251.2040100000004</v>
      </c>
      <c r="V1318" s="105">
        <v>0.01</v>
      </c>
      <c r="W1318">
        <v>0</v>
      </c>
      <c r="X1318" s="103">
        <v>28</v>
      </c>
      <c r="Y1318" t="s">
        <v>1040</v>
      </c>
      <c r="Z1318" s="103">
        <v>15</v>
      </c>
      <c r="AA1318" s="112">
        <v>17</v>
      </c>
      <c r="AB1318" s="113" t="s">
        <v>222</v>
      </c>
      <c r="AC1318" s="121"/>
      <c r="AD1318" s="289" t="s">
        <v>347</v>
      </c>
      <c r="AE1318" s="289" t="s">
        <v>652</v>
      </c>
      <c r="AF1318" s="113" t="s">
        <v>653</v>
      </c>
    </row>
    <row r="1319" spans="1:32" x14ac:dyDescent="0.25">
      <c r="A1319">
        <v>18</v>
      </c>
      <c r="B1319" t="s">
        <v>38</v>
      </c>
      <c r="C1319" t="s">
        <v>644</v>
      </c>
      <c r="D1319">
        <v>3</v>
      </c>
      <c r="E1319" t="s">
        <v>645</v>
      </c>
      <c r="F1319">
        <v>16</v>
      </c>
      <c r="G1319" t="str">
        <f>VLOOKUP(M1319,'BATERIA DE PROYECTOS'!$A$2:$G$115,7,0)</f>
        <v>Programa 16. Atención integral a la primera infancia y educación como eje del potencial humano.</v>
      </c>
      <c r="H1319" t="s">
        <v>373</v>
      </c>
      <c r="I1319" t="str">
        <f>VLOOKUP(M1319,'BATERIA DE PROYECTOS'!$A$2:$I$115,9,0)</f>
        <v>Educación como eje del potencial humano</v>
      </c>
      <c r="J1319">
        <v>0.09</v>
      </c>
      <c r="K1319">
        <v>29</v>
      </c>
      <c r="L1319" t="str">
        <f>VLOOKUP(M1319,'BATERIA DE PROYECTOS'!$A$2:$L$115,12,0)</f>
        <v>Apoyo para educación superior</v>
      </c>
      <c r="M1319">
        <v>51</v>
      </c>
      <c r="N1319" t="s">
        <v>656</v>
      </c>
      <c r="O1319" t="s">
        <v>657</v>
      </c>
      <c r="P1319" t="s">
        <v>2124</v>
      </c>
      <c r="Q1319" s="104">
        <v>2379.115409</v>
      </c>
      <c r="R1319" s="104">
        <v>2468.4641190000002</v>
      </c>
      <c r="S1319" s="104">
        <v>2540.3366289999999</v>
      </c>
      <c r="T1319" s="104">
        <v>2614.3166369999999</v>
      </c>
      <c r="U1319" s="104">
        <v>10002.23279473</v>
      </c>
      <c r="V1319" s="105">
        <v>2.35E-2</v>
      </c>
      <c r="W1319">
        <v>0</v>
      </c>
      <c r="X1319" s="103">
        <v>480</v>
      </c>
      <c r="Y1319" t="s">
        <v>1040</v>
      </c>
      <c r="Z1319" s="103">
        <v>15</v>
      </c>
      <c r="AA1319" s="112">
        <v>17</v>
      </c>
      <c r="AB1319" s="113" t="s">
        <v>658</v>
      </c>
      <c r="AC1319" s="121"/>
      <c r="AD1319" s="289" t="s">
        <v>659</v>
      </c>
      <c r="AE1319" s="289" t="s">
        <v>660</v>
      </c>
      <c r="AF1319" s="113" t="s">
        <v>661</v>
      </c>
    </row>
    <row r="1320" spans="1:32" x14ac:dyDescent="0.25">
      <c r="A1320">
        <v>18</v>
      </c>
      <c r="B1320" t="s">
        <v>38</v>
      </c>
      <c r="C1320" t="s">
        <v>644</v>
      </c>
      <c r="D1320">
        <v>3</v>
      </c>
      <c r="E1320" t="s">
        <v>645</v>
      </c>
      <c r="F1320">
        <v>16</v>
      </c>
      <c r="G1320" t="str">
        <f>VLOOKUP(M1320,'BATERIA DE PROYECTOS'!$A$2:$G$115,7,0)</f>
        <v>Programa 16. Atención integral a la primera infancia y educación como eje del potencial humano.</v>
      </c>
      <c r="H1320" t="s">
        <v>373</v>
      </c>
      <c r="I1320" t="str">
        <f>VLOOKUP(M1320,'BATERIA DE PROYECTOS'!$A$2:$I$115,9,0)</f>
        <v>Educación como eje del potencial humano</v>
      </c>
      <c r="J1320">
        <v>0.09</v>
      </c>
      <c r="K1320">
        <v>29</v>
      </c>
      <c r="L1320" t="str">
        <f>VLOOKUP(M1320,'BATERIA DE PROYECTOS'!$A$2:$L$115,12,0)</f>
        <v>Apoyo para educación superior</v>
      </c>
      <c r="M1320">
        <v>52</v>
      </c>
      <c r="N1320" t="s">
        <v>662</v>
      </c>
      <c r="O1320" t="s">
        <v>663</v>
      </c>
      <c r="P1320" t="s">
        <v>2125</v>
      </c>
      <c r="Q1320" s="104">
        <v>5710.3623509999998</v>
      </c>
      <c r="R1320" s="104">
        <v>5924.817481</v>
      </c>
      <c r="S1320" s="104">
        <v>6097.3261709999997</v>
      </c>
      <c r="T1320" s="104">
        <v>6274.8932830000003</v>
      </c>
      <c r="U1320" s="104">
        <v>24007.399285269999</v>
      </c>
      <c r="V1320" s="105">
        <v>5.6500000000000002E-2</v>
      </c>
      <c r="W1320">
        <v>0</v>
      </c>
      <c r="X1320" s="103">
        <v>480</v>
      </c>
      <c r="Y1320" t="s">
        <v>1040</v>
      </c>
      <c r="Z1320" s="103">
        <v>15</v>
      </c>
      <c r="AA1320" s="112">
        <v>17</v>
      </c>
      <c r="AB1320" s="113" t="s">
        <v>664</v>
      </c>
      <c r="AC1320" s="121"/>
      <c r="AD1320" s="289" t="s">
        <v>659</v>
      </c>
      <c r="AE1320" s="289" t="s">
        <v>660</v>
      </c>
      <c r="AF1320" s="113" t="s">
        <v>665</v>
      </c>
    </row>
    <row r="1321" spans="1:32" x14ac:dyDescent="0.25">
      <c r="A1321">
        <v>18</v>
      </c>
      <c r="B1321" t="s">
        <v>38</v>
      </c>
      <c r="C1321" t="s">
        <v>672</v>
      </c>
      <c r="D1321">
        <v>3</v>
      </c>
      <c r="E1321" t="s">
        <v>645</v>
      </c>
      <c r="F1321">
        <v>19</v>
      </c>
      <c r="G1321" t="str">
        <f>VLOOKUP(M1321,'BATERIA DE PROYECTOS'!$A$2:$G$115,7,0)</f>
        <v>Programa 19. Desarrollo empresarial, productividad y empleo.</v>
      </c>
      <c r="H1321" t="s">
        <v>345</v>
      </c>
      <c r="I1321" t="str">
        <f>VLOOKUP(M1321,'BATERIA DE PROYECTOS'!$A$2:$I$115,9,0)</f>
        <v>Desarrollo empresarial, productividad y empleo</v>
      </c>
      <c r="J1321" t="s">
        <v>347</v>
      </c>
      <c r="K1321">
        <v>35</v>
      </c>
      <c r="L1321" t="str">
        <f>VLOOKUP(M1321,'BATERIA DE PROYECTOS'!$A$2:$L$115,12,0)</f>
        <v>Fortalecimiento de habilidades para la empleabilidad - impulso al empleo local.</v>
      </c>
      <c r="M1321">
        <v>54</v>
      </c>
      <c r="N1321" t="s">
        <v>677</v>
      </c>
      <c r="O1321" t="s">
        <v>678</v>
      </c>
      <c r="P1321" t="s">
        <v>1195</v>
      </c>
      <c r="Q1321" s="104">
        <v>1516.7770800000001</v>
      </c>
      <c r="R1321" s="104">
        <v>1573.7402999999999</v>
      </c>
      <c r="S1321" s="104">
        <v>1619.5617749999999</v>
      </c>
      <c r="T1321" s="104">
        <v>1666.72686</v>
      </c>
      <c r="U1321" s="104">
        <v>6376.8060150000001</v>
      </c>
      <c r="V1321" s="105">
        <v>1.4999999999999999E-2</v>
      </c>
      <c r="W1321">
        <v>0</v>
      </c>
      <c r="X1321" s="103">
        <v>4</v>
      </c>
      <c r="Y1321" t="s">
        <v>1044</v>
      </c>
      <c r="Z1321" s="103">
        <v>11</v>
      </c>
      <c r="AA1321" s="112">
        <v>18</v>
      </c>
      <c r="AB1321" s="113" t="s">
        <v>352</v>
      </c>
      <c r="AC1321" s="121"/>
      <c r="AD1321" s="289" t="s">
        <v>679</v>
      </c>
      <c r="AE1321" s="289" t="s">
        <v>347</v>
      </c>
      <c r="AF1321" s="113" t="s">
        <v>680</v>
      </c>
    </row>
    <row r="1322" spans="1:32" x14ac:dyDescent="0.25">
      <c r="A1322">
        <v>18</v>
      </c>
      <c r="B1322" t="s">
        <v>38</v>
      </c>
      <c r="C1322" t="s">
        <v>672</v>
      </c>
      <c r="D1322">
        <v>3</v>
      </c>
      <c r="E1322" t="s">
        <v>645</v>
      </c>
      <c r="F1322">
        <v>19</v>
      </c>
      <c r="G1322" t="str">
        <f>VLOOKUP(M1322,'BATERIA DE PROYECTOS'!$A$2:$G$115,7,0)</f>
        <v>Programa 19. Desarrollo empresarial, productividad y empleo.</v>
      </c>
      <c r="H1322" t="s">
        <v>345</v>
      </c>
      <c r="I1322" t="str">
        <f>VLOOKUP(M1322,'BATERIA DE PROYECTOS'!$A$2:$I$115,9,0)</f>
        <v>Emprendimiento equitativo e incluyente</v>
      </c>
      <c r="J1322" t="s">
        <v>347</v>
      </c>
      <c r="K1322">
        <v>36</v>
      </c>
      <c r="L1322" t="str">
        <f>VLOOKUP(M1322,'BATERIA DE PROYECTOS'!$A$2:$L$115,12,0)</f>
        <v>Desarrollo turístico local</v>
      </c>
      <c r="M1322">
        <v>55</v>
      </c>
      <c r="N1322" t="s">
        <v>684</v>
      </c>
      <c r="O1322" t="s">
        <v>685</v>
      </c>
      <c r="P1322" t="s">
        <v>2126</v>
      </c>
      <c r="Q1322" s="104">
        <v>1203.3098170000001</v>
      </c>
      <c r="R1322" s="104">
        <v>1248.500638</v>
      </c>
      <c r="S1322" s="104">
        <v>1284.8523419999999</v>
      </c>
      <c r="T1322" s="104">
        <v>1322.269976</v>
      </c>
      <c r="U1322" s="104">
        <v>5058.9327718999994</v>
      </c>
      <c r="V1322" s="105">
        <v>1.1900000000000001E-2</v>
      </c>
      <c r="W1322">
        <v>0</v>
      </c>
      <c r="X1322" s="103">
        <v>200</v>
      </c>
      <c r="Y1322" t="s">
        <v>1044</v>
      </c>
      <c r="Z1322" s="103">
        <v>11</v>
      </c>
      <c r="AA1322" s="112">
        <v>18</v>
      </c>
      <c r="AB1322" s="113" t="s">
        <v>686</v>
      </c>
      <c r="AC1322" s="121"/>
      <c r="AD1322" s="289" t="s">
        <v>347</v>
      </c>
      <c r="AE1322" s="289" t="s">
        <v>347</v>
      </c>
      <c r="AF1322" s="113" t="s">
        <v>687</v>
      </c>
    </row>
    <row r="1323" spans="1:32" x14ac:dyDescent="0.25">
      <c r="A1323">
        <v>18</v>
      </c>
      <c r="B1323" t="s">
        <v>38</v>
      </c>
      <c r="C1323" t="s">
        <v>536</v>
      </c>
      <c r="D1323">
        <v>3</v>
      </c>
      <c r="E1323" t="s">
        <v>645</v>
      </c>
      <c r="F1323">
        <v>20</v>
      </c>
      <c r="G1323" t="str">
        <f>VLOOKUP(M1323,'BATERIA DE PROYECTOS'!$A$2:$G$115,7,0)</f>
        <v>Programa 20. Promoción del emprendimiento formal, equitativo e incluyente</v>
      </c>
      <c r="H1323" t="s">
        <v>345</v>
      </c>
      <c r="I1323" t="str">
        <f>VLOOKUP(M1323,'BATERIA DE PROYECTOS'!$A$2:$I$115,9,0)</f>
        <v>Bogotá cultural y deportiva</v>
      </c>
      <c r="J1323" t="s">
        <v>347</v>
      </c>
      <c r="K1323">
        <v>30</v>
      </c>
      <c r="L1323" t="str">
        <f>VLOOKUP(M1323,'BATERIA DE PROYECTOS'!$A$2:$L$115,12,0)</f>
        <v>Sostenibilidad del ecosistema cultural y creativo</v>
      </c>
      <c r="M1323">
        <v>56</v>
      </c>
      <c r="N1323" t="s">
        <v>691</v>
      </c>
      <c r="O1323" t="s">
        <v>692</v>
      </c>
      <c r="P1323" t="s">
        <v>2127</v>
      </c>
      <c r="Q1323" s="104">
        <v>1011.18472</v>
      </c>
      <c r="R1323" s="104">
        <v>1049.1602</v>
      </c>
      <c r="S1323" s="104">
        <v>1079.70785</v>
      </c>
      <c r="T1323" s="104">
        <v>1111.1512399999999</v>
      </c>
      <c r="U1323" s="104">
        <v>4251.2040100000004</v>
      </c>
      <c r="V1323" s="105">
        <v>0.01</v>
      </c>
      <c r="W1323">
        <v>0</v>
      </c>
      <c r="X1323" s="103">
        <v>80</v>
      </c>
      <c r="Y1323" t="s">
        <v>1027</v>
      </c>
      <c r="Z1323" s="103">
        <v>26</v>
      </c>
      <c r="AA1323" s="112">
        <v>19</v>
      </c>
      <c r="AB1323" s="113" t="s">
        <v>693</v>
      </c>
      <c r="AC1323" s="121"/>
      <c r="AD1323" s="289" t="s">
        <v>545</v>
      </c>
      <c r="AE1323" s="289" t="s">
        <v>347</v>
      </c>
      <c r="AF1323" s="113" t="s">
        <v>694</v>
      </c>
    </row>
    <row r="1324" spans="1:32" x14ac:dyDescent="0.25">
      <c r="A1324">
        <v>18</v>
      </c>
      <c r="B1324" t="s">
        <v>38</v>
      </c>
      <c r="C1324" t="s">
        <v>672</v>
      </c>
      <c r="D1324">
        <v>3</v>
      </c>
      <c r="E1324" t="s">
        <v>645</v>
      </c>
      <c r="F1324">
        <v>20</v>
      </c>
      <c r="G1324" t="str">
        <f>VLOOKUP(M1324,'BATERIA DE PROYECTOS'!$A$2:$G$115,7,0)</f>
        <v>Programa 20. Promoción del emprendimiento formal, equitativo e incluyente</v>
      </c>
      <c r="H1324" t="s">
        <v>345</v>
      </c>
      <c r="I1324" t="str">
        <f>VLOOKUP(M1324,'BATERIA DE PROYECTOS'!$A$2:$I$115,9,0)</f>
        <v>Emprendimiento equitativo e incluyente</v>
      </c>
      <c r="J1324" t="s">
        <v>347</v>
      </c>
      <c r="K1324">
        <v>38</v>
      </c>
      <c r="L1324" t="str">
        <f>VLOOKUP(M1324,'BATERIA DE PROYECTOS'!$A$2:$L$115,12,0)</f>
        <v>Fortalecimiento del tejido empresarial local</v>
      </c>
      <c r="M1324">
        <v>58</v>
      </c>
      <c r="N1324" t="s">
        <v>704</v>
      </c>
      <c r="O1324" t="s">
        <v>705</v>
      </c>
      <c r="P1324" t="s">
        <v>2128</v>
      </c>
      <c r="Q1324" s="104">
        <v>1011.18472</v>
      </c>
      <c r="R1324" s="104">
        <v>1049.1602</v>
      </c>
      <c r="S1324" s="104">
        <v>1079.70785</v>
      </c>
      <c r="T1324" s="104">
        <v>1111.1512399999999</v>
      </c>
      <c r="U1324" s="104">
        <v>4251.2040100000004</v>
      </c>
      <c r="V1324" s="105">
        <v>0.01</v>
      </c>
      <c r="W1324">
        <v>0</v>
      </c>
      <c r="X1324" s="103">
        <v>480</v>
      </c>
      <c r="Y1324" t="s">
        <v>1044</v>
      </c>
      <c r="Z1324" s="103">
        <v>11</v>
      </c>
      <c r="AA1324" s="112">
        <v>20</v>
      </c>
      <c r="AB1324" s="113" t="s">
        <v>706</v>
      </c>
      <c r="AC1324" s="121"/>
      <c r="AD1324" s="289" t="s">
        <v>347</v>
      </c>
      <c r="AE1324" s="289" t="s">
        <v>707</v>
      </c>
      <c r="AF1324" s="113" t="s">
        <v>708</v>
      </c>
    </row>
    <row r="1325" spans="1:32" x14ac:dyDescent="0.25">
      <c r="A1325">
        <v>18</v>
      </c>
      <c r="B1325" t="s">
        <v>38</v>
      </c>
      <c r="C1325" t="s">
        <v>536</v>
      </c>
      <c r="D1325">
        <v>4</v>
      </c>
      <c r="E1325" t="s">
        <v>710</v>
      </c>
      <c r="F1325">
        <v>24</v>
      </c>
      <c r="G1325" t="str">
        <f>VLOOKUP(M1325,'BATERIA DE PROYECTOS'!$A$2:$G$115,7,0)</f>
        <v>Programa 24. Revitalización y renovación urbana y rural con inclusión.</v>
      </c>
      <c r="H1325" t="s">
        <v>345</v>
      </c>
      <c r="I1325" t="str">
        <f>VLOOKUP(M1325,'BATERIA DE PROYECTOS'!$A$2:$I$115,9,0)</f>
        <v>Desarrollo urbano y rural integral</v>
      </c>
      <c r="J1325" t="s">
        <v>347</v>
      </c>
      <c r="K1325">
        <v>26</v>
      </c>
      <c r="L1325" t="str">
        <f>VLOOKUP(M1325,'BATERIA DE PROYECTOS'!$A$2:$L$115,12,0)</f>
        <v>Construcción, mantenimiento y dotación de parques de la red de proximidad</v>
      </c>
      <c r="M1325">
        <v>60</v>
      </c>
      <c r="N1325" t="s">
        <v>723</v>
      </c>
      <c r="O1325" t="s">
        <v>724</v>
      </c>
      <c r="P1325" t="s">
        <v>2129</v>
      </c>
      <c r="Q1325" s="104">
        <v>1252.8578680000001</v>
      </c>
      <c r="R1325" s="104">
        <v>1299.909488</v>
      </c>
      <c r="S1325" s="104">
        <v>1337.758026</v>
      </c>
      <c r="T1325" s="104">
        <v>1376.7163860000001</v>
      </c>
      <c r="U1325" s="104">
        <v>5267.2417683900003</v>
      </c>
      <c r="V1325" s="105">
        <v>1.24E-2</v>
      </c>
      <c r="W1325">
        <v>0</v>
      </c>
      <c r="X1325" s="103">
        <v>2400</v>
      </c>
      <c r="Y1325" t="s">
        <v>1027</v>
      </c>
      <c r="Z1325" s="103">
        <v>26</v>
      </c>
      <c r="AA1325" s="112">
        <v>22</v>
      </c>
      <c r="AB1325" s="113" t="s">
        <v>725</v>
      </c>
      <c r="AC1325" s="121"/>
      <c r="AD1325" s="289" t="s">
        <v>347</v>
      </c>
      <c r="AE1325" s="289" t="s">
        <v>347</v>
      </c>
      <c r="AF1325" s="113" t="s">
        <v>726</v>
      </c>
    </row>
    <row r="1326" spans="1:32" x14ac:dyDescent="0.25">
      <c r="A1326">
        <v>18</v>
      </c>
      <c r="B1326" t="s">
        <v>38</v>
      </c>
      <c r="C1326" t="s">
        <v>536</v>
      </c>
      <c r="D1326">
        <v>4</v>
      </c>
      <c r="E1326" t="s">
        <v>710</v>
      </c>
      <c r="F1326">
        <v>24</v>
      </c>
      <c r="G1326" t="str">
        <f>VLOOKUP(M1326,'BATERIA DE PROYECTOS'!$A$2:$G$115,7,0)</f>
        <v>Programa 24. Revitalización y renovación urbana y rural con inclusión.</v>
      </c>
      <c r="H1326" t="s">
        <v>345</v>
      </c>
      <c r="I1326" t="str">
        <f>VLOOKUP(M1326,'BATERIA DE PROYECTOS'!$A$2:$I$115,9,0)</f>
        <v>Desarrollo urbano y rural integral</v>
      </c>
      <c r="J1326" t="s">
        <v>347</v>
      </c>
      <c r="K1326">
        <v>26</v>
      </c>
      <c r="L1326" t="str">
        <f>VLOOKUP(M1326,'BATERIA DE PROYECTOS'!$A$2:$L$115,12,0)</f>
        <v>Construcción, mantenimiento y dotación de parques de la red de proximidad</v>
      </c>
      <c r="M1326">
        <v>61</v>
      </c>
      <c r="N1326" t="s">
        <v>727</v>
      </c>
      <c r="O1326" t="s">
        <v>728</v>
      </c>
      <c r="P1326" t="s">
        <v>2130</v>
      </c>
      <c r="Q1326" s="104">
        <v>536.93908599999997</v>
      </c>
      <c r="R1326" s="104">
        <v>557.10406599999999</v>
      </c>
      <c r="S1326" s="104">
        <v>573.32486800000004</v>
      </c>
      <c r="T1326" s="104">
        <v>590.02130799999998</v>
      </c>
      <c r="U1326" s="104">
        <v>2257.38932931</v>
      </c>
      <c r="V1326" s="105">
        <v>5.3E-3</v>
      </c>
      <c r="W1326">
        <v>0</v>
      </c>
      <c r="X1326" s="103">
        <v>4</v>
      </c>
      <c r="Y1326" t="s">
        <v>1027</v>
      </c>
      <c r="Z1326" s="103">
        <v>26</v>
      </c>
      <c r="AA1326" s="112">
        <v>22</v>
      </c>
      <c r="AB1326" s="113" t="s">
        <v>383</v>
      </c>
      <c r="AC1326" s="121"/>
      <c r="AD1326" s="289" t="s">
        <v>347</v>
      </c>
      <c r="AE1326" s="289" t="s">
        <v>729</v>
      </c>
      <c r="AF1326" s="113" t="s">
        <v>730</v>
      </c>
    </row>
    <row r="1327" spans="1:32" x14ac:dyDescent="0.25">
      <c r="A1327">
        <v>18</v>
      </c>
      <c r="B1327" t="s">
        <v>38</v>
      </c>
      <c r="C1327" t="s">
        <v>536</v>
      </c>
      <c r="D1327">
        <v>4</v>
      </c>
      <c r="E1327" t="s">
        <v>710</v>
      </c>
      <c r="F1327">
        <v>24</v>
      </c>
      <c r="G1327" t="str">
        <f>VLOOKUP(M1327,'BATERIA DE PROYECTOS'!$A$2:$G$115,7,0)</f>
        <v>Programa 24. Revitalización y renovación urbana y rural con inclusión.</v>
      </c>
      <c r="H1327" t="s">
        <v>345</v>
      </c>
      <c r="I1327" t="str">
        <f>VLOOKUP(M1327,'BATERIA DE PROYECTOS'!$A$2:$I$115,9,0)</f>
        <v>Desarrollo urbano y rural integral</v>
      </c>
      <c r="J1327" t="s">
        <v>347</v>
      </c>
      <c r="K1327">
        <v>31</v>
      </c>
      <c r="L1327" t="str">
        <f>VLOOKUP(M1327,'BATERIA DE PROYECTOS'!$A$2:$L$115,12,0)</f>
        <v>Dotación de equipamientos culturales de escala local</v>
      </c>
      <c r="M1327">
        <v>62</v>
      </c>
      <c r="N1327" t="s">
        <v>733</v>
      </c>
      <c r="O1327" t="s">
        <v>734</v>
      </c>
      <c r="P1327" t="s">
        <v>1303</v>
      </c>
      <c r="Q1327" s="104">
        <v>889.84255399999995</v>
      </c>
      <c r="R1327" s="104">
        <v>923.26097600000003</v>
      </c>
      <c r="S1327" s="104">
        <v>950.14290800000003</v>
      </c>
      <c r="T1327" s="104">
        <v>977.81309099999999</v>
      </c>
      <c r="U1327" s="104">
        <v>3741.0595288000004</v>
      </c>
      <c r="V1327" s="105">
        <v>8.8000000000000005E-3</v>
      </c>
      <c r="W1327">
        <v>0</v>
      </c>
      <c r="X1327" s="103">
        <v>4</v>
      </c>
      <c r="Y1327" t="s">
        <v>1027</v>
      </c>
      <c r="Z1327" s="103">
        <v>26</v>
      </c>
      <c r="AA1327" s="112">
        <v>33</v>
      </c>
      <c r="AB1327" s="113" t="s">
        <v>383</v>
      </c>
      <c r="AC1327" s="121"/>
      <c r="AD1327" s="289" t="s">
        <v>347</v>
      </c>
      <c r="AE1327" s="289" t="s">
        <v>735</v>
      </c>
      <c r="AF1327" s="113" t="s">
        <v>736</v>
      </c>
    </row>
    <row r="1328" spans="1:32" x14ac:dyDescent="0.25">
      <c r="A1328">
        <v>18</v>
      </c>
      <c r="B1328" t="s">
        <v>38</v>
      </c>
      <c r="C1328" t="s">
        <v>758</v>
      </c>
      <c r="D1328">
        <v>4</v>
      </c>
      <c r="E1328" t="s">
        <v>710</v>
      </c>
      <c r="F1328">
        <v>25</v>
      </c>
      <c r="G1328" t="str">
        <f>VLOOKUP(M1328,'BATERIA DE PROYECTOS'!$A$2:$G$115,7,0)</f>
        <v>Programa 25. Aumento de la resiliencia al cambio climático y reduccion de la vulnerabilidad</v>
      </c>
      <c r="H1328" t="s">
        <v>345</v>
      </c>
      <c r="I1328" t="str">
        <f>VLOOKUP(M1328,'BATERIA DE PROYECTOS'!$A$2:$I$115,9,0)</f>
        <v>Protección del ambiente y resiliencia al cambio climático</v>
      </c>
      <c r="J1328" t="s">
        <v>347</v>
      </c>
      <c r="K1328">
        <v>32</v>
      </c>
      <c r="L1328" t="str">
        <f>VLOOKUP(M1328,'BATERIA DE PROYECTOS'!$A$2:$L$115,12,0)</f>
        <v xml:space="preserve">Reverdecimeinto Urbano </v>
      </c>
      <c r="M1328">
        <v>68</v>
      </c>
      <c r="N1328" t="s">
        <v>763</v>
      </c>
      <c r="O1328" t="s">
        <v>764</v>
      </c>
      <c r="P1328" t="s">
        <v>2131</v>
      </c>
      <c r="Q1328" s="104">
        <v>398.81125400000002</v>
      </c>
      <c r="R1328" s="104">
        <v>413.78878300000002</v>
      </c>
      <c r="S1328" s="104">
        <v>425.83677599999999</v>
      </c>
      <c r="T1328" s="104">
        <v>438.23804899999999</v>
      </c>
      <c r="U1328" s="104">
        <v>1676.6748615399999</v>
      </c>
      <c r="V1328" s="105">
        <v>3.8999999999999998E-3</v>
      </c>
      <c r="W1328">
        <v>0</v>
      </c>
      <c r="X1328" s="103">
        <v>16</v>
      </c>
      <c r="Y1328" t="s">
        <v>1036</v>
      </c>
      <c r="Z1328" s="103">
        <v>33</v>
      </c>
      <c r="AA1328" s="112">
        <v>23</v>
      </c>
      <c r="AB1328" s="113" t="s">
        <v>765</v>
      </c>
      <c r="AC1328" s="121"/>
      <c r="AD1328" s="289" t="s">
        <v>347</v>
      </c>
      <c r="AE1328" s="289" t="s">
        <v>766</v>
      </c>
      <c r="AF1328" s="113" t="s">
        <v>767</v>
      </c>
    </row>
    <row r="1329" spans="1:32" x14ac:dyDescent="0.25">
      <c r="A1329">
        <v>18</v>
      </c>
      <c r="B1329" t="s">
        <v>38</v>
      </c>
      <c r="C1329" t="s">
        <v>758</v>
      </c>
      <c r="D1329">
        <v>4</v>
      </c>
      <c r="E1329" t="s">
        <v>710</v>
      </c>
      <c r="F1329">
        <v>25</v>
      </c>
      <c r="G1329" t="str">
        <f>VLOOKUP(M1329,'BATERIA DE PROYECTOS'!$A$2:$G$115,7,0)</f>
        <v>Programa 25. Aumento de la resiliencia al cambio climático y reduccion de la vulnerabilidad</v>
      </c>
      <c r="H1329" t="s">
        <v>345</v>
      </c>
      <c r="I1329" t="str">
        <f>VLOOKUP(M1329,'BATERIA DE PROYECTOS'!$A$2:$I$115,9,0)</f>
        <v>Protección del ambiente y resiliencia al cambio climático</v>
      </c>
      <c r="J1329" t="s">
        <v>347</v>
      </c>
      <c r="K1329">
        <v>32</v>
      </c>
      <c r="L1329" t="str">
        <f>VLOOKUP(M1329,'BATERIA DE PROYECTOS'!$A$2:$L$115,12,0)</f>
        <v xml:space="preserve">Reverdecimeinto Urbano </v>
      </c>
      <c r="M1329">
        <v>70</v>
      </c>
      <c r="N1329" t="s">
        <v>771</v>
      </c>
      <c r="O1329" t="s">
        <v>772</v>
      </c>
      <c r="P1329" t="s">
        <v>2132</v>
      </c>
      <c r="Q1329" s="104">
        <v>237.911541</v>
      </c>
      <c r="R1329" s="104">
        <v>246.84641199999999</v>
      </c>
      <c r="S1329" s="104">
        <v>254.03366299999999</v>
      </c>
      <c r="T1329" s="104">
        <v>261.43166400000001</v>
      </c>
      <c r="U1329" s="104">
        <v>1000.2232794700001</v>
      </c>
      <c r="V1329" s="105">
        <v>2.3999999999999998E-3</v>
      </c>
      <c r="W1329">
        <v>0</v>
      </c>
      <c r="X1329" s="103">
        <v>4000</v>
      </c>
      <c r="Y1329" t="s">
        <v>1036</v>
      </c>
      <c r="Z1329" s="103">
        <v>33</v>
      </c>
      <c r="AA1329" s="112">
        <v>23</v>
      </c>
      <c r="AB1329" s="113" t="s">
        <v>773</v>
      </c>
      <c r="AC1329" s="121"/>
      <c r="AD1329" s="289" t="s">
        <v>347</v>
      </c>
      <c r="AE1329" s="289" t="s">
        <v>774</v>
      </c>
      <c r="AF1329" s="113" t="s">
        <v>745</v>
      </c>
    </row>
    <row r="1330" spans="1:32" x14ac:dyDescent="0.25">
      <c r="A1330">
        <v>18</v>
      </c>
      <c r="B1330" t="s">
        <v>38</v>
      </c>
      <c r="C1330" t="s">
        <v>758</v>
      </c>
      <c r="D1330">
        <v>4</v>
      </c>
      <c r="E1330" t="s">
        <v>710</v>
      </c>
      <c r="F1330">
        <v>25</v>
      </c>
      <c r="G1330" t="str">
        <f>VLOOKUP(M1330,'BATERIA DE PROYECTOS'!$A$2:$G$115,7,0)</f>
        <v>Programa 25. Aumento de la resiliencia al cambio climático y reduccion de la vulnerabilidad</v>
      </c>
      <c r="H1330" t="s">
        <v>345</v>
      </c>
      <c r="I1330" t="str">
        <f>VLOOKUP(M1330,'BATERIA DE PROYECTOS'!$A$2:$I$115,9,0)</f>
        <v>Protección del ambiente y resiliencia al cambio climático</v>
      </c>
      <c r="J1330" t="s">
        <v>347</v>
      </c>
      <c r="K1330">
        <v>32</v>
      </c>
      <c r="L1330" t="str">
        <f>VLOOKUP(M1330,'BATERIA DE PROYECTOS'!$A$2:$L$115,12,0)</f>
        <v xml:space="preserve">Reverdecimeinto Urbano </v>
      </c>
      <c r="M1330">
        <v>71</v>
      </c>
      <c r="N1330" t="s">
        <v>775</v>
      </c>
      <c r="O1330" t="s">
        <v>776</v>
      </c>
      <c r="P1330" t="s">
        <v>2133</v>
      </c>
      <c r="Q1330" s="104">
        <v>288.79435599999999</v>
      </c>
      <c r="R1330" s="104">
        <v>299.640153</v>
      </c>
      <c r="S1330" s="104">
        <v>308.36456199999998</v>
      </c>
      <c r="T1330" s="104">
        <v>317.34479399999998</v>
      </c>
      <c r="U1330" s="104">
        <v>1214.14386526</v>
      </c>
      <c r="V1330" s="105">
        <v>2.8999999999999998E-3</v>
      </c>
      <c r="W1330">
        <v>0</v>
      </c>
      <c r="X1330" s="103">
        <v>4000</v>
      </c>
      <c r="Y1330" t="s">
        <v>1036</v>
      </c>
      <c r="Z1330" s="103">
        <v>33</v>
      </c>
      <c r="AA1330" s="112">
        <v>23</v>
      </c>
      <c r="AB1330" s="113" t="s">
        <v>777</v>
      </c>
      <c r="AC1330" s="121"/>
      <c r="AD1330" s="289" t="s">
        <v>347</v>
      </c>
      <c r="AE1330" s="289" t="s">
        <v>778</v>
      </c>
      <c r="AF1330" s="113" t="s">
        <v>779</v>
      </c>
    </row>
    <row r="1331" spans="1:32" x14ac:dyDescent="0.25">
      <c r="A1331">
        <v>18</v>
      </c>
      <c r="B1331" t="s">
        <v>38</v>
      </c>
      <c r="C1331" t="s">
        <v>595</v>
      </c>
      <c r="D1331">
        <v>4</v>
      </c>
      <c r="E1331" t="s">
        <v>710</v>
      </c>
      <c r="F1331">
        <v>25</v>
      </c>
      <c r="G1331" t="str">
        <f>VLOOKUP(M1331,'BATERIA DE PROYECTOS'!$A$2:$G$115,7,0)</f>
        <v>Programa 25. Aumento de la resiliencia al cambio climático y reduccion de la vulnerabilidad</v>
      </c>
      <c r="H1331" t="s">
        <v>373</v>
      </c>
      <c r="I1331" t="str">
        <f>VLOOKUP(M1331,'BATERIA DE PROYECTOS'!$A$2:$I$115,9,0)</f>
        <v>Desarrollo urbano y rural integral</v>
      </c>
      <c r="J1331" t="s">
        <v>539</v>
      </c>
      <c r="K1331">
        <v>39</v>
      </c>
      <c r="L1331" t="str">
        <f>VLOOKUP(M1331,'BATERIA DE PROYECTOS'!$A$2:$L$115,12,0)</f>
        <v>Asistencia técnica agropecuaria y ambiental</v>
      </c>
      <c r="M1331">
        <v>72</v>
      </c>
      <c r="N1331" t="s">
        <v>746</v>
      </c>
      <c r="O1331" t="s">
        <v>747</v>
      </c>
      <c r="P1331" t="s">
        <v>1057</v>
      </c>
      <c r="Q1331" s="104">
        <v>0</v>
      </c>
      <c r="R1331" s="104">
        <v>502.620789</v>
      </c>
      <c r="S1331" s="104">
        <v>390.17829899999998</v>
      </c>
      <c r="T1331" s="104">
        <v>277.98249600000003</v>
      </c>
      <c r="U1331" s="104">
        <v>1170.78158435</v>
      </c>
      <c r="V1331" s="105">
        <v>2.8E-3</v>
      </c>
      <c r="W1331">
        <v>0</v>
      </c>
      <c r="X1331" s="103">
        <v>3</v>
      </c>
      <c r="Y1331" t="s">
        <v>1036</v>
      </c>
      <c r="Z1331" s="103">
        <v>33</v>
      </c>
      <c r="AA1331" s="112">
        <v>24</v>
      </c>
      <c r="AB1331" s="113" t="s">
        <v>748</v>
      </c>
      <c r="AC1331" s="121"/>
      <c r="AD1331" s="289" t="s">
        <v>744</v>
      </c>
      <c r="AE1331" s="289" t="s">
        <v>749</v>
      </c>
      <c r="AF1331" s="113" t="s">
        <v>745</v>
      </c>
    </row>
    <row r="1332" spans="1:32" x14ac:dyDescent="0.25">
      <c r="A1332">
        <v>18</v>
      </c>
      <c r="B1332" t="s">
        <v>38</v>
      </c>
      <c r="C1332" t="s">
        <v>758</v>
      </c>
      <c r="D1332">
        <v>4</v>
      </c>
      <c r="E1332" t="s">
        <v>710</v>
      </c>
      <c r="F1332">
        <v>25</v>
      </c>
      <c r="G1332" t="str">
        <f>VLOOKUP(M1332,'BATERIA DE PROYECTOS'!$A$2:$G$115,7,0)</f>
        <v>Programa 25. Aumento de la resiliencia al cambio climático y reduccion de la vulnerabilidad</v>
      </c>
      <c r="H1332" t="s">
        <v>373</v>
      </c>
      <c r="I1332" t="str">
        <f>VLOOKUP(M1332,'BATERIA DE PROYECTOS'!$A$2:$I$115,9,0)</f>
        <v>Desarrollo urbano y rural integral</v>
      </c>
      <c r="J1332" t="s">
        <v>539</v>
      </c>
      <c r="K1332">
        <v>39</v>
      </c>
      <c r="L1332" t="str">
        <f>VLOOKUP(M1332,'BATERIA DE PROYECTOS'!$A$2:$L$115,12,0)</f>
        <v>Asistencia técnica agropecuaria y ambiental</v>
      </c>
      <c r="M1332">
        <v>73</v>
      </c>
      <c r="N1332" t="s">
        <v>782</v>
      </c>
      <c r="O1332" t="s">
        <v>760</v>
      </c>
      <c r="P1332" t="s">
        <v>2134</v>
      </c>
      <c r="Q1332" s="104">
        <v>171.213797</v>
      </c>
      <c r="R1332" s="104">
        <v>177.64380499999999</v>
      </c>
      <c r="S1332" s="104">
        <v>182.81613300000001</v>
      </c>
      <c r="T1332" s="104">
        <v>188.140128</v>
      </c>
      <c r="U1332" s="104">
        <v>719.81386297000006</v>
      </c>
      <c r="V1332" s="105">
        <v>1.6999999999999999E-3</v>
      </c>
      <c r="W1332">
        <v>0</v>
      </c>
      <c r="X1332" s="103">
        <v>40</v>
      </c>
      <c r="Y1332" t="s">
        <v>1036</v>
      </c>
      <c r="Z1332" s="103">
        <v>33</v>
      </c>
      <c r="AA1332" s="112">
        <v>23</v>
      </c>
      <c r="AB1332" s="113" t="s">
        <v>761</v>
      </c>
      <c r="AC1332" s="121"/>
      <c r="AD1332" s="289" t="s">
        <v>347</v>
      </c>
      <c r="AE1332" s="289" t="s">
        <v>347</v>
      </c>
      <c r="AF1332" s="113" t="s">
        <v>602</v>
      </c>
    </row>
    <row r="1333" spans="1:32" x14ac:dyDescent="0.25">
      <c r="A1333">
        <v>18</v>
      </c>
      <c r="B1333" t="s">
        <v>38</v>
      </c>
      <c r="C1333" t="s">
        <v>758</v>
      </c>
      <c r="D1333">
        <v>4</v>
      </c>
      <c r="E1333" t="s">
        <v>710</v>
      </c>
      <c r="F1333">
        <v>25</v>
      </c>
      <c r="G1333" t="str">
        <f>VLOOKUP(M1333,'BATERIA DE PROYECTOS'!$A$2:$G$115,7,0)</f>
        <v>Programa 25. Aumento de la resiliencia al cambio climático y reduccion de la vulnerabilidad</v>
      </c>
      <c r="H1333" t="s">
        <v>345</v>
      </c>
      <c r="I1333" t="str">
        <f>VLOOKUP(M1333,'BATERIA DE PROYECTOS'!$A$2:$I$115,9,0)</f>
        <v>Protección del ambiente y resiliencia al cambio climático</v>
      </c>
      <c r="J1333" t="s">
        <v>347</v>
      </c>
      <c r="K1333">
        <v>34</v>
      </c>
      <c r="L1333" t="str">
        <f>VLOOKUP(M1333,'BATERIA DE PROYECTOS'!$A$2:$L$115,12,0)</f>
        <v>Cambios de hábitos de consumo, separación en la fuente y reciclaje.</v>
      </c>
      <c r="M1333">
        <v>76</v>
      </c>
      <c r="N1333" t="s">
        <v>793</v>
      </c>
      <c r="O1333" t="s">
        <v>794</v>
      </c>
      <c r="P1333" t="s">
        <v>2135</v>
      </c>
      <c r="Q1333" s="104">
        <v>1415.658608</v>
      </c>
      <c r="R1333" s="104">
        <v>1468.82428</v>
      </c>
      <c r="S1333" s="104">
        <v>1511.5909899999999</v>
      </c>
      <c r="T1333" s="104">
        <v>1555.6117360000001</v>
      </c>
      <c r="U1333" s="104">
        <v>5951.685614</v>
      </c>
      <c r="V1333" s="105">
        <v>1.4E-2</v>
      </c>
      <c r="W1333">
        <v>0</v>
      </c>
      <c r="X1333" s="103">
        <v>25000</v>
      </c>
      <c r="Y1333" t="s">
        <v>1062</v>
      </c>
      <c r="Z1333" s="103">
        <v>43</v>
      </c>
      <c r="AA1333" s="112">
        <v>23</v>
      </c>
      <c r="AB1333" s="113" t="s">
        <v>795</v>
      </c>
      <c r="AC1333" s="121"/>
      <c r="AD1333" s="289" t="s">
        <v>347</v>
      </c>
      <c r="AE1333" s="289" t="s">
        <v>796</v>
      </c>
      <c r="AF1333" s="113" t="s">
        <v>797</v>
      </c>
    </row>
    <row r="1334" spans="1:32" x14ac:dyDescent="0.25">
      <c r="A1334">
        <v>18</v>
      </c>
      <c r="B1334" t="s">
        <v>38</v>
      </c>
      <c r="C1334" t="s">
        <v>421</v>
      </c>
      <c r="D1334">
        <v>4</v>
      </c>
      <c r="E1334" t="s">
        <v>710</v>
      </c>
      <c r="F1334">
        <v>26</v>
      </c>
      <c r="G1334" t="str">
        <f>VLOOKUP(M1334,'BATERIA DE PROYECTOS'!$A$2:$G$115,7,0)</f>
        <v>Programa 26. Movilidad Sostenible.</v>
      </c>
      <c r="H1334" t="s">
        <v>345</v>
      </c>
      <c r="I1334" t="str">
        <f>VLOOKUP(M1334,'BATERIA DE PROYECTOS'!$A$2:$I$115,9,0)</f>
        <v>Infraestructura segura e incluyente</v>
      </c>
      <c r="J1334" t="s">
        <v>799</v>
      </c>
      <c r="K1334">
        <v>17</v>
      </c>
      <c r="L1334" t="str">
        <f>VLOOKUP(M1334,'BATERIA DE PROYECTOS'!$A$2:$L$115,12,0)</f>
        <v>Diseño, construcción y conservación (mantenimiento y rehabilitación) de la malla vial local e intermedia urbana o rural.</v>
      </c>
      <c r="M1334">
        <v>77</v>
      </c>
      <c r="N1334" t="s">
        <v>802</v>
      </c>
      <c r="O1334" t="s">
        <v>803</v>
      </c>
      <c r="P1334" t="s">
        <v>2136</v>
      </c>
      <c r="Q1334" s="104">
        <v>14389.158566</v>
      </c>
      <c r="R1334" s="104">
        <v>14929.549645999999</v>
      </c>
      <c r="S1334" s="104">
        <v>15364.242706000001</v>
      </c>
      <c r="T1334" s="104">
        <v>15811.682145000001</v>
      </c>
      <c r="U1334" s="104">
        <v>60494.633062300003</v>
      </c>
      <c r="V1334" s="105">
        <v>0.14230000000000001</v>
      </c>
      <c r="W1334">
        <v>0</v>
      </c>
      <c r="X1334" s="103">
        <v>10</v>
      </c>
      <c r="Y1334" t="s">
        <v>1006</v>
      </c>
      <c r="Z1334" s="103">
        <v>37</v>
      </c>
      <c r="AA1334" s="112">
        <v>25</v>
      </c>
      <c r="AB1334" s="113" t="s">
        <v>804</v>
      </c>
      <c r="AC1334" s="121"/>
      <c r="AD1334" s="289" t="s">
        <v>347</v>
      </c>
      <c r="AE1334" s="289" t="s">
        <v>805</v>
      </c>
      <c r="AF1334" s="113" t="s">
        <v>806</v>
      </c>
    </row>
    <row r="1335" spans="1:32" x14ac:dyDescent="0.25">
      <c r="A1335">
        <v>18</v>
      </c>
      <c r="B1335" t="s">
        <v>38</v>
      </c>
      <c r="C1335" t="s">
        <v>595</v>
      </c>
      <c r="D1335">
        <v>4</v>
      </c>
      <c r="E1335" t="s">
        <v>710</v>
      </c>
      <c r="F1335">
        <v>27</v>
      </c>
      <c r="G1335" t="str">
        <f>VLOOKUP(M1335,'BATERIA DE PROYECTOS'!$A$2:$G$115,7,0)</f>
        <v>Programa 27. Gestión del riesgo de desastres para un territorio seguro</v>
      </c>
      <c r="H1335" t="s">
        <v>373</v>
      </c>
      <c r="I1335" t="str">
        <f>VLOOKUP(M1335,'BATERIA DE PROYECTOS'!$A$2:$I$115,9,0)</f>
        <v>Protección del ambiente y resiliencia al cambio climático</v>
      </c>
      <c r="J1335" t="s">
        <v>539</v>
      </c>
      <c r="K1335">
        <v>40</v>
      </c>
      <c r="L1335" t="str">
        <f>VLOOKUP(M1335,'BATERIA DE PROYECTOS'!$A$2:$L$115,12,0)</f>
        <v>Manejo de emergencias y mitigación del riesgo de desastres</v>
      </c>
      <c r="M1335">
        <v>79</v>
      </c>
      <c r="N1335" t="s">
        <v>813</v>
      </c>
      <c r="O1335" t="s">
        <v>814</v>
      </c>
      <c r="P1335" t="s">
        <v>2137</v>
      </c>
      <c r="Q1335" s="104">
        <v>892.82827199999997</v>
      </c>
      <c r="R1335" s="104">
        <v>926.35882400000003</v>
      </c>
      <c r="S1335" s="104">
        <v>953.33095400000002</v>
      </c>
      <c r="T1335" s="104">
        <v>981.09397999999999</v>
      </c>
      <c r="U1335" s="104">
        <v>3753.6120299999998</v>
      </c>
      <c r="V1335" s="105">
        <v>8.8000000000000005E-3</v>
      </c>
      <c r="W1335">
        <v>0</v>
      </c>
      <c r="X1335" s="103">
        <v>8</v>
      </c>
      <c r="Y1335" t="s">
        <v>1036</v>
      </c>
      <c r="Z1335" s="103">
        <v>33</v>
      </c>
      <c r="AA1335" s="112">
        <v>26</v>
      </c>
      <c r="AB1335" s="113" t="s">
        <v>815</v>
      </c>
      <c r="AC1335" s="121"/>
      <c r="AD1335" s="289" t="s">
        <v>347</v>
      </c>
      <c r="AE1335" s="289" t="s">
        <v>347</v>
      </c>
      <c r="AF1335" s="113" t="s">
        <v>816</v>
      </c>
    </row>
    <row r="1336" spans="1:32" x14ac:dyDescent="0.25">
      <c r="A1336">
        <v>18</v>
      </c>
      <c r="B1336" t="s">
        <v>38</v>
      </c>
      <c r="C1336" t="s">
        <v>595</v>
      </c>
      <c r="D1336">
        <v>4</v>
      </c>
      <c r="E1336" t="s">
        <v>710</v>
      </c>
      <c r="F1336">
        <v>27</v>
      </c>
      <c r="G1336" t="str">
        <f>VLOOKUP(M1336,'BATERIA DE PROYECTOS'!$A$2:$G$115,7,0)</f>
        <v>Programa 27. Gestión del riesgo de desastres para un territorio seguro</v>
      </c>
      <c r="H1336" t="s">
        <v>373</v>
      </c>
      <c r="I1336" t="str">
        <f>VLOOKUP(M1336,'BATERIA DE PROYECTOS'!$A$2:$I$115,9,0)</f>
        <v>Protección del ambiente y resiliencia al cambio climático</v>
      </c>
      <c r="J1336" t="s">
        <v>539</v>
      </c>
      <c r="K1336">
        <v>40</v>
      </c>
      <c r="L1336" t="str">
        <f>VLOOKUP(M1336,'BATERIA DE PROYECTOS'!$A$2:$L$115,12,0)</f>
        <v>Manejo de emergencias y mitigación del riesgo de desastres</v>
      </c>
      <c r="M1336">
        <v>113</v>
      </c>
      <c r="N1336" t="s">
        <v>970</v>
      </c>
      <c r="O1336" t="s">
        <v>971</v>
      </c>
      <c r="P1336" t="s">
        <v>1315</v>
      </c>
      <c r="Q1336" s="104">
        <v>2140.7258879999999</v>
      </c>
      <c r="R1336" s="104">
        <v>2221.121776</v>
      </c>
      <c r="S1336" s="104">
        <v>2285.7925959999998</v>
      </c>
      <c r="T1336" s="104">
        <v>2352.3597399999999</v>
      </c>
      <c r="U1336" s="104">
        <v>9000</v>
      </c>
      <c r="V1336" s="105">
        <v>2.12E-2</v>
      </c>
      <c r="W1336">
        <v>0</v>
      </c>
      <c r="X1336" s="103">
        <v>4</v>
      </c>
      <c r="Y1336" t="s">
        <v>1036</v>
      </c>
      <c r="Z1336" s="103">
        <v>33</v>
      </c>
      <c r="AA1336" s="112">
        <v>26</v>
      </c>
      <c r="AB1336" s="113" t="s">
        <v>972</v>
      </c>
      <c r="AC1336" s="121"/>
      <c r="AD1336" s="289" t="s">
        <v>347</v>
      </c>
      <c r="AE1336" s="289" t="s">
        <v>347</v>
      </c>
      <c r="AF1336" s="113" t="s">
        <v>973</v>
      </c>
    </row>
    <row r="1337" spans="1:32" x14ac:dyDescent="0.25">
      <c r="A1337">
        <v>18</v>
      </c>
      <c r="B1337" t="s">
        <v>38</v>
      </c>
      <c r="C1337" t="s">
        <v>612</v>
      </c>
      <c r="D1337">
        <v>4</v>
      </c>
      <c r="E1337" t="s">
        <v>710</v>
      </c>
      <c r="F1337">
        <v>30</v>
      </c>
      <c r="G1337" t="str">
        <f>VLOOKUP(M1337,'BATERIA DE PROYECTOS'!$A$2:$G$115,7,0)</f>
        <v>Programa 30. Atención del déficit social para un hábitat digno.</v>
      </c>
      <c r="H1337" t="s">
        <v>345</v>
      </c>
      <c r="I1337" t="str">
        <f>VLOOKUP(M1337,'BATERIA DE PROYECTOS'!$A$2:$I$115,9,0)</f>
        <v>Desarrollo urbano y rural integral</v>
      </c>
      <c r="J1337" t="s">
        <v>347</v>
      </c>
      <c r="K1337">
        <v>11</v>
      </c>
      <c r="L1337" t="str">
        <f>VLOOKUP(M1337,'BATERIA DE PROYECTOS'!$A$2:$L$115,12,0)</f>
        <v>Dotación, adecuación y mejoramiento a unidades operativas de servicios sociales de la SDIS</v>
      </c>
      <c r="M1337">
        <v>82</v>
      </c>
      <c r="N1337" t="s">
        <v>183</v>
      </c>
      <c r="O1337" t="s">
        <v>834</v>
      </c>
      <c r="P1337" t="s">
        <v>2138</v>
      </c>
      <c r="Q1337" s="104">
        <v>1059.0049320000001</v>
      </c>
      <c r="R1337" s="104">
        <v>1098.7763210000001</v>
      </c>
      <c r="S1337" s="104">
        <v>1130.7686080000001</v>
      </c>
      <c r="T1337" s="104">
        <v>1163.6989960000001</v>
      </c>
      <c r="U1337" s="104">
        <v>4452.2488581099997</v>
      </c>
      <c r="V1337" s="105">
        <v>1.0500000000000001E-2</v>
      </c>
      <c r="W1337">
        <v>0</v>
      </c>
      <c r="X1337" s="103">
        <v>24</v>
      </c>
      <c r="Y1337" t="s">
        <v>1009</v>
      </c>
      <c r="Z1337" s="103">
        <v>24</v>
      </c>
      <c r="AA1337" s="112">
        <v>28</v>
      </c>
      <c r="AB1337" s="113" t="s">
        <v>222</v>
      </c>
      <c r="AC1337" s="121"/>
      <c r="AD1337" s="289" t="s">
        <v>347</v>
      </c>
      <c r="AE1337" s="289" t="s">
        <v>835</v>
      </c>
      <c r="AF1337" s="113" t="s">
        <v>836</v>
      </c>
    </row>
    <row r="1338" spans="1:32" x14ac:dyDescent="0.25">
      <c r="A1338">
        <v>18</v>
      </c>
      <c r="B1338" t="s">
        <v>38</v>
      </c>
      <c r="C1338" t="s">
        <v>612</v>
      </c>
      <c r="D1338">
        <v>4</v>
      </c>
      <c r="E1338" t="s">
        <v>710</v>
      </c>
      <c r="F1338">
        <v>30</v>
      </c>
      <c r="G1338" t="str">
        <f>VLOOKUP(M1338,'BATERIA DE PROYECTOS'!$A$2:$G$115,7,0)</f>
        <v>Programa 30. Atención del déficit social para un hábitat digno.</v>
      </c>
      <c r="H1338" t="s">
        <v>345</v>
      </c>
      <c r="I1338" t="str">
        <f>VLOOKUP(M1338,'BATERIA DE PROYECTOS'!$A$2:$I$115,9,0)</f>
        <v>Desarrollo urbano y rural integral</v>
      </c>
      <c r="J1338" t="s">
        <v>347</v>
      </c>
      <c r="K1338">
        <v>11</v>
      </c>
      <c r="L1338" t="str">
        <f>VLOOKUP(M1338,'BATERIA DE PROYECTOS'!$A$2:$L$115,12,0)</f>
        <v>Dotación, adecuación y mejoramiento a unidades operativas de servicios sociales de la SDIS</v>
      </c>
      <c r="M1338">
        <v>83</v>
      </c>
      <c r="N1338" t="s">
        <v>182</v>
      </c>
      <c r="O1338" t="s">
        <v>837</v>
      </c>
      <c r="P1338" t="s">
        <v>1820</v>
      </c>
      <c r="Q1338" s="104">
        <v>0</v>
      </c>
      <c r="R1338" s="104">
        <v>471.11394899999999</v>
      </c>
      <c r="S1338" s="104">
        <v>0</v>
      </c>
      <c r="T1338" s="104">
        <v>251.590733</v>
      </c>
      <c r="U1338" s="104">
        <v>722.70468170000004</v>
      </c>
      <c r="V1338" s="105">
        <v>1.6999999999999999E-3</v>
      </c>
      <c r="W1338">
        <v>0</v>
      </c>
      <c r="X1338" s="103">
        <v>2</v>
      </c>
      <c r="Y1338" t="s">
        <v>1009</v>
      </c>
      <c r="Z1338" s="103">
        <v>24</v>
      </c>
      <c r="AA1338" s="112">
        <v>28</v>
      </c>
      <c r="AB1338" s="113" t="s">
        <v>222</v>
      </c>
      <c r="AC1338" s="121"/>
      <c r="AD1338" s="289" t="s">
        <v>347</v>
      </c>
      <c r="AE1338" s="289" t="s">
        <v>835</v>
      </c>
      <c r="AF1338" s="113" t="s">
        <v>838</v>
      </c>
    </row>
    <row r="1339" spans="1:32" x14ac:dyDescent="0.25">
      <c r="A1339">
        <v>18</v>
      </c>
      <c r="B1339" t="s">
        <v>38</v>
      </c>
      <c r="C1339" t="s">
        <v>612</v>
      </c>
      <c r="D1339">
        <v>4</v>
      </c>
      <c r="E1339" t="s">
        <v>710</v>
      </c>
      <c r="F1339">
        <v>30</v>
      </c>
      <c r="G1339" t="str">
        <f>VLOOKUP(M1339,'BATERIA DE PROYECTOS'!$A$2:$G$115,7,0)</f>
        <v>Programa 30. Atención del déficit social para un hábitat digno.</v>
      </c>
      <c r="H1339" t="s">
        <v>345</v>
      </c>
      <c r="I1339" t="str">
        <f>VLOOKUP(M1339,'BATERIA DE PROYECTOS'!$A$2:$I$115,9,0)</f>
        <v>Desarrollo urbano y rural integral</v>
      </c>
      <c r="J1339" t="s">
        <v>347</v>
      </c>
      <c r="K1339">
        <v>11</v>
      </c>
      <c r="L1339" t="str">
        <f>VLOOKUP(M1339,'BATERIA DE PROYECTOS'!$A$2:$L$115,12,0)</f>
        <v>Dotación, adecuación y mejoramiento a unidades operativas de servicios sociales de la SDIS</v>
      </c>
      <c r="M1339">
        <v>84</v>
      </c>
      <c r="N1339" t="s">
        <v>839</v>
      </c>
      <c r="O1339" t="s">
        <v>840</v>
      </c>
      <c r="P1339" t="s">
        <v>2139</v>
      </c>
      <c r="Q1339" s="104">
        <v>432.59608600000001</v>
      </c>
      <c r="R1339" s="104">
        <v>0</v>
      </c>
      <c r="S1339" s="104">
        <v>611.90797899999995</v>
      </c>
      <c r="T1339" s="104">
        <v>501.69593400000002</v>
      </c>
      <c r="U1339" s="104">
        <v>1546.2</v>
      </c>
      <c r="V1339" s="105">
        <v>3.5999999999999999E-3</v>
      </c>
      <c r="W1339">
        <v>0</v>
      </c>
      <c r="X1339" s="103">
        <v>3</v>
      </c>
      <c r="Y1339" t="s">
        <v>1009</v>
      </c>
      <c r="Z1339" s="103">
        <v>24</v>
      </c>
      <c r="AA1339" s="112">
        <v>28</v>
      </c>
      <c r="AB1339" s="113" t="s">
        <v>222</v>
      </c>
      <c r="AC1339" s="121"/>
      <c r="AD1339" s="289" t="s">
        <v>347</v>
      </c>
      <c r="AE1339" s="289" t="s">
        <v>835</v>
      </c>
      <c r="AF1339" s="113" t="s">
        <v>841</v>
      </c>
    </row>
    <row r="1340" spans="1:32" x14ac:dyDescent="0.25">
      <c r="A1340">
        <v>18</v>
      </c>
      <c r="B1340" t="s">
        <v>38</v>
      </c>
      <c r="C1340" t="s">
        <v>612</v>
      </c>
      <c r="D1340">
        <v>4</v>
      </c>
      <c r="E1340" t="s">
        <v>710</v>
      </c>
      <c r="F1340">
        <v>30</v>
      </c>
      <c r="G1340" t="str">
        <f>VLOOKUP(M1340,'BATERIA DE PROYECTOS'!$A$2:$G$115,7,0)</f>
        <v>Programa 30. Atención del déficit social para un hábitat digno.</v>
      </c>
      <c r="H1340" t="s">
        <v>345</v>
      </c>
      <c r="I1340" t="str">
        <f>VLOOKUP(M1340,'BATERIA DE PROYECTOS'!$A$2:$I$115,9,0)</f>
        <v>Desarrollo urbano y rural integral</v>
      </c>
      <c r="J1340" t="s">
        <v>347</v>
      </c>
      <c r="K1340">
        <v>11</v>
      </c>
      <c r="L1340" t="str">
        <f>VLOOKUP(M1340,'BATERIA DE PROYECTOS'!$A$2:$L$115,12,0)</f>
        <v>Dotación, adecuación y mejoramiento a unidades operativas de servicios sociales de la SDIS</v>
      </c>
      <c r="M1340">
        <v>86</v>
      </c>
      <c r="N1340" t="s">
        <v>844</v>
      </c>
      <c r="O1340" t="s">
        <v>845</v>
      </c>
      <c r="P1340" t="s">
        <v>1612</v>
      </c>
      <c r="Q1340" s="104">
        <v>505.89327700000001</v>
      </c>
      <c r="R1340" s="104">
        <v>0</v>
      </c>
      <c r="S1340" s="104">
        <v>0</v>
      </c>
      <c r="T1340" s="104">
        <v>0</v>
      </c>
      <c r="U1340" s="104">
        <v>505.89327718999999</v>
      </c>
      <c r="V1340" s="105">
        <v>1.1999999999999999E-3</v>
      </c>
      <c r="W1340">
        <v>0</v>
      </c>
      <c r="X1340" s="103">
        <v>1</v>
      </c>
      <c r="Y1340" t="s">
        <v>1009</v>
      </c>
      <c r="Z1340" s="103">
        <v>24</v>
      </c>
      <c r="AA1340" s="112">
        <v>28</v>
      </c>
      <c r="AB1340" s="113" t="s">
        <v>222</v>
      </c>
      <c r="AC1340" s="121"/>
      <c r="AD1340" s="289" t="s">
        <v>347</v>
      </c>
      <c r="AE1340" s="289" t="s">
        <v>835</v>
      </c>
      <c r="AF1340" s="113" t="s">
        <v>846</v>
      </c>
    </row>
    <row r="1341" spans="1:32" x14ac:dyDescent="0.25">
      <c r="A1341">
        <v>18</v>
      </c>
      <c r="B1341" t="s">
        <v>38</v>
      </c>
      <c r="C1341" t="s">
        <v>412</v>
      </c>
      <c r="D1341">
        <v>5</v>
      </c>
      <c r="E1341" t="s">
        <v>861</v>
      </c>
      <c r="F1341">
        <v>33</v>
      </c>
      <c r="G1341" t="str">
        <f>VLOOKUP(M1341,'BATERIA DE PROYECTOS'!$A$2:$G$115,7,0)</f>
        <v>Programa 33. Fortalecimiento institucional para un Gobierno confiable</v>
      </c>
      <c r="H1341" t="s">
        <v>373</v>
      </c>
      <c r="I1341" t="str">
        <f>VLOOKUP(M1341,'BATERIA DE PROYECTOS'!$A$2:$I$115,9,0)</f>
        <v>Gobierno confiable</v>
      </c>
      <c r="J1341" t="s">
        <v>1074</v>
      </c>
      <c r="K1341">
        <v>42</v>
      </c>
      <c r="L1341" t="str">
        <f>VLOOKUP(M1341,'BATERIA DE PROYECTOS'!$A$2:$L$115,12,0)</f>
        <v>Infraestructura local</v>
      </c>
      <c r="M1341">
        <v>92</v>
      </c>
      <c r="N1341" t="s">
        <v>875</v>
      </c>
      <c r="O1341" t="s">
        <v>876</v>
      </c>
      <c r="P1341" t="s">
        <v>2140</v>
      </c>
      <c r="Q1341" s="104">
        <v>470.69795499999998</v>
      </c>
      <c r="R1341" s="104">
        <v>488.37522000000001</v>
      </c>
      <c r="S1341" s="104">
        <v>502.59489400000001</v>
      </c>
      <c r="T1341" s="104">
        <v>517.23152600000003</v>
      </c>
      <c r="U1341" s="104">
        <v>1978.8995946800001</v>
      </c>
      <c r="V1341" s="105">
        <v>4.7000000000000002E-3</v>
      </c>
      <c r="W1341">
        <v>0</v>
      </c>
      <c r="X1341" s="103">
        <v>4</v>
      </c>
      <c r="Y1341" t="s">
        <v>1076</v>
      </c>
      <c r="Z1341" s="103">
        <v>3</v>
      </c>
      <c r="AA1341" s="112">
        <v>30</v>
      </c>
      <c r="AB1341" s="113" t="s">
        <v>383</v>
      </c>
      <c r="AC1341" s="121"/>
      <c r="AD1341" s="289" t="s">
        <v>870</v>
      </c>
      <c r="AE1341" s="289" t="s">
        <v>347</v>
      </c>
      <c r="AF1341" s="113" t="s">
        <v>877</v>
      </c>
    </row>
    <row r="1342" spans="1:32" x14ac:dyDescent="0.25">
      <c r="A1342">
        <v>18</v>
      </c>
      <c r="B1342" t="s">
        <v>38</v>
      </c>
      <c r="C1342" t="s">
        <v>412</v>
      </c>
      <c r="D1342">
        <v>5</v>
      </c>
      <c r="E1342" t="s">
        <v>861</v>
      </c>
      <c r="F1342">
        <v>33</v>
      </c>
      <c r="G1342" t="str">
        <f>VLOOKUP(M1342,'BATERIA DE PROYECTOS'!$A$2:$G$115,7,0)</f>
        <v>Programa 33. Fortalecimiento institucional para un Gobierno confiable</v>
      </c>
      <c r="H1342" t="s">
        <v>373</v>
      </c>
      <c r="I1342" t="str">
        <f>VLOOKUP(M1342,'BATERIA DE PROYECTOS'!$A$2:$I$115,9,0)</f>
        <v>Gobierno confiable</v>
      </c>
      <c r="J1342" t="s">
        <v>1074</v>
      </c>
      <c r="K1342">
        <v>43</v>
      </c>
      <c r="L1342" t="str">
        <f>VLOOKUP(M1342,'BATERIA DE PROYECTOS'!$A$2:$L$115,12,0)</f>
        <v>Fortalecimiento institucional</v>
      </c>
      <c r="M1342">
        <v>93</v>
      </c>
      <c r="N1342" t="s">
        <v>880</v>
      </c>
      <c r="O1342" t="s">
        <v>881</v>
      </c>
      <c r="P1342" t="s">
        <v>2141</v>
      </c>
      <c r="Q1342" s="104">
        <v>8639.5850399999999</v>
      </c>
      <c r="R1342" s="104">
        <v>8964.0483970000005</v>
      </c>
      <c r="S1342" s="104">
        <v>9225.0482069999998</v>
      </c>
      <c r="T1342" s="104">
        <v>9493.7012400000003</v>
      </c>
      <c r="U1342" s="104">
        <v>36322.382883040002</v>
      </c>
      <c r="V1342" s="105">
        <v>8.5400000000000004E-2</v>
      </c>
      <c r="W1342">
        <v>0</v>
      </c>
      <c r="X1342" s="103">
        <v>4</v>
      </c>
      <c r="Y1342" t="s">
        <v>1076</v>
      </c>
      <c r="Z1342" s="103">
        <v>3</v>
      </c>
      <c r="AA1342" s="112">
        <v>30</v>
      </c>
      <c r="AB1342" s="113" t="s">
        <v>882</v>
      </c>
      <c r="AC1342" s="121"/>
      <c r="AD1342" s="289" t="s">
        <v>870</v>
      </c>
      <c r="AE1342" s="289" t="s">
        <v>347</v>
      </c>
      <c r="AF1342" s="113" t="s">
        <v>883</v>
      </c>
    </row>
    <row r="1343" spans="1:32" x14ac:dyDescent="0.25">
      <c r="A1343">
        <v>18</v>
      </c>
      <c r="B1343" t="s">
        <v>38</v>
      </c>
      <c r="C1343" t="s">
        <v>412</v>
      </c>
      <c r="D1343">
        <v>5</v>
      </c>
      <c r="E1343" t="s">
        <v>861</v>
      </c>
      <c r="F1343">
        <v>33</v>
      </c>
      <c r="G1343" t="str">
        <f>VLOOKUP(M1343,'BATERIA DE PROYECTOS'!$A$2:$G$115,7,0)</f>
        <v>Programa 33. Fortalecimiento institucional para un Gobierno confiable</v>
      </c>
      <c r="H1343" t="s">
        <v>373</v>
      </c>
      <c r="I1343" t="str">
        <f>VLOOKUP(M1343,'BATERIA DE PROYECTOS'!$A$2:$I$115,9,0)</f>
        <v>Gobierno confiable</v>
      </c>
      <c r="J1343" t="s">
        <v>1074</v>
      </c>
      <c r="K1343">
        <v>45</v>
      </c>
      <c r="L1343" t="str">
        <f>VLOOKUP(M1343,'BATERIA DE PROYECTOS'!$A$2:$L$115,12,0)</f>
        <v>Inspección, vigilancia y control.</v>
      </c>
      <c r="M1343">
        <v>94</v>
      </c>
      <c r="N1343" t="s">
        <v>886</v>
      </c>
      <c r="O1343" t="s">
        <v>887</v>
      </c>
      <c r="P1343" t="s">
        <v>887</v>
      </c>
      <c r="Q1343" s="104">
        <v>6073.5219960000004</v>
      </c>
      <c r="R1343" s="104">
        <v>6301.6157450000001</v>
      </c>
      <c r="S1343" s="104">
        <v>6485.0954000000002</v>
      </c>
      <c r="T1343" s="104">
        <v>6673.9551769999998</v>
      </c>
      <c r="U1343" s="104">
        <v>25534.188318479999</v>
      </c>
      <c r="V1343" s="105">
        <v>6.0100000000000001E-2</v>
      </c>
      <c r="W1343">
        <v>0</v>
      </c>
      <c r="X1343" s="103">
        <v>4</v>
      </c>
      <c r="Y1343" t="s">
        <v>1076</v>
      </c>
      <c r="Z1343" s="103">
        <v>3</v>
      </c>
      <c r="AA1343" s="112">
        <v>30</v>
      </c>
      <c r="AB1343" s="113" t="s">
        <v>888</v>
      </c>
      <c r="AC1343" s="121"/>
      <c r="AD1343" s="289" t="s">
        <v>870</v>
      </c>
      <c r="AE1343" s="289" t="s">
        <v>347</v>
      </c>
      <c r="AF1343" s="113" t="s">
        <v>889</v>
      </c>
    </row>
    <row r="1344" spans="1:32" x14ac:dyDescent="0.25">
      <c r="A1344">
        <v>18</v>
      </c>
      <c r="B1344" t="s">
        <v>38</v>
      </c>
      <c r="C1344" t="s">
        <v>521</v>
      </c>
      <c r="D1344">
        <v>5</v>
      </c>
      <c r="E1344" t="s">
        <v>861</v>
      </c>
      <c r="F1344">
        <v>35</v>
      </c>
      <c r="G1344" t="str">
        <f>VLOOKUP(M1344,'BATERIA DE PROYECTOS'!$A$2:$G$115,7,0)</f>
        <v>Programa 35. Bogotá Ciudad Inteligente.</v>
      </c>
      <c r="H1344" t="s">
        <v>345</v>
      </c>
      <c r="I1344" t="str">
        <f>VLOOKUP(M1344,'BATERIA DE PROYECTOS'!$A$2:$I$115,9,0)</f>
        <v>Ciudad inteligente​</v>
      </c>
      <c r="J1344" t="s">
        <v>347</v>
      </c>
      <c r="K1344">
        <v>12</v>
      </c>
      <c r="L1344" t="str">
        <f>VLOOKUP(M1344,'BATERIA DE PROYECTOS'!$A$2:$L$115,12,0)</f>
        <v>Conectividad y redes de comunicación.</v>
      </c>
      <c r="M1344">
        <v>95</v>
      </c>
      <c r="N1344" t="s">
        <v>901</v>
      </c>
      <c r="O1344" t="s">
        <v>902</v>
      </c>
      <c r="P1344" t="s">
        <v>2142</v>
      </c>
      <c r="Q1344" s="104">
        <v>1076.9117269999999</v>
      </c>
      <c r="R1344" s="104">
        <v>1117.3556129999999</v>
      </c>
      <c r="S1344" s="104">
        <v>1149.88886</v>
      </c>
      <c r="T1344" s="104">
        <v>1183.3760709999999</v>
      </c>
      <c r="U1344" s="104">
        <v>4527.5322706499992</v>
      </c>
      <c r="V1344" s="105">
        <v>1.0699999999999999E-2</v>
      </c>
      <c r="W1344">
        <v>0</v>
      </c>
      <c r="X1344" s="103">
        <v>25</v>
      </c>
      <c r="Y1344" t="s">
        <v>1023</v>
      </c>
      <c r="Z1344" s="103">
        <v>1</v>
      </c>
      <c r="AA1344" s="112">
        <v>31</v>
      </c>
      <c r="AB1344" s="113" t="s">
        <v>903</v>
      </c>
      <c r="AC1344" s="121"/>
      <c r="AD1344" s="289" t="s">
        <v>347</v>
      </c>
      <c r="AE1344" s="289" t="s">
        <v>347</v>
      </c>
      <c r="AF1344" s="113" t="s">
        <v>904</v>
      </c>
    </row>
    <row r="1345" spans="1:32" x14ac:dyDescent="0.25">
      <c r="A1345">
        <v>18</v>
      </c>
      <c r="B1345" t="s">
        <v>38</v>
      </c>
      <c r="C1345" t="s">
        <v>521</v>
      </c>
      <c r="D1345">
        <v>5</v>
      </c>
      <c r="E1345" t="s">
        <v>861</v>
      </c>
      <c r="F1345">
        <v>35</v>
      </c>
      <c r="G1345" t="str">
        <f>VLOOKUP(M1345,'BATERIA DE PROYECTOS'!$A$2:$G$115,7,0)</f>
        <v>Programa 35. Bogotá Ciudad Inteligente.</v>
      </c>
      <c r="H1345" t="s">
        <v>345</v>
      </c>
      <c r="I1345" t="str">
        <f>VLOOKUP(M1345,'BATERIA DE PROYECTOS'!$A$2:$I$115,9,0)</f>
        <v>Ciudad inteligente​</v>
      </c>
      <c r="J1345" t="s">
        <v>347</v>
      </c>
      <c r="K1345">
        <v>12</v>
      </c>
      <c r="L1345" t="str">
        <f>VLOOKUP(M1345,'BATERIA DE PROYECTOS'!$A$2:$L$115,12,0)</f>
        <v>Conectividad y redes de comunicación.</v>
      </c>
      <c r="M1345">
        <v>96</v>
      </c>
      <c r="N1345" t="s">
        <v>905</v>
      </c>
      <c r="O1345" t="s">
        <v>906</v>
      </c>
      <c r="P1345" t="s">
        <v>2143</v>
      </c>
      <c r="Q1345" s="104">
        <v>358.97057599999999</v>
      </c>
      <c r="R1345" s="104">
        <v>372.45187099999998</v>
      </c>
      <c r="S1345" s="104">
        <v>383.29628700000001</v>
      </c>
      <c r="T1345" s="104">
        <v>394.45868999999999</v>
      </c>
      <c r="U1345" s="104">
        <v>1509.17742355</v>
      </c>
      <c r="V1345" s="105">
        <v>3.5999999999999999E-3</v>
      </c>
      <c r="W1345">
        <v>0</v>
      </c>
      <c r="X1345" s="103">
        <v>25</v>
      </c>
      <c r="Y1345" t="s">
        <v>1023</v>
      </c>
      <c r="Z1345" s="103">
        <v>1</v>
      </c>
      <c r="AA1345" s="112">
        <v>31</v>
      </c>
      <c r="AB1345" s="113" t="s">
        <v>352</v>
      </c>
      <c r="AC1345" s="121"/>
      <c r="AD1345" s="289" t="s">
        <v>347</v>
      </c>
      <c r="AE1345" s="289" t="s">
        <v>347</v>
      </c>
      <c r="AF1345" s="113" t="s">
        <v>907</v>
      </c>
    </row>
    <row r="1346" spans="1:32" x14ac:dyDescent="0.25">
      <c r="A1346">
        <v>18</v>
      </c>
      <c r="B1346" t="s">
        <v>38</v>
      </c>
      <c r="C1346" t="s">
        <v>412</v>
      </c>
      <c r="D1346">
        <v>5</v>
      </c>
      <c r="E1346" t="s">
        <v>861</v>
      </c>
      <c r="F1346">
        <v>39</v>
      </c>
      <c r="G1346" t="str">
        <f>VLOOKUP(M1346,'BATERIA DE PROYECTOS'!$A$2:$G$115,7,0)</f>
        <v>Programa 39. Camino hacia una democracia deliberativa con un gobierno cercano a la gente y con participación ciudadana</v>
      </c>
      <c r="H1346" t="s">
        <v>345</v>
      </c>
      <c r="I1346" t="str">
        <f>VLOOKUP(M1346,'BATERIA DE PROYECTOS'!$A$2:$I$115,9,0)</f>
        <v>Democracia deliberativa y participación</v>
      </c>
      <c r="J1346" t="s">
        <v>347</v>
      </c>
      <c r="K1346">
        <v>18</v>
      </c>
      <c r="L1346" t="str">
        <f>VLOOKUP(M1346,'BATERIA DE PROYECTOS'!$A$2:$L$115,12,0)</f>
        <v>Fortalecimiento a organizaciones sociales y comunitarias y a instancias de participación.</v>
      </c>
      <c r="M1346">
        <v>97</v>
      </c>
      <c r="N1346" t="s">
        <v>912</v>
      </c>
      <c r="O1346" t="s">
        <v>913</v>
      </c>
      <c r="P1346" t="s">
        <v>1330</v>
      </c>
      <c r="Q1346" s="104">
        <v>1263.9809</v>
      </c>
      <c r="R1346" s="104">
        <v>1311.4502500000001</v>
      </c>
      <c r="S1346" s="104">
        <v>1349.6348129999999</v>
      </c>
      <c r="T1346" s="104">
        <v>1388.93905</v>
      </c>
      <c r="U1346" s="104">
        <v>5314.0050124999998</v>
      </c>
      <c r="V1346" s="105">
        <v>1.2500000000000001E-2</v>
      </c>
      <c r="W1346">
        <v>0</v>
      </c>
      <c r="X1346" s="103">
        <v>200</v>
      </c>
      <c r="Y1346" t="s">
        <v>1076</v>
      </c>
      <c r="Z1346" s="103">
        <v>3</v>
      </c>
      <c r="AA1346" s="112">
        <v>32</v>
      </c>
      <c r="AB1346" s="113" t="s">
        <v>914</v>
      </c>
      <c r="AC1346" s="121"/>
      <c r="AD1346" s="289" t="s">
        <v>347</v>
      </c>
      <c r="AE1346" s="289" t="s">
        <v>347</v>
      </c>
      <c r="AF1346" s="113" t="s">
        <v>915</v>
      </c>
    </row>
    <row r="1347" spans="1:32" x14ac:dyDescent="0.25">
      <c r="A1347">
        <v>18</v>
      </c>
      <c r="B1347" t="s">
        <v>38</v>
      </c>
      <c r="C1347" t="s">
        <v>412</v>
      </c>
      <c r="D1347">
        <v>5</v>
      </c>
      <c r="E1347" t="s">
        <v>861</v>
      </c>
      <c r="F1347">
        <v>39</v>
      </c>
      <c r="G1347" t="str">
        <f>VLOOKUP(M1347,'BATERIA DE PROYECTOS'!$A$2:$G$115,7,0)</f>
        <v>Programa 39. Camino hacia una democracia deliberativa con un gobierno cercano a la gente y con participación ciudadana</v>
      </c>
      <c r="H1347" t="s">
        <v>345</v>
      </c>
      <c r="I1347" t="str">
        <f>VLOOKUP(M1347,'BATERIA DE PROYECTOS'!$A$2:$I$115,9,0)</f>
        <v>Democracia deliberativa y participación</v>
      </c>
      <c r="J1347" t="s">
        <v>347</v>
      </c>
      <c r="K1347">
        <v>20</v>
      </c>
      <c r="L1347" t="str">
        <f>VLOOKUP(M1347,'BATERIA DE PROYECTOS'!$A$2:$L$115,12,0)</f>
        <v>Procesos de formación en capacidades democráticas para la participación ciudadana incidente</v>
      </c>
      <c r="M1347">
        <v>98</v>
      </c>
      <c r="N1347" t="s">
        <v>918</v>
      </c>
      <c r="O1347" t="s">
        <v>919</v>
      </c>
      <c r="P1347" t="s">
        <v>2144</v>
      </c>
      <c r="Q1347" s="104">
        <v>1193.1979699999999</v>
      </c>
      <c r="R1347" s="104">
        <v>1238.0090359999999</v>
      </c>
      <c r="S1347" s="104">
        <v>1274.055263</v>
      </c>
      <c r="T1347" s="104">
        <v>1311.158463</v>
      </c>
      <c r="U1347" s="104">
        <v>5016.4207317999999</v>
      </c>
      <c r="V1347" s="105">
        <v>1.18E-2</v>
      </c>
      <c r="W1347">
        <v>0</v>
      </c>
      <c r="X1347" s="103">
        <v>3000</v>
      </c>
      <c r="Y1347" t="s">
        <v>1076</v>
      </c>
      <c r="Z1347" s="103">
        <v>3</v>
      </c>
      <c r="AA1347" s="112">
        <v>32</v>
      </c>
      <c r="AB1347" s="113" t="s">
        <v>561</v>
      </c>
      <c r="AC1347" s="121"/>
      <c r="AD1347" s="289" t="s">
        <v>347</v>
      </c>
      <c r="AE1347" s="289" t="s">
        <v>920</v>
      </c>
      <c r="AF1347" s="113" t="s">
        <v>915</v>
      </c>
    </row>
    <row r="1348" spans="1:32" x14ac:dyDescent="0.25">
      <c r="A1348">
        <v>18</v>
      </c>
      <c r="B1348" t="s">
        <v>38</v>
      </c>
      <c r="C1348" t="s">
        <v>412</v>
      </c>
      <c r="D1348">
        <v>5</v>
      </c>
      <c r="E1348" t="s">
        <v>861</v>
      </c>
      <c r="F1348">
        <v>39</v>
      </c>
      <c r="G1348" t="str">
        <f>VLOOKUP(M1348,'BATERIA DE PROYECTOS'!$A$2:$G$115,7,0)</f>
        <v>Programa 39. Camino hacia una democracia deliberativa con un gobierno cercano a la gente y con participación ciudadana</v>
      </c>
      <c r="H1348" t="s">
        <v>373</v>
      </c>
      <c r="I1348" t="str">
        <f>VLOOKUP(M1348,'BATERIA DE PROYECTOS'!$A$2:$I$115,9,0)</f>
        <v>Democracia deliberativa y participación</v>
      </c>
      <c r="J1348" t="s">
        <v>539</v>
      </c>
      <c r="K1348">
        <v>41</v>
      </c>
      <c r="L1348" t="str">
        <f>VLOOKUP(M1348,'BATERIA DE PROYECTOS'!$A$2:$L$115,12,0)</f>
        <v>Fortalecimiento a organizaciones comunales</v>
      </c>
      <c r="M1348">
        <v>99</v>
      </c>
      <c r="N1348" t="s">
        <v>923</v>
      </c>
      <c r="O1348" t="s">
        <v>924</v>
      </c>
      <c r="P1348" t="s">
        <v>2145</v>
      </c>
      <c r="Q1348" s="104">
        <v>505.59235999999999</v>
      </c>
      <c r="R1348" s="104">
        <v>524.58010000000002</v>
      </c>
      <c r="S1348" s="104">
        <v>539.853925</v>
      </c>
      <c r="T1348" s="104">
        <v>555.57561999999996</v>
      </c>
      <c r="U1348" s="104">
        <v>2125.6020050000002</v>
      </c>
      <c r="V1348" s="105">
        <v>5.0000000000000001E-3</v>
      </c>
      <c r="W1348">
        <v>0</v>
      </c>
      <c r="X1348" s="103">
        <v>107</v>
      </c>
      <c r="Y1348" t="s">
        <v>1076</v>
      </c>
      <c r="Z1348" s="103">
        <v>3</v>
      </c>
      <c r="AA1348" s="112">
        <v>32</v>
      </c>
      <c r="AB1348" s="113" t="s">
        <v>925</v>
      </c>
      <c r="AC1348" s="121"/>
      <c r="AD1348" s="289" t="s">
        <v>347</v>
      </c>
      <c r="AE1348" s="289" t="s">
        <v>347</v>
      </c>
      <c r="AF1348" s="113" t="s">
        <v>915</v>
      </c>
    </row>
    <row r="1349" spans="1:32" x14ac:dyDescent="0.25">
      <c r="A1349">
        <v>18</v>
      </c>
      <c r="B1349" t="s">
        <v>38</v>
      </c>
      <c r="C1349" t="s">
        <v>412</v>
      </c>
      <c r="D1349">
        <v>5</v>
      </c>
      <c r="E1349" t="s">
        <v>861</v>
      </c>
      <c r="F1349">
        <v>39</v>
      </c>
      <c r="G1349" t="str">
        <f>VLOOKUP(M1349,'BATERIA DE PROYECTOS'!$A$2:$G$115,7,0)</f>
        <v>Programa 39. Camino hacia una democracia deliberativa con un gobierno cercano a la gente y con participación ciudadana</v>
      </c>
      <c r="H1349" t="s">
        <v>373</v>
      </c>
      <c r="I1349" t="str">
        <f>VLOOKUP(M1349,'BATERIA DE PROYECTOS'!$A$2:$I$115,9,0)</f>
        <v>Gobierno confiable</v>
      </c>
      <c r="J1349" t="s">
        <v>539</v>
      </c>
      <c r="K1349">
        <v>44</v>
      </c>
      <c r="L1349" t="str">
        <f>VLOOKUP(M1349,'BATERIA DE PROYECTOS'!$A$2:$L$115,12,0)</f>
        <v>Bogotaneidad</v>
      </c>
      <c r="M1349">
        <v>100</v>
      </c>
      <c r="N1349" t="s">
        <v>927</v>
      </c>
      <c r="O1349" t="s">
        <v>928</v>
      </c>
      <c r="P1349" t="s">
        <v>1157</v>
      </c>
      <c r="Q1349" s="104">
        <v>44.032448000000002</v>
      </c>
      <c r="R1349" s="104">
        <v>45.686106000000002</v>
      </c>
      <c r="S1349" s="104">
        <v>47.016316000000003</v>
      </c>
      <c r="T1349" s="104">
        <v>48.385531</v>
      </c>
      <c r="U1349" s="104">
        <v>185.12040099999999</v>
      </c>
      <c r="V1349" s="105">
        <v>4.0000000000000002E-4</v>
      </c>
      <c r="W1349">
        <v>0</v>
      </c>
      <c r="X1349" s="103">
        <v>4</v>
      </c>
      <c r="Y1349" t="s">
        <v>1076</v>
      </c>
      <c r="Z1349" s="103">
        <v>3</v>
      </c>
      <c r="AA1349" s="112">
        <v>11</v>
      </c>
      <c r="AB1349" s="113" t="s">
        <v>929</v>
      </c>
      <c r="AC1349" s="121"/>
      <c r="AD1349" s="289" t="s">
        <v>930</v>
      </c>
      <c r="AE1349" s="289" t="s">
        <v>347</v>
      </c>
      <c r="AF1349" s="113" t="s">
        <v>896</v>
      </c>
    </row>
    <row r="1350" spans="1:32" x14ac:dyDescent="0.25">
      <c r="A1350">
        <v>18</v>
      </c>
      <c r="B1350" t="s">
        <v>38</v>
      </c>
      <c r="C1350" t="s">
        <v>412</v>
      </c>
      <c r="D1350">
        <v>5</v>
      </c>
      <c r="E1350" t="s">
        <v>861</v>
      </c>
      <c r="F1350">
        <v>39</v>
      </c>
      <c r="G1350" t="str">
        <f>VLOOKUP(M1350,'BATERIA DE PROYECTOS'!$A$2:$G$115,7,0)</f>
        <v>Programa 39. Camino hacia una democracia deliberativa con un gobierno cercano a la gente y con participación ciudadana</v>
      </c>
      <c r="H1350" t="s">
        <v>373</v>
      </c>
      <c r="I1350" t="str">
        <f>VLOOKUP(M1350,'BATERIA DE PROYECTOS'!$A$2:$I$115,9,0)</f>
        <v>Gobierno confiable</v>
      </c>
      <c r="J1350" t="s">
        <v>539</v>
      </c>
      <c r="K1350">
        <v>44</v>
      </c>
      <c r="L1350" t="str">
        <f>VLOOKUP(M1350,'BATERIA DE PROYECTOS'!$A$2:$L$115,12,0)</f>
        <v>Bogotaneidad</v>
      </c>
      <c r="M1350">
        <v>101</v>
      </c>
      <c r="N1350" t="s">
        <v>892</v>
      </c>
      <c r="O1350" t="s">
        <v>893</v>
      </c>
      <c r="P1350" t="s">
        <v>1687</v>
      </c>
      <c r="Q1350" s="104">
        <v>57.086024000000002</v>
      </c>
      <c r="R1350" s="104">
        <v>59.229914000000001</v>
      </c>
      <c r="S1350" s="104">
        <v>60.954469000000003</v>
      </c>
      <c r="T1350" s="104">
        <v>62.729593000000001</v>
      </c>
      <c r="U1350" s="104">
        <v>240</v>
      </c>
      <c r="V1350" s="105">
        <v>5.9999999999999995E-4</v>
      </c>
      <c r="W1350">
        <v>0</v>
      </c>
      <c r="X1350" s="103">
        <v>1</v>
      </c>
      <c r="Y1350" t="s">
        <v>1076</v>
      </c>
      <c r="Z1350" s="103">
        <v>3</v>
      </c>
      <c r="AA1350" s="112">
        <v>11</v>
      </c>
      <c r="AB1350" s="113" t="s">
        <v>894</v>
      </c>
      <c r="AC1350" s="121"/>
      <c r="AD1350" s="289" t="s">
        <v>895</v>
      </c>
      <c r="AE1350" s="289" t="s">
        <v>347</v>
      </c>
      <c r="AF1350" s="113" t="s">
        <v>896</v>
      </c>
    </row>
    <row r="1351" spans="1:32" x14ac:dyDescent="0.25">
      <c r="A1351">
        <v>18</v>
      </c>
      <c r="B1351" t="s">
        <v>38</v>
      </c>
      <c r="C1351" t="s">
        <v>412</v>
      </c>
      <c r="D1351">
        <v>5</v>
      </c>
      <c r="E1351" t="s">
        <v>861</v>
      </c>
      <c r="F1351">
        <v>39</v>
      </c>
      <c r="G1351" t="str">
        <f>VLOOKUP(M1351,'BATERIA DE PROYECTOS'!$A$2:$G$115,7,0)</f>
        <v>Programa 39. Camino hacia una democracia deliberativa con un gobierno cercano a la gente y con participación ciudadana</v>
      </c>
      <c r="H1351" t="s">
        <v>373</v>
      </c>
      <c r="I1351" t="str">
        <f>VLOOKUP(M1351,'BATERIA DE PROYECTOS'!$A$2:$I$115,9,0)</f>
        <v>Línea diferencial étnica</v>
      </c>
      <c r="J1351" t="s">
        <v>539</v>
      </c>
      <c r="K1351">
        <v>46</v>
      </c>
      <c r="L1351" t="str">
        <f>VLOOKUP(M1351,'BATERIA DE PROYECTOS'!$A$2:$L$115,12,0)</f>
        <v>Iniciativas diferenciales étnicas para comunidades Negras, Afrocolombianas, Raizales, Palenqueras, y los Pueblos Indígenas, Rrom o Gitano</v>
      </c>
      <c r="M1351">
        <v>103</v>
      </c>
      <c r="N1351" t="s">
        <v>938</v>
      </c>
      <c r="O1351" t="s">
        <v>939</v>
      </c>
      <c r="P1351" t="s">
        <v>939</v>
      </c>
      <c r="Q1351" s="104">
        <v>141.56586100000001</v>
      </c>
      <c r="R1351" s="104">
        <v>146.882428</v>
      </c>
      <c r="S1351" s="104">
        <v>151.159099</v>
      </c>
      <c r="T1351" s="104">
        <v>155.56117399999999</v>
      </c>
      <c r="U1351" s="104">
        <v>595.16856139999993</v>
      </c>
      <c r="V1351" s="105">
        <v>1.4E-3</v>
      </c>
      <c r="W1351">
        <v>0</v>
      </c>
      <c r="X1351" s="103">
        <v>1</v>
      </c>
      <c r="Y1351" t="s">
        <v>1076</v>
      </c>
      <c r="Z1351" s="103">
        <v>3</v>
      </c>
      <c r="AA1351" s="112">
        <v>34</v>
      </c>
      <c r="AB1351" s="113" t="s">
        <v>940</v>
      </c>
      <c r="AC1351" s="121"/>
      <c r="AD1351" s="289" t="s">
        <v>347</v>
      </c>
      <c r="AE1351" s="289" t="s">
        <v>347</v>
      </c>
      <c r="AF1351" s="113" t="s">
        <v>937</v>
      </c>
    </row>
    <row r="1352" spans="1:32" x14ac:dyDescent="0.25">
      <c r="A1352">
        <v>18</v>
      </c>
      <c r="B1352" t="s">
        <v>38</v>
      </c>
      <c r="C1352" t="s">
        <v>412</v>
      </c>
      <c r="D1352">
        <v>5</v>
      </c>
      <c r="E1352" t="s">
        <v>861</v>
      </c>
      <c r="F1352">
        <v>39</v>
      </c>
      <c r="G1352" t="str">
        <f>VLOOKUP(M1352,'BATERIA DE PROYECTOS'!$A$2:$G$115,7,0)</f>
        <v>Programa 39. Camino hacia una democracia deliberativa con un gobierno cercano a la gente y con participación ciudadana</v>
      </c>
      <c r="H1352" t="s">
        <v>373</v>
      </c>
      <c r="I1352" t="str">
        <f>VLOOKUP(M1352,'BATERIA DE PROYECTOS'!$A$2:$I$115,9,0)</f>
        <v>Línea diferencial étnica</v>
      </c>
      <c r="J1352" t="s">
        <v>539</v>
      </c>
      <c r="K1352">
        <v>46</v>
      </c>
      <c r="L1352" t="str">
        <f>VLOOKUP(M1352,'BATERIA DE PROYECTOS'!$A$2:$L$115,12,0)</f>
        <v>Iniciativas diferenciales étnicas para comunidades Negras, Afrocolombianas, Raizales, Palenqueras, y los Pueblos Indígenas, Rrom o Gitano</v>
      </c>
      <c r="M1352">
        <v>104</v>
      </c>
      <c r="N1352" t="s">
        <v>941</v>
      </c>
      <c r="O1352" t="s">
        <v>942</v>
      </c>
      <c r="P1352" t="s">
        <v>942</v>
      </c>
      <c r="Q1352" s="104">
        <v>141.56586100000001</v>
      </c>
      <c r="R1352" s="104">
        <v>146.882428</v>
      </c>
      <c r="S1352" s="104">
        <v>151.159099</v>
      </c>
      <c r="T1352" s="104">
        <v>155.56117399999999</v>
      </c>
      <c r="U1352" s="104">
        <v>595.16856139999993</v>
      </c>
      <c r="V1352" s="105">
        <v>1.4E-3</v>
      </c>
      <c r="W1352">
        <v>0</v>
      </c>
      <c r="X1352" s="103">
        <v>1</v>
      </c>
      <c r="Y1352" t="s">
        <v>1076</v>
      </c>
      <c r="Z1352" s="103">
        <v>3</v>
      </c>
      <c r="AA1352" s="112">
        <v>34</v>
      </c>
      <c r="AB1352" s="113" t="s">
        <v>943</v>
      </c>
      <c r="AC1352" s="121"/>
      <c r="AD1352" s="289" t="s">
        <v>347</v>
      </c>
      <c r="AE1352" s="289" t="s">
        <v>347</v>
      </c>
      <c r="AF1352" s="113" t="s">
        <v>937</v>
      </c>
    </row>
    <row r="1353" spans="1:32" x14ac:dyDescent="0.25">
      <c r="A1353">
        <v>19</v>
      </c>
      <c r="B1353" t="s">
        <v>40</v>
      </c>
      <c r="C1353" t="s">
        <v>342</v>
      </c>
      <c r="D1353">
        <v>1</v>
      </c>
      <c r="E1353" t="s">
        <v>343</v>
      </c>
      <c r="F1353">
        <v>1</v>
      </c>
      <c r="G1353" t="str">
        <f>VLOOKUP(M1353,'BATERIA DE PROYECTOS'!$A$2:$G$115,7,0)</f>
        <v>Programa 1. Diálogo social y cultura ciudadana para la convivencia pacífica y la recuperación de la confianza.</v>
      </c>
      <c r="H1353" t="s">
        <v>345</v>
      </c>
      <c r="I1353" t="str">
        <f>VLOOKUP(M1353,'BATERIA DE PROYECTOS'!$A$2:$I$115,9,0)</f>
        <v>Cultura ciudadana para la convivencia pacífica</v>
      </c>
      <c r="J1353" t="s">
        <v>347</v>
      </c>
      <c r="K1353">
        <v>15</v>
      </c>
      <c r="L1353" t="str">
        <f>VLOOKUP(M1353,'BATERIA DE PROYECTOS'!$A$2:$L$115,12,0)</f>
        <v>Promoción de la convivencia ciudadana</v>
      </c>
      <c r="M1353">
        <v>1</v>
      </c>
      <c r="N1353" t="s">
        <v>350</v>
      </c>
      <c r="O1353" t="s">
        <v>351</v>
      </c>
      <c r="P1353" t="s">
        <v>2146</v>
      </c>
      <c r="Q1353" s="104">
        <v>1892</v>
      </c>
      <c r="R1353" s="104">
        <v>1947</v>
      </c>
      <c r="S1353" s="104">
        <v>2004</v>
      </c>
      <c r="T1353" s="104">
        <v>2062</v>
      </c>
      <c r="U1353" s="104">
        <v>7905</v>
      </c>
      <c r="V1353" s="105">
        <v>0.01</v>
      </c>
      <c r="W1353">
        <v>0</v>
      </c>
      <c r="X1353" s="103">
        <v>260</v>
      </c>
      <c r="Y1353" t="s">
        <v>991</v>
      </c>
      <c r="Z1353" s="103">
        <v>51</v>
      </c>
      <c r="AA1353" s="112">
        <v>1</v>
      </c>
      <c r="AB1353" s="113" t="s">
        <v>352</v>
      </c>
      <c r="AC1353" s="121"/>
      <c r="AD1353" s="289" t="s">
        <v>353</v>
      </c>
      <c r="AE1353" s="289" t="s">
        <v>347</v>
      </c>
      <c r="AF1353" s="113" t="s">
        <v>354</v>
      </c>
    </row>
    <row r="1354" spans="1:32" x14ac:dyDescent="0.25">
      <c r="A1354">
        <v>19</v>
      </c>
      <c r="B1354" t="s">
        <v>40</v>
      </c>
      <c r="C1354" t="s">
        <v>342</v>
      </c>
      <c r="D1354">
        <v>1</v>
      </c>
      <c r="E1354" t="s">
        <v>343</v>
      </c>
      <c r="F1354">
        <v>1</v>
      </c>
      <c r="G1354" t="str">
        <f>VLOOKUP(M1354,'BATERIA DE PROYECTOS'!$A$2:$G$115,7,0)</f>
        <v>Programa 1. Diálogo social y cultura ciudadana para la convivencia pacífica y la recuperación de la confianza.</v>
      </c>
      <c r="H1354" t="s">
        <v>345</v>
      </c>
      <c r="I1354" t="str">
        <f>VLOOKUP(M1354,'BATERIA DE PROYECTOS'!$A$2:$I$115,9,0)</f>
        <v>Cultura ciudadana para la convivencia pacífica</v>
      </c>
      <c r="J1354" t="s">
        <v>347</v>
      </c>
      <c r="K1354">
        <v>15</v>
      </c>
      <c r="L1354" t="str">
        <f>VLOOKUP(M1354,'BATERIA DE PROYECTOS'!$A$2:$L$115,12,0)</f>
        <v>Promoción de la convivencia ciudadana</v>
      </c>
      <c r="M1354">
        <v>2</v>
      </c>
      <c r="N1354" t="s">
        <v>355</v>
      </c>
      <c r="O1354" t="s">
        <v>356</v>
      </c>
      <c r="P1354" t="s">
        <v>2147</v>
      </c>
      <c r="Q1354" s="104">
        <v>1239</v>
      </c>
      <c r="R1354" s="104">
        <v>1275</v>
      </c>
      <c r="S1354" s="104">
        <v>1313</v>
      </c>
      <c r="T1354" s="104">
        <v>1351</v>
      </c>
      <c r="U1354" s="104">
        <v>5178</v>
      </c>
      <c r="V1354" s="105">
        <v>6.6E-3</v>
      </c>
      <c r="W1354">
        <v>0</v>
      </c>
      <c r="X1354" s="103">
        <v>1200</v>
      </c>
      <c r="Y1354" t="s">
        <v>991</v>
      </c>
      <c r="Z1354" s="103">
        <v>51</v>
      </c>
      <c r="AA1354" s="112">
        <v>1</v>
      </c>
      <c r="AB1354" s="113" t="s">
        <v>357</v>
      </c>
      <c r="AC1354" s="121"/>
      <c r="AD1354" s="289" t="s">
        <v>358</v>
      </c>
      <c r="AE1354" s="289" t="s">
        <v>347</v>
      </c>
      <c r="AF1354" s="113" t="s">
        <v>359</v>
      </c>
    </row>
    <row r="1355" spans="1:32" x14ac:dyDescent="0.25">
      <c r="A1355">
        <v>19</v>
      </c>
      <c r="B1355" t="s">
        <v>40</v>
      </c>
      <c r="C1355" t="s">
        <v>363</v>
      </c>
      <c r="D1355">
        <v>1</v>
      </c>
      <c r="E1355" t="s">
        <v>343</v>
      </c>
      <c r="F1355">
        <v>2</v>
      </c>
      <c r="G1355" t="str">
        <f>VLOOKUP(M1355,'BATERIA DE PROYECTOS'!$A$2:$G$115,7,0)</f>
        <v>Programa 2. Cero tolerancia a las violencias contra las mujeres y basadas en género</v>
      </c>
      <c r="H1355" t="s">
        <v>345</v>
      </c>
      <c r="I1355" t="str">
        <f>VLOOKUP(M1355,'BATERIA DE PROYECTOS'!$A$2:$I$115,9,0)</f>
        <v>Cero tolerancia a las violencias</v>
      </c>
      <c r="J1355" t="s">
        <v>347</v>
      </c>
      <c r="K1355">
        <v>22</v>
      </c>
      <c r="L1355" t="str">
        <f>VLOOKUP(M1355,'BATERIA DE PROYECTOS'!$A$2:$L$115,12,0)</f>
        <v>Prevención del feminicidio y las violencias contra las mujeres</v>
      </c>
      <c r="M1355">
        <v>4</v>
      </c>
      <c r="N1355" t="s">
        <v>368</v>
      </c>
      <c r="O1355" t="s">
        <v>369</v>
      </c>
      <c r="P1355" t="s">
        <v>2148</v>
      </c>
      <c r="Q1355" s="104">
        <v>2743</v>
      </c>
      <c r="R1355" s="104">
        <v>2823</v>
      </c>
      <c r="S1355" s="104">
        <v>2906</v>
      </c>
      <c r="T1355" s="104">
        <v>2990</v>
      </c>
      <c r="U1355" s="104">
        <v>11462</v>
      </c>
      <c r="V1355" s="105">
        <v>1.4500000000000001E-2</v>
      </c>
      <c r="W1355">
        <v>0</v>
      </c>
      <c r="X1355" s="103">
        <v>8000</v>
      </c>
      <c r="Y1355" t="s">
        <v>995</v>
      </c>
      <c r="Z1355" s="103">
        <v>50</v>
      </c>
      <c r="AA1355" s="112">
        <v>2</v>
      </c>
      <c r="AB1355" s="113" t="s">
        <v>222</v>
      </c>
      <c r="AC1355" s="121"/>
      <c r="AD1355" s="289" t="s">
        <v>370</v>
      </c>
      <c r="AE1355" s="289" t="s">
        <v>347</v>
      </c>
      <c r="AF1355" s="113" t="s">
        <v>371</v>
      </c>
    </row>
    <row r="1356" spans="1:32" x14ac:dyDescent="0.25">
      <c r="A1356">
        <v>19</v>
      </c>
      <c r="B1356" t="s">
        <v>40</v>
      </c>
      <c r="C1356" t="s">
        <v>342</v>
      </c>
      <c r="D1356">
        <v>1</v>
      </c>
      <c r="E1356" t="s">
        <v>343</v>
      </c>
      <c r="F1356">
        <v>3</v>
      </c>
      <c r="G1356" t="str">
        <f>VLOOKUP(M1356,'BATERIA DE PROYECTOS'!$A$2:$G$115,7,0)</f>
        <v>Programa 3. Desmantelamiento de estructuras criminales y delincuenciales con mejores capacidades y activos tecnológicos.</v>
      </c>
      <c r="H1356" t="s">
        <v>373</v>
      </c>
      <c r="I1356" t="str">
        <f>VLOOKUP(M1356,'BATERIA DE PROYECTOS'!$A$2:$I$115,9,0)</f>
        <v>Mejores capacidades al servicio de la seguridad</v>
      </c>
      <c r="J1356" t="s">
        <v>375</v>
      </c>
      <c r="K1356">
        <v>2</v>
      </c>
      <c r="L1356" t="str">
        <f>VLOOKUP(M1356,'BATERIA DE PROYECTOS'!$A$2:$L$115,12,0)</f>
        <v>Dotación, mantenimiento de equipamientos que permitan el fortalecimiento de la seguridad y justicia.</v>
      </c>
      <c r="M1356">
        <v>5</v>
      </c>
      <c r="N1356" t="s">
        <v>378</v>
      </c>
      <c r="O1356" t="s">
        <v>379</v>
      </c>
      <c r="P1356" t="s">
        <v>996</v>
      </c>
      <c r="Q1356" s="104">
        <v>1135</v>
      </c>
      <c r="R1356" s="104">
        <v>1168</v>
      </c>
      <c r="S1356" s="104">
        <v>1202</v>
      </c>
      <c r="T1356" s="104">
        <v>1237</v>
      </c>
      <c r="U1356" s="104">
        <v>4743</v>
      </c>
      <c r="V1356" s="105">
        <v>6.0000000000000001E-3</v>
      </c>
      <c r="W1356">
        <v>0</v>
      </c>
      <c r="X1356" s="103">
        <v>4</v>
      </c>
      <c r="Y1356" t="s">
        <v>991</v>
      </c>
      <c r="Z1356" s="103">
        <v>51</v>
      </c>
      <c r="AA1356" s="112">
        <v>3</v>
      </c>
      <c r="AB1356" s="113" t="s">
        <v>222</v>
      </c>
      <c r="AC1356" s="121"/>
      <c r="AD1356" s="289" t="s">
        <v>347</v>
      </c>
      <c r="AE1356" s="289" t="s">
        <v>347</v>
      </c>
      <c r="AF1356" s="113" t="s">
        <v>380</v>
      </c>
    </row>
    <row r="1357" spans="1:32" x14ac:dyDescent="0.25">
      <c r="A1357">
        <v>19</v>
      </c>
      <c r="B1357" t="s">
        <v>40</v>
      </c>
      <c r="C1357" t="s">
        <v>342</v>
      </c>
      <c r="D1357">
        <v>1</v>
      </c>
      <c r="E1357" t="s">
        <v>343</v>
      </c>
      <c r="F1357">
        <v>3</v>
      </c>
      <c r="G1357" t="str">
        <f>VLOOKUP(M1357,'BATERIA DE PROYECTOS'!$A$2:$G$115,7,0)</f>
        <v>Programa 3. Desmantelamiento de estructuras criminales y delincuenciales con mejores capacidades y activos tecnológicos.</v>
      </c>
      <c r="H1357" t="s">
        <v>373</v>
      </c>
      <c r="I1357" t="str">
        <f>VLOOKUP(M1357,'BATERIA DE PROYECTOS'!$A$2:$I$115,9,0)</f>
        <v>Mejores capacidades al servicio de la seguridad</v>
      </c>
      <c r="J1357" t="s">
        <v>375</v>
      </c>
      <c r="K1357">
        <v>2</v>
      </c>
      <c r="L1357" t="str">
        <f>VLOOKUP(M1357,'BATERIA DE PROYECTOS'!$A$2:$L$115,12,0)</f>
        <v>Dotación, mantenimiento de equipamientos que permitan el fortalecimiento de la seguridad y justicia.</v>
      </c>
      <c r="M1357">
        <v>6</v>
      </c>
      <c r="N1357" t="s">
        <v>381</v>
      </c>
      <c r="O1357" t="s">
        <v>382</v>
      </c>
      <c r="P1357" t="s">
        <v>2149</v>
      </c>
      <c r="Q1357" s="104">
        <v>378</v>
      </c>
      <c r="R1357" s="104">
        <v>389</v>
      </c>
      <c r="S1357" s="104">
        <v>401</v>
      </c>
      <c r="T1357" s="104">
        <v>412</v>
      </c>
      <c r="U1357" s="104">
        <v>1581</v>
      </c>
      <c r="V1357" s="105">
        <v>2E-3</v>
      </c>
      <c r="W1357">
        <v>0</v>
      </c>
      <c r="X1357" s="103">
        <v>6</v>
      </c>
      <c r="Y1357" t="s">
        <v>991</v>
      </c>
      <c r="Z1357" s="103">
        <v>51</v>
      </c>
      <c r="AA1357" s="112">
        <v>3</v>
      </c>
      <c r="AB1357" s="113" t="s">
        <v>383</v>
      </c>
      <c r="AC1357" s="121"/>
      <c r="AD1357" s="289" t="s">
        <v>347</v>
      </c>
      <c r="AE1357" s="289" t="s">
        <v>347</v>
      </c>
      <c r="AF1357" s="113" t="s">
        <v>384</v>
      </c>
    </row>
    <row r="1358" spans="1:32" x14ac:dyDescent="0.25">
      <c r="A1358">
        <v>19</v>
      </c>
      <c r="B1358" t="s">
        <v>40</v>
      </c>
      <c r="C1358" t="s">
        <v>342</v>
      </c>
      <c r="D1358">
        <v>1</v>
      </c>
      <c r="E1358" t="s">
        <v>343</v>
      </c>
      <c r="F1358">
        <v>4</v>
      </c>
      <c r="G1358" t="str">
        <f>VLOOKUP(M1358,'BATERIA DE PROYECTOS'!$A$2:$G$115,7,0)</f>
        <v>Programa 4. Servicios centrados en la justicia.</v>
      </c>
      <c r="H1358" t="s">
        <v>345</v>
      </c>
      <c r="I1358" t="str">
        <f>VLOOKUP(M1358,'BATERIA DE PROYECTOS'!$A$2:$I$115,9,0)</f>
        <v>Cultura ciudadana para la convivencia pacífica</v>
      </c>
      <c r="J1358" t="s">
        <v>347</v>
      </c>
      <c r="K1358">
        <v>14</v>
      </c>
      <c r="L1358" t="str">
        <f>VLOOKUP(M1358,'BATERIA DE PROYECTOS'!$A$2:$L$115,12,0)</f>
        <v>Acceso a la Justicia</v>
      </c>
      <c r="M1358">
        <v>7</v>
      </c>
      <c r="N1358" t="s">
        <v>388</v>
      </c>
      <c r="O1358" t="s">
        <v>389</v>
      </c>
      <c r="P1358" t="s">
        <v>1431</v>
      </c>
      <c r="Q1358" s="104">
        <v>662</v>
      </c>
      <c r="R1358" s="104">
        <v>681</v>
      </c>
      <c r="S1358" s="104">
        <v>701</v>
      </c>
      <c r="T1358" s="104">
        <v>722</v>
      </c>
      <c r="U1358" s="104">
        <v>2767</v>
      </c>
      <c r="V1358" s="105">
        <v>3.5000000000000001E-3</v>
      </c>
      <c r="W1358">
        <v>0</v>
      </c>
      <c r="X1358" s="103">
        <v>8</v>
      </c>
      <c r="Y1358" t="s">
        <v>991</v>
      </c>
      <c r="Z1358" s="103">
        <v>51</v>
      </c>
      <c r="AA1358" s="112">
        <v>4</v>
      </c>
      <c r="AB1358" s="113" t="s">
        <v>390</v>
      </c>
      <c r="AC1358" s="121"/>
      <c r="AD1358" s="289" t="s">
        <v>347</v>
      </c>
      <c r="AE1358" s="289" t="s">
        <v>347</v>
      </c>
      <c r="AF1358" s="113" t="s">
        <v>391</v>
      </c>
    </row>
    <row r="1359" spans="1:32" x14ac:dyDescent="0.25">
      <c r="A1359">
        <v>19</v>
      </c>
      <c r="B1359" t="s">
        <v>40</v>
      </c>
      <c r="C1359" t="s">
        <v>342</v>
      </c>
      <c r="D1359">
        <v>1</v>
      </c>
      <c r="E1359" t="s">
        <v>343</v>
      </c>
      <c r="F1359">
        <v>4</v>
      </c>
      <c r="G1359" t="str">
        <f>VLOOKUP(M1359,'BATERIA DE PROYECTOS'!$A$2:$G$115,7,0)</f>
        <v>Programa 4. Servicios centrados en la justicia.</v>
      </c>
      <c r="H1359" t="s">
        <v>345</v>
      </c>
      <c r="I1359" t="str">
        <f>VLOOKUP(M1359,'BATERIA DE PROYECTOS'!$A$2:$I$115,9,0)</f>
        <v>Cultura ciudadana para la convivencia pacífica</v>
      </c>
      <c r="J1359" t="s">
        <v>347</v>
      </c>
      <c r="K1359">
        <v>14</v>
      </c>
      <c r="L1359" t="str">
        <f>VLOOKUP(M1359,'BATERIA DE PROYECTOS'!$A$2:$L$115,12,0)</f>
        <v>Acceso a la Justicia</v>
      </c>
      <c r="M1359">
        <v>8</v>
      </c>
      <c r="N1359" t="s">
        <v>392</v>
      </c>
      <c r="O1359" t="s">
        <v>393</v>
      </c>
      <c r="P1359" t="s">
        <v>2150</v>
      </c>
      <c r="Q1359" s="104">
        <v>284</v>
      </c>
      <c r="R1359" s="104">
        <v>292</v>
      </c>
      <c r="S1359" s="104">
        <v>301</v>
      </c>
      <c r="T1359" s="104">
        <v>309</v>
      </c>
      <c r="U1359" s="104">
        <v>1186</v>
      </c>
      <c r="V1359" s="105">
        <v>1.5E-3</v>
      </c>
      <c r="W1359">
        <v>0</v>
      </c>
      <c r="X1359" s="103">
        <v>800</v>
      </c>
      <c r="Y1359" t="s">
        <v>991</v>
      </c>
      <c r="Z1359" s="103">
        <v>51</v>
      </c>
      <c r="AA1359" s="112">
        <v>4</v>
      </c>
      <c r="AB1359" s="113" t="s">
        <v>352</v>
      </c>
      <c r="AC1359" s="121"/>
      <c r="AD1359" s="289" t="s">
        <v>347</v>
      </c>
      <c r="AE1359" s="289" t="s">
        <v>347</v>
      </c>
      <c r="AF1359" s="113" t="s">
        <v>391</v>
      </c>
    </row>
    <row r="1360" spans="1:32" x14ac:dyDescent="0.25">
      <c r="A1360">
        <v>19</v>
      </c>
      <c r="B1360" t="s">
        <v>40</v>
      </c>
      <c r="C1360" t="s">
        <v>342</v>
      </c>
      <c r="D1360">
        <v>1</v>
      </c>
      <c r="E1360" t="s">
        <v>343</v>
      </c>
      <c r="F1360">
        <v>4</v>
      </c>
      <c r="G1360" t="str">
        <f>VLOOKUP(M1360,'BATERIA DE PROYECTOS'!$A$2:$G$115,7,0)</f>
        <v>Programa 4. Servicios centrados en la justicia.</v>
      </c>
      <c r="H1360" t="s">
        <v>345</v>
      </c>
      <c r="I1360" t="str">
        <f>VLOOKUP(M1360,'BATERIA DE PROYECTOS'!$A$2:$I$115,9,0)</f>
        <v>Cultura ciudadana para la convivencia pacífica</v>
      </c>
      <c r="J1360" t="s">
        <v>347</v>
      </c>
      <c r="K1360">
        <v>14</v>
      </c>
      <c r="L1360" t="str">
        <f>VLOOKUP(M1360,'BATERIA DE PROYECTOS'!$A$2:$L$115,12,0)</f>
        <v>Acceso a la Justicia</v>
      </c>
      <c r="M1360">
        <v>9</v>
      </c>
      <c r="N1360" t="s">
        <v>394</v>
      </c>
      <c r="O1360" t="s">
        <v>395</v>
      </c>
      <c r="P1360" t="s">
        <v>1753</v>
      </c>
      <c r="Q1360" s="104">
        <v>284</v>
      </c>
      <c r="R1360" s="104">
        <v>292</v>
      </c>
      <c r="S1360" s="104">
        <v>301</v>
      </c>
      <c r="T1360" s="104">
        <v>309</v>
      </c>
      <c r="U1360" s="104">
        <v>1186</v>
      </c>
      <c r="V1360" s="105">
        <v>1.5E-3</v>
      </c>
      <c r="W1360">
        <v>0</v>
      </c>
      <c r="X1360" s="103">
        <v>4</v>
      </c>
      <c r="Y1360" t="s">
        <v>991</v>
      </c>
      <c r="Z1360" s="103">
        <v>51</v>
      </c>
      <c r="AA1360" s="112">
        <v>4</v>
      </c>
      <c r="AB1360" s="113" t="s">
        <v>396</v>
      </c>
      <c r="AC1360" s="121"/>
      <c r="AD1360" s="289" t="s">
        <v>347</v>
      </c>
      <c r="AE1360" s="289" t="s">
        <v>347</v>
      </c>
      <c r="AF1360" s="113" t="s">
        <v>397</v>
      </c>
    </row>
    <row r="1361" spans="1:32" x14ac:dyDescent="0.25">
      <c r="A1361">
        <v>19</v>
      </c>
      <c r="B1361" t="s">
        <v>40</v>
      </c>
      <c r="C1361" t="s">
        <v>342</v>
      </c>
      <c r="D1361">
        <v>1</v>
      </c>
      <c r="E1361" t="s">
        <v>343</v>
      </c>
      <c r="F1361">
        <v>4</v>
      </c>
      <c r="G1361" t="str">
        <f>VLOOKUP(M1361,'BATERIA DE PROYECTOS'!$A$2:$G$115,7,0)</f>
        <v>Programa 4. Servicios centrados en la justicia.</v>
      </c>
      <c r="H1361" t="s">
        <v>345</v>
      </c>
      <c r="I1361" t="str">
        <f>VLOOKUP(M1361,'BATERIA DE PROYECTOS'!$A$2:$I$115,9,0)</f>
        <v>Cultura ciudadana para la convivencia pacífica</v>
      </c>
      <c r="J1361" t="s">
        <v>347</v>
      </c>
      <c r="K1361">
        <v>14</v>
      </c>
      <c r="L1361" t="str">
        <f>VLOOKUP(M1361,'BATERIA DE PROYECTOS'!$A$2:$L$115,12,0)</f>
        <v>Acceso a la Justicia</v>
      </c>
      <c r="M1361">
        <v>10</v>
      </c>
      <c r="N1361" t="s">
        <v>398</v>
      </c>
      <c r="O1361" t="s">
        <v>399</v>
      </c>
      <c r="P1361" t="s">
        <v>1754</v>
      </c>
      <c r="Q1361" s="104">
        <v>284</v>
      </c>
      <c r="R1361" s="104">
        <v>292</v>
      </c>
      <c r="S1361" s="104">
        <v>301</v>
      </c>
      <c r="T1361" s="104">
        <v>309</v>
      </c>
      <c r="U1361" s="104">
        <v>1186</v>
      </c>
      <c r="V1361" s="105">
        <v>1.5E-3</v>
      </c>
      <c r="W1361">
        <v>0</v>
      </c>
      <c r="X1361" s="103">
        <v>600</v>
      </c>
      <c r="Y1361" t="s">
        <v>991</v>
      </c>
      <c r="Z1361" s="103">
        <v>51</v>
      </c>
      <c r="AA1361" s="112">
        <v>4</v>
      </c>
      <c r="AB1361" s="113" t="s">
        <v>400</v>
      </c>
      <c r="AC1361" s="121"/>
      <c r="AD1361" s="289" t="s">
        <v>347</v>
      </c>
      <c r="AE1361" s="289" t="s">
        <v>347</v>
      </c>
      <c r="AF1361" s="113" t="s">
        <v>354</v>
      </c>
    </row>
    <row r="1362" spans="1:32" x14ac:dyDescent="0.25">
      <c r="A1362">
        <v>19</v>
      </c>
      <c r="B1362" t="s">
        <v>40</v>
      </c>
      <c r="C1362" t="s">
        <v>342</v>
      </c>
      <c r="D1362">
        <v>1</v>
      </c>
      <c r="E1362" t="s">
        <v>343</v>
      </c>
      <c r="F1362">
        <v>4</v>
      </c>
      <c r="G1362" t="str">
        <f>VLOOKUP(M1362,'BATERIA DE PROYECTOS'!$A$2:$G$115,7,0)</f>
        <v>Programa 4. Servicios centrados en la justicia.</v>
      </c>
      <c r="H1362" t="s">
        <v>345</v>
      </c>
      <c r="I1362" t="str">
        <f>VLOOKUP(M1362,'BATERIA DE PROYECTOS'!$A$2:$I$115,9,0)</f>
        <v>Cultura ciudadana para la convivencia pacífica</v>
      </c>
      <c r="J1362" t="s">
        <v>347</v>
      </c>
      <c r="K1362">
        <v>14</v>
      </c>
      <c r="L1362" t="str">
        <f>VLOOKUP(M1362,'BATERIA DE PROYECTOS'!$A$2:$L$115,12,0)</f>
        <v>Acceso a la Justicia</v>
      </c>
      <c r="M1362">
        <v>12</v>
      </c>
      <c r="N1362" t="s">
        <v>404</v>
      </c>
      <c r="O1362" t="s">
        <v>405</v>
      </c>
      <c r="P1362" t="s">
        <v>1756</v>
      </c>
      <c r="Q1362" s="104">
        <v>303</v>
      </c>
      <c r="R1362" s="104">
        <v>312</v>
      </c>
      <c r="S1362" s="104">
        <v>321</v>
      </c>
      <c r="T1362" s="104">
        <v>330</v>
      </c>
      <c r="U1362" s="104">
        <v>1265</v>
      </c>
      <c r="V1362" s="105">
        <v>1.6000000000000001E-3</v>
      </c>
      <c r="W1362">
        <v>0</v>
      </c>
      <c r="X1362" s="103">
        <v>4</v>
      </c>
      <c r="Y1362" t="s">
        <v>991</v>
      </c>
      <c r="Z1362" s="103">
        <v>51</v>
      </c>
      <c r="AA1362" s="112">
        <v>4</v>
      </c>
      <c r="AB1362" s="113" t="s">
        <v>406</v>
      </c>
      <c r="AC1362" s="121"/>
      <c r="AD1362" s="289" t="s">
        <v>407</v>
      </c>
      <c r="AE1362" s="289" t="s">
        <v>347</v>
      </c>
      <c r="AF1362" s="113" t="s">
        <v>408</v>
      </c>
    </row>
    <row r="1363" spans="1:32" x14ac:dyDescent="0.25">
      <c r="A1363">
        <v>19</v>
      </c>
      <c r="B1363" t="s">
        <v>40</v>
      </c>
      <c r="C1363" t="s">
        <v>342</v>
      </c>
      <c r="D1363">
        <v>1</v>
      </c>
      <c r="E1363" t="s">
        <v>343</v>
      </c>
      <c r="F1363">
        <v>4</v>
      </c>
      <c r="G1363" t="str">
        <f>VLOOKUP(M1363,'BATERIA DE PROYECTOS'!$A$2:$G$115,7,0)</f>
        <v>Programa 4. Servicios centrados en la justicia.</v>
      </c>
      <c r="H1363" t="s">
        <v>345</v>
      </c>
      <c r="I1363" t="str">
        <f>VLOOKUP(M1363,'BATERIA DE PROYECTOS'!$A$2:$I$115,9,0)</f>
        <v>Cultura ciudadana para la convivencia pacífica</v>
      </c>
      <c r="J1363" t="s">
        <v>347</v>
      </c>
      <c r="K1363">
        <v>14</v>
      </c>
      <c r="L1363" t="str">
        <f>VLOOKUP(M1363,'BATERIA DE PROYECTOS'!$A$2:$L$115,12,0)</f>
        <v>Acceso a la Justicia</v>
      </c>
      <c r="M1363">
        <v>13</v>
      </c>
      <c r="N1363" t="s">
        <v>409</v>
      </c>
      <c r="O1363" t="s">
        <v>410</v>
      </c>
      <c r="P1363" t="s">
        <v>1243</v>
      </c>
      <c r="Q1363" s="104">
        <v>371</v>
      </c>
      <c r="R1363" s="104">
        <v>382</v>
      </c>
      <c r="S1363" s="104">
        <v>393</v>
      </c>
      <c r="T1363" s="104">
        <v>404</v>
      </c>
      <c r="U1363" s="104">
        <v>1549</v>
      </c>
      <c r="V1363" s="105">
        <v>2E-3</v>
      </c>
      <c r="W1363">
        <v>0</v>
      </c>
      <c r="X1363" s="103">
        <v>4</v>
      </c>
      <c r="Y1363" t="s">
        <v>991</v>
      </c>
      <c r="Z1363" s="103">
        <v>51</v>
      </c>
      <c r="AA1363" s="112">
        <v>4</v>
      </c>
      <c r="AB1363" s="113" t="s">
        <v>411</v>
      </c>
      <c r="AC1363" s="121"/>
      <c r="AD1363" s="289" t="s">
        <v>353</v>
      </c>
      <c r="AE1363" s="289" t="s">
        <v>347</v>
      </c>
      <c r="AF1363" s="113" t="s">
        <v>354</v>
      </c>
    </row>
    <row r="1364" spans="1:32" x14ac:dyDescent="0.25">
      <c r="A1364">
        <v>19</v>
      </c>
      <c r="B1364" t="s">
        <v>40</v>
      </c>
      <c r="C1364" t="s">
        <v>421</v>
      </c>
      <c r="D1364">
        <v>1</v>
      </c>
      <c r="E1364" t="s">
        <v>343</v>
      </c>
      <c r="F1364">
        <v>5</v>
      </c>
      <c r="G1364" t="str">
        <f>VLOOKUP(M1364,'BATERIA DE PROYECTOS'!$A$2:$G$115,7,0)</f>
        <v>Programa 5. Espacio público seguro e inclusivo.</v>
      </c>
      <c r="H1364" t="s">
        <v>345</v>
      </c>
      <c r="I1364" t="str">
        <f>VLOOKUP(M1364,'BATERIA DE PROYECTOS'!$A$2:$I$115,9,0)</f>
        <v>Infraestructura segura e incluyente</v>
      </c>
      <c r="J1364" t="s">
        <v>347</v>
      </c>
      <c r="K1364">
        <v>16</v>
      </c>
      <c r="L1364" t="str">
        <f>VLOOKUP(M1364,'BATERIA DE PROYECTOS'!$A$2:$L$115,12,0)</f>
        <v>Construcción y/o conservación de elementos del sistema de espacio público</v>
      </c>
      <c r="M1364">
        <v>15</v>
      </c>
      <c r="N1364" t="s">
        <v>425</v>
      </c>
      <c r="O1364" t="s">
        <v>426</v>
      </c>
      <c r="P1364" t="s">
        <v>2151</v>
      </c>
      <c r="Q1364" s="104">
        <v>4285</v>
      </c>
      <c r="R1364" s="104">
        <v>4410</v>
      </c>
      <c r="S1364" s="104">
        <v>4539</v>
      </c>
      <c r="T1364" s="104">
        <v>4671</v>
      </c>
      <c r="U1364" s="104">
        <v>17905</v>
      </c>
      <c r="V1364" s="105">
        <v>2.2700000000000001E-2</v>
      </c>
      <c r="W1364">
        <v>0</v>
      </c>
      <c r="X1364" s="103">
        <v>12000</v>
      </c>
      <c r="Y1364" t="s">
        <v>1006</v>
      </c>
      <c r="Z1364" s="103">
        <v>37</v>
      </c>
      <c r="AA1364" s="112">
        <v>6</v>
      </c>
      <c r="AB1364" s="113" t="s">
        <v>383</v>
      </c>
      <c r="AC1364" s="121"/>
      <c r="AD1364" s="289" t="s">
        <v>419</v>
      </c>
      <c r="AE1364" s="289" t="s">
        <v>427</v>
      </c>
      <c r="AF1364" s="113" t="s">
        <v>429</v>
      </c>
    </row>
    <row r="1365" spans="1:32" x14ac:dyDescent="0.25">
      <c r="A1365">
        <v>19</v>
      </c>
      <c r="B1365" t="s">
        <v>40</v>
      </c>
      <c r="C1365" t="s">
        <v>342</v>
      </c>
      <c r="D1365">
        <v>1</v>
      </c>
      <c r="E1365" t="s">
        <v>343</v>
      </c>
      <c r="F1365">
        <v>5</v>
      </c>
      <c r="G1365" t="str">
        <f>VLOOKUP(M1365,'BATERIA DE PROYECTOS'!$A$2:$G$115,7,0)</f>
        <v>Programa 5. Espacio público seguro e inclusivo.</v>
      </c>
      <c r="H1365" t="s">
        <v>373</v>
      </c>
      <c r="I1365" t="str">
        <f>VLOOKUP(M1365,'BATERIA DE PROYECTOS'!$A$2:$I$115,9,0)</f>
        <v>Cultura ciudadana para la convivencia pacífica</v>
      </c>
      <c r="J1365" t="s">
        <v>430</v>
      </c>
      <c r="K1365">
        <v>1</v>
      </c>
      <c r="L1365" t="str">
        <f>VLOOKUP(M1365,'BATERIA DE PROYECTOS'!$A$2:$L$115,12,0)</f>
        <v>Cultura ciudadana en torno a la seguridad</v>
      </c>
      <c r="M1365">
        <v>16</v>
      </c>
      <c r="N1365" t="s">
        <v>433</v>
      </c>
      <c r="O1365" t="s">
        <v>434</v>
      </c>
      <c r="P1365" t="s">
        <v>1007</v>
      </c>
      <c r="Q1365" s="104">
        <v>2270</v>
      </c>
      <c r="R1365" s="104">
        <v>2336</v>
      </c>
      <c r="S1365" s="104">
        <v>2405</v>
      </c>
      <c r="T1365" s="104">
        <v>2475</v>
      </c>
      <c r="U1365" s="104">
        <v>9486</v>
      </c>
      <c r="V1365" s="105">
        <v>1.2E-2</v>
      </c>
      <c r="W1365">
        <v>0</v>
      </c>
      <c r="X1365" s="103">
        <v>4</v>
      </c>
      <c r="Y1365" t="s">
        <v>991</v>
      </c>
      <c r="Z1365" s="103">
        <v>51</v>
      </c>
      <c r="AA1365" s="112">
        <v>7</v>
      </c>
      <c r="AB1365" s="113" t="s">
        <v>435</v>
      </c>
      <c r="AC1365" s="121"/>
      <c r="AD1365" s="289" t="s">
        <v>436</v>
      </c>
      <c r="AE1365" s="289" t="s">
        <v>347</v>
      </c>
      <c r="AF1365" s="113" t="s">
        <v>437</v>
      </c>
    </row>
    <row r="1366" spans="1:32" x14ac:dyDescent="0.25">
      <c r="A1366">
        <v>19</v>
      </c>
      <c r="B1366" t="s">
        <v>40</v>
      </c>
      <c r="C1366" t="s">
        <v>612</v>
      </c>
      <c r="D1366">
        <v>2</v>
      </c>
      <c r="E1366" t="s">
        <v>439</v>
      </c>
      <c r="F1366">
        <v>7</v>
      </c>
      <c r="G1366" t="str">
        <f>VLOOKUP(M1366,'BATERIA DE PROYECTOS'!$A$2:$G$115,7,0)</f>
        <v>Programa 7. Bogotá, una ciudad con menos pobreza.</v>
      </c>
      <c r="H1366" t="s">
        <v>373</v>
      </c>
      <c r="I1366" t="str">
        <f>VLOOKUP(M1366,'BATERIA DE PROYECTOS'!$A$2:$I$115,9,0)</f>
        <v xml:space="preserve">Menos pobreza </v>
      </c>
      <c r="J1366">
        <v>0.12</v>
      </c>
      <c r="K1366">
        <v>4</v>
      </c>
      <c r="L1366" t="str">
        <f>VLOOKUP(M1366,'BATERIA DE PROYECTOS'!$A$2:$L$115,12,0)</f>
        <v xml:space="preserve">Transferencias monetarias condicionadas para jóvenes </v>
      </c>
      <c r="M1366">
        <v>46</v>
      </c>
      <c r="N1366" t="s">
        <v>617</v>
      </c>
      <c r="O1366" t="s">
        <v>618</v>
      </c>
      <c r="P1366" t="s">
        <v>2152</v>
      </c>
      <c r="Q1366" s="104">
        <v>4219</v>
      </c>
      <c r="R1366" s="104">
        <v>4342</v>
      </c>
      <c r="S1366" s="104">
        <v>4469</v>
      </c>
      <c r="T1366" s="104">
        <v>4599</v>
      </c>
      <c r="U1366" s="104">
        <v>17628</v>
      </c>
      <c r="V1366" s="105">
        <v>2.23E-2</v>
      </c>
      <c r="W1366">
        <v>0</v>
      </c>
      <c r="X1366" s="103">
        <v>4460</v>
      </c>
      <c r="Y1366" t="s">
        <v>1009</v>
      </c>
      <c r="Z1366" s="103">
        <v>24</v>
      </c>
      <c r="AA1366" s="112">
        <v>8</v>
      </c>
      <c r="AB1366" s="113" t="s">
        <v>619</v>
      </c>
      <c r="AC1366" s="121"/>
      <c r="AD1366" s="289" t="s">
        <v>620</v>
      </c>
      <c r="AE1366" s="289" t="s">
        <v>621</v>
      </c>
      <c r="AF1366" s="113" t="s">
        <v>622</v>
      </c>
    </row>
    <row r="1367" spans="1:32" x14ac:dyDescent="0.25">
      <c r="A1367">
        <v>19</v>
      </c>
      <c r="B1367" t="s">
        <v>40</v>
      </c>
      <c r="C1367" t="s">
        <v>612</v>
      </c>
      <c r="D1367">
        <v>2</v>
      </c>
      <c r="E1367" t="s">
        <v>439</v>
      </c>
      <c r="F1367">
        <v>7</v>
      </c>
      <c r="G1367" t="str">
        <f>VLOOKUP(M1367,'BATERIA DE PROYECTOS'!$A$2:$G$115,7,0)</f>
        <v>Programa 7. Bogotá, una ciudad con menos pobreza.</v>
      </c>
      <c r="H1367" t="s">
        <v>373</v>
      </c>
      <c r="I1367" t="str">
        <f>VLOOKUP(M1367,'BATERIA DE PROYECTOS'!$A$2:$I$115,9,0)</f>
        <v xml:space="preserve">Menos pobreza </v>
      </c>
      <c r="J1367">
        <v>0.12</v>
      </c>
      <c r="K1367">
        <v>5</v>
      </c>
      <c r="L1367" t="str">
        <f>VLOOKUP(M1367,'BATERIA DE PROYECTOS'!$A$2:$L$115,12,0)</f>
        <v>Otras Transferencias Monetarias</v>
      </c>
      <c r="M1367">
        <v>47</v>
      </c>
      <c r="N1367" t="s">
        <v>625</v>
      </c>
      <c r="O1367" t="s">
        <v>626</v>
      </c>
      <c r="P1367" t="s">
        <v>1972</v>
      </c>
      <c r="Q1367" s="104">
        <v>5429</v>
      </c>
      <c r="R1367" s="104">
        <v>5588</v>
      </c>
      <c r="S1367" s="104">
        <v>5751</v>
      </c>
      <c r="T1367" s="104">
        <v>5919</v>
      </c>
      <c r="U1367" s="104">
        <v>22687</v>
      </c>
      <c r="V1367" s="105">
        <v>2.87E-2</v>
      </c>
      <c r="W1367">
        <v>0</v>
      </c>
      <c r="X1367" s="103">
        <v>5000</v>
      </c>
      <c r="Y1367" t="s">
        <v>1009</v>
      </c>
      <c r="Z1367" s="103">
        <v>24</v>
      </c>
      <c r="AA1367" s="112">
        <v>8</v>
      </c>
      <c r="AB1367" s="113" t="s">
        <v>627</v>
      </c>
      <c r="AC1367" s="121"/>
      <c r="AD1367" s="289" t="s">
        <v>620</v>
      </c>
      <c r="AE1367" s="289" t="s">
        <v>628</v>
      </c>
      <c r="AF1367" s="113" t="s">
        <v>629</v>
      </c>
    </row>
    <row r="1368" spans="1:32" x14ac:dyDescent="0.25">
      <c r="A1368">
        <v>19</v>
      </c>
      <c r="B1368" t="s">
        <v>40</v>
      </c>
      <c r="C1368" t="s">
        <v>612</v>
      </c>
      <c r="D1368">
        <v>2</v>
      </c>
      <c r="E1368" t="s">
        <v>439</v>
      </c>
      <c r="F1368">
        <v>7</v>
      </c>
      <c r="G1368" t="str">
        <f>VLOOKUP(M1368,'BATERIA DE PROYECTOS'!$A$2:$G$115,7,0)</f>
        <v>Programa 7. Bogotá, una ciudad con menos pobreza.</v>
      </c>
      <c r="H1368" t="s">
        <v>373</v>
      </c>
      <c r="I1368" t="str">
        <f>VLOOKUP(M1368,'BATERIA DE PROYECTOS'!$A$2:$I$115,9,0)</f>
        <v xml:space="preserve">Menos pobreza </v>
      </c>
      <c r="J1368">
        <v>0.12</v>
      </c>
      <c r="K1368">
        <v>6</v>
      </c>
      <c r="L1368" t="str">
        <f>VLOOKUP(M1368,'BATERIA DE PROYECTOS'!$A$2:$L$115,12,0)</f>
        <v>Apoyo económico para persona mayor - tipo C</v>
      </c>
      <c r="M1368">
        <v>48</v>
      </c>
      <c r="N1368" t="s">
        <v>632</v>
      </c>
      <c r="O1368" t="s">
        <v>633</v>
      </c>
      <c r="P1368" t="s">
        <v>2153</v>
      </c>
      <c r="Q1368" s="104">
        <v>13053</v>
      </c>
      <c r="R1368" s="104">
        <v>13434</v>
      </c>
      <c r="S1368" s="104">
        <v>13827</v>
      </c>
      <c r="T1368" s="104">
        <v>14230</v>
      </c>
      <c r="U1368" s="104">
        <v>54545</v>
      </c>
      <c r="V1368" s="105">
        <v>6.9000000000000006E-2</v>
      </c>
      <c r="W1368">
        <v>0</v>
      </c>
      <c r="X1368" s="103">
        <v>6750</v>
      </c>
      <c r="Y1368" t="s">
        <v>1009</v>
      </c>
      <c r="Z1368" s="103">
        <v>24</v>
      </c>
      <c r="AA1368" s="112">
        <v>8</v>
      </c>
      <c r="AB1368" s="113" t="s">
        <v>634</v>
      </c>
      <c r="AC1368" s="121"/>
      <c r="AD1368" s="289" t="s">
        <v>620</v>
      </c>
      <c r="AE1368" s="289" t="s">
        <v>628</v>
      </c>
      <c r="AF1368" s="113" t="s">
        <v>635</v>
      </c>
    </row>
    <row r="1369" spans="1:32" x14ac:dyDescent="0.25">
      <c r="A1369">
        <v>19</v>
      </c>
      <c r="B1369" t="s">
        <v>40</v>
      </c>
      <c r="C1369" t="s">
        <v>438</v>
      </c>
      <c r="D1369">
        <v>2</v>
      </c>
      <c r="E1369" t="s">
        <v>439</v>
      </c>
      <c r="F1369">
        <v>10</v>
      </c>
      <c r="G1369" t="str">
        <f>VLOOKUP(M1369,'BATERIA DE PROYECTOS'!$A$2:$G$115,7,0)</f>
        <v xml:space="preserve">Programa 10. Salud Pública Integrada e Integral </v>
      </c>
      <c r="H1369" t="s">
        <v>373</v>
      </c>
      <c r="I1369" t="str">
        <f>VLOOKUP(M1369,'BATERIA DE PROYECTOS'!$A$2:$I$115,9,0)</f>
        <v>Ciudad saludable y con bien-estar</v>
      </c>
      <c r="J1369">
        <v>0.03</v>
      </c>
      <c r="K1369">
        <v>8</v>
      </c>
      <c r="L1369" t="str">
        <f>VLOOKUP(M1369,'BATERIA DE PROYECTOS'!$A$2:$L$115,12,0)</f>
        <v>Acciones complementarias para personas con discapacidad y sus cuidadores</v>
      </c>
      <c r="M1369">
        <v>17</v>
      </c>
      <c r="N1369" t="s">
        <v>444</v>
      </c>
      <c r="O1369" t="s">
        <v>445</v>
      </c>
      <c r="P1369" t="s">
        <v>2154</v>
      </c>
      <c r="Q1369" s="104">
        <v>1135</v>
      </c>
      <c r="R1369" s="104">
        <v>1168</v>
      </c>
      <c r="S1369" s="104">
        <v>1202</v>
      </c>
      <c r="T1369" s="104">
        <v>1237</v>
      </c>
      <c r="U1369" s="104">
        <v>4743</v>
      </c>
      <c r="V1369" s="105">
        <v>6.0000000000000001E-3</v>
      </c>
      <c r="W1369">
        <v>0</v>
      </c>
      <c r="X1369" s="103">
        <v>2000</v>
      </c>
      <c r="Y1369" t="s">
        <v>1013</v>
      </c>
      <c r="Z1369" s="103">
        <v>18</v>
      </c>
      <c r="AA1369" s="112">
        <v>10</v>
      </c>
      <c r="AB1369" s="113" t="s">
        <v>446</v>
      </c>
      <c r="AC1369" s="121"/>
      <c r="AD1369" s="289" t="s">
        <v>347</v>
      </c>
      <c r="AE1369" s="289" t="s">
        <v>447</v>
      </c>
      <c r="AF1369" s="113" t="s">
        <v>449</v>
      </c>
    </row>
    <row r="1370" spans="1:32" x14ac:dyDescent="0.25">
      <c r="A1370">
        <v>19</v>
      </c>
      <c r="B1370" t="s">
        <v>40</v>
      </c>
      <c r="C1370" t="s">
        <v>438</v>
      </c>
      <c r="D1370">
        <v>2</v>
      </c>
      <c r="E1370" t="s">
        <v>439</v>
      </c>
      <c r="F1370">
        <v>10</v>
      </c>
      <c r="G1370" t="str">
        <f>VLOOKUP(M1370,'BATERIA DE PROYECTOS'!$A$2:$G$115,7,0)</f>
        <v xml:space="preserve">Programa 10. Salud Pública Integrada e Integral </v>
      </c>
      <c r="H1370" t="s">
        <v>373</v>
      </c>
      <c r="I1370" t="str">
        <f>VLOOKUP(M1370,'BATERIA DE PROYECTOS'!$A$2:$I$115,9,0)</f>
        <v>Ciudad saludable y con bien-estar</v>
      </c>
      <c r="J1370">
        <v>0.03</v>
      </c>
      <c r="K1370">
        <v>9</v>
      </c>
      <c r="L1370" t="str">
        <f>VLOOKUP(M1370,'BATERIA DE PROYECTOS'!$A$2:$L$115,12,0)</f>
        <v>Acciones para la disminución de los factores de riesgo frente al consumo de sustancias psicoactivas.</v>
      </c>
      <c r="M1370">
        <v>18</v>
      </c>
      <c r="N1370" t="s">
        <v>452</v>
      </c>
      <c r="O1370" t="s">
        <v>453</v>
      </c>
      <c r="P1370" t="s">
        <v>2155</v>
      </c>
      <c r="Q1370" s="104">
        <v>946</v>
      </c>
      <c r="R1370" s="104">
        <v>974</v>
      </c>
      <c r="S1370" s="104">
        <v>1002</v>
      </c>
      <c r="T1370" s="104">
        <v>1031</v>
      </c>
      <c r="U1370" s="104">
        <v>3953</v>
      </c>
      <c r="V1370" s="105">
        <v>5.0000000000000001E-3</v>
      </c>
      <c r="W1370">
        <v>0</v>
      </c>
      <c r="X1370" s="103">
        <v>3000</v>
      </c>
      <c r="Y1370" t="s">
        <v>1013</v>
      </c>
      <c r="Z1370" s="103">
        <v>18</v>
      </c>
      <c r="AA1370" s="112">
        <v>10</v>
      </c>
      <c r="AB1370" s="113" t="s">
        <v>454</v>
      </c>
      <c r="AC1370" s="121"/>
      <c r="AD1370" s="289" t="s">
        <v>347</v>
      </c>
      <c r="AE1370" s="289" t="s">
        <v>347</v>
      </c>
      <c r="AF1370" s="113" t="s">
        <v>455</v>
      </c>
    </row>
    <row r="1371" spans="1:32" x14ac:dyDescent="0.25">
      <c r="A1371">
        <v>19</v>
      </c>
      <c r="B1371" t="s">
        <v>40</v>
      </c>
      <c r="C1371" t="s">
        <v>438</v>
      </c>
      <c r="D1371">
        <v>2</v>
      </c>
      <c r="E1371" t="s">
        <v>439</v>
      </c>
      <c r="F1371">
        <v>10</v>
      </c>
      <c r="G1371" t="str">
        <f>VLOOKUP(M1371,'BATERIA DE PROYECTOS'!$A$2:$G$115,7,0)</f>
        <v xml:space="preserve">Programa 10. Salud Pública Integrada e Integral </v>
      </c>
      <c r="H1371" t="s">
        <v>373</v>
      </c>
      <c r="I1371" t="str">
        <f>VLOOKUP(M1371,'BATERIA DE PROYECTOS'!$A$2:$I$115,9,0)</f>
        <v>Ciudad saludable y con bien-estar</v>
      </c>
      <c r="J1371">
        <v>0.03</v>
      </c>
      <c r="K1371">
        <v>10</v>
      </c>
      <c r="L1371" t="str">
        <f>VLOOKUP(M1371,'BATERIA DE PROYECTOS'!$A$2:$L$115,12,0)</f>
        <v xml:space="preserve">Otorgamiento de Dispositivos de asistencia Personal - DAP - a personas con discapacidad </v>
      </c>
      <c r="M1371">
        <v>19</v>
      </c>
      <c r="N1371" t="s">
        <v>458</v>
      </c>
      <c r="O1371" t="s">
        <v>459</v>
      </c>
      <c r="P1371" t="s">
        <v>2156</v>
      </c>
      <c r="Q1371" s="104">
        <v>2838</v>
      </c>
      <c r="R1371" s="104">
        <v>2921</v>
      </c>
      <c r="S1371" s="104">
        <v>3006</v>
      </c>
      <c r="T1371" s="104">
        <v>3094</v>
      </c>
      <c r="U1371" s="104">
        <v>11858</v>
      </c>
      <c r="V1371" s="105">
        <v>1.4999999999999999E-2</v>
      </c>
      <c r="W1371">
        <v>0</v>
      </c>
      <c r="X1371" s="103">
        <v>3200</v>
      </c>
      <c r="Y1371" t="s">
        <v>1013</v>
      </c>
      <c r="Z1371" s="103">
        <v>18</v>
      </c>
      <c r="AA1371" s="112">
        <v>10</v>
      </c>
      <c r="AB1371" s="113" t="s">
        <v>460</v>
      </c>
      <c r="AC1371" s="121"/>
      <c r="AD1371" s="289" t="s">
        <v>347</v>
      </c>
      <c r="AE1371" s="289" t="s">
        <v>447</v>
      </c>
      <c r="AF1371" s="113" t="s">
        <v>449</v>
      </c>
    </row>
    <row r="1372" spans="1:32" x14ac:dyDescent="0.25">
      <c r="A1372">
        <v>19</v>
      </c>
      <c r="B1372" t="s">
        <v>40</v>
      </c>
      <c r="C1372" t="s">
        <v>438</v>
      </c>
      <c r="D1372">
        <v>2</v>
      </c>
      <c r="E1372" t="s">
        <v>439</v>
      </c>
      <c r="F1372">
        <v>10</v>
      </c>
      <c r="G1372" t="str">
        <f>VLOOKUP(M1372,'BATERIA DE PROYECTOS'!$A$2:$G$115,7,0)</f>
        <v xml:space="preserve">Programa 10. Salud Pública Integrada e Integral </v>
      </c>
      <c r="H1372" t="s">
        <v>373</v>
      </c>
      <c r="I1372" t="str">
        <f>VLOOKUP(M1372,'BATERIA DE PROYECTOS'!$A$2:$I$115,9,0)</f>
        <v>Ciudad saludable y con bien-estar</v>
      </c>
      <c r="J1372">
        <v>0.03</v>
      </c>
      <c r="K1372">
        <v>19</v>
      </c>
      <c r="L1372" t="str">
        <f>VLOOKUP(M1372,'BATERIA DE PROYECTOS'!$A$2:$L$115,12,0)</f>
        <v>Salud sexual y reproductiva consciente en adolescentes y jóvenes</v>
      </c>
      <c r="M1372">
        <v>20</v>
      </c>
      <c r="N1372" t="s">
        <v>463</v>
      </c>
      <c r="O1372" t="s">
        <v>464</v>
      </c>
      <c r="P1372" t="s">
        <v>2157</v>
      </c>
      <c r="Q1372" s="104">
        <v>757</v>
      </c>
      <c r="R1372" s="104">
        <v>779</v>
      </c>
      <c r="S1372" s="104">
        <v>802</v>
      </c>
      <c r="T1372" s="104">
        <v>825</v>
      </c>
      <c r="U1372" s="104">
        <v>3162</v>
      </c>
      <c r="V1372" s="105">
        <v>4.0000000000000001E-3</v>
      </c>
      <c r="W1372">
        <v>0</v>
      </c>
      <c r="X1372" s="103">
        <v>3000</v>
      </c>
      <c r="Y1372" t="s">
        <v>1013</v>
      </c>
      <c r="Z1372" s="103">
        <v>18</v>
      </c>
      <c r="AA1372" s="112">
        <v>10</v>
      </c>
      <c r="AB1372" s="113" t="s">
        <v>465</v>
      </c>
      <c r="AC1372" s="121"/>
      <c r="AD1372" s="289" t="s">
        <v>347</v>
      </c>
      <c r="AE1372" s="289" t="s">
        <v>347</v>
      </c>
      <c r="AF1372" s="113" t="s">
        <v>466</v>
      </c>
    </row>
    <row r="1373" spans="1:32" x14ac:dyDescent="0.25">
      <c r="A1373">
        <v>19</v>
      </c>
      <c r="B1373" t="s">
        <v>40</v>
      </c>
      <c r="C1373" t="s">
        <v>438</v>
      </c>
      <c r="D1373">
        <v>2</v>
      </c>
      <c r="E1373" t="s">
        <v>439</v>
      </c>
      <c r="F1373">
        <v>10</v>
      </c>
      <c r="G1373" t="str">
        <f>VLOOKUP(M1373,'BATERIA DE PROYECTOS'!$A$2:$G$115,7,0)</f>
        <v xml:space="preserve">Programa 10. Salud Pública Integrada e Integral </v>
      </c>
      <c r="H1373" t="s">
        <v>345</v>
      </c>
      <c r="I1373" t="str">
        <f>VLOOKUP(M1373,'BATERIA DE PROYECTOS'!$A$2:$I$115,9,0)</f>
        <v>Ciudad saludable y con bien-estar</v>
      </c>
      <c r="J1373" t="s">
        <v>347</v>
      </c>
      <c r="K1373">
        <v>70</v>
      </c>
      <c r="L1373" t="str">
        <f>VLOOKUP(M1373,'BATERIA DE PROYECTOS'!$A$2:$L$115,12,0)</f>
        <v>Acciones para la promoción y atención de la salud mental</v>
      </c>
      <c r="M1373">
        <v>23</v>
      </c>
      <c r="N1373" t="s">
        <v>480</v>
      </c>
      <c r="O1373" t="s">
        <v>481</v>
      </c>
      <c r="P1373" t="s">
        <v>2158</v>
      </c>
      <c r="Q1373" s="104">
        <v>2639</v>
      </c>
      <c r="R1373" s="104">
        <v>2716</v>
      </c>
      <c r="S1373" s="104">
        <v>2795</v>
      </c>
      <c r="T1373" s="104">
        <v>2877</v>
      </c>
      <c r="U1373" s="104">
        <v>11028</v>
      </c>
      <c r="V1373" s="105">
        <v>1.4E-2</v>
      </c>
      <c r="W1373">
        <v>0</v>
      </c>
      <c r="X1373" s="103">
        <v>3000</v>
      </c>
      <c r="Y1373" t="s">
        <v>1013</v>
      </c>
      <c r="Z1373" s="103">
        <v>18</v>
      </c>
      <c r="AA1373" s="112">
        <v>10</v>
      </c>
      <c r="AB1373" s="113" t="s">
        <v>482</v>
      </c>
      <c r="AC1373" s="121"/>
      <c r="AD1373" s="289" t="s">
        <v>483</v>
      </c>
      <c r="AE1373" s="289" t="s">
        <v>347</v>
      </c>
      <c r="AF1373" s="113" t="s">
        <v>472</v>
      </c>
    </row>
    <row r="1374" spans="1:32" x14ac:dyDescent="0.25">
      <c r="A1374">
        <v>19</v>
      </c>
      <c r="B1374" t="s">
        <v>40</v>
      </c>
      <c r="C1374" t="s">
        <v>491</v>
      </c>
      <c r="D1374">
        <v>2</v>
      </c>
      <c r="E1374" t="s">
        <v>439</v>
      </c>
      <c r="F1374">
        <v>12</v>
      </c>
      <c r="G1374" t="str">
        <f>VLOOKUP(M1374,'BATERIA DE PROYECTOS'!$A$2:$G$115,7,0)</f>
        <v>Programa 12. Bogotá cuida a su gente</v>
      </c>
      <c r="H1374" t="s">
        <v>345</v>
      </c>
      <c r="I1374" t="str">
        <f>VLOOKUP(M1374,'BATERIA DE PROYECTOS'!$A$2:$I$115,9,0)</f>
        <v>Cuidado de la vida</v>
      </c>
      <c r="J1374" t="s">
        <v>347</v>
      </c>
      <c r="K1374">
        <v>66</v>
      </c>
      <c r="L1374" t="str">
        <f>VLOOKUP(M1374,'BATERIA DE PROYECTOS'!$A$2:$L$115,12,0)</f>
        <v>Prevención y atención de violencia intrafamiliar y sexual para poblaciones en situaciones de riesgo y vulnerabilidad de derechos</v>
      </c>
      <c r="M1374">
        <v>25</v>
      </c>
      <c r="N1374" t="s">
        <v>496</v>
      </c>
      <c r="O1374" t="s">
        <v>497</v>
      </c>
      <c r="P1374" t="s">
        <v>2159</v>
      </c>
      <c r="Q1374" s="104">
        <v>1826</v>
      </c>
      <c r="R1374" s="104">
        <v>1879</v>
      </c>
      <c r="S1374" s="104">
        <v>1934</v>
      </c>
      <c r="T1374" s="104">
        <v>1990</v>
      </c>
      <c r="U1374" s="104">
        <v>7628</v>
      </c>
      <c r="V1374" s="105">
        <v>9.7000000000000003E-3</v>
      </c>
      <c r="W1374">
        <v>0</v>
      </c>
      <c r="X1374" s="103">
        <v>1200</v>
      </c>
      <c r="Y1374" t="s">
        <v>1009</v>
      </c>
      <c r="Z1374" s="103">
        <v>24</v>
      </c>
      <c r="AA1374" s="112">
        <v>12</v>
      </c>
      <c r="AB1374" s="113" t="s">
        <v>498</v>
      </c>
      <c r="AC1374" s="121"/>
      <c r="AD1374" s="289" t="s">
        <v>347</v>
      </c>
      <c r="AE1374" s="289" t="s">
        <v>347</v>
      </c>
      <c r="AF1374" s="113" t="s">
        <v>371</v>
      </c>
    </row>
    <row r="1375" spans="1:32" x14ac:dyDescent="0.25">
      <c r="A1375">
        <v>19</v>
      </c>
      <c r="B1375" t="s">
        <v>40</v>
      </c>
      <c r="C1375" t="s">
        <v>491</v>
      </c>
      <c r="D1375">
        <v>2</v>
      </c>
      <c r="E1375" t="s">
        <v>439</v>
      </c>
      <c r="F1375">
        <v>12</v>
      </c>
      <c r="G1375" t="str">
        <f>VLOOKUP(M1375,'BATERIA DE PROYECTOS'!$A$2:$G$115,7,0)</f>
        <v>Programa 12. Bogotá cuida a su gente</v>
      </c>
      <c r="H1375" t="s">
        <v>345</v>
      </c>
      <c r="I1375" t="str">
        <f>VLOOKUP(M1375,'BATERIA DE PROYECTOS'!$A$2:$I$115,9,0)</f>
        <v>Cuidado de la vida</v>
      </c>
      <c r="J1375" t="s">
        <v>347</v>
      </c>
      <c r="K1375">
        <v>23</v>
      </c>
      <c r="L1375" t="str">
        <f>VLOOKUP(M1375,'BATERIA DE PROYECTOS'!$A$2:$L$115,12,0)</f>
        <v>Estrategias de cuidado a personas cuidadoras</v>
      </c>
      <c r="M1375">
        <v>26</v>
      </c>
      <c r="N1375" t="s">
        <v>501</v>
      </c>
      <c r="O1375" t="s">
        <v>502</v>
      </c>
      <c r="P1375" t="s">
        <v>2160</v>
      </c>
      <c r="Q1375" s="104">
        <v>2469</v>
      </c>
      <c r="R1375" s="104">
        <v>2541</v>
      </c>
      <c r="S1375" s="104">
        <v>2615</v>
      </c>
      <c r="T1375" s="104">
        <v>2691</v>
      </c>
      <c r="U1375" s="104">
        <v>10316</v>
      </c>
      <c r="V1375" s="105">
        <v>1.3100000000000001E-2</v>
      </c>
      <c r="W1375">
        <v>0</v>
      </c>
      <c r="X1375" s="103">
        <v>8000</v>
      </c>
      <c r="Y1375" t="s">
        <v>995</v>
      </c>
      <c r="Z1375" s="103">
        <v>50</v>
      </c>
      <c r="AA1375" s="112">
        <v>12</v>
      </c>
      <c r="AB1375" s="113" t="s">
        <v>503</v>
      </c>
      <c r="AC1375" s="121"/>
      <c r="AD1375" s="289" t="s">
        <v>347</v>
      </c>
      <c r="AE1375" s="289" t="s">
        <v>347</v>
      </c>
      <c r="AF1375" s="113" t="s">
        <v>371</v>
      </c>
    </row>
    <row r="1376" spans="1:32" x14ac:dyDescent="0.25">
      <c r="A1376">
        <v>19</v>
      </c>
      <c r="B1376" t="s">
        <v>40</v>
      </c>
      <c r="C1376" t="s">
        <v>491</v>
      </c>
      <c r="D1376">
        <v>2</v>
      </c>
      <c r="E1376" t="s">
        <v>439</v>
      </c>
      <c r="F1376">
        <v>12</v>
      </c>
      <c r="G1376" t="str">
        <f>VLOOKUP(M1376,'BATERIA DE PROYECTOS'!$A$2:$G$115,7,0)</f>
        <v>Programa 12. Bogotá cuida a su gente</v>
      </c>
      <c r="H1376" t="s">
        <v>345</v>
      </c>
      <c r="I1376" t="str">
        <f>VLOOKUP(M1376,'BATERIA DE PROYECTOS'!$A$2:$I$115,9,0)</f>
        <v>Cuidado de la vida</v>
      </c>
      <c r="J1376" t="s">
        <v>347</v>
      </c>
      <c r="K1376">
        <v>50</v>
      </c>
      <c r="L1376" t="str">
        <f>VLOOKUP(M1376,'BATERIA DE PROYECTOS'!$A$2:$L$115,12,0)</f>
        <v>Fortalecimiento de capacidades para el ejercicio de derechos y para la autonomía económica de las mujeres.</v>
      </c>
      <c r="M1376">
        <v>27</v>
      </c>
      <c r="N1376" t="s">
        <v>506</v>
      </c>
      <c r="O1376" t="s">
        <v>507</v>
      </c>
      <c r="P1376" t="s">
        <v>2161</v>
      </c>
      <c r="Q1376" s="104">
        <v>2932</v>
      </c>
      <c r="R1376" s="104">
        <v>3018</v>
      </c>
      <c r="S1376" s="104">
        <v>3106</v>
      </c>
      <c r="T1376" s="104">
        <v>3197</v>
      </c>
      <c r="U1376" s="104">
        <v>12253</v>
      </c>
      <c r="V1376" s="105">
        <v>1.55E-2</v>
      </c>
      <c r="W1376">
        <v>0</v>
      </c>
      <c r="X1376" s="103">
        <v>4000</v>
      </c>
      <c r="Y1376" t="s">
        <v>995</v>
      </c>
      <c r="Z1376" s="103">
        <v>50</v>
      </c>
      <c r="AA1376" s="112">
        <v>12</v>
      </c>
      <c r="AB1376" s="113" t="s">
        <v>352</v>
      </c>
      <c r="AC1376" s="121"/>
      <c r="AD1376" s="289" t="s">
        <v>347</v>
      </c>
      <c r="AE1376" s="289" t="s">
        <v>508</v>
      </c>
      <c r="AF1376" s="113" t="s">
        <v>509</v>
      </c>
    </row>
    <row r="1377" spans="1:32" x14ac:dyDescent="0.25">
      <c r="A1377">
        <v>19</v>
      </c>
      <c r="B1377" t="s">
        <v>40</v>
      </c>
      <c r="C1377" t="s">
        <v>521</v>
      </c>
      <c r="D1377">
        <v>2</v>
      </c>
      <c r="E1377" t="s">
        <v>439</v>
      </c>
      <c r="F1377">
        <v>13</v>
      </c>
      <c r="G1377" t="str">
        <f>VLOOKUP(M1377,'BATERIA DE PROYECTOS'!$A$2:$G$115,7,0)</f>
        <v>Programa 13. Bogotá, un territorio de paz y reconciliación en donde todos puedan volver a empezar.</v>
      </c>
      <c r="H1377" t="s">
        <v>345</v>
      </c>
      <c r="I1377" t="str">
        <f>VLOOKUP(M1377,'BATERIA DE PROYECTOS'!$A$2:$I$115,9,0)</f>
        <v>Cuidado de la vida</v>
      </c>
      <c r="J1377" t="s">
        <v>347</v>
      </c>
      <c r="K1377">
        <v>21</v>
      </c>
      <c r="L1377" t="str">
        <f>VLOOKUP(M1377,'BATERIA DE PROYECTOS'!$A$2:$L$115,12,0)</f>
        <v>Construcción de memoria, verdad, reparación, víctimas, paz y reconciliación</v>
      </c>
      <c r="M1377">
        <v>30</v>
      </c>
      <c r="N1377" t="s">
        <v>525</v>
      </c>
      <c r="O1377" t="s">
        <v>526</v>
      </c>
      <c r="P1377" t="s">
        <v>1022</v>
      </c>
      <c r="Q1377" s="104">
        <v>1513</v>
      </c>
      <c r="R1377" s="104">
        <v>1558</v>
      </c>
      <c r="S1377" s="104">
        <v>1603</v>
      </c>
      <c r="T1377" s="104">
        <v>1650</v>
      </c>
      <c r="U1377" s="104">
        <v>6324</v>
      </c>
      <c r="V1377" s="105">
        <v>8.0000000000000002E-3</v>
      </c>
      <c r="W1377">
        <v>0</v>
      </c>
      <c r="X1377" s="103">
        <v>4</v>
      </c>
      <c r="Y1377" t="s">
        <v>1023</v>
      </c>
      <c r="Z1377" s="103">
        <v>1</v>
      </c>
      <c r="AA1377" s="112">
        <v>13</v>
      </c>
      <c r="AB1377" s="113" t="s">
        <v>362</v>
      </c>
      <c r="AC1377" s="121"/>
      <c r="AD1377" s="289" t="s">
        <v>347</v>
      </c>
      <c r="AE1377" s="289" t="s">
        <v>527</v>
      </c>
      <c r="AF1377" s="113" t="s">
        <v>528</v>
      </c>
    </row>
    <row r="1378" spans="1:32" x14ac:dyDescent="0.25">
      <c r="A1378">
        <v>19</v>
      </c>
      <c r="B1378" t="s">
        <v>40</v>
      </c>
      <c r="C1378" t="s">
        <v>521</v>
      </c>
      <c r="D1378">
        <v>2</v>
      </c>
      <c r="E1378" t="s">
        <v>439</v>
      </c>
      <c r="F1378">
        <v>13</v>
      </c>
      <c r="G1378" t="str">
        <f>VLOOKUP(M1378,'BATERIA DE PROYECTOS'!$A$2:$G$115,7,0)</f>
        <v>Programa 13. Bogotá, un territorio de paz y reconciliación en donde todos puedan volver a empezar.</v>
      </c>
      <c r="H1378" t="s">
        <v>345</v>
      </c>
      <c r="I1378" t="str">
        <f>VLOOKUP(M1378,'BATERIA DE PROYECTOS'!$A$2:$I$115,9,0)</f>
        <v>Cuidado de la vida</v>
      </c>
      <c r="J1378" t="s">
        <v>347</v>
      </c>
      <c r="K1378">
        <v>21</v>
      </c>
      <c r="L1378" t="str">
        <f>VLOOKUP(M1378,'BATERIA DE PROYECTOS'!$A$2:$L$115,12,0)</f>
        <v>Construcción de memoria, verdad, reparación, víctimas, paz y reconciliación</v>
      </c>
      <c r="M1378">
        <v>31</v>
      </c>
      <c r="N1378" t="s">
        <v>529</v>
      </c>
      <c r="O1378" t="s">
        <v>530</v>
      </c>
      <c r="P1378" t="s">
        <v>1024</v>
      </c>
      <c r="Q1378" s="104">
        <v>1097</v>
      </c>
      <c r="R1378" s="104">
        <v>1129</v>
      </c>
      <c r="S1378" s="104">
        <v>1162</v>
      </c>
      <c r="T1378" s="104">
        <v>1196</v>
      </c>
      <c r="U1378" s="104">
        <v>4585</v>
      </c>
      <c r="V1378" s="105">
        <v>5.7999999999999996E-3</v>
      </c>
      <c r="W1378">
        <v>0</v>
      </c>
      <c r="X1378" s="103">
        <v>4</v>
      </c>
      <c r="Y1378" t="s">
        <v>1023</v>
      </c>
      <c r="Z1378" s="103">
        <v>1</v>
      </c>
      <c r="AA1378" s="112">
        <v>13</v>
      </c>
      <c r="AB1378" s="113" t="s">
        <v>531</v>
      </c>
      <c r="AC1378" s="121"/>
      <c r="AD1378" s="289" t="s">
        <v>347</v>
      </c>
      <c r="AE1378" s="289" t="s">
        <v>347</v>
      </c>
      <c r="AF1378" s="113" t="s">
        <v>532</v>
      </c>
    </row>
    <row r="1379" spans="1:32" x14ac:dyDescent="0.25">
      <c r="A1379">
        <v>19</v>
      </c>
      <c r="B1379" t="s">
        <v>40</v>
      </c>
      <c r="C1379" t="s">
        <v>521</v>
      </c>
      <c r="D1379">
        <v>2</v>
      </c>
      <c r="E1379" t="s">
        <v>439</v>
      </c>
      <c r="F1379">
        <v>13</v>
      </c>
      <c r="G1379" t="str">
        <f>VLOOKUP(M1379,'BATERIA DE PROYECTOS'!$A$2:$G$115,7,0)</f>
        <v>Programa 13. Bogotá, un territorio de paz y reconciliación en donde todos puedan volver a empezar.</v>
      </c>
      <c r="H1379" t="s">
        <v>345</v>
      </c>
      <c r="I1379" t="str">
        <f>VLOOKUP(M1379,'BATERIA DE PROYECTOS'!$A$2:$I$115,9,0)</f>
        <v>Cuidado de la vida</v>
      </c>
      <c r="J1379" t="s">
        <v>347</v>
      </c>
      <c r="K1379">
        <v>21</v>
      </c>
      <c r="L1379" t="str">
        <f>VLOOKUP(M1379,'BATERIA DE PROYECTOS'!$A$2:$L$115,12,0)</f>
        <v>Construcción de memoria, verdad, reparación, víctimas, paz y reconciliación</v>
      </c>
      <c r="M1379">
        <v>32</v>
      </c>
      <c r="N1379" t="s">
        <v>533</v>
      </c>
      <c r="O1379" t="s">
        <v>534</v>
      </c>
      <c r="P1379" t="s">
        <v>1025</v>
      </c>
      <c r="Q1379" s="104">
        <v>255</v>
      </c>
      <c r="R1379" s="104">
        <v>263</v>
      </c>
      <c r="S1379" s="104">
        <v>271</v>
      </c>
      <c r="T1379" s="104">
        <v>278</v>
      </c>
      <c r="U1379" s="104">
        <v>1067</v>
      </c>
      <c r="V1379" s="105">
        <v>1.4E-3</v>
      </c>
      <c r="W1379">
        <v>0</v>
      </c>
      <c r="X1379" s="103">
        <v>4</v>
      </c>
      <c r="Y1379" t="s">
        <v>1023</v>
      </c>
      <c r="Z1379" s="103">
        <v>1</v>
      </c>
      <c r="AA1379" s="112">
        <v>13</v>
      </c>
      <c r="AB1379" s="113" t="s">
        <v>352</v>
      </c>
      <c r="AC1379" s="121"/>
      <c r="AD1379" s="289" t="s">
        <v>347</v>
      </c>
      <c r="AE1379" s="289" t="s">
        <v>347</v>
      </c>
      <c r="AF1379" s="113" t="s">
        <v>535</v>
      </c>
    </row>
    <row r="1380" spans="1:32" x14ac:dyDescent="0.25">
      <c r="A1380">
        <v>19</v>
      </c>
      <c r="B1380" t="s">
        <v>40</v>
      </c>
      <c r="C1380" t="s">
        <v>536</v>
      </c>
      <c r="D1380">
        <v>2</v>
      </c>
      <c r="E1380" t="s">
        <v>439</v>
      </c>
      <c r="F1380">
        <v>14</v>
      </c>
      <c r="G1380" t="str">
        <f>VLOOKUP(M1380,'BATERIA DE PROYECTOS'!$A$2:$G$115,7,0)</f>
        <v>Programa 14. Bogotá deportiva, recreativa, artística, patrimonial e intercultural.</v>
      </c>
      <c r="H1380" t="s">
        <v>373</v>
      </c>
      <c r="I1380" t="str">
        <f>VLOOKUP(M1380,'BATERIA DE PROYECTOS'!$A$2:$I$115,9,0)</f>
        <v>Bogotá cultural y deportiva</v>
      </c>
      <c r="J1380" t="s">
        <v>539</v>
      </c>
      <c r="K1380">
        <v>3</v>
      </c>
      <c r="L1380" t="str">
        <f>VLOOKUP(M1380,'BATERIA DE PROYECTOS'!$A$2:$L$115,12,0)</f>
        <v>Iniciativas de interés cultural, artístico, patrimonial y de cultura ciudadana.</v>
      </c>
      <c r="M1380">
        <v>33</v>
      </c>
      <c r="N1380" t="s">
        <v>542</v>
      </c>
      <c r="O1380" t="s">
        <v>543</v>
      </c>
      <c r="P1380" t="s">
        <v>2162</v>
      </c>
      <c r="Q1380" s="104">
        <v>1324</v>
      </c>
      <c r="R1380" s="104">
        <v>1363</v>
      </c>
      <c r="S1380" s="104">
        <v>1403</v>
      </c>
      <c r="T1380" s="104">
        <v>1444</v>
      </c>
      <c r="U1380" s="104">
        <v>5534</v>
      </c>
      <c r="V1380" s="105">
        <v>7.0000000000000001E-3</v>
      </c>
      <c r="W1380">
        <v>0</v>
      </c>
      <c r="X1380" s="103">
        <v>200</v>
      </c>
      <c r="Y1380" t="s">
        <v>1027</v>
      </c>
      <c r="Z1380" s="103">
        <v>26</v>
      </c>
      <c r="AA1380" s="112">
        <v>14</v>
      </c>
      <c r="AB1380" s="113" t="s">
        <v>544</v>
      </c>
      <c r="AC1380" s="121"/>
      <c r="AD1380" s="289" t="s">
        <v>545</v>
      </c>
      <c r="AE1380" s="289" t="s">
        <v>546</v>
      </c>
      <c r="AF1380" s="113" t="s">
        <v>548</v>
      </c>
    </row>
    <row r="1381" spans="1:32" x14ac:dyDescent="0.25">
      <c r="A1381">
        <v>19</v>
      </c>
      <c r="B1381" t="s">
        <v>40</v>
      </c>
      <c r="C1381" t="s">
        <v>536</v>
      </c>
      <c r="D1381">
        <v>2</v>
      </c>
      <c r="E1381" t="s">
        <v>439</v>
      </c>
      <c r="F1381">
        <v>14</v>
      </c>
      <c r="G1381" t="str">
        <f>VLOOKUP(M1381,'BATERIA DE PROYECTOS'!$A$2:$G$115,7,0)</f>
        <v>Programa 14. Bogotá deportiva, recreativa, artística, patrimonial e intercultural.</v>
      </c>
      <c r="H1381" t="s">
        <v>345</v>
      </c>
      <c r="I1381" t="str">
        <f>VLOOKUP(M1381,'BATERIA DE PROYECTOS'!$A$2:$I$115,9,0)</f>
        <v>Bogotá cultural y deportiva</v>
      </c>
      <c r="J1381" t="s">
        <v>347</v>
      </c>
      <c r="K1381">
        <v>24</v>
      </c>
      <c r="L1381" t="str">
        <f>VLOOKUP(M1381,'BATERIA DE PROYECTOS'!$A$2:$L$115,12,0)</f>
        <v xml:space="preserve">Recreación y deporte </v>
      </c>
      <c r="M1381">
        <v>34</v>
      </c>
      <c r="N1381" t="s">
        <v>551</v>
      </c>
      <c r="O1381" t="s">
        <v>552</v>
      </c>
      <c r="P1381" t="s">
        <v>2163</v>
      </c>
      <c r="Q1381" s="104">
        <v>1268</v>
      </c>
      <c r="R1381" s="104">
        <v>1304</v>
      </c>
      <c r="S1381" s="104">
        <v>1343</v>
      </c>
      <c r="T1381" s="104">
        <v>1382</v>
      </c>
      <c r="U1381" s="104">
        <v>5296</v>
      </c>
      <c r="V1381" s="105">
        <v>6.7000000000000002E-3</v>
      </c>
      <c r="W1381">
        <v>0</v>
      </c>
      <c r="X1381" s="103">
        <v>320</v>
      </c>
      <c r="Y1381" t="s">
        <v>1027</v>
      </c>
      <c r="Z1381" s="103">
        <v>26</v>
      </c>
      <c r="AA1381" s="112">
        <v>15</v>
      </c>
      <c r="AB1381" s="113" t="s">
        <v>553</v>
      </c>
      <c r="AC1381" s="121"/>
      <c r="AD1381" s="289" t="s">
        <v>545</v>
      </c>
      <c r="AE1381" s="289" t="s">
        <v>347</v>
      </c>
      <c r="AF1381" s="113" t="s">
        <v>554</v>
      </c>
    </row>
    <row r="1382" spans="1:32" x14ac:dyDescent="0.25">
      <c r="A1382">
        <v>19</v>
      </c>
      <c r="B1382" t="s">
        <v>40</v>
      </c>
      <c r="C1382" t="s">
        <v>536</v>
      </c>
      <c r="D1382">
        <v>2</v>
      </c>
      <c r="E1382" t="s">
        <v>439</v>
      </c>
      <c r="F1382">
        <v>14</v>
      </c>
      <c r="G1382" t="str">
        <f>VLOOKUP(M1382,'BATERIA DE PROYECTOS'!$A$2:$G$115,7,0)</f>
        <v>Programa 14. Bogotá deportiva, recreativa, artística, patrimonial e intercultural.</v>
      </c>
      <c r="H1382" t="s">
        <v>345</v>
      </c>
      <c r="I1382" t="str">
        <f>VLOOKUP(M1382,'BATERIA DE PROYECTOS'!$A$2:$I$115,9,0)</f>
        <v>Bogotá cultural y deportiva</v>
      </c>
      <c r="J1382" t="s">
        <v>347</v>
      </c>
      <c r="K1382">
        <v>24</v>
      </c>
      <c r="L1382" t="str">
        <f>VLOOKUP(M1382,'BATERIA DE PROYECTOS'!$A$2:$L$115,12,0)</f>
        <v xml:space="preserve">Recreación y deporte </v>
      </c>
      <c r="M1382">
        <v>35</v>
      </c>
      <c r="N1382" t="s">
        <v>555</v>
      </c>
      <c r="O1382" t="s">
        <v>556</v>
      </c>
      <c r="P1382" t="s">
        <v>1119</v>
      </c>
      <c r="Q1382" s="104">
        <v>1211</v>
      </c>
      <c r="R1382" s="104">
        <v>1246</v>
      </c>
      <c r="S1382" s="104">
        <v>1282</v>
      </c>
      <c r="T1382" s="104">
        <v>1320</v>
      </c>
      <c r="U1382" s="104">
        <v>5059</v>
      </c>
      <c r="V1382" s="105">
        <v>6.4000000000000003E-3</v>
      </c>
      <c r="W1382">
        <v>0</v>
      </c>
      <c r="X1382" s="103">
        <v>4000</v>
      </c>
      <c r="Y1382" t="s">
        <v>1027</v>
      </c>
      <c r="Z1382" s="103">
        <v>26</v>
      </c>
      <c r="AA1382" s="112">
        <v>15</v>
      </c>
      <c r="AB1382" s="113" t="s">
        <v>557</v>
      </c>
      <c r="AC1382" s="121"/>
      <c r="AD1382" s="289" t="s">
        <v>545</v>
      </c>
      <c r="AE1382" s="289" t="s">
        <v>347</v>
      </c>
      <c r="AF1382" s="113" t="s">
        <v>558</v>
      </c>
    </row>
    <row r="1383" spans="1:32" x14ac:dyDescent="0.25">
      <c r="A1383">
        <v>19</v>
      </c>
      <c r="B1383" t="s">
        <v>40</v>
      </c>
      <c r="C1383" t="s">
        <v>536</v>
      </c>
      <c r="D1383">
        <v>2</v>
      </c>
      <c r="E1383" t="s">
        <v>439</v>
      </c>
      <c r="F1383">
        <v>14</v>
      </c>
      <c r="G1383" t="str">
        <f>VLOOKUP(M1383,'BATERIA DE PROYECTOS'!$A$2:$G$115,7,0)</f>
        <v>Programa 14. Bogotá deportiva, recreativa, artística, patrimonial e intercultural.</v>
      </c>
      <c r="H1383" t="s">
        <v>345</v>
      </c>
      <c r="I1383" t="str">
        <f>VLOOKUP(M1383,'BATERIA DE PROYECTOS'!$A$2:$I$115,9,0)</f>
        <v>Bogotá cultural y deportiva</v>
      </c>
      <c r="J1383" t="s">
        <v>347</v>
      </c>
      <c r="K1383">
        <v>24</v>
      </c>
      <c r="L1383" t="str">
        <f>VLOOKUP(M1383,'BATERIA DE PROYECTOS'!$A$2:$L$115,12,0)</f>
        <v xml:space="preserve">Recreación y deporte </v>
      </c>
      <c r="M1383">
        <v>36</v>
      </c>
      <c r="N1383" t="s">
        <v>559</v>
      </c>
      <c r="O1383" t="s">
        <v>560</v>
      </c>
      <c r="P1383" t="s">
        <v>2164</v>
      </c>
      <c r="Q1383" s="104">
        <v>1135</v>
      </c>
      <c r="R1383" s="104">
        <v>1168</v>
      </c>
      <c r="S1383" s="104">
        <v>1202</v>
      </c>
      <c r="T1383" s="104">
        <v>1237</v>
      </c>
      <c r="U1383" s="104">
        <v>4743</v>
      </c>
      <c r="V1383" s="105">
        <v>6.0000000000000001E-3</v>
      </c>
      <c r="W1383">
        <v>0</v>
      </c>
      <c r="X1383" s="103">
        <v>1250</v>
      </c>
      <c r="Y1383" t="s">
        <v>1027</v>
      </c>
      <c r="Z1383" s="103">
        <v>26</v>
      </c>
      <c r="AA1383" s="112">
        <v>15</v>
      </c>
      <c r="AB1383" s="113" t="s">
        <v>561</v>
      </c>
      <c r="AC1383" s="121"/>
      <c r="AD1383" s="289" t="s">
        <v>545</v>
      </c>
      <c r="AE1383" s="289" t="s">
        <v>562</v>
      </c>
      <c r="AF1383" s="113" t="s">
        <v>563</v>
      </c>
    </row>
    <row r="1384" spans="1:32" x14ac:dyDescent="0.25">
      <c r="A1384">
        <v>19</v>
      </c>
      <c r="B1384" t="s">
        <v>40</v>
      </c>
      <c r="C1384" t="s">
        <v>536</v>
      </c>
      <c r="D1384">
        <v>2</v>
      </c>
      <c r="E1384" t="s">
        <v>439</v>
      </c>
      <c r="F1384">
        <v>14</v>
      </c>
      <c r="G1384" t="str">
        <f>VLOOKUP(M1384,'BATERIA DE PROYECTOS'!$A$2:$G$115,7,0)</f>
        <v>Programa 14. Bogotá deportiva, recreativa, artística, patrimonial e intercultural.</v>
      </c>
      <c r="H1384" t="s">
        <v>345</v>
      </c>
      <c r="I1384" t="str">
        <f>VLOOKUP(M1384,'BATERIA DE PROYECTOS'!$A$2:$I$115,9,0)</f>
        <v>Bogotá cultural y deportiva</v>
      </c>
      <c r="J1384" t="s">
        <v>347</v>
      </c>
      <c r="K1384">
        <v>24</v>
      </c>
      <c r="L1384" t="str">
        <f>VLOOKUP(M1384,'BATERIA DE PROYECTOS'!$A$2:$L$115,12,0)</f>
        <v xml:space="preserve">Recreación y deporte </v>
      </c>
      <c r="M1384">
        <v>37</v>
      </c>
      <c r="N1384" t="s">
        <v>564</v>
      </c>
      <c r="O1384" t="s">
        <v>565</v>
      </c>
      <c r="P1384" t="s">
        <v>2165</v>
      </c>
      <c r="Q1384" s="104">
        <v>1050</v>
      </c>
      <c r="R1384" s="104">
        <v>1081</v>
      </c>
      <c r="S1384" s="104">
        <v>1112</v>
      </c>
      <c r="T1384" s="104">
        <v>1145</v>
      </c>
      <c r="U1384" s="104">
        <v>4387</v>
      </c>
      <c r="V1384" s="105">
        <v>5.5999999999999999E-3</v>
      </c>
      <c r="W1384">
        <v>0</v>
      </c>
      <c r="X1384" s="103">
        <v>1600</v>
      </c>
      <c r="Y1384" t="s">
        <v>1027</v>
      </c>
      <c r="Z1384" s="103">
        <v>26</v>
      </c>
      <c r="AA1384" s="112">
        <v>15</v>
      </c>
      <c r="AB1384" s="113" t="s">
        <v>222</v>
      </c>
      <c r="AC1384" s="121"/>
      <c r="AD1384" s="289" t="s">
        <v>347</v>
      </c>
      <c r="AE1384" s="289" t="s">
        <v>347</v>
      </c>
      <c r="AF1384" s="113" t="s">
        <v>566</v>
      </c>
    </row>
    <row r="1385" spans="1:32" x14ac:dyDescent="0.25">
      <c r="A1385">
        <v>19</v>
      </c>
      <c r="B1385" t="s">
        <v>40</v>
      </c>
      <c r="C1385" t="s">
        <v>536</v>
      </c>
      <c r="D1385">
        <v>2</v>
      </c>
      <c r="E1385" t="s">
        <v>439</v>
      </c>
      <c r="F1385">
        <v>14</v>
      </c>
      <c r="G1385" t="str">
        <f>VLOOKUP(M1385,'BATERIA DE PROYECTOS'!$A$2:$G$115,7,0)</f>
        <v>Programa 14. Bogotá deportiva, recreativa, artística, patrimonial e intercultural.</v>
      </c>
      <c r="H1385" t="s">
        <v>345</v>
      </c>
      <c r="I1385" t="str">
        <f>VLOOKUP(M1385,'BATERIA DE PROYECTOS'!$A$2:$I$115,9,0)</f>
        <v>Bogotá cultural y deportiva</v>
      </c>
      <c r="J1385" t="s">
        <v>347</v>
      </c>
      <c r="K1385">
        <v>25</v>
      </c>
      <c r="L1385" t="str">
        <f>VLOOKUP(M1385,'BATERIA DE PROYECTOS'!$A$2:$L$115,12,0)</f>
        <v>Arte, cultura y patrimonio</v>
      </c>
      <c r="M1385">
        <v>38</v>
      </c>
      <c r="N1385" t="s">
        <v>569</v>
      </c>
      <c r="O1385" t="s">
        <v>570</v>
      </c>
      <c r="P1385" t="s">
        <v>2166</v>
      </c>
      <c r="Q1385" s="104">
        <v>1532</v>
      </c>
      <c r="R1385" s="104">
        <v>1577</v>
      </c>
      <c r="S1385" s="104">
        <v>1623</v>
      </c>
      <c r="T1385" s="104">
        <v>1671</v>
      </c>
      <c r="U1385" s="104">
        <v>6403</v>
      </c>
      <c r="V1385" s="105">
        <v>8.0999999999999996E-3</v>
      </c>
      <c r="W1385">
        <v>0</v>
      </c>
      <c r="X1385" s="103">
        <v>60</v>
      </c>
      <c r="Y1385" t="s">
        <v>1027</v>
      </c>
      <c r="Z1385" s="103">
        <v>26</v>
      </c>
      <c r="AA1385" s="112">
        <v>14</v>
      </c>
      <c r="AB1385" s="113" t="s">
        <v>571</v>
      </c>
      <c r="AC1385" s="121"/>
      <c r="AD1385" s="289" t="s">
        <v>545</v>
      </c>
      <c r="AE1385" s="289" t="s">
        <v>572</v>
      </c>
      <c r="AF1385" s="113" t="s">
        <v>573</v>
      </c>
    </row>
    <row r="1386" spans="1:32" x14ac:dyDescent="0.25">
      <c r="A1386">
        <v>19</v>
      </c>
      <c r="B1386" t="s">
        <v>40</v>
      </c>
      <c r="C1386" t="s">
        <v>536</v>
      </c>
      <c r="D1386">
        <v>2</v>
      </c>
      <c r="E1386" t="s">
        <v>439</v>
      </c>
      <c r="F1386">
        <v>14</v>
      </c>
      <c r="G1386" t="str">
        <f>VLOOKUP(M1386,'BATERIA DE PROYECTOS'!$A$2:$G$115,7,0)</f>
        <v>Programa 14. Bogotá deportiva, recreativa, artística, patrimonial e intercultural.</v>
      </c>
      <c r="H1386" t="s">
        <v>345</v>
      </c>
      <c r="I1386" t="str">
        <f>VLOOKUP(M1386,'BATERIA DE PROYECTOS'!$A$2:$I$115,9,0)</f>
        <v>Bogotá cultural y deportiva</v>
      </c>
      <c r="J1386" t="s">
        <v>347</v>
      </c>
      <c r="K1386">
        <v>25</v>
      </c>
      <c r="L1386" t="str">
        <f>VLOOKUP(M1386,'BATERIA DE PROYECTOS'!$A$2:$L$115,12,0)</f>
        <v>Arte, cultura y patrimonio</v>
      </c>
      <c r="M1386">
        <v>39</v>
      </c>
      <c r="N1386" t="s">
        <v>574</v>
      </c>
      <c r="O1386" t="s">
        <v>575</v>
      </c>
      <c r="P1386" t="s">
        <v>2167</v>
      </c>
      <c r="Q1386" s="104">
        <v>1513</v>
      </c>
      <c r="R1386" s="104">
        <v>1558</v>
      </c>
      <c r="S1386" s="104">
        <v>1603</v>
      </c>
      <c r="T1386" s="104">
        <v>1650</v>
      </c>
      <c r="U1386" s="104">
        <v>6324</v>
      </c>
      <c r="V1386" s="105">
        <v>8.0000000000000002E-3</v>
      </c>
      <c r="W1386">
        <v>0</v>
      </c>
      <c r="X1386" s="103">
        <v>4000</v>
      </c>
      <c r="Y1386" t="s">
        <v>1027</v>
      </c>
      <c r="Z1386" s="103">
        <v>26</v>
      </c>
      <c r="AA1386" s="112">
        <v>14</v>
      </c>
      <c r="AB1386" s="113" t="s">
        <v>561</v>
      </c>
      <c r="AC1386" s="121"/>
      <c r="AD1386" s="289" t="s">
        <v>545</v>
      </c>
      <c r="AE1386" s="289" t="s">
        <v>576</v>
      </c>
      <c r="AF1386" s="113" t="s">
        <v>577</v>
      </c>
    </row>
    <row r="1387" spans="1:32" x14ac:dyDescent="0.25">
      <c r="A1387">
        <v>19</v>
      </c>
      <c r="B1387" t="s">
        <v>40</v>
      </c>
      <c r="C1387" t="s">
        <v>536</v>
      </c>
      <c r="D1387">
        <v>2</v>
      </c>
      <c r="E1387" t="s">
        <v>439</v>
      </c>
      <c r="F1387">
        <v>14</v>
      </c>
      <c r="G1387" t="str">
        <f>VLOOKUP(M1387,'BATERIA DE PROYECTOS'!$A$2:$G$115,7,0)</f>
        <v>Programa 14. Bogotá deportiva, recreativa, artística, patrimonial e intercultural.</v>
      </c>
      <c r="H1387" t="s">
        <v>345</v>
      </c>
      <c r="I1387" t="str">
        <f>VLOOKUP(M1387,'BATERIA DE PROYECTOS'!$A$2:$I$115,9,0)</f>
        <v>Bogotá cultural y deportiva</v>
      </c>
      <c r="J1387" t="s">
        <v>347</v>
      </c>
      <c r="K1387">
        <v>25</v>
      </c>
      <c r="L1387" t="str">
        <f>VLOOKUP(M1387,'BATERIA DE PROYECTOS'!$A$2:$L$115,12,0)</f>
        <v>Arte, cultura y patrimonio</v>
      </c>
      <c r="M1387">
        <v>40</v>
      </c>
      <c r="N1387" t="s">
        <v>578</v>
      </c>
      <c r="O1387" t="s">
        <v>579</v>
      </c>
      <c r="P1387" t="s">
        <v>2168</v>
      </c>
      <c r="Q1387" s="104">
        <v>1504</v>
      </c>
      <c r="R1387" s="104">
        <v>1548</v>
      </c>
      <c r="S1387" s="104">
        <v>1593</v>
      </c>
      <c r="T1387" s="104">
        <v>1640</v>
      </c>
      <c r="U1387" s="104">
        <v>6285</v>
      </c>
      <c r="V1387" s="105">
        <v>8.0000000000000002E-3</v>
      </c>
      <c r="W1387">
        <v>0</v>
      </c>
      <c r="X1387" s="103">
        <v>300</v>
      </c>
      <c r="Y1387" t="s">
        <v>1027</v>
      </c>
      <c r="Z1387" s="103">
        <v>26</v>
      </c>
      <c r="AA1387" s="112">
        <v>14</v>
      </c>
      <c r="AB1387" s="113" t="s">
        <v>580</v>
      </c>
      <c r="AC1387" s="121"/>
      <c r="AD1387" s="289" t="s">
        <v>347</v>
      </c>
      <c r="AE1387" s="289" t="s">
        <v>347</v>
      </c>
      <c r="AF1387" s="113" t="s">
        <v>581</v>
      </c>
    </row>
    <row r="1388" spans="1:32" x14ac:dyDescent="0.25">
      <c r="A1388">
        <v>19</v>
      </c>
      <c r="B1388" t="s">
        <v>40</v>
      </c>
      <c r="C1388" t="s">
        <v>595</v>
      </c>
      <c r="D1388">
        <v>2</v>
      </c>
      <c r="E1388" t="s">
        <v>439</v>
      </c>
      <c r="F1388">
        <v>15</v>
      </c>
      <c r="G1388" t="str">
        <f>VLOOKUP(M1388,'BATERIA DE PROYECTOS'!$A$2:$G$115,7,0)</f>
        <v>Programa 15. Bogotá protege todas las formas de vida</v>
      </c>
      <c r="H1388" t="s">
        <v>345</v>
      </c>
      <c r="I1388" t="str">
        <f>VLOOKUP(M1388,'BATERIA DE PROYECTOS'!$A$2:$I$115,9,0)</f>
        <v>Cuidado de la vida</v>
      </c>
      <c r="J1388" t="s">
        <v>347</v>
      </c>
      <c r="K1388">
        <v>33</v>
      </c>
      <c r="L1388" t="str">
        <f>VLOOKUP(M1388,'BATERIA DE PROYECTOS'!$A$2:$L$115,12,0)</f>
        <v>Protección y bienestar animal</v>
      </c>
      <c r="M1388">
        <v>43</v>
      </c>
      <c r="N1388" t="s">
        <v>599</v>
      </c>
      <c r="O1388" t="s">
        <v>600</v>
      </c>
      <c r="P1388" t="s">
        <v>2169</v>
      </c>
      <c r="Q1388" s="104">
        <v>180</v>
      </c>
      <c r="R1388" s="104">
        <v>185</v>
      </c>
      <c r="S1388" s="104">
        <v>190</v>
      </c>
      <c r="T1388" s="104">
        <v>196</v>
      </c>
      <c r="U1388" s="104">
        <v>751</v>
      </c>
      <c r="V1388" s="105">
        <v>1E-3</v>
      </c>
      <c r="W1388">
        <v>0</v>
      </c>
      <c r="X1388" s="103">
        <v>11000</v>
      </c>
      <c r="Y1388" t="s">
        <v>1036</v>
      </c>
      <c r="Z1388" s="103">
        <v>33</v>
      </c>
      <c r="AA1388" s="112">
        <v>16</v>
      </c>
      <c r="AB1388" s="113" t="s">
        <v>406</v>
      </c>
      <c r="AC1388" s="121"/>
      <c r="AD1388" s="289" t="s">
        <v>347</v>
      </c>
      <c r="AE1388" s="289" t="s">
        <v>601</v>
      </c>
      <c r="AF1388" s="113" t="s">
        <v>602</v>
      </c>
    </row>
    <row r="1389" spans="1:32" x14ac:dyDescent="0.25">
      <c r="A1389">
        <v>19</v>
      </c>
      <c r="B1389" t="s">
        <v>40</v>
      </c>
      <c r="C1389" t="s">
        <v>595</v>
      </c>
      <c r="D1389">
        <v>2</v>
      </c>
      <c r="E1389" t="s">
        <v>439</v>
      </c>
      <c r="F1389">
        <v>15</v>
      </c>
      <c r="G1389" t="str">
        <f>VLOOKUP(M1389,'BATERIA DE PROYECTOS'!$A$2:$G$115,7,0)</f>
        <v>Programa 15. Bogotá protege todas las formas de vida</v>
      </c>
      <c r="H1389" t="s">
        <v>345</v>
      </c>
      <c r="I1389" t="str">
        <f>VLOOKUP(M1389,'BATERIA DE PROYECTOS'!$A$2:$I$115,9,0)</f>
        <v>Cuidado de la vida</v>
      </c>
      <c r="J1389" t="s">
        <v>347</v>
      </c>
      <c r="K1389">
        <v>33</v>
      </c>
      <c r="L1389" t="str">
        <f>VLOOKUP(M1389,'BATERIA DE PROYECTOS'!$A$2:$L$115,12,0)</f>
        <v>Protección y bienestar animal</v>
      </c>
      <c r="M1389">
        <v>44</v>
      </c>
      <c r="N1389" t="s">
        <v>603</v>
      </c>
      <c r="O1389" t="s">
        <v>604</v>
      </c>
      <c r="P1389" t="s">
        <v>2170</v>
      </c>
      <c r="Q1389" s="104">
        <v>1040</v>
      </c>
      <c r="R1389" s="104">
        <v>1071</v>
      </c>
      <c r="S1389" s="104">
        <v>1102</v>
      </c>
      <c r="T1389" s="104">
        <v>1134</v>
      </c>
      <c r="U1389" s="104">
        <v>4348</v>
      </c>
      <c r="V1389" s="105">
        <v>5.4999999999999997E-3</v>
      </c>
      <c r="W1389">
        <v>0</v>
      </c>
      <c r="X1389" s="103">
        <v>22000</v>
      </c>
      <c r="Y1389" t="s">
        <v>1036</v>
      </c>
      <c r="Z1389" s="103">
        <v>33</v>
      </c>
      <c r="AA1389" s="112">
        <v>16</v>
      </c>
      <c r="AB1389" s="113" t="s">
        <v>605</v>
      </c>
      <c r="AC1389" s="121"/>
      <c r="AD1389" s="289" t="s">
        <v>347</v>
      </c>
      <c r="AE1389" s="289" t="s">
        <v>606</v>
      </c>
      <c r="AF1389" s="113" t="s">
        <v>607</v>
      </c>
    </row>
    <row r="1390" spans="1:32" x14ac:dyDescent="0.25">
      <c r="A1390">
        <v>19</v>
      </c>
      <c r="B1390" t="s">
        <v>40</v>
      </c>
      <c r="C1390" t="s">
        <v>595</v>
      </c>
      <c r="D1390">
        <v>2</v>
      </c>
      <c r="E1390" t="s">
        <v>439</v>
      </c>
      <c r="F1390">
        <v>15</v>
      </c>
      <c r="G1390" t="str">
        <f>VLOOKUP(M1390,'BATERIA DE PROYECTOS'!$A$2:$G$115,7,0)</f>
        <v>Programa 15. Bogotá protege todas las formas de vida</v>
      </c>
      <c r="H1390" t="s">
        <v>345</v>
      </c>
      <c r="I1390" t="str">
        <f>VLOOKUP(M1390,'BATERIA DE PROYECTOS'!$A$2:$I$115,9,0)</f>
        <v>Cuidado de la vida</v>
      </c>
      <c r="J1390" t="s">
        <v>347</v>
      </c>
      <c r="K1390">
        <v>33</v>
      </c>
      <c r="L1390" t="str">
        <f>VLOOKUP(M1390,'BATERIA DE PROYECTOS'!$A$2:$L$115,12,0)</f>
        <v>Protección y bienestar animal</v>
      </c>
      <c r="M1390">
        <v>45</v>
      </c>
      <c r="N1390" t="s">
        <v>608</v>
      </c>
      <c r="O1390" t="s">
        <v>609</v>
      </c>
      <c r="P1390" t="s">
        <v>2171</v>
      </c>
      <c r="Q1390" s="104">
        <v>1504</v>
      </c>
      <c r="R1390" s="104">
        <v>1548</v>
      </c>
      <c r="S1390" s="104">
        <v>1593</v>
      </c>
      <c r="T1390" s="104">
        <v>1640</v>
      </c>
      <c r="U1390" s="104">
        <v>6285</v>
      </c>
      <c r="V1390" s="105">
        <v>8.0000000000000002E-3</v>
      </c>
      <c r="W1390">
        <v>0</v>
      </c>
      <c r="X1390" s="103">
        <v>21000</v>
      </c>
      <c r="Y1390" t="s">
        <v>1036</v>
      </c>
      <c r="Z1390" s="103">
        <v>33</v>
      </c>
      <c r="AA1390" s="112">
        <v>16</v>
      </c>
      <c r="AB1390" s="113" t="s">
        <v>610</v>
      </c>
      <c r="AC1390" s="121"/>
      <c r="AD1390" s="289" t="s">
        <v>347</v>
      </c>
      <c r="AE1390" s="289" t="s">
        <v>611</v>
      </c>
      <c r="AF1390" s="113" t="s">
        <v>607</v>
      </c>
    </row>
    <row r="1391" spans="1:32" x14ac:dyDescent="0.25">
      <c r="A1391">
        <v>19</v>
      </c>
      <c r="B1391" t="s">
        <v>40</v>
      </c>
      <c r="C1391" t="s">
        <v>644</v>
      </c>
      <c r="D1391">
        <v>3</v>
      </c>
      <c r="E1391" t="s">
        <v>645</v>
      </c>
      <c r="F1391">
        <v>16</v>
      </c>
      <c r="G1391" t="str">
        <f>VLOOKUP(M1391,'BATERIA DE PROYECTOS'!$A$2:$G$115,7,0)</f>
        <v>Programa 16. Atención integral a la primera infancia y educación como eje del potencial humano.</v>
      </c>
      <c r="H1391" t="s">
        <v>373</v>
      </c>
      <c r="I1391" t="str">
        <f>VLOOKUP(M1391,'BATERIA DE PROYECTOS'!$A$2:$I$115,9,0)</f>
        <v>Educación como eje del potencial humano</v>
      </c>
      <c r="J1391">
        <v>0.09</v>
      </c>
      <c r="K1391">
        <v>28</v>
      </c>
      <c r="L1391" t="str">
        <f>VLOOKUP(M1391,'BATERIA DE PROYECTOS'!$A$2:$L$115,12,0)</f>
        <v>Dotación de equipamientos para instituciones educativas públicas del distrito.</v>
      </c>
      <c r="M1391">
        <v>50</v>
      </c>
      <c r="N1391" t="s">
        <v>650</v>
      </c>
      <c r="O1391" t="s">
        <v>651</v>
      </c>
      <c r="P1391" t="s">
        <v>2172</v>
      </c>
      <c r="Q1391" s="104">
        <v>1324</v>
      </c>
      <c r="R1391" s="104">
        <v>1363</v>
      </c>
      <c r="S1391" s="104">
        <v>1403</v>
      </c>
      <c r="T1391" s="104">
        <v>1444</v>
      </c>
      <c r="U1391" s="104">
        <v>5534</v>
      </c>
      <c r="V1391" s="105">
        <v>7.0000000000000001E-3</v>
      </c>
      <c r="W1391">
        <v>0</v>
      </c>
      <c r="X1391" s="103">
        <v>48</v>
      </c>
      <c r="Y1391" t="s">
        <v>1040</v>
      </c>
      <c r="Z1391" s="103">
        <v>15</v>
      </c>
      <c r="AA1391" s="112">
        <v>17</v>
      </c>
      <c r="AB1391" s="113" t="s">
        <v>222</v>
      </c>
      <c r="AC1391" s="121"/>
      <c r="AD1391" s="289" t="s">
        <v>347</v>
      </c>
      <c r="AE1391" s="289" t="s">
        <v>652</v>
      </c>
      <c r="AF1391" s="113" t="s">
        <v>653</v>
      </c>
    </row>
    <row r="1392" spans="1:32" x14ac:dyDescent="0.25">
      <c r="A1392">
        <v>19</v>
      </c>
      <c r="B1392" t="s">
        <v>40</v>
      </c>
      <c r="C1392" t="s">
        <v>644</v>
      </c>
      <c r="D1392">
        <v>3</v>
      </c>
      <c r="E1392" t="s">
        <v>645</v>
      </c>
      <c r="F1392">
        <v>16</v>
      </c>
      <c r="G1392" t="str">
        <f>VLOOKUP(M1392,'BATERIA DE PROYECTOS'!$A$2:$G$115,7,0)</f>
        <v>Programa 16. Atención integral a la primera infancia y educación como eje del potencial humano.</v>
      </c>
      <c r="H1392" t="s">
        <v>373</v>
      </c>
      <c r="I1392" t="str">
        <f>VLOOKUP(M1392,'BATERIA DE PROYECTOS'!$A$2:$I$115,9,0)</f>
        <v>Educación como eje del potencial humano</v>
      </c>
      <c r="J1392">
        <v>0.09</v>
      </c>
      <c r="K1392">
        <v>29</v>
      </c>
      <c r="L1392" t="str">
        <f>VLOOKUP(M1392,'BATERIA DE PROYECTOS'!$A$2:$L$115,12,0)</f>
        <v>Apoyo para educación superior</v>
      </c>
      <c r="M1392">
        <v>51</v>
      </c>
      <c r="N1392" t="s">
        <v>656</v>
      </c>
      <c r="O1392" t="s">
        <v>657</v>
      </c>
      <c r="P1392" t="s">
        <v>2173</v>
      </c>
      <c r="Q1392" s="104">
        <v>2649</v>
      </c>
      <c r="R1392" s="104">
        <v>2726</v>
      </c>
      <c r="S1392" s="104">
        <v>2805</v>
      </c>
      <c r="T1392" s="104">
        <v>2887</v>
      </c>
      <c r="U1392" s="104">
        <v>11067</v>
      </c>
      <c r="V1392" s="105">
        <v>1.4E-2</v>
      </c>
      <c r="W1392">
        <v>0</v>
      </c>
      <c r="X1392" s="103">
        <v>1050</v>
      </c>
      <c r="Y1392" t="s">
        <v>1040</v>
      </c>
      <c r="Z1392" s="103">
        <v>15</v>
      </c>
      <c r="AA1392" s="112">
        <v>17</v>
      </c>
      <c r="AB1392" s="113" t="s">
        <v>658</v>
      </c>
      <c r="AC1392" s="121"/>
      <c r="AD1392" s="289" t="s">
        <v>659</v>
      </c>
      <c r="AE1392" s="289" t="s">
        <v>660</v>
      </c>
      <c r="AF1392" s="113" t="s">
        <v>661</v>
      </c>
    </row>
    <row r="1393" spans="1:32" x14ac:dyDescent="0.25">
      <c r="A1393">
        <v>19</v>
      </c>
      <c r="B1393" t="s">
        <v>40</v>
      </c>
      <c r="C1393" t="s">
        <v>644</v>
      </c>
      <c r="D1393">
        <v>3</v>
      </c>
      <c r="E1393" t="s">
        <v>645</v>
      </c>
      <c r="F1393">
        <v>16</v>
      </c>
      <c r="G1393" t="str">
        <f>VLOOKUP(M1393,'BATERIA DE PROYECTOS'!$A$2:$G$115,7,0)</f>
        <v>Programa 16. Atención integral a la primera infancia y educación como eje del potencial humano.</v>
      </c>
      <c r="H1393" t="s">
        <v>373</v>
      </c>
      <c r="I1393" t="str">
        <f>VLOOKUP(M1393,'BATERIA DE PROYECTOS'!$A$2:$I$115,9,0)</f>
        <v>Educación como eje del potencial humano</v>
      </c>
      <c r="J1393">
        <v>0.09</v>
      </c>
      <c r="K1393">
        <v>29</v>
      </c>
      <c r="L1393" t="str">
        <f>VLOOKUP(M1393,'BATERIA DE PROYECTOS'!$A$2:$L$115,12,0)</f>
        <v>Apoyo para educación superior</v>
      </c>
      <c r="M1393">
        <v>52</v>
      </c>
      <c r="N1393" t="s">
        <v>662</v>
      </c>
      <c r="O1393" t="s">
        <v>663</v>
      </c>
      <c r="P1393" t="s">
        <v>2174</v>
      </c>
      <c r="Q1393" s="104">
        <v>13053</v>
      </c>
      <c r="R1393" s="104">
        <v>13434</v>
      </c>
      <c r="S1393" s="104">
        <v>13827</v>
      </c>
      <c r="T1393" s="104">
        <v>14230</v>
      </c>
      <c r="U1393" s="104">
        <v>54545</v>
      </c>
      <c r="V1393" s="105">
        <v>6.9000000000000006E-2</v>
      </c>
      <c r="W1393">
        <v>0</v>
      </c>
      <c r="X1393" s="103">
        <v>1050</v>
      </c>
      <c r="Y1393" t="s">
        <v>1040</v>
      </c>
      <c r="Z1393" s="103">
        <v>15</v>
      </c>
      <c r="AA1393" s="112">
        <v>17</v>
      </c>
      <c r="AB1393" s="113" t="s">
        <v>664</v>
      </c>
      <c r="AC1393" s="121"/>
      <c r="AD1393" s="289" t="s">
        <v>659</v>
      </c>
      <c r="AE1393" s="289" t="s">
        <v>660</v>
      </c>
      <c r="AF1393" s="113" t="s">
        <v>665</v>
      </c>
    </row>
    <row r="1394" spans="1:32" x14ac:dyDescent="0.25">
      <c r="A1394">
        <v>19</v>
      </c>
      <c r="B1394" t="s">
        <v>40</v>
      </c>
      <c r="C1394" t="s">
        <v>672</v>
      </c>
      <c r="D1394">
        <v>3</v>
      </c>
      <c r="E1394" t="s">
        <v>645</v>
      </c>
      <c r="F1394">
        <v>19</v>
      </c>
      <c r="G1394" t="str">
        <f>VLOOKUP(M1394,'BATERIA DE PROYECTOS'!$A$2:$G$115,7,0)</f>
        <v>Programa 19. Desarrollo empresarial, productividad y empleo.</v>
      </c>
      <c r="H1394" t="s">
        <v>345</v>
      </c>
      <c r="I1394" t="str">
        <f>VLOOKUP(M1394,'BATERIA DE PROYECTOS'!$A$2:$I$115,9,0)</f>
        <v>Desarrollo empresarial, productividad y empleo</v>
      </c>
      <c r="J1394" t="s">
        <v>347</v>
      </c>
      <c r="K1394">
        <v>35</v>
      </c>
      <c r="L1394" t="str">
        <f>VLOOKUP(M1394,'BATERIA DE PROYECTOS'!$A$2:$L$115,12,0)</f>
        <v>Fortalecimiento de habilidades para la empleabilidad - impulso al empleo local.</v>
      </c>
      <c r="M1394">
        <v>54</v>
      </c>
      <c r="N1394" t="s">
        <v>677</v>
      </c>
      <c r="O1394" t="s">
        <v>678</v>
      </c>
      <c r="P1394" t="s">
        <v>2175</v>
      </c>
      <c r="Q1394" s="104">
        <v>2734</v>
      </c>
      <c r="R1394" s="104">
        <v>2813</v>
      </c>
      <c r="S1394" s="104">
        <v>2896</v>
      </c>
      <c r="T1394" s="104">
        <v>2980</v>
      </c>
      <c r="U1394" s="104">
        <v>11423</v>
      </c>
      <c r="V1394" s="105">
        <v>1.4500000000000001E-2</v>
      </c>
      <c r="W1394">
        <v>0</v>
      </c>
      <c r="X1394" s="103">
        <v>2200</v>
      </c>
      <c r="Y1394" t="s">
        <v>1044</v>
      </c>
      <c r="Z1394" s="103">
        <v>11</v>
      </c>
      <c r="AA1394" s="112">
        <v>18</v>
      </c>
      <c r="AB1394" s="113" t="s">
        <v>352</v>
      </c>
      <c r="AC1394" s="121"/>
      <c r="AD1394" s="289" t="s">
        <v>679</v>
      </c>
      <c r="AE1394" s="289" t="s">
        <v>347</v>
      </c>
      <c r="AF1394" s="113" t="s">
        <v>680</v>
      </c>
    </row>
    <row r="1395" spans="1:32" x14ac:dyDescent="0.25">
      <c r="A1395">
        <v>19</v>
      </c>
      <c r="B1395" t="s">
        <v>40</v>
      </c>
      <c r="C1395" t="s">
        <v>672</v>
      </c>
      <c r="D1395">
        <v>3</v>
      </c>
      <c r="E1395" t="s">
        <v>645</v>
      </c>
      <c r="F1395">
        <v>19</v>
      </c>
      <c r="G1395" t="str">
        <f>VLOOKUP(M1395,'BATERIA DE PROYECTOS'!$A$2:$G$115,7,0)</f>
        <v>Programa 19. Desarrollo empresarial, productividad y empleo.</v>
      </c>
      <c r="H1395" t="s">
        <v>345</v>
      </c>
      <c r="I1395" t="str">
        <f>VLOOKUP(M1395,'BATERIA DE PROYECTOS'!$A$2:$I$115,9,0)</f>
        <v>Emprendimiento equitativo e incluyente</v>
      </c>
      <c r="J1395" t="s">
        <v>347</v>
      </c>
      <c r="K1395">
        <v>36</v>
      </c>
      <c r="L1395" t="str">
        <f>VLOOKUP(M1395,'BATERIA DE PROYECTOS'!$A$2:$L$115,12,0)</f>
        <v>Desarrollo turístico local</v>
      </c>
      <c r="M1395">
        <v>55</v>
      </c>
      <c r="N1395" t="s">
        <v>684</v>
      </c>
      <c r="O1395" t="s">
        <v>685</v>
      </c>
      <c r="P1395" t="s">
        <v>2176</v>
      </c>
      <c r="Q1395" s="104">
        <v>2015</v>
      </c>
      <c r="R1395" s="104">
        <v>2074</v>
      </c>
      <c r="S1395" s="104">
        <v>2134</v>
      </c>
      <c r="T1395" s="104">
        <v>2196</v>
      </c>
      <c r="U1395" s="104">
        <v>8419</v>
      </c>
      <c r="V1395" s="105">
        <v>1.0699999999999999E-2</v>
      </c>
      <c r="W1395">
        <v>0</v>
      </c>
      <c r="X1395" s="103">
        <v>500</v>
      </c>
      <c r="Y1395" t="s">
        <v>1044</v>
      </c>
      <c r="Z1395" s="103">
        <v>11</v>
      </c>
      <c r="AA1395" s="112">
        <v>18</v>
      </c>
      <c r="AB1395" s="113" t="s">
        <v>686</v>
      </c>
      <c r="AC1395" s="121"/>
      <c r="AD1395" s="289" t="s">
        <v>347</v>
      </c>
      <c r="AE1395" s="289" t="s">
        <v>347</v>
      </c>
      <c r="AF1395" s="113" t="s">
        <v>687</v>
      </c>
    </row>
    <row r="1396" spans="1:32" x14ac:dyDescent="0.25">
      <c r="A1396">
        <v>19</v>
      </c>
      <c r="B1396" t="s">
        <v>40</v>
      </c>
      <c r="C1396" t="s">
        <v>536</v>
      </c>
      <c r="D1396">
        <v>3</v>
      </c>
      <c r="E1396" t="s">
        <v>645</v>
      </c>
      <c r="F1396">
        <v>20</v>
      </c>
      <c r="G1396" t="str">
        <f>VLOOKUP(M1396,'BATERIA DE PROYECTOS'!$A$2:$G$115,7,0)</f>
        <v>Programa 20. Promoción del emprendimiento formal, equitativo e incluyente</v>
      </c>
      <c r="H1396" t="s">
        <v>345</v>
      </c>
      <c r="I1396" t="str">
        <f>VLOOKUP(M1396,'BATERIA DE PROYECTOS'!$A$2:$I$115,9,0)</f>
        <v>Bogotá cultural y deportiva</v>
      </c>
      <c r="J1396" t="s">
        <v>347</v>
      </c>
      <c r="K1396">
        <v>30</v>
      </c>
      <c r="L1396" t="str">
        <f>VLOOKUP(M1396,'BATERIA DE PROYECTOS'!$A$2:$L$115,12,0)</f>
        <v>Sostenibilidad del ecosistema cultural y creativo</v>
      </c>
      <c r="M1396">
        <v>56</v>
      </c>
      <c r="N1396" t="s">
        <v>691</v>
      </c>
      <c r="O1396" t="s">
        <v>692</v>
      </c>
      <c r="P1396" t="s">
        <v>2177</v>
      </c>
      <c r="Q1396" s="104">
        <v>1826</v>
      </c>
      <c r="R1396" s="104">
        <v>1879</v>
      </c>
      <c r="S1396" s="104">
        <v>1934</v>
      </c>
      <c r="T1396" s="104">
        <v>1990</v>
      </c>
      <c r="U1396" s="104">
        <v>7628</v>
      </c>
      <c r="V1396" s="105">
        <v>9.7000000000000003E-3</v>
      </c>
      <c r="W1396">
        <v>0</v>
      </c>
      <c r="X1396" s="103">
        <v>180</v>
      </c>
      <c r="Y1396" t="s">
        <v>1027</v>
      </c>
      <c r="Z1396" s="103">
        <v>26</v>
      </c>
      <c r="AA1396" s="112">
        <v>19</v>
      </c>
      <c r="AB1396" s="113" t="s">
        <v>693</v>
      </c>
      <c r="AC1396" s="121"/>
      <c r="AD1396" s="289" t="s">
        <v>545</v>
      </c>
      <c r="AE1396" s="289" t="s">
        <v>347</v>
      </c>
      <c r="AF1396" s="113" t="s">
        <v>694</v>
      </c>
    </row>
    <row r="1397" spans="1:32" x14ac:dyDescent="0.25">
      <c r="A1397">
        <v>19</v>
      </c>
      <c r="B1397" t="s">
        <v>40</v>
      </c>
      <c r="C1397" t="s">
        <v>672</v>
      </c>
      <c r="D1397">
        <v>3</v>
      </c>
      <c r="E1397" t="s">
        <v>645</v>
      </c>
      <c r="F1397">
        <v>20</v>
      </c>
      <c r="G1397" t="str">
        <f>VLOOKUP(M1397,'BATERIA DE PROYECTOS'!$A$2:$G$115,7,0)</f>
        <v>Programa 20. Promoción del emprendimiento formal, equitativo e incluyente</v>
      </c>
      <c r="H1397" t="s">
        <v>345</v>
      </c>
      <c r="I1397" t="str">
        <f>VLOOKUP(M1397,'BATERIA DE PROYECTOS'!$A$2:$I$115,9,0)</f>
        <v>Emprendimiento equitativo e incluyente</v>
      </c>
      <c r="J1397" t="s">
        <v>347</v>
      </c>
      <c r="K1397">
        <v>37</v>
      </c>
      <c r="L1397" t="str">
        <f>VLOOKUP(M1397,'BATERIA DE PROYECTOS'!$A$2:$L$115,12,0)</f>
        <v>Extensión agropecuaria y productividad rural</v>
      </c>
      <c r="M1397">
        <v>57</v>
      </c>
      <c r="N1397" t="s">
        <v>697</v>
      </c>
      <c r="O1397" t="s">
        <v>698</v>
      </c>
      <c r="P1397" t="s">
        <v>2178</v>
      </c>
      <c r="Q1397" s="104">
        <v>1150</v>
      </c>
      <c r="R1397" s="104">
        <v>1184</v>
      </c>
      <c r="S1397" s="104">
        <v>1218</v>
      </c>
      <c r="T1397" s="104">
        <v>1254</v>
      </c>
      <c r="U1397" s="104">
        <v>4806</v>
      </c>
      <c r="V1397" s="105">
        <v>6.1000000000000004E-3</v>
      </c>
      <c r="W1397">
        <v>0</v>
      </c>
      <c r="X1397" s="103">
        <v>180</v>
      </c>
      <c r="Y1397" t="s">
        <v>1044</v>
      </c>
      <c r="Z1397" s="103">
        <v>11</v>
      </c>
      <c r="AA1397" s="112">
        <v>20</v>
      </c>
      <c r="AB1397" s="113" t="s">
        <v>699</v>
      </c>
      <c r="AC1397" s="121"/>
      <c r="AD1397" s="289" t="s">
        <v>347</v>
      </c>
      <c r="AE1397" s="289" t="s">
        <v>700</v>
      </c>
      <c r="AF1397" s="113" t="s">
        <v>701</v>
      </c>
    </row>
    <row r="1398" spans="1:32" x14ac:dyDescent="0.25">
      <c r="A1398">
        <v>19</v>
      </c>
      <c r="B1398" t="s">
        <v>40</v>
      </c>
      <c r="C1398" t="s">
        <v>672</v>
      </c>
      <c r="D1398">
        <v>3</v>
      </c>
      <c r="E1398" t="s">
        <v>645</v>
      </c>
      <c r="F1398">
        <v>20</v>
      </c>
      <c r="G1398" t="str">
        <f>VLOOKUP(M1398,'BATERIA DE PROYECTOS'!$A$2:$G$115,7,0)</f>
        <v>Programa 20. Promoción del emprendimiento formal, equitativo e incluyente</v>
      </c>
      <c r="H1398" t="s">
        <v>345</v>
      </c>
      <c r="I1398" t="str">
        <f>VLOOKUP(M1398,'BATERIA DE PROYECTOS'!$A$2:$I$115,9,0)</f>
        <v>Emprendimiento equitativo e incluyente</v>
      </c>
      <c r="J1398" t="s">
        <v>347</v>
      </c>
      <c r="K1398">
        <v>38</v>
      </c>
      <c r="L1398" t="str">
        <f>VLOOKUP(M1398,'BATERIA DE PROYECTOS'!$A$2:$L$115,12,0)</f>
        <v>Fortalecimiento del tejido empresarial local</v>
      </c>
      <c r="M1398">
        <v>58</v>
      </c>
      <c r="N1398" t="s">
        <v>704</v>
      </c>
      <c r="O1398" t="s">
        <v>705</v>
      </c>
      <c r="P1398" t="s">
        <v>1299</v>
      </c>
      <c r="Q1398" s="104">
        <v>1892</v>
      </c>
      <c r="R1398" s="104">
        <v>1947</v>
      </c>
      <c r="S1398" s="104">
        <v>2004</v>
      </c>
      <c r="T1398" s="104">
        <v>2062</v>
      </c>
      <c r="U1398" s="104">
        <v>7905</v>
      </c>
      <c r="V1398" s="105">
        <v>0.01</v>
      </c>
      <c r="W1398">
        <v>0</v>
      </c>
      <c r="X1398" s="103">
        <v>800</v>
      </c>
      <c r="Y1398" t="s">
        <v>1044</v>
      </c>
      <c r="Z1398" s="103">
        <v>11</v>
      </c>
      <c r="AA1398" s="112">
        <v>20</v>
      </c>
      <c r="AB1398" s="113" t="s">
        <v>706</v>
      </c>
      <c r="AC1398" s="121"/>
      <c r="AD1398" s="289" t="s">
        <v>347</v>
      </c>
      <c r="AE1398" s="289" t="s">
        <v>707</v>
      </c>
      <c r="AF1398" s="113" t="s">
        <v>708</v>
      </c>
    </row>
    <row r="1399" spans="1:32" x14ac:dyDescent="0.25">
      <c r="A1399">
        <v>19</v>
      </c>
      <c r="B1399" t="s">
        <v>40</v>
      </c>
      <c r="C1399" t="s">
        <v>536</v>
      </c>
      <c r="D1399">
        <v>4</v>
      </c>
      <c r="E1399" t="s">
        <v>710</v>
      </c>
      <c r="F1399">
        <v>24</v>
      </c>
      <c r="G1399" t="str">
        <f>VLOOKUP(M1399,'BATERIA DE PROYECTOS'!$A$2:$G$115,7,0)</f>
        <v>Programa 24. Revitalización y renovación urbana y rural con inclusión.</v>
      </c>
      <c r="H1399" t="s">
        <v>345</v>
      </c>
      <c r="I1399" t="str">
        <f>VLOOKUP(M1399,'BATERIA DE PROYECTOS'!$A$2:$I$115,9,0)</f>
        <v>Desarrollo urbano y rural integral</v>
      </c>
      <c r="J1399" t="s">
        <v>347</v>
      </c>
      <c r="K1399">
        <v>26</v>
      </c>
      <c r="L1399" t="str">
        <f>VLOOKUP(M1399,'BATERIA DE PROYECTOS'!$A$2:$L$115,12,0)</f>
        <v>Construcción, mantenimiento y dotación de parques de la red de proximidad</v>
      </c>
      <c r="M1399">
        <v>60</v>
      </c>
      <c r="N1399" t="s">
        <v>723</v>
      </c>
      <c r="O1399" t="s">
        <v>724</v>
      </c>
      <c r="P1399" t="s">
        <v>2179</v>
      </c>
      <c r="Q1399" s="104">
        <v>1892</v>
      </c>
      <c r="R1399" s="104">
        <v>1947</v>
      </c>
      <c r="S1399" s="104">
        <v>2004</v>
      </c>
      <c r="T1399" s="104">
        <v>2062</v>
      </c>
      <c r="U1399" s="104">
        <v>7905</v>
      </c>
      <c r="V1399" s="105">
        <v>0.01</v>
      </c>
      <c r="W1399">
        <v>0</v>
      </c>
      <c r="X1399" s="103">
        <v>4000</v>
      </c>
      <c r="Y1399" t="s">
        <v>1027</v>
      </c>
      <c r="Z1399" s="103">
        <v>26</v>
      </c>
      <c r="AA1399" s="112">
        <v>22</v>
      </c>
      <c r="AB1399" s="113" t="s">
        <v>725</v>
      </c>
      <c r="AC1399" s="121"/>
      <c r="AD1399" s="289" t="s">
        <v>347</v>
      </c>
      <c r="AE1399" s="289" t="s">
        <v>347</v>
      </c>
      <c r="AF1399" s="113" t="s">
        <v>726</v>
      </c>
    </row>
    <row r="1400" spans="1:32" x14ac:dyDescent="0.25">
      <c r="A1400">
        <v>19</v>
      </c>
      <c r="B1400" t="s">
        <v>40</v>
      </c>
      <c r="C1400" t="s">
        <v>536</v>
      </c>
      <c r="D1400">
        <v>4</v>
      </c>
      <c r="E1400" t="s">
        <v>710</v>
      </c>
      <c r="F1400">
        <v>24</v>
      </c>
      <c r="G1400" t="str">
        <f>VLOOKUP(M1400,'BATERIA DE PROYECTOS'!$A$2:$G$115,7,0)</f>
        <v>Programa 24. Revitalización y renovación urbana y rural con inclusión.</v>
      </c>
      <c r="H1400" t="s">
        <v>345</v>
      </c>
      <c r="I1400" t="str">
        <f>VLOOKUP(M1400,'BATERIA DE PROYECTOS'!$A$2:$I$115,9,0)</f>
        <v>Desarrollo urbano y rural integral</v>
      </c>
      <c r="J1400" t="s">
        <v>347</v>
      </c>
      <c r="K1400">
        <v>26</v>
      </c>
      <c r="L1400" t="str">
        <f>VLOOKUP(M1400,'BATERIA DE PROYECTOS'!$A$2:$L$115,12,0)</f>
        <v>Construcción, mantenimiento y dotación de parques de la red de proximidad</v>
      </c>
      <c r="M1400">
        <v>61</v>
      </c>
      <c r="N1400" t="s">
        <v>727</v>
      </c>
      <c r="O1400" t="s">
        <v>728</v>
      </c>
      <c r="P1400" t="s">
        <v>2180</v>
      </c>
      <c r="Q1400" s="104">
        <v>1220</v>
      </c>
      <c r="R1400" s="104">
        <v>1256</v>
      </c>
      <c r="S1400" s="104">
        <v>1292</v>
      </c>
      <c r="T1400" s="104">
        <v>1330</v>
      </c>
      <c r="U1400" s="104">
        <v>5099</v>
      </c>
      <c r="V1400" s="105">
        <v>6.4999999999999997E-3</v>
      </c>
      <c r="W1400">
        <v>0</v>
      </c>
      <c r="X1400" s="103">
        <v>9</v>
      </c>
      <c r="Y1400" t="s">
        <v>1027</v>
      </c>
      <c r="Z1400" s="103">
        <v>26</v>
      </c>
      <c r="AA1400" s="112">
        <v>22</v>
      </c>
      <c r="AB1400" s="113" t="s">
        <v>383</v>
      </c>
      <c r="AC1400" s="121"/>
      <c r="AD1400" s="289" t="s">
        <v>347</v>
      </c>
      <c r="AE1400" s="289" t="s">
        <v>729</v>
      </c>
      <c r="AF1400" s="113" t="s">
        <v>730</v>
      </c>
    </row>
    <row r="1401" spans="1:32" x14ac:dyDescent="0.25">
      <c r="A1401">
        <v>19</v>
      </c>
      <c r="B1401" t="s">
        <v>40</v>
      </c>
      <c r="C1401" t="s">
        <v>536</v>
      </c>
      <c r="D1401">
        <v>4</v>
      </c>
      <c r="E1401" t="s">
        <v>710</v>
      </c>
      <c r="F1401">
        <v>24</v>
      </c>
      <c r="G1401" t="str">
        <f>VLOOKUP(M1401,'BATERIA DE PROYECTOS'!$A$2:$G$115,7,0)</f>
        <v>Programa 24. Revitalización y renovación urbana y rural con inclusión.</v>
      </c>
      <c r="H1401" t="s">
        <v>345</v>
      </c>
      <c r="I1401" t="str">
        <f>VLOOKUP(M1401,'BATERIA DE PROYECTOS'!$A$2:$I$115,9,0)</f>
        <v>Desarrollo urbano y rural integral</v>
      </c>
      <c r="J1401" t="s">
        <v>347</v>
      </c>
      <c r="K1401">
        <v>31</v>
      </c>
      <c r="L1401" t="str">
        <f>VLOOKUP(M1401,'BATERIA DE PROYECTOS'!$A$2:$L$115,12,0)</f>
        <v>Dotación de equipamientos culturales de escala local</v>
      </c>
      <c r="M1401">
        <v>62</v>
      </c>
      <c r="N1401" t="s">
        <v>733</v>
      </c>
      <c r="O1401" t="s">
        <v>734</v>
      </c>
      <c r="P1401" t="s">
        <v>2181</v>
      </c>
      <c r="Q1401" s="104">
        <v>946</v>
      </c>
      <c r="R1401" s="104">
        <v>974</v>
      </c>
      <c r="S1401" s="104">
        <v>1002</v>
      </c>
      <c r="T1401" s="104">
        <v>1031</v>
      </c>
      <c r="U1401" s="104">
        <v>3953</v>
      </c>
      <c r="V1401" s="105">
        <v>5.0000000000000001E-3</v>
      </c>
      <c r="W1401">
        <v>0</v>
      </c>
      <c r="X1401" s="103">
        <v>8</v>
      </c>
      <c r="Y1401" t="s">
        <v>1027</v>
      </c>
      <c r="Z1401" s="103">
        <v>26</v>
      </c>
      <c r="AA1401" s="112">
        <v>33</v>
      </c>
      <c r="AB1401" s="113" t="s">
        <v>383</v>
      </c>
      <c r="AC1401" s="121"/>
      <c r="AD1401" s="289" t="s">
        <v>347</v>
      </c>
      <c r="AE1401" s="289" t="s">
        <v>735</v>
      </c>
      <c r="AF1401" s="113" t="s">
        <v>736</v>
      </c>
    </row>
    <row r="1402" spans="1:32" x14ac:dyDescent="0.25">
      <c r="A1402">
        <v>19</v>
      </c>
      <c r="B1402" t="s">
        <v>40</v>
      </c>
      <c r="C1402" t="s">
        <v>595</v>
      </c>
      <c r="D1402">
        <v>4</v>
      </c>
      <c r="E1402" t="s">
        <v>710</v>
      </c>
      <c r="F1402">
        <v>25</v>
      </c>
      <c r="G1402" t="str">
        <f>VLOOKUP(M1402,'BATERIA DE PROYECTOS'!$A$2:$G$115,7,0)</f>
        <v>Programa 25. Aumento de la resiliencia al cambio climático y reduccion de la vulnerabilidad</v>
      </c>
      <c r="H1402" t="s">
        <v>345</v>
      </c>
      <c r="I1402" t="str">
        <f>VLOOKUP(M1402,'BATERIA DE PROYECTOS'!$A$2:$I$115,9,0)</f>
        <v>Protección del ambiente y resiliencia al cambio climático</v>
      </c>
      <c r="J1402" t="s">
        <v>347</v>
      </c>
      <c r="K1402">
        <v>32</v>
      </c>
      <c r="L1402" t="str">
        <f>VLOOKUP(M1402,'BATERIA DE PROYECTOS'!$A$2:$L$115,12,0)</f>
        <v xml:space="preserve">Reverdecimeinto Urbano </v>
      </c>
      <c r="M1402">
        <v>64</v>
      </c>
      <c r="N1402" t="s">
        <v>746</v>
      </c>
      <c r="O1402" t="s">
        <v>747</v>
      </c>
      <c r="P1402" t="s">
        <v>2182</v>
      </c>
      <c r="Q1402" s="104">
        <v>549</v>
      </c>
      <c r="R1402" s="104">
        <v>565</v>
      </c>
      <c r="S1402" s="104">
        <v>581</v>
      </c>
      <c r="T1402" s="104">
        <v>598</v>
      </c>
      <c r="U1402" s="104">
        <v>2292</v>
      </c>
      <c r="V1402" s="105">
        <v>2.8999999999999998E-3</v>
      </c>
      <c r="W1402">
        <v>0</v>
      </c>
      <c r="X1402" s="103">
        <v>6</v>
      </c>
      <c r="Y1402" t="s">
        <v>1036</v>
      </c>
      <c r="Z1402" s="103">
        <v>33</v>
      </c>
      <c r="AA1402" s="112">
        <v>24</v>
      </c>
      <c r="AB1402" s="113" t="s">
        <v>748</v>
      </c>
      <c r="AC1402" s="121"/>
      <c r="AD1402" s="289" t="s">
        <v>744</v>
      </c>
      <c r="AE1402" s="289" t="s">
        <v>749</v>
      </c>
      <c r="AF1402" s="113" t="s">
        <v>745</v>
      </c>
    </row>
    <row r="1403" spans="1:32" x14ac:dyDescent="0.25">
      <c r="A1403">
        <v>19</v>
      </c>
      <c r="B1403" t="s">
        <v>40</v>
      </c>
      <c r="C1403" t="s">
        <v>595</v>
      </c>
      <c r="D1403">
        <v>4</v>
      </c>
      <c r="E1403" t="s">
        <v>710</v>
      </c>
      <c r="F1403">
        <v>25</v>
      </c>
      <c r="G1403" t="str">
        <f>VLOOKUP(M1403,'BATERIA DE PROYECTOS'!$A$2:$G$115,7,0)</f>
        <v>Programa 25. Aumento de la resiliencia al cambio climático y reduccion de la vulnerabilidad</v>
      </c>
      <c r="H1403" t="s">
        <v>345</v>
      </c>
      <c r="I1403" t="str">
        <f>VLOOKUP(M1403,'BATERIA DE PROYECTOS'!$A$2:$I$115,9,0)</f>
        <v>Protección del ambiente y resiliencia al cambio climático</v>
      </c>
      <c r="J1403" t="s">
        <v>347</v>
      </c>
      <c r="K1403">
        <v>32</v>
      </c>
      <c r="L1403" t="str">
        <f>VLOOKUP(M1403,'BATERIA DE PROYECTOS'!$A$2:$L$115,12,0)</f>
        <v xml:space="preserve">Reverdecimeinto Urbano </v>
      </c>
      <c r="M1403">
        <v>65</v>
      </c>
      <c r="N1403" t="s">
        <v>750</v>
      </c>
      <c r="O1403" t="s">
        <v>751</v>
      </c>
      <c r="P1403" t="s">
        <v>2183</v>
      </c>
      <c r="Q1403" s="104">
        <v>549</v>
      </c>
      <c r="R1403" s="104">
        <v>565</v>
      </c>
      <c r="S1403" s="104">
        <v>581</v>
      </c>
      <c r="T1403" s="104">
        <v>598</v>
      </c>
      <c r="U1403" s="104">
        <v>2292</v>
      </c>
      <c r="V1403" s="105">
        <v>2.8999999999999998E-3</v>
      </c>
      <c r="W1403">
        <v>0</v>
      </c>
      <c r="X1403" s="103">
        <v>4</v>
      </c>
      <c r="Y1403" t="s">
        <v>1036</v>
      </c>
      <c r="Z1403" s="103">
        <v>33</v>
      </c>
      <c r="AA1403" s="112">
        <v>24</v>
      </c>
      <c r="AB1403" s="113" t="s">
        <v>752</v>
      </c>
      <c r="AC1403" s="121"/>
      <c r="AD1403" s="289" t="s">
        <v>744</v>
      </c>
      <c r="AE1403" s="289" t="s">
        <v>753</v>
      </c>
      <c r="AF1403" s="113" t="s">
        <v>745</v>
      </c>
    </row>
    <row r="1404" spans="1:32" x14ac:dyDescent="0.25">
      <c r="A1404">
        <v>19</v>
      </c>
      <c r="B1404" t="s">
        <v>40</v>
      </c>
      <c r="C1404" t="s">
        <v>595</v>
      </c>
      <c r="D1404">
        <v>4</v>
      </c>
      <c r="E1404" t="s">
        <v>710</v>
      </c>
      <c r="F1404">
        <v>25</v>
      </c>
      <c r="G1404" t="str">
        <f>VLOOKUP(M1404,'BATERIA DE PROYECTOS'!$A$2:$G$115,7,0)</f>
        <v>Programa 25. Aumento de la resiliencia al cambio climático y reduccion de la vulnerabilidad</v>
      </c>
      <c r="H1404" t="s">
        <v>345</v>
      </c>
      <c r="I1404" t="str">
        <f>VLOOKUP(M1404,'BATERIA DE PROYECTOS'!$A$2:$I$115,9,0)</f>
        <v>Protección del ambiente y resiliencia al cambio climático</v>
      </c>
      <c r="J1404" t="s">
        <v>347</v>
      </c>
      <c r="K1404">
        <v>32</v>
      </c>
      <c r="L1404" t="str">
        <f>VLOOKUP(M1404,'BATERIA DE PROYECTOS'!$A$2:$L$115,12,0)</f>
        <v xml:space="preserve">Reverdecimeinto Urbano </v>
      </c>
      <c r="M1404">
        <v>66</v>
      </c>
      <c r="N1404" t="s">
        <v>754</v>
      </c>
      <c r="O1404" t="s">
        <v>755</v>
      </c>
      <c r="P1404" t="s">
        <v>2184</v>
      </c>
      <c r="Q1404" s="104">
        <v>549</v>
      </c>
      <c r="R1404" s="104">
        <v>565</v>
      </c>
      <c r="S1404" s="104">
        <v>581</v>
      </c>
      <c r="T1404" s="104">
        <v>598</v>
      </c>
      <c r="U1404" s="104">
        <v>2292</v>
      </c>
      <c r="V1404" s="105">
        <v>2.8999999999999998E-3</v>
      </c>
      <c r="W1404">
        <v>0</v>
      </c>
      <c r="X1404" s="103">
        <v>6</v>
      </c>
      <c r="Y1404" t="s">
        <v>1036</v>
      </c>
      <c r="Z1404" s="103">
        <v>33</v>
      </c>
      <c r="AA1404" s="112">
        <v>24</v>
      </c>
      <c r="AB1404" s="113" t="s">
        <v>756</v>
      </c>
      <c r="AC1404" s="121"/>
      <c r="AD1404" s="289" t="s">
        <v>744</v>
      </c>
      <c r="AE1404" s="289" t="s">
        <v>757</v>
      </c>
      <c r="AF1404" s="113" t="s">
        <v>745</v>
      </c>
    </row>
    <row r="1405" spans="1:32" x14ac:dyDescent="0.25">
      <c r="A1405">
        <v>19</v>
      </c>
      <c r="B1405" t="s">
        <v>40</v>
      </c>
      <c r="C1405" t="s">
        <v>758</v>
      </c>
      <c r="D1405">
        <v>4</v>
      </c>
      <c r="E1405" t="s">
        <v>710</v>
      </c>
      <c r="F1405">
        <v>25</v>
      </c>
      <c r="G1405" t="str">
        <f>VLOOKUP(M1405,'BATERIA DE PROYECTOS'!$A$2:$G$115,7,0)</f>
        <v>Programa 25. Aumento de la resiliencia al cambio climático y reduccion de la vulnerabilidad</v>
      </c>
      <c r="H1405" t="s">
        <v>345</v>
      </c>
      <c r="I1405" t="str">
        <f>VLOOKUP(M1405,'BATERIA DE PROYECTOS'!$A$2:$I$115,9,0)</f>
        <v>Protección del ambiente y resiliencia al cambio climático</v>
      </c>
      <c r="J1405" t="s">
        <v>347</v>
      </c>
      <c r="K1405">
        <v>32</v>
      </c>
      <c r="L1405" t="str">
        <f>VLOOKUP(M1405,'BATERIA DE PROYECTOS'!$A$2:$L$115,12,0)</f>
        <v xml:space="preserve">Reverdecimeinto Urbano </v>
      </c>
      <c r="M1405">
        <v>67</v>
      </c>
      <c r="N1405" t="s">
        <v>759</v>
      </c>
      <c r="O1405" t="s">
        <v>760</v>
      </c>
      <c r="P1405" t="s">
        <v>2185</v>
      </c>
      <c r="Q1405" s="104">
        <v>341</v>
      </c>
      <c r="R1405" s="104">
        <v>350</v>
      </c>
      <c r="S1405" s="104">
        <v>361</v>
      </c>
      <c r="T1405" s="104">
        <v>371</v>
      </c>
      <c r="U1405" s="104">
        <v>1423</v>
      </c>
      <c r="V1405" s="105">
        <v>1.8E-3</v>
      </c>
      <c r="W1405">
        <v>0</v>
      </c>
      <c r="X1405" s="103">
        <v>80</v>
      </c>
      <c r="Y1405" t="s">
        <v>1036</v>
      </c>
      <c r="Z1405" s="103">
        <v>33</v>
      </c>
      <c r="AA1405" s="112">
        <v>23</v>
      </c>
      <c r="AB1405" s="113" t="s">
        <v>761</v>
      </c>
      <c r="AC1405" s="121"/>
      <c r="AD1405" s="289" t="s">
        <v>762</v>
      </c>
      <c r="AE1405" s="289" t="s">
        <v>347</v>
      </c>
      <c r="AF1405" s="113" t="s">
        <v>602</v>
      </c>
    </row>
    <row r="1406" spans="1:32" x14ac:dyDescent="0.25">
      <c r="A1406">
        <v>19</v>
      </c>
      <c r="B1406" t="s">
        <v>40</v>
      </c>
      <c r="C1406" t="s">
        <v>758</v>
      </c>
      <c r="D1406">
        <v>4</v>
      </c>
      <c r="E1406" t="s">
        <v>710</v>
      </c>
      <c r="F1406">
        <v>25</v>
      </c>
      <c r="G1406" t="str">
        <f>VLOOKUP(M1406,'BATERIA DE PROYECTOS'!$A$2:$G$115,7,0)</f>
        <v>Programa 25. Aumento de la resiliencia al cambio climático y reduccion de la vulnerabilidad</v>
      </c>
      <c r="H1406" t="s">
        <v>345</v>
      </c>
      <c r="I1406" t="str">
        <f>VLOOKUP(M1406,'BATERIA DE PROYECTOS'!$A$2:$I$115,9,0)</f>
        <v>Protección del ambiente y resiliencia al cambio climático</v>
      </c>
      <c r="J1406" t="s">
        <v>347</v>
      </c>
      <c r="K1406">
        <v>32</v>
      </c>
      <c r="L1406" t="str">
        <f>VLOOKUP(M1406,'BATERIA DE PROYECTOS'!$A$2:$L$115,12,0)</f>
        <v xml:space="preserve">Reverdecimeinto Urbano </v>
      </c>
      <c r="M1406">
        <v>68</v>
      </c>
      <c r="N1406" t="s">
        <v>763</v>
      </c>
      <c r="O1406" t="s">
        <v>764</v>
      </c>
      <c r="P1406" t="s">
        <v>2186</v>
      </c>
      <c r="Q1406" s="104">
        <v>359</v>
      </c>
      <c r="R1406" s="104">
        <v>370</v>
      </c>
      <c r="S1406" s="104">
        <v>381</v>
      </c>
      <c r="T1406" s="104">
        <v>392</v>
      </c>
      <c r="U1406" s="104">
        <v>1502</v>
      </c>
      <c r="V1406" s="105">
        <v>1.9E-3</v>
      </c>
      <c r="W1406">
        <v>0</v>
      </c>
      <c r="X1406" s="103">
        <v>60</v>
      </c>
      <c r="Y1406" t="s">
        <v>1036</v>
      </c>
      <c r="Z1406" s="103">
        <v>33</v>
      </c>
      <c r="AA1406" s="112">
        <v>23</v>
      </c>
      <c r="AB1406" s="113" t="s">
        <v>765</v>
      </c>
      <c r="AC1406" s="121"/>
      <c r="AD1406" s="289" t="s">
        <v>347</v>
      </c>
      <c r="AE1406" s="289" t="s">
        <v>766</v>
      </c>
      <c r="AF1406" s="113" t="s">
        <v>767</v>
      </c>
    </row>
    <row r="1407" spans="1:32" x14ac:dyDescent="0.25">
      <c r="A1407">
        <v>19</v>
      </c>
      <c r="B1407" t="s">
        <v>40</v>
      </c>
      <c r="C1407" t="s">
        <v>758</v>
      </c>
      <c r="D1407">
        <v>4</v>
      </c>
      <c r="E1407" t="s">
        <v>710</v>
      </c>
      <c r="F1407">
        <v>25</v>
      </c>
      <c r="G1407" t="str">
        <f>VLOOKUP(M1407,'BATERIA DE PROYECTOS'!$A$2:$G$115,7,0)</f>
        <v>Programa 25. Aumento de la resiliencia al cambio climático y reduccion de la vulnerabilidad</v>
      </c>
      <c r="H1407" t="s">
        <v>345</v>
      </c>
      <c r="I1407" t="str">
        <f>VLOOKUP(M1407,'BATERIA DE PROYECTOS'!$A$2:$I$115,9,0)</f>
        <v>Protección del ambiente y resiliencia al cambio climático</v>
      </c>
      <c r="J1407" t="s">
        <v>347</v>
      </c>
      <c r="K1407">
        <v>32</v>
      </c>
      <c r="L1407" t="str">
        <f>VLOOKUP(M1407,'BATERIA DE PROYECTOS'!$A$2:$L$115,12,0)</f>
        <v xml:space="preserve">Reverdecimeinto Urbano </v>
      </c>
      <c r="M1407">
        <v>71</v>
      </c>
      <c r="N1407" t="s">
        <v>775</v>
      </c>
      <c r="O1407" t="s">
        <v>776</v>
      </c>
      <c r="P1407" t="s">
        <v>2187</v>
      </c>
      <c r="Q1407" s="104">
        <v>227</v>
      </c>
      <c r="R1407" s="104">
        <v>234</v>
      </c>
      <c r="S1407" s="104">
        <v>240</v>
      </c>
      <c r="T1407" s="104">
        <v>247</v>
      </c>
      <c r="U1407" s="104">
        <v>949</v>
      </c>
      <c r="V1407" s="105">
        <v>1.1999999999999999E-3</v>
      </c>
      <c r="W1407">
        <v>0</v>
      </c>
      <c r="X1407" s="103">
        <v>800</v>
      </c>
      <c r="Y1407" t="s">
        <v>1036</v>
      </c>
      <c r="Z1407" s="103">
        <v>33</v>
      </c>
      <c r="AA1407" s="112">
        <v>23</v>
      </c>
      <c r="AB1407" s="113" t="s">
        <v>777</v>
      </c>
      <c r="AC1407" s="121"/>
      <c r="AD1407" s="289" t="s">
        <v>347</v>
      </c>
      <c r="AE1407" s="289" t="s">
        <v>778</v>
      </c>
      <c r="AF1407" s="113" t="s">
        <v>779</v>
      </c>
    </row>
    <row r="1408" spans="1:32" x14ac:dyDescent="0.25">
      <c r="A1408">
        <v>19</v>
      </c>
      <c r="B1408" t="s">
        <v>40</v>
      </c>
      <c r="C1408" t="s">
        <v>595</v>
      </c>
      <c r="D1408">
        <v>4</v>
      </c>
      <c r="E1408" t="s">
        <v>710</v>
      </c>
      <c r="F1408">
        <v>25</v>
      </c>
      <c r="G1408" t="str">
        <f>VLOOKUP(M1408,'BATERIA DE PROYECTOS'!$A$2:$G$115,7,0)</f>
        <v>Programa 25. Aumento de la resiliencia al cambio climático y reduccion de la vulnerabilidad</v>
      </c>
      <c r="H1408" t="s">
        <v>373</v>
      </c>
      <c r="I1408" t="str">
        <f>VLOOKUP(M1408,'BATERIA DE PROYECTOS'!$A$2:$I$115,9,0)</f>
        <v>Desarrollo urbano y rural integral</v>
      </c>
      <c r="J1408" t="s">
        <v>539</v>
      </c>
      <c r="K1408">
        <v>39</v>
      </c>
      <c r="L1408" t="str">
        <f>VLOOKUP(M1408,'BATERIA DE PROYECTOS'!$A$2:$L$115,12,0)</f>
        <v>Asistencia técnica agropecuaria y ambiental</v>
      </c>
      <c r="M1408">
        <v>72</v>
      </c>
      <c r="N1408" t="s">
        <v>746</v>
      </c>
      <c r="O1408" t="s">
        <v>747</v>
      </c>
      <c r="P1408" t="s">
        <v>2188</v>
      </c>
      <c r="Q1408" s="104">
        <v>946</v>
      </c>
      <c r="R1408" s="104">
        <v>974</v>
      </c>
      <c r="S1408" s="104">
        <v>1002</v>
      </c>
      <c r="T1408" s="104">
        <v>1031</v>
      </c>
      <c r="U1408" s="104">
        <v>3953</v>
      </c>
      <c r="V1408" s="105">
        <v>5.0000000000000001E-3</v>
      </c>
      <c r="W1408">
        <v>0</v>
      </c>
      <c r="X1408" s="103">
        <v>8</v>
      </c>
      <c r="Y1408" t="s">
        <v>1036</v>
      </c>
      <c r="Z1408" s="103">
        <v>33</v>
      </c>
      <c r="AA1408" s="112">
        <v>24</v>
      </c>
      <c r="AB1408" s="113" t="s">
        <v>748</v>
      </c>
      <c r="AC1408" s="121"/>
      <c r="AD1408" s="289" t="s">
        <v>744</v>
      </c>
      <c r="AE1408" s="289" t="s">
        <v>749</v>
      </c>
      <c r="AF1408" s="113" t="s">
        <v>745</v>
      </c>
    </row>
    <row r="1409" spans="1:32" x14ac:dyDescent="0.25">
      <c r="A1409">
        <v>19</v>
      </c>
      <c r="B1409" t="s">
        <v>40</v>
      </c>
      <c r="C1409" t="s">
        <v>758</v>
      </c>
      <c r="D1409">
        <v>4</v>
      </c>
      <c r="E1409" t="s">
        <v>710</v>
      </c>
      <c r="F1409">
        <v>25</v>
      </c>
      <c r="G1409" t="str">
        <f>VLOOKUP(M1409,'BATERIA DE PROYECTOS'!$A$2:$G$115,7,0)</f>
        <v>Programa 25. Aumento de la resiliencia al cambio climático y reduccion de la vulnerabilidad</v>
      </c>
      <c r="H1409" t="s">
        <v>373</v>
      </c>
      <c r="I1409" t="str">
        <f>VLOOKUP(M1409,'BATERIA DE PROYECTOS'!$A$2:$I$115,9,0)</f>
        <v>Desarrollo urbano y rural integral</v>
      </c>
      <c r="J1409" t="s">
        <v>539</v>
      </c>
      <c r="K1409">
        <v>39</v>
      </c>
      <c r="L1409" t="str">
        <f>VLOOKUP(M1409,'BATERIA DE PROYECTOS'!$A$2:$L$115,12,0)</f>
        <v>Asistencia técnica agropecuaria y ambiental</v>
      </c>
      <c r="M1409">
        <v>73</v>
      </c>
      <c r="N1409" t="s">
        <v>782</v>
      </c>
      <c r="O1409" t="s">
        <v>760</v>
      </c>
      <c r="P1409" t="s">
        <v>2189</v>
      </c>
      <c r="Q1409" s="104">
        <v>946</v>
      </c>
      <c r="R1409" s="104">
        <v>974</v>
      </c>
      <c r="S1409" s="104">
        <v>1002</v>
      </c>
      <c r="T1409" s="104">
        <v>1031</v>
      </c>
      <c r="U1409" s="104">
        <v>3953</v>
      </c>
      <c r="V1409" s="105">
        <v>5.0000000000000001E-3</v>
      </c>
      <c r="W1409">
        <v>0</v>
      </c>
      <c r="X1409" s="103">
        <v>120</v>
      </c>
      <c r="Y1409" t="s">
        <v>1036</v>
      </c>
      <c r="Z1409" s="103">
        <v>33</v>
      </c>
      <c r="AA1409" s="112">
        <v>23</v>
      </c>
      <c r="AB1409" s="113" t="s">
        <v>761</v>
      </c>
      <c r="AC1409" s="121"/>
      <c r="AD1409" s="289" t="s">
        <v>347</v>
      </c>
      <c r="AE1409" s="289" t="s">
        <v>347</v>
      </c>
      <c r="AF1409" s="113" t="s">
        <v>602</v>
      </c>
    </row>
    <row r="1410" spans="1:32" x14ac:dyDescent="0.25">
      <c r="A1410">
        <v>19</v>
      </c>
      <c r="B1410" t="s">
        <v>40</v>
      </c>
      <c r="C1410" t="s">
        <v>758</v>
      </c>
      <c r="D1410">
        <v>4</v>
      </c>
      <c r="E1410" t="s">
        <v>710</v>
      </c>
      <c r="F1410">
        <v>25</v>
      </c>
      <c r="G1410" t="str">
        <f>VLOOKUP(M1410,'BATERIA DE PROYECTOS'!$A$2:$G$115,7,0)</f>
        <v>Programa 25. Aumento de la resiliencia al cambio climático y reduccion de la vulnerabilidad</v>
      </c>
      <c r="H1410" t="s">
        <v>373</v>
      </c>
      <c r="I1410" t="str">
        <f>VLOOKUP(M1410,'BATERIA DE PROYECTOS'!$A$2:$I$115,9,0)</f>
        <v>Desarrollo urbano y rural integral</v>
      </c>
      <c r="J1410" t="s">
        <v>539</v>
      </c>
      <c r="K1410">
        <v>39</v>
      </c>
      <c r="L1410" t="str">
        <f>VLOOKUP(M1410,'BATERIA DE PROYECTOS'!$A$2:$L$115,12,0)</f>
        <v>Asistencia técnica agropecuaria y ambiental</v>
      </c>
      <c r="M1410">
        <v>74</v>
      </c>
      <c r="N1410" t="s">
        <v>783</v>
      </c>
      <c r="O1410" t="s">
        <v>784</v>
      </c>
      <c r="P1410" t="s">
        <v>2190</v>
      </c>
      <c r="Q1410" s="104">
        <v>378</v>
      </c>
      <c r="R1410" s="104">
        <v>389</v>
      </c>
      <c r="S1410" s="104">
        <v>401</v>
      </c>
      <c r="T1410" s="104">
        <v>412</v>
      </c>
      <c r="U1410" s="104">
        <v>1581</v>
      </c>
      <c r="V1410" s="105">
        <v>2E-3</v>
      </c>
      <c r="W1410">
        <v>0</v>
      </c>
      <c r="X1410" s="103">
        <v>1300</v>
      </c>
      <c r="Y1410" t="s">
        <v>1036</v>
      </c>
      <c r="Z1410" s="103">
        <v>33</v>
      </c>
      <c r="AA1410" s="112">
        <v>23</v>
      </c>
      <c r="AB1410" s="113" t="s">
        <v>777</v>
      </c>
      <c r="AC1410" s="121"/>
      <c r="AD1410" s="289" t="s">
        <v>347</v>
      </c>
      <c r="AE1410" s="289" t="s">
        <v>778</v>
      </c>
      <c r="AF1410" s="113" t="s">
        <v>779</v>
      </c>
    </row>
    <row r="1411" spans="1:32" x14ac:dyDescent="0.25">
      <c r="A1411">
        <v>19</v>
      </c>
      <c r="B1411" t="s">
        <v>40</v>
      </c>
      <c r="C1411" t="s">
        <v>758</v>
      </c>
      <c r="D1411">
        <v>4</v>
      </c>
      <c r="E1411" t="s">
        <v>710</v>
      </c>
      <c r="F1411">
        <v>25</v>
      </c>
      <c r="G1411" t="str">
        <f>VLOOKUP(M1411,'BATERIA DE PROYECTOS'!$A$2:$G$115,7,0)</f>
        <v>Programa 25. Aumento de la resiliencia al cambio climático y reduccion de la vulnerabilidad</v>
      </c>
      <c r="H1411" t="s">
        <v>345</v>
      </c>
      <c r="I1411" t="str">
        <f>VLOOKUP(M1411,'BATERIA DE PROYECTOS'!$A$2:$I$115,9,0)</f>
        <v>Protección del ambiente y resiliencia al cambio climático</v>
      </c>
      <c r="J1411" t="s">
        <v>347</v>
      </c>
      <c r="K1411">
        <v>34</v>
      </c>
      <c r="L1411" t="str">
        <f>VLOOKUP(M1411,'BATERIA DE PROYECTOS'!$A$2:$L$115,12,0)</f>
        <v>Cambios de hábitos de consumo, separación en la fuente y reciclaje.</v>
      </c>
      <c r="M1411">
        <v>76</v>
      </c>
      <c r="N1411" t="s">
        <v>793</v>
      </c>
      <c r="O1411" t="s">
        <v>794</v>
      </c>
      <c r="P1411" t="s">
        <v>2191</v>
      </c>
      <c r="Q1411" s="104">
        <v>1623</v>
      </c>
      <c r="R1411" s="104">
        <v>1671</v>
      </c>
      <c r="S1411" s="104">
        <v>1719</v>
      </c>
      <c r="T1411" s="104">
        <v>1770</v>
      </c>
      <c r="U1411" s="104">
        <v>6783</v>
      </c>
      <c r="V1411" s="105">
        <v>8.6E-3</v>
      </c>
      <c r="W1411">
        <v>0</v>
      </c>
      <c r="X1411" s="103">
        <v>8</v>
      </c>
      <c r="Y1411" t="s">
        <v>1062</v>
      </c>
      <c r="Z1411" s="103">
        <v>43</v>
      </c>
      <c r="AA1411" s="112">
        <v>23</v>
      </c>
      <c r="AB1411" s="113" t="s">
        <v>795</v>
      </c>
      <c r="AC1411" s="121"/>
      <c r="AD1411" s="289" t="s">
        <v>347</v>
      </c>
      <c r="AE1411" s="289" t="s">
        <v>796</v>
      </c>
      <c r="AF1411" s="113" t="s">
        <v>797</v>
      </c>
    </row>
    <row r="1412" spans="1:32" x14ac:dyDescent="0.25">
      <c r="A1412">
        <v>19</v>
      </c>
      <c r="B1412" t="s">
        <v>40</v>
      </c>
      <c r="C1412" t="s">
        <v>758</v>
      </c>
      <c r="D1412">
        <v>4</v>
      </c>
      <c r="E1412" t="s">
        <v>710</v>
      </c>
      <c r="F1412">
        <v>25</v>
      </c>
      <c r="G1412" t="str">
        <f>VLOOKUP(M1412,'BATERIA DE PROYECTOS'!$A$2:$G$115,7,0)</f>
        <v>Programa 25. Aumento de la resiliencia al cambio climático y reduccion de la vulnerabilidad</v>
      </c>
      <c r="H1412" t="s">
        <v>373</v>
      </c>
      <c r="I1412" t="str">
        <f>VLOOKUP(M1412,'BATERIA DE PROYECTOS'!$A$2:$I$115,9,0)</f>
        <v>Desarrollo urbano y rural integral</v>
      </c>
      <c r="J1412" t="s">
        <v>539</v>
      </c>
      <c r="K1412">
        <v>39</v>
      </c>
      <c r="L1412" t="str">
        <f>VLOOKUP(M1412,'BATERIA DE PROYECTOS'!$A$2:$L$115,12,0)</f>
        <v>Asistencia técnica agropecuaria y ambiental</v>
      </c>
      <c r="M1412">
        <v>110</v>
      </c>
      <c r="N1412" t="s">
        <v>787</v>
      </c>
      <c r="O1412" t="s">
        <v>788</v>
      </c>
      <c r="P1412" t="s">
        <v>2192</v>
      </c>
      <c r="Q1412" s="104">
        <v>2270</v>
      </c>
      <c r="R1412" s="104">
        <v>2336</v>
      </c>
      <c r="S1412" s="104">
        <v>2405</v>
      </c>
      <c r="T1412" s="104">
        <v>2475</v>
      </c>
      <c r="U1412" s="104">
        <v>9486</v>
      </c>
      <c r="V1412" s="105">
        <v>1.2E-2</v>
      </c>
      <c r="W1412">
        <v>0</v>
      </c>
      <c r="X1412" s="103">
        <v>848</v>
      </c>
      <c r="Y1412" t="s">
        <v>1036</v>
      </c>
      <c r="Z1412" s="103">
        <v>33</v>
      </c>
      <c r="AA1412" s="112">
        <v>23</v>
      </c>
      <c r="AB1412" s="113" t="s">
        <v>789</v>
      </c>
      <c r="AC1412" s="121"/>
      <c r="AD1412" s="289" t="s">
        <v>347</v>
      </c>
      <c r="AE1412" s="289" t="s">
        <v>347</v>
      </c>
      <c r="AF1412" s="113" t="s">
        <v>790</v>
      </c>
    </row>
    <row r="1413" spans="1:32" x14ac:dyDescent="0.25">
      <c r="A1413">
        <v>19</v>
      </c>
      <c r="B1413" t="s">
        <v>40</v>
      </c>
      <c r="C1413" t="s">
        <v>421</v>
      </c>
      <c r="D1413">
        <v>4</v>
      </c>
      <c r="E1413" t="s">
        <v>710</v>
      </c>
      <c r="F1413">
        <v>26</v>
      </c>
      <c r="G1413" t="str">
        <f>VLOOKUP(M1413,'BATERIA DE PROYECTOS'!$A$2:$G$115,7,0)</f>
        <v>Programa 26. Movilidad Sostenible.</v>
      </c>
      <c r="H1413" t="s">
        <v>345</v>
      </c>
      <c r="I1413" t="str">
        <f>VLOOKUP(M1413,'BATERIA DE PROYECTOS'!$A$2:$I$115,9,0)</f>
        <v>Infraestructura segura e incluyente</v>
      </c>
      <c r="J1413" t="s">
        <v>799</v>
      </c>
      <c r="K1413">
        <v>17</v>
      </c>
      <c r="L1413" t="str">
        <f>VLOOKUP(M1413,'BATERIA DE PROYECTOS'!$A$2:$L$115,12,0)</f>
        <v>Diseño, construcción y conservación (mantenimiento y rehabilitación) de la malla vial local e intermedia urbana o rural.</v>
      </c>
      <c r="M1413">
        <v>77</v>
      </c>
      <c r="N1413" t="s">
        <v>802</v>
      </c>
      <c r="O1413" t="s">
        <v>803</v>
      </c>
      <c r="P1413" t="s">
        <v>2193</v>
      </c>
      <c r="Q1413" s="104">
        <v>21529</v>
      </c>
      <c r="R1413" s="104">
        <v>22157</v>
      </c>
      <c r="S1413" s="104">
        <v>22804</v>
      </c>
      <c r="T1413" s="104">
        <v>23470</v>
      </c>
      <c r="U1413" s="104">
        <v>89959</v>
      </c>
      <c r="V1413" s="105">
        <v>0.1138</v>
      </c>
      <c r="W1413">
        <v>0</v>
      </c>
      <c r="X1413" s="103">
        <v>6.4</v>
      </c>
      <c r="Y1413" t="s">
        <v>1006</v>
      </c>
      <c r="Z1413" s="103">
        <v>37</v>
      </c>
      <c r="AA1413" s="112">
        <v>25</v>
      </c>
      <c r="AB1413" s="113" t="s">
        <v>804</v>
      </c>
      <c r="AC1413" s="121"/>
      <c r="AD1413" s="289" t="s">
        <v>347</v>
      </c>
      <c r="AE1413" s="289" t="s">
        <v>805</v>
      </c>
      <c r="AF1413" s="113" t="s">
        <v>806</v>
      </c>
    </row>
    <row r="1414" spans="1:32" x14ac:dyDescent="0.25">
      <c r="A1414">
        <v>19</v>
      </c>
      <c r="B1414" t="s">
        <v>40</v>
      </c>
      <c r="C1414" t="s">
        <v>421</v>
      </c>
      <c r="D1414">
        <v>4</v>
      </c>
      <c r="E1414" t="s">
        <v>710</v>
      </c>
      <c r="F1414">
        <v>26</v>
      </c>
      <c r="G1414" t="str">
        <f>VLOOKUP(M1414,'BATERIA DE PROYECTOS'!$A$2:$G$115,7,0)</f>
        <v>Programa 26. Movilidad Sostenible.</v>
      </c>
      <c r="H1414" t="s">
        <v>345</v>
      </c>
      <c r="I1414" t="str">
        <f>VLOOKUP(M1414,'BATERIA DE PROYECTOS'!$A$2:$I$115,9,0)</f>
        <v>Infraestructura segura e incluyente</v>
      </c>
      <c r="J1414" t="s">
        <v>799</v>
      </c>
      <c r="K1414">
        <v>17</v>
      </c>
      <c r="L1414" t="str">
        <f>VLOOKUP(M1414,'BATERIA DE PROYECTOS'!$A$2:$L$115,12,0)</f>
        <v>Diseño, construcción y conservación (mantenimiento y rehabilitación) de la malla vial local e intermedia urbana o rural.</v>
      </c>
      <c r="M1414">
        <v>78</v>
      </c>
      <c r="N1414" t="s">
        <v>807</v>
      </c>
      <c r="O1414" t="s">
        <v>808</v>
      </c>
      <c r="P1414" t="s">
        <v>2194</v>
      </c>
      <c r="Q1414" s="104">
        <v>7565</v>
      </c>
      <c r="R1414" s="104">
        <v>7786</v>
      </c>
      <c r="S1414" s="104">
        <v>8013</v>
      </c>
      <c r="T1414" s="104">
        <v>8247</v>
      </c>
      <c r="U1414" s="104">
        <v>31612</v>
      </c>
      <c r="V1414" s="105">
        <v>0.04</v>
      </c>
      <c r="W1414">
        <v>0</v>
      </c>
      <c r="X1414" s="103">
        <v>20</v>
      </c>
      <c r="Y1414" t="s">
        <v>1006</v>
      </c>
      <c r="Z1414" s="103">
        <v>37</v>
      </c>
      <c r="AA1414" s="112">
        <v>25</v>
      </c>
      <c r="AB1414" s="113" t="s">
        <v>809</v>
      </c>
      <c r="AC1414" s="121"/>
      <c r="AD1414" s="289" t="s">
        <v>347</v>
      </c>
      <c r="AE1414" s="289" t="s">
        <v>805</v>
      </c>
      <c r="AF1414" s="113" t="s">
        <v>806</v>
      </c>
    </row>
    <row r="1415" spans="1:32" x14ac:dyDescent="0.25">
      <c r="A1415">
        <v>19</v>
      </c>
      <c r="B1415" t="s">
        <v>40</v>
      </c>
      <c r="C1415" t="s">
        <v>595</v>
      </c>
      <c r="D1415">
        <v>4</v>
      </c>
      <c r="E1415" t="s">
        <v>710</v>
      </c>
      <c r="F1415">
        <v>27</v>
      </c>
      <c r="G1415" t="str">
        <f>VLOOKUP(M1415,'BATERIA DE PROYECTOS'!$A$2:$G$115,7,0)</f>
        <v>Programa 27. Gestión del riesgo de desastres para un territorio seguro</v>
      </c>
      <c r="H1415" t="s">
        <v>373</v>
      </c>
      <c r="I1415" t="str">
        <f>VLOOKUP(M1415,'BATERIA DE PROYECTOS'!$A$2:$I$115,9,0)</f>
        <v>Protección del ambiente y resiliencia al cambio climático</v>
      </c>
      <c r="J1415" t="s">
        <v>539</v>
      </c>
      <c r="K1415">
        <v>40</v>
      </c>
      <c r="L1415" t="str">
        <f>VLOOKUP(M1415,'BATERIA DE PROYECTOS'!$A$2:$L$115,12,0)</f>
        <v>Manejo de emergencias y mitigación del riesgo de desastres</v>
      </c>
      <c r="M1415">
        <v>79</v>
      </c>
      <c r="N1415" t="s">
        <v>813</v>
      </c>
      <c r="O1415" t="s">
        <v>814</v>
      </c>
      <c r="P1415" t="s">
        <v>2195</v>
      </c>
      <c r="Q1415" s="104">
        <v>605</v>
      </c>
      <c r="R1415" s="104">
        <v>623</v>
      </c>
      <c r="S1415" s="104">
        <v>641</v>
      </c>
      <c r="T1415" s="104">
        <v>660</v>
      </c>
      <c r="U1415" s="104">
        <v>2530</v>
      </c>
      <c r="V1415" s="105">
        <v>3.2000000000000002E-3</v>
      </c>
      <c r="W1415">
        <v>0</v>
      </c>
      <c r="X1415" s="103">
        <v>100</v>
      </c>
      <c r="Y1415" t="s">
        <v>1036</v>
      </c>
      <c r="Z1415" s="103">
        <v>33</v>
      </c>
      <c r="AA1415" s="112">
        <v>26</v>
      </c>
      <c r="AB1415" s="113" t="s">
        <v>815</v>
      </c>
      <c r="AC1415" s="121"/>
      <c r="AD1415" s="289" t="s">
        <v>347</v>
      </c>
      <c r="AE1415" s="289" t="s">
        <v>347</v>
      </c>
      <c r="AF1415" s="113" t="s">
        <v>816</v>
      </c>
    </row>
    <row r="1416" spans="1:32" x14ac:dyDescent="0.25">
      <c r="A1416">
        <v>19</v>
      </c>
      <c r="B1416" t="s">
        <v>40</v>
      </c>
      <c r="C1416" t="s">
        <v>595</v>
      </c>
      <c r="D1416">
        <v>4</v>
      </c>
      <c r="E1416" t="s">
        <v>710</v>
      </c>
      <c r="F1416">
        <v>27</v>
      </c>
      <c r="G1416" t="str">
        <f>VLOOKUP(M1416,'BATERIA DE PROYECTOS'!$A$2:$G$115,7,0)</f>
        <v>Programa 27. Gestión del riesgo de desastres para un territorio seguro</v>
      </c>
      <c r="H1416" t="s">
        <v>373</v>
      </c>
      <c r="I1416" t="str">
        <f>VLOOKUP(M1416,'BATERIA DE PROYECTOS'!$A$2:$I$115,9,0)</f>
        <v>Protección del ambiente y resiliencia al cambio climático</v>
      </c>
      <c r="J1416" t="s">
        <v>539</v>
      </c>
      <c r="K1416">
        <v>40</v>
      </c>
      <c r="L1416" t="str">
        <f>VLOOKUP(M1416,'BATERIA DE PROYECTOS'!$A$2:$L$115,12,0)</f>
        <v>Manejo de emergencias y mitigación del riesgo de desastres</v>
      </c>
      <c r="M1416">
        <v>113</v>
      </c>
      <c r="N1416" t="s">
        <v>970</v>
      </c>
      <c r="O1416" t="s">
        <v>971</v>
      </c>
      <c r="P1416" t="s">
        <v>2196</v>
      </c>
      <c r="Q1416" s="104">
        <v>7473</v>
      </c>
      <c r="R1416" s="104">
        <v>7691</v>
      </c>
      <c r="S1416" s="104">
        <v>7915</v>
      </c>
      <c r="T1416" s="104">
        <v>8146</v>
      </c>
      <c r="U1416" s="104">
        <v>31225</v>
      </c>
      <c r="V1416" s="105">
        <v>3.95E-2</v>
      </c>
      <c r="W1416">
        <v>0</v>
      </c>
      <c r="X1416" s="103">
        <v>8</v>
      </c>
      <c r="Y1416" t="s">
        <v>1036</v>
      </c>
      <c r="Z1416" s="103">
        <v>33</v>
      </c>
      <c r="AA1416" s="112">
        <v>26</v>
      </c>
      <c r="AB1416" s="113" t="s">
        <v>972</v>
      </c>
      <c r="AC1416" s="121"/>
      <c r="AD1416" s="289" t="s">
        <v>347</v>
      </c>
      <c r="AE1416" s="289" t="s">
        <v>347</v>
      </c>
      <c r="AF1416" s="113" t="s">
        <v>973</v>
      </c>
    </row>
    <row r="1417" spans="1:32" x14ac:dyDescent="0.25">
      <c r="A1417">
        <v>19</v>
      </c>
      <c r="B1417" t="s">
        <v>40</v>
      </c>
      <c r="C1417" t="s">
        <v>709</v>
      </c>
      <c r="D1417">
        <v>4</v>
      </c>
      <c r="E1417" t="s">
        <v>710</v>
      </c>
      <c r="F1417">
        <v>29</v>
      </c>
      <c r="G1417" t="str">
        <f>VLOOKUP(M1417,'BATERIA DE PROYECTOS'!$A$2:$G$115,7,0)</f>
        <v>Programa 29. Servicios públicos inclusivos y sostenibles.</v>
      </c>
      <c r="H1417" t="s">
        <v>345</v>
      </c>
      <c r="I1417" t="str">
        <f>VLOOKUP(M1417,'BATERIA DE PROYECTOS'!$A$2:$I$115,9,0)</f>
        <v>Hábitat sostenible e incluyente</v>
      </c>
      <c r="J1417" t="s">
        <v>347</v>
      </c>
      <c r="K1417">
        <v>13</v>
      </c>
      <c r="L1417" t="str">
        <f>VLOOKUP(M1417,'BATERIA DE PROYECTOS'!$A$2:$L$115,12,0)</f>
        <v>Acueductos veredales y saneamiento básico.</v>
      </c>
      <c r="M1417">
        <v>80</v>
      </c>
      <c r="N1417" t="s">
        <v>820</v>
      </c>
      <c r="O1417" t="s">
        <v>821</v>
      </c>
      <c r="P1417" t="s">
        <v>2197</v>
      </c>
      <c r="Q1417" s="104">
        <v>1245</v>
      </c>
      <c r="R1417" s="104">
        <v>1281</v>
      </c>
      <c r="S1417" s="104">
        <v>1319</v>
      </c>
      <c r="T1417" s="104">
        <v>1357</v>
      </c>
      <c r="U1417" s="104">
        <v>5202</v>
      </c>
      <c r="V1417" s="105">
        <v>6.6E-3</v>
      </c>
      <c r="W1417">
        <v>0</v>
      </c>
      <c r="X1417" s="103">
        <v>6</v>
      </c>
      <c r="Y1417" t="s">
        <v>1062</v>
      </c>
      <c r="Z1417" s="103">
        <v>43</v>
      </c>
      <c r="AA1417" s="112">
        <v>27</v>
      </c>
      <c r="AB1417" s="113" t="s">
        <v>822</v>
      </c>
      <c r="AC1417" s="121"/>
      <c r="AD1417" s="289" t="s">
        <v>823</v>
      </c>
      <c r="AE1417" s="289" t="s">
        <v>347</v>
      </c>
      <c r="AF1417" s="113" t="s">
        <v>824</v>
      </c>
    </row>
    <row r="1418" spans="1:32" x14ac:dyDescent="0.25">
      <c r="A1418">
        <v>19</v>
      </c>
      <c r="B1418" t="s">
        <v>40</v>
      </c>
      <c r="C1418" t="s">
        <v>612</v>
      </c>
      <c r="D1418">
        <v>4</v>
      </c>
      <c r="E1418" t="s">
        <v>710</v>
      </c>
      <c r="F1418">
        <v>30</v>
      </c>
      <c r="G1418" t="str">
        <f>VLOOKUP(M1418,'BATERIA DE PROYECTOS'!$A$2:$G$115,7,0)</f>
        <v>Programa 30. Atención del déficit social para un hábitat digno.</v>
      </c>
      <c r="H1418" t="s">
        <v>345</v>
      </c>
      <c r="I1418" t="str">
        <f>VLOOKUP(M1418,'BATERIA DE PROYECTOS'!$A$2:$I$115,9,0)</f>
        <v>Desarrollo urbano y rural integral</v>
      </c>
      <c r="J1418" t="s">
        <v>347</v>
      </c>
      <c r="K1418">
        <v>11</v>
      </c>
      <c r="L1418" t="str">
        <f>VLOOKUP(M1418,'BATERIA DE PROYECTOS'!$A$2:$L$115,12,0)</f>
        <v>Dotación, adecuación y mejoramiento a unidades operativas de servicios sociales de la SDIS</v>
      </c>
      <c r="M1418">
        <v>82</v>
      </c>
      <c r="N1418" t="s">
        <v>183</v>
      </c>
      <c r="O1418" t="s">
        <v>834</v>
      </c>
      <c r="P1418" t="s">
        <v>1469</v>
      </c>
      <c r="Q1418" s="104">
        <v>341</v>
      </c>
      <c r="R1418" s="104">
        <v>350</v>
      </c>
      <c r="S1418" s="104">
        <v>361</v>
      </c>
      <c r="T1418" s="104">
        <v>371</v>
      </c>
      <c r="U1418" s="104">
        <v>1423</v>
      </c>
      <c r="V1418" s="105">
        <v>1.8E-3</v>
      </c>
      <c r="W1418">
        <v>0</v>
      </c>
      <c r="X1418" s="103">
        <v>10</v>
      </c>
      <c r="Y1418" t="s">
        <v>1009</v>
      </c>
      <c r="Z1418" s="103">
        <v>24</v>
      </c>
      <c r="AA1418" s="112">
        <v>28</v>
      </c>
      <c r="AB1418" s="113" t="s">
        <v>222</v>
      </c>
      <c r="AC1418" s="121"/>
      <c r="AD1418" s="289" t="s">
        <v>347</v>
      </c>
      <c r="AE1418" s="289" t="s">
        <v>835</v>
      </c>
      <c r="AF1418" s="113" t="s">
        <v>836</v>
      </c>
    </row>
    <row r="1419" spans="1:32" x14ac:dyDescent="0.25">
      <c r="A1419">
        <v>19</v>
      </c>
      <c r="B1419" t="s">
        <v>40</v>
      </c>
      <c r="C1419" t="s">
        <v>612</v>
      </c>
      <c r="D1419">
        <v>4</v>
      </c>
      <c r="E1419" t="s">
        <v>710</v>
      </c>
      <c r="F1419">
        <v>30</v>
      </c>
      <c r="G1419" t="str">
        <f>VLOOKUP(M1419,'BATERIA DE PROYECTOS'!$A$2:$G$115,7,0)</f>
        <v>Programa 30. Atención del déficit social para un hábitat digno.</v>
      </c>
      <c r="H1419" t="s">
        <v>345</v>
      </c>
      <c r="I1419" t="str">
        <f>VLOOKUP(M1419,'BATERIA DE PROYECTOS'!$A$2:$I$115,9,0)</f>
        <v>Desarrollo urbano y rural integral</v>
      </c>
      <c r="J1419" t="s">
        <v>347</v>
      </c>
      <c r="K1419">
        <v>11</v>
      </c>
      <c r="L1419" t="str">
        <f>VLOOKUP(M1419,'BATERIA DE PROYECTOS'!$A$2:$L$115,12,0)</f>
        <v>Dotación, adecuación y mejoramiento a unidades operativas de servicios sociales de la SDIS</v>
      </c>
      <c r="M1419">
        <v>83</v>
      </c>
      <c r="N1419" t="s">
        <v>182</v>
      </c>
      <c r="O1419" t="s">
        <v>837</v>
      </c>
      <c r="P1419" t="s">
        <v>1317</v>
      </c>
      <c r="Q1419" s="104">
        <v>568</v>
      </c>
      <c r="R1419" s="104">
        <v>584</v>
      </c>
      <c r="S1419" s="104">
        <v>601</v>
      </c>
      <c r="T1419" s="104">
        <v>619</v>
      </c>
      <c r="U1419" s="104">
        <v>2372</v>
      </c>
      <c r="V1419" s="105">
        <v>3.0000000000000001E-3</v>
      </c>
      <c r="W1419">
        <v>0</v>
      </c>
      <c r="X1419" s="103">
        <v>2</v>
      </c>
      <c r="Y1419" t="s">
        <v>1009</v>
      </c>
      <c r="Z1419" s="103">
        <v>24</v>
      </c>
      <c r="AA1419" s="112">
        <v>28</v>
      </c>
      <c r="AB1419" s="113" t="s">
        <v>222</v>
      </c>
      <c r="AC1419" s="121"/>
      <c r="AD1419" s="289" t="s">
        <v>347</v>
      </c>
      <c r="AE1419" s="289" t="s">
        <v>835</v>
      </c>
      <c r="AF1419" s="113" t="s">
        <v>838</v>
      </c>
    </row>
    <row r="1420" spans="1:32" x14ac:dyDescent="0.25">
      <c r="A1420">
        <v>19</v>
      </c>
      <c r="B1420" t="s">
        <v>40</v>
      </c>
      <c r="C1420" t="s">
        <v>612</v>
      </c>
      <c r="D1420">
        <v>4</v>
      </c>
      <c r="E1420" t="s">
        <v>710</v>
      </c>
      <c r="F1420">
        <v>30</v>
      </c>
      <c r="G1420" t="str">
        <f>VLOOKUP(M1420,'BATERIA DE PROYECTOS'!$A$2:$G$115,7,0)</f>
        <v>Programa 30. Atención del déficit social para un hábitat digno.</v>
      </c>
      <c r="H1420" t="s">
        <v>345</v>
      </c>
      <c r="I1420" t="str">
        <f>VLOOKUP(M1420,'BATERIA DE PROYECTOS'!$A$2:$I$115,9,0)</f>
        <v>Desarrollo urbano y rural integral</v>
      </c>
      <c r="J1420" t="s">
        <v>347</v>
      </c>
      <c r="K1420">
        <v>11</v>
      </c>
      <c r="L1420" t="str">
        <f>VLOOKUP(M1420,'BATERIA DE PROYECTOS'!$A$2:$L$115,12,0)</f>
        <v>Dotación, adecuación y mejoramiento a unidades operativas de servicios sociales de la SDIS</v>
      </c>
      <c r="M1420">
        <v>84</v>
      </c>
      <c r="N1420" t="s">
        <v>839</v>
      </c>
      <c r="O1420" t="s">
        <v>840</v>
      </c>
      <c r="P1420" t="s">
        <v>1318</v>
      </c>
      <c r="Q1420" s="104">
        <v>189</v>
      </c>
      <c r="R1420" s="104">
        <v>195</v>
      </c>
      <c r="S1420" s="104">
        <v>200</v>
      </c>
      <c r="T1420" s="104">
        <v>206</v>
      </c>
      <c r="U1420" s="104">
        <v>791</v>
      </c>
      <c r="V1420" s="105">
        <v>1E-3</v>
      </c>
      <c r="W1420">
        <v>0</v>
      </c>
      <c r="X1420" s="103">
        <v>1</v>
      </c>
      <c r="Y1420" t="s">
        <v>1009</v>
      </c>
      <c r="Z1420" s="103">
        <v>24</v>
      </c>
      <c r="AA1420" s="112">
        <v>28</v>
      </c>
      <c r="AB1420" s="113" t="s">
        <v>222</v>
      </c>
      <c r="AC1420" s="121"/>
      <c r="AD1420" s="289" t="s">
        <v>347</v>
      </c>
      <c r="AE1420" s="289" t="s">
        <v>835</v>
      </c>
      <c r="AF1420" s="113" t="s">
        <v>841</v>
      </c>
    </row>
    <row r="1421" spans="1:32" x14ac:dyDescent="0.25">
      <c r="A1421">
        <v>19</v>
      </c>
      <c r="B1421" t="s">
        <v>40</v>
      </c>
      <c r="C1421" t="s">
        <v>612</v>
      </c>
      <c r="D1421">
        <v>4</v>
      </c>
      <c r="E1421" t="s">
        <v>710</v>
      </c>
      <c r="F1421">
        <v>30</v>
      </c>
      <c r="G1421" t="str">
        <f>VLOOKUP(M1421,'BATERIA DE PROYECTOS'!$A$2:$G$115,7,0)</f>
        <v>Programa 30. Atención del déficit social para un hábitat digno.</v>
      </c>
      <c r="H1421" t="s">
        <v>345</v>
      </c>
      <c r="I1421" t="str">
        <f>VLOOKUP(M1421,'BATERIA DE PROYECTOS'!$A$2:$I$115,9,0)</f>
        <v>Desarrollo urbano y rural integral</v>
      </c>
      <c r="J1421" t="s">
        <v>347</v>
      </c>
      <c r="K1421">
        <v>11</v>
      </c>
      <c r="L1421" t="str">
        <f>VLOOKUP(M1421,'BATERIA DE PROYECTOS'!$A$2:$L$115,12,0)</f>
        <v>Dotación, adecuación y mejoramiento a unidades operativas de servicios sociales de la SDIS</v>
      </c>
      <c r="M1421">
        <v>85</v>
      </c>
      <c r="N1421" t="s">
        <v>181</v>
      </c>
      <c r="O1421" t="s">
        <v>842</v>
      </c>
      <c r="P1421" t="s">
        <v>290</v>
      </c>
      <c r="Q1421" s="104">
        <v>473</v>
      </c>
      <c r="R1421" s="104">
        <v>487</v>
      </c>
      <c r="S1421" s="104">
        <v>501</v>
      </c>
      <c r="T1421" s="104">
        <v>516</v>
      </c>
      <c r="U1421" s="104">
        <v>1976</v>
      </c>
      <c r="V1421" s="105">
        <v>2.5000000000000001E-3</v>
      </c>
      <c r="W1421">
        <v>0</v>
      </c>
      <c r="X1421" s="103">
        <v>2</v>
      </c>
      <c r="Y1421" t="s">
        <v>1009</v>
      </c>
      <c r="Z1421" s="103">
        <v>24</v>
      </c>
      <c r="AA1421" s="112">
        <v>28</v>
      </c>
      <c r="AB1421" s="113" t="s">
        <v>222</v>
      </c>
      <c r="AC1421" s="121"/>
      <c r="AD1421" s="289" t="s">
        <v>347</v>
      </c>
      <c r="AE1421" s="289" t="s">
        <v>835</v>
      </c>
      <c r="AF1421" s="113" t="s">
        <v>843</v>
      </c>
    </row>
    <row r="1422" spans="1:32" x14ac:dyDescent="0.25">
      <c r="A1422">
        <v>19</v>
      </c>
      <c r="B1422" t="s">
        <v>40</v>
      </c>
      <c r="C1422" t="s">
        <v>709</v>
      </c>
      <c r="D1422">
        <v>4</v>
      </c>
      <c r="E1422" t="s">
        <v>710</v>
      </c>
      <c r="F1422">
        <v>31</v>
      </c>
      <c r="G1422" t="str">
        <f>VLOOKUP(M1422,'BATERIA DE PROYECTOS'!$A$2:$G$115,7,0)</f>
        <v>Programa 31. Acceso equitativo de vivienda urbana y rural</v>
      </c>
      <c r="H1422" t="s">
        <v>373</v>
      </c>
      <c r="I1422" t="str">
        <f>VLOOKUP(M1422,'BATERIA DE PROYECTOS'!$A$2:$I$115,9,0)</f>
        <v>Hábitat sostenible e incluyente</v>
      </c>
      <c r="J1422" t="s">
        <v>539</v>
      </c>
      <c r="K1422">
        <v>73</v>
      </c>
      <c r="L1422" t="str">
        <f>VLOOKUP(M1422,'BATERIA DE PROYECTOS'!$A$2:$L$115,12,0)</f>
        <v>Asignación del subsidio de mejoramiento de vivienda</v>
      </c>
      <c r="M1422">
        <v>89</v>
      </c>
      <c r="N1422" t="s">
        <v>856</v>
      </c>
      <c r="O1422" t="s">
        <v>857</v>
      </c>
      <c r="P1422" t="s">
        <v>2198</v>
      </c>
      <c r="Q1422" s="104">
        <v>757</v>
      </c>
      <c r="R1422" s="104">
        <v>779</v>
      </c>
      <c r="S1422" s="104">
        <v>802</v>
      </c>
      <c r="T1422" s="104">
        <v>825</v>
      </c>
      <c r="U1422" s="104">
        <v>3162</v>
      </c>
      <c r="V1422" s="105">
        <v>4.0000000000000001E-3</v>
      </c>
      <c r="W1422">
        <v>0</v>
      </c>
      <c r="X1422" s="103">
        <v>48</v>
      </c>
      <c r="Y1422" t="s">
        <v>1062</v>
      </c>
      <c r="Z1422" s="103">
        <v>43</v>
      </c>
      <c r="AA1422" s="112">
        <v>29</v>
      </c>
      <c r="AB1422" s="113" t="s">
        <v>858</v>
      </c>
      <c r="AC1422" s="121"/>
      <c r="AD1422" s="289" t="s">
        <v>347</v>
      </c>
      <c r="AE1422" s="289" t="s">
        <v>859</v>
      </c>
      <c r="AF1422" s="113" t="s">
        <v>860</v>
      </c>
    </row>
    <row r="1423" spans="1:32" x14ac:dyDescent="0.25">
      <c r="A1423">
        <v>19</v>
      </c>
      <c r="B1423" t="s">
        <v>40</v>
      </c>
      <c r="C1423" t="s">
        <v>412</v>
      </c>
      <c r="D1423">
        <v>5</v>
      </c>
      <c r="E1423" t="s">
        <v>861</v>
      </c>
      <c r="F1423">
        <v>33</v>
      </c>
      <c r="G1423" t="str">
        <f>VLOOKUP(M1423,'BATERIA DE PROYECTOS'!$A$2:$G$115,7,0)</f>
        <v>Programa 33. Fortalecimiento institucional para un Gobierno confiable</v>
      </c>
      <c r="H1423" t="s">
        <v>373</v>
      </c>
      <c r="I1423" t="str">
        <f>VLOOKUP(M1423,'BATERIA DE PROYECTOS'!$A$2:$I$115,9,0)</f>
        <v>Gobierno confiable</v>
      </c>
      <c r="J1423" t="s">
        <v>1074</v>
      </c>
      <c r="K1423">
        <v>42</v>
      </c>
      <c r="L1423" t="str">
        <f>VLOOKUP(M1423,'BATERIA DE PROYECTOS'!$A$2:$L$115,12,0)</f>
        <v>Infraestructura local</v>
      </c>
      <c r="M1423">
        <v>92</v>
      </c>
      <c r="N1423" t="s">
        <v>875</v>
      </c>
      <c r="O1423" t="s">
        <v>876</v>
      </c>
      <c r="P1423" t="s">
        <v>1075</v>
      </c>
      <c r="Q1423" s="104">
        <v>946</v>
      </c>
      <c r="R1423" s="104">
        <v>974</v>
      </c>
      <c r="S1423" s="104">
        <v>1002</v>
      </c>
      <c r="T1423" s="104">
        <v>1031</v>
      </c>
      <c r="U1423" s="104">
        <v>3953</v>
      </c>
      <c r="V1423" s="105">
        <v>5.0000000000000001E-3</v>
      </c>
      <c r="W1423">
        <v>0</v>
      </c>
      <c r="X1423" s="103">
        <v>1</v>
      </c>
      <c r="Y1423" t="s">
        <v>1076</v>
      </c>
      <c r="Z1423" s="103">
        <v>3</v>
      </c>
      <c r="AA1423" s="112">
        <v>30</v>
      </c>
      <c r="AB1423" s="113" t="s">
        <v>383</v>
      </c>
      <c r="AC1423" s="121"/>
      <c r="AD1423" s="289" t="s">
        <v>870</v>
      </c>
      <c r="AE1423" s="289" t="s">
        <v>347</v>
      </c>
      <c r="AF1423" s="113" t="s">
        <v>877</v>
      </c>
    </row>
    <row r="1424" spans="1:32" x14ac:dyDescent="0.25">
      <c r="A1424">
        <v>19</v>
      </c>
      <c r="B1424" t="s">
        <v>40</v>
      </c>
      <c r="C1424" t="s">
        <v>412</v>
      </c>
      <c r="D1424">
        <v>5</v>
      </c>
      <c r="E1424" t="s">
        <v>861</v>
      </c>
      <c r="F1424">
        <v>33</v>
      </c>
      <c r="G1424" t="str">
        <f>VLOOKUP(M1424,'BATERIA DE PROYECTOS'!$A$2:$G$115,7,0)</f>
        <v>Programa 33. Fortalecimiento institucional para un Gobierno confiable</v>
      </c>
      <c r="H1424" t="s">
        <v>373</v>
      </c>
      <c r="I1424" t="str">
        <f>VLOOKUP(M1424,'BATERIA DE PROYECTOS'!$A$2:$I$115,9,0)</f>
        <v>Gobierno confiable</v>
      </c>
      <c r="J1424" t="s">
        <v>1074</v>
      </c>
      <c r="K1424">
        <v>43</v>
      </c>
      <c r="L1424" t="str">
        <f>VLOOKUP(M1424,'BATERIA DE PROYECTOS'!$A$2:$L$115,12,0)</f>
        <v>Fortalecimiento institucional</v>
      </c>
      <c r="M1424">
        <v>93</v>
      </c>
      <c r="N1424" t="s">
        <v>880</v>
      </c>
      <c r="O1424" t="s">
        <v>881</v>
      </c>
      <c r="P1424" t="s">
        <v>881</v>
      </c>
      <c r="Q1424" s="104">
        <v>17972</v>
      </c>
      <c r="R1424" s="104">
        <v>18497</v>
      </c>
      <c r="S1424" s="104">
        <v>19037</v>
      </c>
      <c r="T1424" s="104">
        <v>19593</v>
      </c>
      <c r="U1424" s="104">
        <v>75098</v>
      </c>
      <c r="V1424" s="105">
        <v>9.5000000000000001E-2</v>
      </c>
      <c r="W1424">
        <v>0</v>
      </c>
      <c r="X1424" s="103">
        <v>4</v>
      </c>
      <c r="Y1424" t="s">
        <v>1076</v>
      </c>
      <c r="Z1424" s="103">
        <v>3</v>
      </c>
      <c r="AA1424" s="112">
        <v>30</v>
      </c>
      <c r="AB1424" s="113" t="s">
        <v>882</v>
      </c>
      <c r="AC1424" s="121"/>
      <c r="AD1424" s="289" t="s">
        <v>870</v>
      </c>
      <c r="AE1424" s="289" t="s">
        <v>347</v>
      </c>
      <c r="AF1424" s="113" t="s">
        <v>883</v>
      </c>
    </row>
    <row r="1425" spans="1:32" x14ac:dyDescent="0.25">
      <c r="A1425">
        <v>19</v>
      </c>
      <c r="B1425" t="s">
        <v>40</v>
      </c>
      <c r="C1425" t="s">
        <v>412</v>
      </c>
      <c r="D1425">
        <v>5</v>
      </c>
      <c r="E1425" t="s">
        <v>861</v>
      </c>
      <c r="F1425">
        <v>33</v>
      </c>
      <c r="G1425" t="str">
        <f>VLOOKUP(M1425,'BATERIA DE PROYECTOS'!$A$2:$G$115,7,0)</f>
        <v>Programa 33. Fortalecimiento institucional para un Gobierno confiable</v>
      </c>
      <c r="H1425" t="s">
        <v>373</v>
      </c>
      <c r="I1425" t="str">
        <f>VLOOKUP(M1425,'BATERIA DE PROYECTOS'!$A$2:$I$115,9,0)</f>
        <v>Gobierno confiable</v>
      </c>
      <c r="J1425" t="s">
        <v>1074</v>
      </c>
      <c r="K1425">
        <v>45</v>
      </c>
      <c r="L1425" t="str">
        <f>VLOOKUP(M1425,'BATERIA DE PROYECTOS'!$A$2:$L$115,12,0)</f>
        <v>Inspección, vigilancia y control.</v>
      </c>
      <c r="M1425">
        <v>94</v>
      </c>
      <c r="N1425" t="s">
        <v>886</v>
      </c>
      <c r="O1425" t="s">
        <v>887</v>
      </c>
      <c r="P1425" t="s">
        <v>887</v>
      </c>
      <c r="Q1425" s="104">
        <v>9459</v>
      </c>
      <c r="R1425" s="104">
        <v>9735</v>
      </c>
      <c r="S1425" s="104">
        <v>10019</v>
      </c>
      <c r="T1425" s="104">
        <v>10312</v>
      </c>
      <c r="U1425" s="104">
        <v>39525</v>
      </c>
      <c r="V1425" s="105">
        <v>0.05</v>
      </c>
      <c r="W1425">
        <v>0</v>
      </c>
      <c r="X1425" s="103">
        <v>4</v>
      </c>
      <c r="Y1425" t="s">
        <v>1076</v>
      </c>
      <c r="Z1425" s="103">
        <v>3</v>
      </c>
      <c r="AA1425" s="112">
        <v>30</v>
      </c>
      <c r="AB1425" s="113" t="s">
        <v>888</v>
      </c>
      <c r="AC1425" s="121"/>
      <c r="AD1425" s="289" t="s">
        <v>870</v>
      </c>
      <c r="AE1425" s="289" t="s">
        <v>347</v>
      </c>
      <c r="AF1425" s="113" t="s">
        <v>889</v>
      </c>
    </row>
    <row r="1426" spans="1:32" x14ac:dyDescent="0.25">
      <c r="A1426">
        <v>19</v>
      </c>
      <c r="B1426" t="s">
        <v>40</v>
      </c>
      <c r="C1426" t="s">
        <v>521</v>
      </c>
      <c r="D1426">
        <v>5</v>
      </c>
      <c r="E1426" t="s">
        <v>861</v>
      </c>
      <c r="F1426">
        <v>35</v>
      </c>
      <c r="G1426" t="str">
        <f>VLOOKUP(M1426,'BATERIA DE PROYECTOS'!$A$2:$G$115,7,0)</f>
        <v>Programa 35. Bogotá Ciudad Inteligente.</v>
      </c>
      <c r="H1426" t="s">
        <v>345</v>
      </c>
      <c r="I1426" t="str">
        <f>VLOOKUP(M1426,'BATERIA DE PROYECTOS'!$A$2:$I$115,9,0)</f>
        <v>Ciudad inteligente​</v>
      </c>
      <c r="J1426" t="s">
        <v>347</v>
      </c>
      <c r="K1426">
        <v>12</v>
      </c>
      <c r="L1426" t="str">
        <f>VLOOKUP(M1426,'BATERIA DE PROYECTOS'!$A$2:$L$115,12,0)</f>
        <v>Conectividad y redes de comunicación.</v>
      </c>
      <c r="M1426">
        <v>95</v>
      </c>
      <c r="N1426" t="s">
        <v>901</v>
      </c>
      <c r="O1426" t="s">
        <v>902</v>
      </c>
      <c r="P1426" t="s">
        <v>2199</v>
      </c>
      <c r="Q1426" s="104">
        <v>1703</v>
      </c>
      <c r="R1426" s="104">
        <v>1752</v>
      </c>
      <c r="S1426" s="104">
        <v>1803</v>
      </c>
      <c r="T1426" s="104">
        <v>1856</v>
      </c>
      <c r="U1426" s="104">
        <v>7115</v>
      </c>
      <c r="V1426" s="105">
        <v>8.9999999999999993E-3</v>
      </c>
      <c r="W1426">
        <v>0</v>
      </c>
      <c r="X1426" s="103">
        <v>13</v>
      </c>
      <c r="Y1426" t="s">
        <v>1023</v>
      </c>
      <c r="Z1426" s="103">
        <v>1</v>
      </c>
      <c r="AA1426" s="112">
        <v>31</v>
      </c>
      <c r="AB1426" s="113" t="s">
        <v>903</v>
      </c>
      <c r="AC1426" s="121"/>
      <c r="AD1426" s="289" t="s">
        <v>347</v>
      </c>
      <c r="AE1426" s="289" t="s">
        <v>347</v>
      </c>
      <c r="AF1426" s="113" t="s">
        <v>904</v>
      </c>
    </row>
    <row r="1427" spans="1:32" x14ac:dyDescent="0.25">
      <c r="A1427">
        <v>19</v>
      </c>
      <c r="B1427" t="s">
        <v>40</v>
      </c>
      <c r="C1427" t="s">
        <v>521</v>
      </c>
      <c r="D1427">
        <v>5</v>
      </c>
      <c r="E1427" t="s">
        <v>861</v>
      </c>
      <c r="F1427">
        <v>35</v>
      </c>
      <c r="G1427" t="str">
        <f>VLOOKUP(M1427,'BATERIA DE PROYECTOS'!$A$2:$G$115,7,0)</f>
        <v>Programa 35. Bogotá Ciudad Inteligente.</v>
      </c>
      <c r="H1427" t="s">
        <v>345</v>
      </c>
      <c r="I1427" t="str">
        <f>VLOOKUP(M1427,'BATERIA DE PROYECTOS'!$A$2:$I$115,9,0)</f>
        <v>Ciudad inteligente​</v>
      </c>
      <c r="J1427" t="s">
        <v>347</v>
      </c>
      <c r="K1427">
        <v>12</v>
      </c>
      <c r="L1427" t="str">
        <f>VLOOKUP(M1427,'BATERIA DE PROYECTOS'!$A$2:$L$115,12,0)</f>
        <v>Conectividad y redes de comunicación.</v>
      </c>
      <c r="M1427">
        <v>96</v>
      </c>
      <c r="N1427" t="s">
        <v>905</v>
      </c>
      <c r="O1427" t="s">
        <v>906</v>
      </c>
      <c r="P1427" t="s">
        <v>2200</v>
      </c>
      <c r="Q1427" s="104">
        <v>303</v>
      </c>
      <c r="R1427" s="104">
        <v>312</v>
      </c>
      <c r="S1427" s="104">
        <v>321</v>
      </c>
      <c r="T1427" s="104">
        <v>330</v>
      </c>
      <c r="U1427" s="104">
        <v>1265</v>
      </c>
      <c r="V1427" s="105">
        <v>1.6000000000000001E-3</v>
      </c>
      <c r="W1427">
        <v>0</v>
      </c>
      <c r="X1427" s="103">
        <v>13</v>
      </c>
      <c r="Y1427" t="s">
        <v>1023</v>
      </c>
      <c r="Z1427" s="103">
        <v>1</v>
      </c>
      <c r="AA1427" s="112">
        <v>31</v>
      </c>
      <c r="AB1427" s="113" t="s">
        <v>352</v>
      </c>
      <c r="AC1427" s="121"/>
      <c r="AD1427" s="289" t="s">
        <v>347</v>
      </c>
      <c r="AE1427" s="289" t="s">
        <v>347</v>
      </c>
      <c r="AF1427" s="113" t="s">
        <v>907</v>
      </c>
    </row>
    <row r="1428" spans="1:32" x14ac:dyDescent="0.25">
      <c r="A1428">
        <v>19</v>
      </c>
      <c r="B1428" t="s">
        <v>40</v>
      </c>
      <c r="C1428" t="s">
        <v>412</v>
      </c>
      <c r="D1428">
        <v>5</v>
      </c>
      <c r="E1428" t="s">
        <v>861</v>
      </c>
      <c r="F1428">
        <v>39</v>
      </c>
      <c r="G1428" t="str">
        <f>VLOOKUP(M1428,'BATERIA DE PROYECTOS'!$A$2:$G$115,7,0)</f>
        <v>Programa 39. Camino hacia una democracia deliberativa con un gobierno cercano a la gente y con participación ciudadana</v>
      </c>
      <c r="H1428" t="s">
        <v>345</v>
      </c>
      <c r="I1428" t="str">
        <f>VLOOKUP(M1428,'BATERIA DE PROYECTOS'!$A$2:$I$115,9,0)</f>
        <v>Democracia deliberativa y participación</v>
      </c>
      <c r="J1428" t="s">
        <v>347</v>
      </c>
      <c r="K1428">
        <v>18</v>
      </c>
      <c r="L1428" t="str">
        <f>VLOOKUP(M1428,'BATERIA DE PROYECTOS'!$A$2:$L$115,12,0)</f>
        <v>Fortalecimiento a organizaciones sociales y comunitarias y a instancias de participación.</v>
      </c>
      <c r="M1428">
        <v>97</v>
      </c>
      <c r="N1428" t="s">
        <v>912</v>
      </c>
      <c r="O1428" t="s">
        <v>913</v>
      </c>
      <c r="P1428" t="s">
        <v>2201</v>
      </c>
      <c r="Q1428" s="104">
        <v>2283</v>
      </c>
      <c r="R1428" s="104">
        <v>2350</v>
      </c>
      <c r="S1428" s="104">
        <v>2419</v>
      </c>
      <c r="T1428" s="104">
        <v>2489</v>
      </c>
      <c r="U1428" s="104">
        <v>9541</v>
      </c>
      <c r="V1428" s="105">
        <v>1.21E-2</v>
      </c>
      <c r="W1428">
        <v>0</v>
      </c>
      <c r="X1428" s="103">
        <v>380</v>
      </c>
      <c r="Y1428" t="s">
        <v>1076</v>
      </c>
      <c r="Z1428" s="103">
        <v>3</v>
      </c>
      <c r="AA1428" s="112">
        <v>32</v>
      </c>
      <c r="AB1428" s="113" t="s">
        <v>914</v>
      </c>
      <c r="AC1428" s="121"/>
      <c r="AD1428" s="289" t="s">
        <v>347</v>
      </c>
      <c r="AE1428" s="289" t="s">
        <v>347</v>
      </c>
      <c r="AF1428" s="113" t="s">
        <v>915</v>
      </c>
    </row>
    <row r="1429" spans="1:32" x14ac:dyDescent="0.25">
      <c r="A1429">
        <v>19</v>
      </c>
      <c r="B1429" t="s">
        <v>40</v>
      </c>
      <c r="C1429" t="s">
        <v>412</v>
      </c>
      <c r="D1429">
        <v>5</v>
      </c>
      <c r="E1429" t="s">
        <v>861</v>
      </c>
      <c r="F1429">
        <v>39</v>
      </c>
      <c r="G1429" t="str">
        <f>VLOOKUP(M1429,'BATERIA DE PROYECTOS'!$A$2:$G$115,7,0)</f>
        <v>Programa 39. Camino hacia una democracia deliberativa con un gobierno cercano a la gente y con participación ciudadana</v>
      </c>
      <c r="H1429" t="s">
        <v>345</v>
      </c>
      <c r="I1429" t="str">
        <f>VLOOKUP(M1429,'BATERIA DE PROYECTOS'!$A$2:$I$115,9,0)</f>
        <v>Democracia deliberativa y participación</v>
      </c>
      <c r="J1429" t="s">
        <v>347</v>
      </c>
      <c r="K1429">
        <v>20</v>
      </c>
      <c r="L1429" t="str">
        <f>VLOOKUP(M1429,'BATERIA DE PROYECTOS'!$A$2:$L$115,12,0)</f>
        <v>Procesos de formación en capacidades democráticas para la participación ciudadana incidente</v>
      </c>
      <c r="M1429">
        <v>98</v>
      </c>
      <c r="N1429" t="s">
        <v>918</v>
      </c>
      <c r="O1429" t="s">
        <v>919</v>
      </c>
      <c r="P1429" t="s">
        <v>2202</v>
      </c>
      <c r="Q1429" s="104">
        <v>2283</v>
      </c>
      <c r="R1429" s="104">
        <v>2350</v>
      </c>
      <c r="S1429" s="104">
        <v>2419</v>
      </c>
      <c r="T1429" s="104">
        <v>2489</v>
      </c>
      <c r="U1429" s="104">
        <v>9541</v>
      </c>
      <c r="V1429" s="105">
        <v>1.21E-2</v>
      </c>
      <c r="W1429">
        <v>0</v>
      </c>
      <c r="X1429" s="103">
        <v>4000</v>
      </c>
      <c r="Y1429" t="s">
        <v>1076</v>
      </c>
      <c r="Z1429" s="103">
        <v>3</v>
      </c>
      <c r="AA1429" s="112">
        <v>32</v>
      </c>
      <c r="AB1429" s="113" t="s">
        <v>561</v>
      </c>
      <c r="AC1429" s="121"/>
      <c r="AD1429" s="289" t="s">
        <v>347</v>
      </c>
      <c r="AE1429" s="289" t="s">
        <v>920</v>
      </c>
      <c r="AF1429" s="113" t="s">
        <v>915</v>
      </c>
    </row>
    <row r="1430" spans="1:32" x14ac:dyDescent="0.25">
      <c r="A1430">
        <v>19</v>
      </c>
      <c r="B1430" t="s">
        <v>40</v>
      </c>
      <c r="C1430" t="s">
        <v>412</v>
      </c>
      <c r="D1430">
        <v>5</v>
      </c>
      <c r="E1430" t="s">
        <v>861</v>
      </c>
      <c r="F1430">
        <v>39</v>
      </c>
      <c r="G1430" t="str">
        <f>VLOOKUP(M1430,'BATERIA DE PROYECTOS'!$A$2:$G$115,7,0)</f>
        <v>Programa 39. Camino hacia una democracia deliberativa con un gobierno cercano a la gente y con participación ciudadana</v>
      </c>
      <c r="H1430" t="s">
        <v>373</v>
      </c>
      <c r="I1430" t="str">
        <f>VLOOKUP(M1430,'BATERIA DE PROYECTOS'!$A$2:$I$115,9,0)</f>
        <v>Gobierno confiable</v>
      </c>
      <c r="J1430" t="s">
        <v>539</v>
      </c>
      <c r="K1430">
        <v>44</v>
      </c>
      <c r="L1430" t="str">
        <f>VLOOKUP(M1430,'BATERIA DE PROYECTOS'!$A$2:$L$115,12,0)</f>
        <v>Bogotaneidad</v>
      </c>
      <c r="M1430">
        <v>100</v>
      </c>
      <c r="N1430" t="s">
        <v>927</v>
      </c>
      <c r="O1430" t="s">
        <v>928</v>
      </c>
      <c r="P1430" t="s">
        <v>1082</v>
      </c>
      <c r="Q1430" s="104">
        <v>416</v>
      </c>
      <c r="R1430" s="104">
        <v>428</v>
      </c>
      <c r="S1430" s="104">
        <v>441</v>
      </c>
      <c r="T1430" s="104">
        <v>454</v>
      </c>
      <c r="U1430" s="104">
        <v>1739</v>
      </c>
      <c r="V1430" s="105">
        <v>2.2000000000000001E-3</v>
      </c>
      <c r="W1430">
        <v>0</v>
      </c>
      <c r="X1430" s="103">
        <v>4</v>
      </c>
      <c r="Y1430" t="s">
        <v>1076</v>
      </c>
      <c r="Z1430" s="103">
        <v>3</v>
      </c>
      <c r="AA1430" s="112">
        <v>11</v>
      </c>
      <c r="AB1430" s="113" t="s">
        <v>929</v>
      </c>
      <c r="AC1430" s="121"/>
      <c r="AD1430" s="289" t="s">
        <v>930</v>
      </c>
      <c r="AE1430" s="289" t="s">
        <v>347</v>
      </c>
      <c r="AF1430" s="113" t="s">
        <v>896</v>
      </c>
    </row>
    <row r="1431" spans="1:32" x14ac:dyDescent="0.25">
      <c r="A1431">
        <v>19</v>
      </c>
      <c r="B1431" t="s">
        <v>40</v>
      </c>
      <c r="C1431" t="s">
        <v>412</v>
      </c>
      <c r="D1431">
        <v>5</v>
      </c>
      <c r="E1431" t="s">
        <v>861</v>
      </c>
      <c r="F1431">
        <v>39</v>
      </c>
      <c r="G1431" t="str">
        <f>VLOOKUP(M1431,'BATERIA DE PROYECTOS'!$A$2:$G$115,7,0)</f>
        <v>Programa 39. Camino hacia una democracia deliberativa con un gobierno cercano a la gente y con participación ciudadana</v>
      </c>
      <c r="H1431" t="s">
        <v>373</v>
      </c>
      <c r="I1431" t="str">
        <f>VLOOKUP(M1431,'BATERIA DE PROYECTOS'!$A$2:$I$115,9,0)</f>
        <v>Gobierno confiable</v>
      </c>
      <c r="J1431" t="s">
        <v>539</v>
      </c>
      <c r="K1431">
        <v>44</v>
      </c>
      <c r="L1431" t="str">
        <f>VLOOKUP(M1431,'BATERIA DE PROYECTOS'!$A$2:$L$115,12,0)</f>
        <v>Bogotaneidad</v>
      </c>
      <c r="M1431">
        <v>101</v>
      </c>
      <c r="N1431" t="s">
        <v>892</v>
      </c>
      <c r="O1431" t="s">
        <v>893</v>
      </c>
      <c r="P1431" t="s">
        <v>1083</v>
      </c>
      <c r="Q1431" s="104">
        <v>208</v>
      </c>
      <c r="R1431" s="104">
        <v>214</v>
      </c>
      <c r="S1431" s="104">
        <v>220</v>
      </c>
      <c r="T1431" s="104">
        <v>227</v>
      </c>
      <c r="U1431" s="104">
        <v>870</v>
      </c>
      <c r="V1431" s="105">
        <v>1.1000000000000001E-3</v>
      </c>
      <c r="W1431">
        <v>0</v>
      </c>
      <c r="X1431" s="103">
        <v>4</v>
      </c>
      <c r="Y1431" t="s">
        <v>1076</v>
      </c>
      <c r="Z1431" s="103">
        <v>3</v>
      </c>
      <c r="AA1431" s="112">
        <v>11</v>
      </c>
      <c r="AB1431" s="113" t="s">
        <v>894</v>
      </c>
      <c r="AC1431" s="121"/>
      <c r="AD1431" s="289" t="s">
        <v>895</v>
      </c>
      <c r="AE1431" s="289" t="s">
        <v>347</v>
      </c>
      <c r="AF1431" s="113" t="s">
        <v>896</v>
      </c>
    </row>
    <row r="1432" spans="1:32" x14ac:dyDescent="0.25">
      <c r="A1432">
        <v>19</v>
      </c>
      <c r="B1432" t="s">
        <v>40</v>
      </c>
      <c r="C1432" t="s">
        <v>412</v>
      </c>
      <c r="D1432">
        <v>5</v>
      </c>
      <c r="E1432" t="s">
        <v>861</v>
      </c>
      <c r="F1432">
        <v>39</v>
      </c>
      <c r="G1432" t="str">
        <f>VLOOKUP(M1432,'BATERIA DE PROYECTOS'!$A$2:$G$115,7,0)</f>
        <v>Programa 39. Camino hacia una democracia deliberativa con un gobierno cercano a la gente y con participación ciudadana</v>
      </c>
      <c r="H1432" t="s">
        <v>373</v>
      </c>
      <c r="I1432" t="str">
        <f>VLOOKUP(M1432,'BATERIA DE PROYECTOS'!$A$2:$I$115,9,0)</f>
        <v>Línea diferencial étnica</v>
      </c>
      <c r="J1432" t="s">
        <v>539</v>
      </c>
      <c r="K1432">
        <v>46</v>
      </c>
      <c r="L1432" t="str">
        <f>VLOOKUP(M1432,'BATERIA DE PROYECTOS'!$A$2:$L$115,12,0)</f>
        <v>Iniciativas diferenciales étnicas para comunidades Negras, Afrocolombianas, Raizales, Palenqueras, y los Pueblos Indígenas, Rrom o Gitano</v>
      </c>
      <c r="M1432">
        <v>103</v>
      </c>
      <c r="N1432" t="s">
        <v>938</v>
      </c>
      <c r="O1432" t="s">
        <v>939</v>
      </c>
      <c r="P1432" t="s">
        <v>2203</v>
      </c>
      <c r="Q1432" s="104">
        <v>568</v>
      </c>
      <c r="R1432" s="104">
        <v>584</v>
      </c>
      <c r="S1432" s="104">
        <v>601</v>
      </c>
      <c r="T1432" s="104">
        <v>619</v>
      </c>
      <c r="U1432" s="104">
        <v>2372</v>
      </c>
      <c r="V1432" s="105">
        <v>3.0000000000000001E-3</v>
      </c>
      <c r="W1432">
        <v>0</v>
      </c>
      <c r="X1432" s="103">
        <v>4</v>
      </c>
      <c r="Y1432" t="s">
        <v>1076</v>
      </c>
      <c r="Z1432" s="103">
        <v>3</v>
      </c>
      <c r="AA1432" s="112">
        <v>34</v>
      </c>
      <c r="AB1432" s="113" t="s">
        <v>940</v>
      </c>
      <c r="AC1432" s="121"/>
      <c r="AD1432" s="289" t="s">
        <v>347</v>
      </c>
      <c r="AE1432" s="289" t="s">
        <v>347</v>
      </c>
      <c r="AF1432" s="113" t="s">
        <v>937</v>
      </c>
    </row>
    <row r="1433" spans="1:32" x14ac:dyDescent="0.25">
      <c r="A1433">
        <v>19</v>
      </c>
      <c r="B1433" t="s">
        <v>40</v>
      </c>
      <c r="C1433" t="s">
        <v>412</v>
      </c>
      <c r="D1433">
        <v>5</v>
      </c>
      <c r="E1433" t="s">
        <v>861</v>
      </c>
      <c r="F1433">
        <v>39</v>
      </c>
      <c r="G1433" t="str">
        <f>VLOOKUP(M1433,'BATERIA DE PROYECTOS'!$A$2:$G$115,7,0)</f>
        <v>Programa 39. Camino hacia una democracia deliberativa con un gobierno cercano a la gente y con participación ciudadana</v>
      </c>
      <c r="H1433" t="s">
        <v>373</v>
      </c>
      <c r="I1433" t="str">
        <f>VLOOKUP(M1433,'BATERIA DE PROYECTOS'!$A$2:$I$115,9,0)</f>
        <v>Línea diferencial étnica</v>
      </c>
      <c r="J1433" t="s">
        <v>539</v>
      </c>
      <c r="K1433">
        <v>46</v>
      </c>
      <c r="L1433" t="str">
        <f>VLOOKUP(M1433,'BATERIA DE PROYECTOS'!$A$2:$L$115,12,0)</f>
        <v>Iniciativas diferenciales étnicas para comunidades Negras, Afrocolombianas, Raizales, Palenqueras, y los Pueblos Indígenas, Rrom o Gitano</v>
      </c>
      <c r="M1433">
        <v>104</v>
      </c>
      <c r="N1433" t="s">
        <v>941</v>
      </c>
      <c r="O1433" t="s">
        <v>942</v>
      </c>
      <c r="P1433" t="s">
        <v>2204</v>
      </c>
      <c r="Q1433" s="104">
        <v>1135</v>
      </c>
      <c r="R1433" s="104">
        <v>1168</v>
      </c>
      <c r="S1433" s="104">
        <v>1202</v>
      </c>
      <c r="T1433" s="104">
        <v>1237</v>
      </c>
      <c r="U1433" s="104">
        <v>4743</v>
      </c>
      <c r="V1433" s="105">
        <v>6.0000000000000001E-3</v>
      </c>
      <c r="W1433">
        <v>0</v>
      </c>
      <c r="X1433" s="103">
        <v>4</v>
      </c>
      <c r="Y1433" t="s">
        <v>1076</v>
      </c>
      <c r="Z1433" s="103">
        <v>3</v>
      </c>
      <c r="AA1433" s="112">
        <v>34</v>
      </c>
      <c r="AB1433" s="113" t="s">
        <v>943</v>
      </c>
      <c r="AC1433" s="121"/>
      <c r="AD1433" s="289" t="s">
        <v>347</v>
      </c>
      <c r="AE1433" s="289" t="s">
        <v>347</v>
      </c>
      <c r="AF1433" s="113" t="s">
        <v>937</v>
      </c>
    </row>
    <row r="1434" spans="1:32" x14ac:dyDescent="0.25">
      <c r="A1434">
        <v>19</v>
      </c>
      <c r="B1434" t="s">
        <v>40</v>
      </c>
      <c r="C1434" t="s">
        <v>412</v>
      </c>
      <c r="D1434">
        <v>5</v>
      </c>
      <c r="E1434" t="s">
        <v>861</v>
      </c>
      <c r="F1434">
        <v>39</v>
      </c>
      <c r="G1434" t="str">
        <f>VLOOKUP(M1434,'BATERIA DE PROYECTOS'!$A$2:$G$115,7,0)</f>
        <v>Programa 39. Camino hacia una democracia deliberativa con un gobierno cercano a la gente y con participación ciudadana</v>
      </c>
      <c r="H1434" t="s">
        <v>345</v>
      </c>
      <c r="I1434" t="str">
        <f>VLOOKUP(M1434,'BATERIA DE PROYECTOS'!$A$2:$I$115,9,0)</f>
        <v>Democracia deliberativa y participación</v>
      </c>
      <c r="J1434" t="s">
        <v>347</v>
      </c>
      <c r="K1434">
        <v>58</v>
      </c>
      <c r="L1434" t="str">
        <f>VLOOKUP(M1434,'BATERIA DE PROYECTOS'!$A$2:$L$115,12,0)</f>
        <v>Infraestructura de espacios para la participación</v>
      </c>
      <c r="M1434">
        <v>107</v>
      </c>
      <c r="N1434" t="s">
        <v>952</v>
      </c>
      <c r="O1434" t="s">
        <v>953</v>
      </c>
      <c r="P1434" t="s">
        <v>1421</v>
      </c>
      <c r="Q1434" s="104">
        <v>473</v>
      </c>
      <c r="R1434" s="104">
        <v>487</v>
      </c>
      <c r="S1434" s="104">
        <v>501</v>
      </c>
      <c r="T1434" s="104">
        <v>516</v>
      </c>
      <c r="U1434" s="104">
        <v>1976</v>
      </c>
      <c r="V1434" s="105">
        <v>2.5000000000000001E-3</v>
      </c>
      <c r="W1434">
        <v>0</v>
      </c>
      <c r="X1434" s="103">
        <v>20</v>
      </c>
      <c r="Y1434" t="s">
        <v>1076</v>
      </c>
      <c r="Z1434" s="103">
        <v>3</v>
      </c>
      <c r="AA1434" s="112">
        <v>32</v>
      </c>
      <c r="AB1434" s="113" t="s">
        <v>954</v>
      </c>
      <c r="AC1434" s="121"/>
      <c r="AD1434" s="289" t="s">
        <v>347</v>
      </c>
      <c r="AE1434" s="289" t="s">
        <v>347</v>
      </c>
      <c r="AF1434" s="113" t="s">
        <v>955</v>
      </c>
    </row>
    <row r="1435" spans="1:32" x14ac:dyDescent="0.25">
      <c r="A1435">
        <v>19</v>
      </c>
      <c r="B1435" t="s">
        <v>40</v>
      </c>
      <c r="C1435" t="s">
        <v>412</v>
      </c>
      <c r="D1435">
        <v>5</v>
      </c>
      <c r="E1435" t="s">
        <v>861</v>
      </c>
      <c r="F1435">
        <v>39</v>
      </c>
      <c r="G1435" t="str">
        <f>VLOOKUP(M1435,'BATERIA DE PROYECTOS'!$A$2:$G$115,7,0)</f>
        <v>Programa 39. Camino hacia una democracia deliberativa con un gobierno cercano a la gente y con participación ciudadana</v>
      </c>
      <c r="H1435" t="s">
        <v>345</v>
      </c>
      <c r="I1435" t="str">
        <f>VLOOKUP(M1435,'BATERIA DE PROYECTOS'!$A$2:$I$115,9,0)</f>
        <v>Democracia deliberativa y participación</v>
      </c>
      <c r="J1435" t="s">
        <v>347</v>
      </c>
      <c r="K1435">
        <v>58</v>
      </c>
      <c r="L1435" t="str">
        <f>VLOOKUP(M1435,'BATERIA DE PROYECTOS'!$A$2:$L$115,12,0)</f>
        <v>Infraestructura de espacios para la participación</v>
      </c>
      <c r="M1435">
        <v>108</v>
      </c>
      <c r="N1435" t="s">
        <v>956</v>
      </c>
      <c r="O1435" t="s">
        <v>957</v>
      </c>
      <c r="P1435" t="s">
        <v>2205</v>
      </c>
      <c r="Q1435" s="104">
        <v>373</v>
      </c>
      <c r="R1435" s="104">
        <v>384</v>
      </c>
      <c r="S1435" s="104">
        <v>395</v>
      </c>
      <c r="T1435" s="104">
        <v>406</v>
      </c>
      <c r="U1435" s="104">
        <v>1557</v>
      </c>
      <c r="V1435" s="105">
        <v>2E-3</v>
      </c>
      <c r="W1435">
        <v>0</v>
      </c>
      <c r="X1435" s="103">
        <v>130</v>
      </c>
      <c r="Y1435" t="s">
        <v>1076</v>
      </c>
      <c r="Z1435" s="103">
        <v>3</v>
      </c>
      <c r="AA1435" s="112">
        <v>32</v>
      </c>
      <c r="AB1435" s="113" t="s">
        <v>222</v>
      </c>
      <c r="AC1435" s="121"/>
      <c r="AD1435" s="289" t="s">
        <v>347</v>
      </c>
      <c r="AE1435" s="289" t="s">
        <v>347</v>
      </c>
      <c r="AF1435" s="113" t="s">
        <v>958</v>
      </c>
    </row>
    <row r="1436" spans="1:32" x14ac:dyDescent="0.25">
      <c r="A1436">
        <v>19</v>
      </c>
      <c r="B1436" t="s">
        <v>40</v>
      </c>
      <c r="C1436" t="s">
        <v>412</v>
      </c>
      <c r="D1436">
        <v>5</v>
      </c>
      <c r="E1436" t="s">
        <v>861</v>
      </c>
      <c r="F1436">
        <v>39</v>
      </c>
      <c r="G1436" t="str">
        <f>VLOOKUP(M1436,'BATERIA DE PROYECTOS'!$A$2:$G$115,7,0)</f>
        <v>Programa 39. Camino hacia una democracia deliberativa con un gobierno cercano a la gente y con participación ciudadana</v>
      </c>
      <c r="H1436" t="s">
        <v>345</v>
      </c>
      <c r="I1436" t="str">
        <f>VLOOKUP(M1436,'BATERIA DE PROYECTOS'!$A$2:$I$115,9,0)</f>
        <v>Democracia deliberativa y participación</v>
      </c>
      <c r="J1436" t="s">
        <v>347</v>
      </c>
      <c r="K1436">
        <v>58</v>
      </c>
      <c r="L1436" t="str">
        <f>VLOOKUP(M1436,'BATERIA DE PROYECTOS'!$A$2:$L$115,12,0)</f>
        <v>Infraestructura de espacios para la participación</v>
      </c>
      <c r="M1436">
        <v>111</v>
      </c>
      <c r="N1436" t="s">
        <v>959</v>
      </c>
      <c r="O1436" t="s">
        <v>960</v>
      </c>
      <c r="P1436" t="s">
        <v>2206</v>
      </c>
      <c r="Q1436" s="104">
        <v>378</v>
      </c>
      <c r="R1436" s="104">
        <v>389</v>
      </c>
      <c r="S1436" s="104">
        <v>401</v>
      </c>
      <c r="T1436" s="104">
        <v>412</v>
      </c>
      <c r="U1436" s="104">
        <v>1581</v>
      </c>
      <c r="V1436" s="105">
        <v>2E-3</v>
      </c>
      <c r="W1436">
        <v>0</v>
      </c>
      <c r="X1436" s="103">
        <v>1</v>
      </c>
      <c r="Y1436" t="s">
        <v>1076</v>
      </c>
      <c r="Z1436" s="103">
        <v>3</v>
      </c>
      <c r="AA1436" s="112">
        <v>32</v>
      </c>
      <c r="AB1436" s="113" t="s">
        <v>725</v>
      </c>
      <c r="AC1436" s="121"/>
      <c r="AD1436" s="289" t="s">
        <v>347</v>
      </c>
      <c r="AE1436" s="289" t="s">
        <v>347</v>
      </c>
      <c r="AF1436" s="113" t="s">
        <v>961</v>
      </c>
    </row>
    <row r="1437" spans="1:32" x14ac:dyDescent="0.25">
      <c r="A1437">
        <v>20</v>
      </c>
      <c r="B1437" t="s">
        <v>42</v>
      </c>
      <c r="C1437" t="s">
        <v>342</v>
      </c>
      <c r="D1437">
        <v>1</v>
      </c>
      <c r="E1437" t="s">
        <v>343</v>
      </c>
      <c r="F1437">
        <v>1</v>
      </c>
      <c r="G1437" t="str">
        <f>VLOOKUP(M1437,'BATERIA DE PROYECTOS'!$A$2:$G$115,7,0)</f>
        <v>Programa 1. Diálogo social y cultura ciudadana para la convivencia pacífica y la recuperación de la confianza.</v>
      </c>
      <c r="H1437" t="s">
        <v>345</v>
      </c>
      <c r="I1437" t="str">
        <f>VLOOKUP(M1437,'BATERIA DE PROYECTOS'!$A$2:$I$115,9,0)</f>
        <v>Cultura ciudadana para la convivencia pacífica</v>
      </c>
      <c r="J1437" t="s">
        <v>347</v>
      </c>
      <c r="K1437">
        <v>15</v>
      </c>
      <c r="L1437" t="str">
        <f>VLOOKUP(M1437,'BATERIA DE PROYECTOS'!$A$2:$L$115,12,0)</f>
        <v>Promoción de la convivencia ciudadana</v>
      </c>
      <c r="M1437">
        <v>2</v>
      </c>
      <c r="N1437" t="s">
        <v>355</v>
      </c>
      <c r="O1437" t="s">
        <v>356</v>
      </c>
      <c r="P1437" t="s">
        <v>2207</v>
      </c>
      <c r="Q1437" s="104">
        <v>162.44999999999999</v>
      </c>
      <c r="R1437" s="104">
        <v>167.18</v>
      </c>
      <c r="S1437" s="104">
        <v>172.04</v>
      </c>
      <c r="T1437" s="104">
        <v>177.05</v>
      </c>
      <c r="U1437" s="104">
        <v>678.72</v>
      </c>
      <c r="V1437" s="105">
        <v>2.7000000000000001E-3</v>
      </c>
      <c r="W1437">
        <v>0</v>
      </c>
      <c r="X1437" s="103">
        <v>16</v>
      </c>
      <c r="Y1437" t="s">
        <v>991</v>
      </c>
      <c r="Z1437" s="103">
        <v>51</v>
      </c>
      <c r="AA1437" s="112">
        <v>1</v>
      </c>
      <c r="AB1437" s="113" t="s">
        <v>357</v>
      </c>
      <c r="AC1437" s="121"/>
      <c r="AD1437" s="289" t="s">
        <v>358</v>
      </c>
      <c r="AE1437" s="289" t="s">
        <v>347</v>
      </c>
      <c r="AF1437" s="113" t="s">
        <v>359</v>
      </c>
    </row>
    <row r="1438" spans="1:32" x14ac:dyDescent="0.25">
      <c r="A1438">
        <v>20</v>
      </c>
      <c r="B1438" t="s">
        <v>42</v>
      </c>
      <c r="C1438" t="s">
        <v>342</v>
      </c>
      <c r="D1438">
        <v>1</v>
      </c>
      <c r="E1438" t="s">
        <v>343</v>
      </c>
      <c r="F1438">
        <v>1</v>
      </c>
      <c r="G1438" t="str">
        <f>VLOOKUP(M1438,'BATERIA DE PROYECTOS'!$A$2:$G$115,7,0)</f>
        <v>Programa 1. Diálogo social y cultura ciudadana para la convivencia pacífica y la recuperación de la confianza.</v>
      </c>
      <c r="H1438" t="s">
        <v>345</v>
      </c>
      <c r="I1438" t="str">
        <f>VLOOKUP(M1438,'BATERIA DE PROYECTOS'!$A$2:$I$115,9,0)</f>
        <v>Cultura ciudadana para la convivencia pacífica</v>
      </c>
      <c r="J1438" t="s">
        <v>347</v>
      </c>
      <c r="K1438">
        <v>15</v>
      </c>
      <c r="L1438" t="str">
        <f>VLOOKUP(M1438,'BATERIA DE PROYECTOS'!$A$2:$L$115,12,0)</f>
        <v>Promoción de la convivencia ciudadana</v>
      </c>
      <c r="M1438">
        <v>3</v>
      </c>
      <c r="N1438" t="s">
        <v>360</v>
      </c>
      <c r="O1438" t="s">
        <v>361</v>
      </c>
      <c r="P1438" t="s">
        <v>2208</v>
      </c>
      <c r="Q1438" s="104">
        <v>162.44999999999999</v>
      </c>
      <c r="R1438" s="104">
        <v>167.18</v>
      </c>
      <c r="S1438" s="104">
        <v>172.04</v>
      </c>
      <c r="T1438" s="104">
        <v>177.05</v>
      </c>
      <c r="U1438" s="104">
        <v>678.72</v>
      </c>
      <c r="V1438" s="105">
        <v>2.7000000000000001E-3</v>
      </c>
      <c r="W1438">
        <v>0</v>
      </c>
      <c r="X1438" s="103">
        <v>16</v>
      </c>
      <c r="Y1438" t="s">
        <v>991</v>
      </c>
      <c r="Z1438" s="103">
        <v>51</v>
      </c>
      <c r="AA1438" s="112">
        <v>1</v>
      </c>
      <c r="AB1438" s="113" t="s">
        <v>362</v>
      </c>
      <c r="AC1438" s="121"/>
      <c r="AD1438" s="289" t="s">
        <v>358</v>
      </c>
      <c r="AE1438" s="289" t="s">
        <v>347</v>
      </c>
      <c r="AF1438" s="113" t="s">
        <v>354</v>
      </c>
    </row>
    <row r="1439" spans="1:32" x14ac:dyDescent="0.25">
      <c r="A1439">
        <v>20</v>
      </c>
      <c r="B1439" t="s">
        <v>42</v>
      </c>
      <c r="C1439" t="s">
        <v>363</v>
      </c>
      <c r="D1439">
        <v>1</v>
      </c>
      <c r="E1439" t="s">
        <v>343</v>
      </c>
      <c r="F1439">
        <v>2</v>
      </c>
      <c r="G1439" t="str">
        <f>VLOOKUP(M1439,'BATERIA DE PROYECTOS'!$A$2:$G$115,7,0)</f>
        <v>Programa 2. Cero tolerancia a las violencias contra las mujeres y basadas en género</v>
      </c>
      <c r="H1439" t="s">
        <v>345</v>
      </c>
      <c r="I1439" t="str">
        <f>VLOOKUP(M1439,'BATERIA DE PROYECTOS'!$A$2:$I$115,9,0)</f>
        <v>Cero tolerancia a las violencias</v>
      </c>
      <c r="J1439" t="s">
        <v>347</v>
      </c>
      <c r="K1439">
        <v>22</v>
      </c>
      <c r="L1439" t="str">
        <f>VLOOKUP(M1439,'BATERIA DE PROYECTOS'!$A$2:$L$115,12,0)</f>
        <v>Prevención del feminicidio y las violencias contra las mujeres</v>
      </c>
      <c r="M1439">
        <v>4</v>
      </c>
      <c r="N1439" t="s">
        <v>368</v>
      </c>
      <c r="O1439" t="s">
        <v>369</v>
      </c>
      <c r="P1439" t="s">
        <v>2209</v>
      </c>
      <c r="Q1439" s="104">
        <v>408.97</v>
      </c>
      <c r="R1439" s="104">
        <v>420.88</v>
      </c>
      <c r="S1439" s="104">
        <v>433.13</v>
      </c>
      <c r="T1439" s="104">
        <v>445.74</v>
      </c>
      <c r="U1439" s="104">
        <v>1708.71</v>
      </c>
      <c r="V1439" s="105">
        <v>6.7999999999999996E-3</v>
      </c>
      <c r="W1439">
        <v>0</v>
      </c>
      <c r="X1439" s="103">
        <v>1200</v>
      </c>
      <c r="Y1439" t="s">
        <v>995</v>
      </c>
      <c r="Z1439" s="103">
        <v>50</v>
      </c>
      <c r="AA1439" s="112">
        <v>2</v>
      </c>
      <c r="AB1439" s="113" t="s">
        <v>222</v>
      </c>
      <c r="AC1439" s="121"/>
      <c r="AD1439" s="289" t="s">
        <v>370</v>
      </c>
      <c r="AE1439" s="289" t="s">
        <v>347</v>
      </c>
      <c r="AF1439" s="113" t="s">
        <v>371</v>
      </c>
    </row>
    <row r="1440" spans="1:32" x14ac:dyDescent="0.25">
      <c r="A1440">
        <v>20</v>
      </c>
      <c r="B1440" t="s">
        <v>42</v>
      </c>
      <c r="C1440" t="s">
        <v>342</v>
      </c>
      <c r="D1440">
        <v>1</v>
      </c>
      <c r="E1440" t="s">
        <v>343</v>
      </c>
      <c r="F1440">
        <v>4</v>
      </c>
      <c r="G1440" t="str">
        <f>VLOOKUP(M1440,'BATERIA DE PROYECTOS'!$A$2:$G$115,7,0)</f>
        <v>Programa 4. Servicios centrados en la justicia.</v>
      </c>
      <c r="H1440" t="s">
        <v>345</v>
      </c>
      <c r="I1440" t="str">
        <f>VLOOKUP(M1440,'BATERIA DE PROYECTOS'!$A$2:$I$115,9,0)</f>
        <v>Cultura ciudadana para la convivencia pacífica</v>
      </c>
      <c r="J1440" t="s">
        <v>347</v>
      </c>
      <c r="K1440">
        <v>14</v>
      </c>
      <c r="L1440" t="str">
        <f>VLOOKUP(M1440,'BATERIA DE PROYECTOS'!$A$2:$L$115,12,0)</f>
        <v>Acceso a la Justicia</v>
      </c>
      <c r="M1440">
        <v>7</v>
      </c>
      <c r="N1440" t="s">
        <v>388</v>
      </c>
      <c r="O1440" t="s">
        <v>389</v>
      </c>
      <c r="P1440" t="s">
        <v>1431</v>
      </c>
      <c r="Q1440" s="104">
        <v>58.25</v>
      </c>
      <c r="R1440" s="104">
        <v>59.95</v>
      </c>
      <c r="S1440" s="104">
        <v>61.69</v>
      </c>
      <c r="T1440" s="104">
        <v>63.49</v>
      </c>
      <c r="U1440" s="104">
        <v>243.39</v>
      </c>
      <c r="V1440" s="105">
        <v>9.7000000000000005E-4</v>
      </c>
      <c r="W1440">
        <v>0</v>
      </c>
      <c r="X1440" s="103">
        <v>8</v>
      </c>
      <c r="Y1440" t="s">
        <v>991</v>
      </c>
      <c r="Z1440" s="103">
        <v>51</v>
      </c>
      <c r="AA1440" s="112">
        <v>4</v>
      </c>
      <c r="AB1440" s="113" t="s">
        <v>390</v>
      </c>
      <c r="AC1440" s="121"/>
      <c r="AD1440" s="289" t="s">
        <v>347</v>
      </c>
      <c r="AE1440" s="289" t="s">
        <v>347</v>
      </c>
      <c r="AF1440" s="113" t="s">
        <v>391</v>
      </c>
    </row>
    <row r="1441" spans="1:32" x14ac:dyDescent="0.25">
      <c r="A1441">
        <v>20</v>
      </c>
      <c r="B1441" t="s">
        <v>42</v>
      </c>
      <c r="C1441" t="s">
        <v>342</v>
      </c>
      <c r="D1441">
        <v>1</v>
      </c>
      <c r="E1441" t="s">
        <v>343</v>
      </c>
      <c r="F1441">
        <v>4</v>
      </c>
      <c r="G1441" t="str">
        <f>VLOOKUP(M1441,'BATERIA DE PROYECTOS'!$A$2:$G$115,7,0)</f>
        <v>Programa 4. Servicios centrados en la justicia.</v>
      </c>
      <c r="H1441" t="s">
        <v>345</v>
      </c>
      <c r="I1441" t="str">
        <f>VLOOKUP(M1441,'BATERIA DE PROYECTOS'!$A$2:$I$115,9,0)</f>
        <v>Cultura ciudadana para la convivencia pacífica</v>
      </c>
      <c r="J1441" t="s">
        <v>347</v>
      </c>
      <c r="K1441">
        <v>14</v>
      </c>
      <c r="L1441" t="str">
        <f>VLOOKUP(M1441,'BATERIA DE PROYECTOS'!$A$2:$L$115,12,0)</f>
        <v>Acceso a la Justicia</v>
      </c>
      <c r="M1441">
        <v>8</v>
      </c>
      <c r="N1441" t="s">
        <v>392</v>
      </c>
      <c r="O1441" t="s">
        <v>393</v>
      </c>
      <c r="P1441" t="s">
        <v>2210</v>
      </c>
      <c r="Q1441" s="104">
        <v>134.52000000000001</v>
      </c>
      <c r="R1441" s="104">
        <v>138.44</v>
      </c>
      <c r="S1441" s="104">
        <v>142.47</v>
      </c>
      <c r="T1441" s="104">
        <v>146.62</v>
      </c>
      <c r="U1441" s="104">
        <v>562.04</v>
      </c>
      <c r="V1441" s="105">
        <v>2.2399999999999998E-3</v>
      </c>
      <c r="W1441">
        <v>0</v>
      </c>
      <c r="X1441" s="103">
        <v>80</v>
      </c>
      <c r="Y1441" t="s">
        <v>991</v>
      </c>
      <c r="Z1441" s="103">
        <v>51</v>
      </c>
      <c r="AA1441" s="112">
        <v>4</v>
      </c>
      <c r="AB1441" s="113" t="s">
        <v>352</v>
      </c>
      <c r="AC1441" s="121"/>
      <c r="AD1441" s="289" t="s">
        <v>347</v>
      </c>
      <c r="AE1441" s="289" t="s">
        <v>347</v>
      </c>
      <c r="AF1441" s="113" t="s">
        <v>391</v>
      </c>
    </row>
    <row r="1442" spans="1:32" x14ac:dyDescent="0.25">
      <c r="A1442">
        <v>20</v>
      </c>
      <c r="B1442" t="s">
        <v>42</v>
      </c>
      <c r="C1442" t="s">
        <v>342</v>
      </c>
      <c r="D1442">
        <v>1</v>
      </c>
      <c r="E1442" t="s">
        <v>343</v>
      </c>
      <c r="F1442">
        <v>4</v>
      </c>
      <c r="G1442" t="str">
        <f>VLOOKUP(M1442,'BATERIA DE PROYECTOS'!$A$2:$G$115,7,0)</f>
        <v>Programa 4. Servicios centrados en la justicia.</v>
      </c>
      <c r="H1442" t="s">
        <v>345</v>
      </c>
      <c r="I1442" t="str">
        <f>VLOOKUP(M1442,'BATERIA DE PROYECTOS'!$A$2:$I$115,9,0)</f>
        <v>Cultura ciudadana para la convivencia pacífica</v>
      </c>
      <c r="J1442" t="s">
        <v>347</v>
      </c>
      <c r="K1442">
        <v>14</v>
      </c>
      <c r="L1442" t="str">
        <f>VLOOKUP(M1442,'BATERIA DE PROYECTOS'!$A$2:$L$115,12,0)</f>
        <v>Acceso a la Justicia</v>
      </c>
      <c r="M1442">
        <v>10</v>
      </c>
      <c r="N1442" t="s">
        <v>398</v>
      </c>
      <c r="O1442" t="s">
        <v>399</v>
      </c>
      <c r="P1442" t="s">
        <v>2211</v>
      </c>
      <c r="Q1442" s="104">
        <v>134.52000000000001</v>
      </c>
      <c r="R1442" s="104">
        <v>138.44</v>
      </c>
      <c r="S1442" s="104">
        <v>142.47</v>
      </c>
      <c r="T1442" s="104">
        <v>146.62</v>
      </c>
      <c r="U1442" s="104">
        <v>562.04</v>
      </c>
      <c r="V1442" s="105">
        <v>2.2399999999999998E-3</v>
      </c>
      <c r="W1442">
        <v>0</v>
      </c>
      <c r="X1442" s="103">
        <v>100</v>
      </c>
      <c r="Y1442" t="s">
        <v>991</v>
      </c>
      <c r="Z1442" s="103">
        <v>51</v>
      </c>
      <c r="AA1442" s="112">
        <v>4</v>
      </c>
      <c r="AB1442" s="113" t="s">
        <v>400</v>
      </c>
      <c r="AC1442" s="121"/>
      <c r="AD1442" s="289" t="s">
        <v>347</v>
      </c>
      <c r="AE1442" s="289" t="s">
        <v>347</v>
      </c>
      <c r="AF1442" s="113" t="s">
        <v>354</v>
      </c>
    </row>
    <row r="1443" spans="1:32" x14ac:dyDescent="0.25">
      <c r="A1443">
        <v>20</v>
      </c>
      <c r="B1443" t="s">
        <v>42</v>
      </c>
      <c r="C1443" t="s">
        <v>342</v>
      </c>
      <c r="D1443">
        <v>1</v>
      </c>
      <c r="E1443" t="s">
        <v>343</v>
      </c>
      <c r="F1443">
        <v>4</v>
      </c>
      <c r="G1443" t="str">
        <f>VLOOKUP(M1443,'BATERIA DE PROYECTOS'!$A$2:$G$115,7,0)</f>
        <v>Programa 4. Servicios centrados en la justicia.</v>
      </c>
      <c r="H1443" t="s">
        <v>345</v>
      </c>
      <c r="I1443" t="str">
        <f>VLOOKUP(M1443,'BATERIA DE PROYECTOS'!$A$2:$I$115,9,0)</f>
        <v>Cultura ciudadana para la convivencia pacífica</v>
      </c>
      <c r="J1443" t="s">
        <v>347</v>
      </c>
      <c r="K1443">
        <v>14</v>
      </c>
      <c r="L1443" t="str">
        <f>VLOOKUP(M1443,'BATERIA DE PROYECTOS'!$A$2:$L$115,12,0)</f>
        <v>Acceso a la Justicia</v>
      </c>
      <c r="M1443">
        <v>13</v>
      </c>
      <c r="N1443" t="s">
        <v>409</v>
      </c>
      <c r="O1443" t="s">
        <v>410</v>
      </c>
      <c r="P1443" t="s">
        <v>1756</v>
      </c>
      <c r="Q1443" s="104">
        <v>57.65</v>
      </c>
      <c r="R1443" s="104">
        <v>59.33</v>
      </c>
      <c r="S1443" s="104">
        <v>61.06</v>
      </c>
      <c r="T1443" s="104">
        <v>62.84</v>
      </c>
      <c r="U1443" s="104">
        <v>240.88</v>
      </c>
      <c r="V1443" s="105">
        <v>9.6000000000000002E-4</v>
      </c>
      <c r="W1443">
        <v>0</v>
      </c>
      <c r="X1443" s="103">
        <v>4</v>
      </c>
      <c r="Y1443" t="s">
        <v>991</v>
      </c>
      <c r="Z1443" s="103">
        <v>51</v>
      </c>
      <c r="AA1443" s="112">
        <v>4</v>
      </c>
      <c r="AB1443" s="113" t="s">
        <v>411</v>
      </c>
      <c r="AC1443" s="121"/>
      <c r="AD1443" s="289" t="s">
        <v>353</v>
      </c>
      <c r="AE1443" s="289" t="s">
        <v>347</v>
      </c>
      <c r="AF1443" s="113" t="s">
        <v>354</v>
      </c>
    </row>
    <row r="1444" spans="1:32" x14ac:dyDescent="0.25">
      <c r="A1444">
        <v>20</v>
      </c>
      <c r="B1444" t="s">
        <v>42</v>
      </c>
      <c r="C1444" t="s">
        <v>421</v>
      </c>
      <c r="D1444">
        <v>1</v>
      </c>
      <c r="E1444" t="s">
        <v>343</v>
      </c>
      <c r="F1444">
        <v>5</v>
      </c>
      <c r="G1444" t="str">
        <f>VLOOKUP(M1444,'BATERIA DE PROYECTOS'!$A$2:$G$115,7,0)</f>
        <v>Programa 5. Espacio público seguro e inclusivo.</v>
      </c>
      <c r="H1444" t="s">
        <v>345</v>
      </c>
      <c r="I1444" t="str">
        <f>VLOOKUP(M1444,'BATERIA DE PROYECTOS'!$A$2:$I$115,9,0)</f>
        <v>Infraestructura segura e incluyente</v>
      </c>
      <c r="J1444" t="s">
        <v>347</v>
      </c>
      <c r="K1444">
        <v>16</v>
      </c>
      <c r="L1444" t="str">
        <f>VLOOKUP(M1444,'BATERIA DE PROYECTOS'!$A$2:$L$115,12,0)</f>
        <v>Construcción y/o conservación de elementos del sistema de espacio público</v>
      </c>
      <c r="M1444">
        <v>15</v>
      </c>
      <c r="N1444" t="s">
        <v>425</v>
      </c>
      <c r="O1444" t="s">
        <v>426</v>
      </c>
      <c r="P1444" t="s">
        <v>2212</v>
      </c>
      <c r="Q1444" s="104">
        <v>1064.17</v>
      </c>
      <c r="R1444" s="104">
        <v>1095.1400000000001</v>
      </c>
      <c r="S1444" s="104">
        <v>1127.02</v>
      </c>
      <c r="T1444" s="104">
        <v>1159.83</v>
      </c>
      <c r="U1444" s="104">
        <v>4446.17</v>
      </c>
      <c r="V1444" s="105">
        <v>1.77E-2</v>
      </c>
      <c r="W1444">
        <v>0</v>
      </c>
      <c r="X1444" s="103">
        <v>13250</v>
      </c>
      <c r="Y1444" t="s">
        <v>1006</v>
      </c>
      <c r="Z1444" s="103">
        <v>37</v>
      </c>
      <c r="AA1444" s="112">
        <v>6</v>
      </c>
      <c r="AB1444" s="113" t="s">
        <v>383</v>
      </c>
      <c r="AC1444" s="121"/>
      <c r="AD1444" s="289" t="s">
        <v>419</v>
      </c>
      <c r="AE1444" s="289" t="s">
        <v>427</v>
      </c>
      <c r="AF1444" s="113" t="s">
        <v>429</v>
      </c>
    </row>
    <row r="1445" spans="1:32" x14ac:dyDescent="0.25">
      <c r="A1445">
        <v>20</v>
      </c>
      <c r="B1445" t="s">
        <v>42</v>
      </c>
      <c r="C1445" t="s">
        <v>612</v>
      </c>
      <c r="D1445">
        <v>2</v>
      </c>
      <c r="E1445" t="s">
        <v>439</v>
      </c>
      <c r="F1445">
        <v>7</v>
      </c>
      <c r="G1445" t="str">
        <f>VLOOKUP(M1445,'BATERIA DE PROYECTOS'!$A$2:$G$115,7,0)</f>
        <v>Programa 7. Bogotá, una ciudad con menos pobreza.</v>
      </c>
      <c r="H1445" t="s">
        <v>373</v>
      </c>
      <c r="I1445" t="str">
        <f>VLOOKUP(M1445,'BATERIA DE PROYECTOS'!$A$2:$I$115,9,0)</f>
        <v xml:space="preserve">Menos pobreza </v>
      </c>
      <c r="J1445">
        <v>0.12</v>
      </c>
      <c r="K1445">
        <v>5</v>
      </c>
      <c r="L1445" t="str">
        <f>VLOOKUP(M1445,'BATERIA DE PROYECTOS'!$A$2:$L$115,12,0)</f>
        <v>Otras Transferencias Monetarias</v>
      </c>
      <c r="M1445">
        <v>47</v>
      </c>
      <c r="N1445" t="s">
        <v>625</v>
      </c>
      <c r="O1445" t="s">
        <v>626</v>
      </c>
      <c r="P1445" t="s">
        <v>2213</v>
      </c>
      <c r="Q1445" s="104">
        <v>550</v>
      </c>
      <c r="R1445" s="104">
        <v>550</v>
      </c>
      <c r="S1445" s="104">
        <v>550</v>
      </c>
      <c r="T1445" s="104">
        <v>650</v>
      </c>
      <c r="U1445" s="104">
        <v>2300</v>
      </c>
      <c r="V1445" s="105">
        <v>9.1999999999999998E-3</v>
      </c>
      <c r="W1445">
        <v>0</v>
      </c>
      <c r="X1445" s="103">
        <v>800</v>
      </c>
      <c r="Y1445" t="s">
        <v>1009</v>
      </c>
      <c r="Z1445" s="103">
        <v>24</v>
      </c>
      <c r="AA1445" s="112">
        <v>8</v>
      </c>
      <c r="AB1445" s="113" t="s">
        <v>627</v>
      </c>
      <c r="AC1445" s="121"/>
      <c r="AD1445" s="289" t="s">
        <v>620</v>
      </c>
      <c r="AE1445" s="289" t="s">
        <v>628</v>
      </c>
      <c r="AF1445" s="113" t="s">
        <v>629</v>
      </c>
    </row>
    <row r="1446" spans="1:32" x14ac:dyDescent="0.25">
      <c r="A1446">
        <v>20</v>
      </c>
      <c r="B1446" t="s">
        <v>42</v>
      </c>
      <c r="C1446" t="s">
        <v>612</v>
      </c>
      <c r="D1446">
        <v>2</v>
      </c>
      <c r="E1446" t="s">
        <v>439</v>
      </c>
      <c r="F1446">
        <v>7</v>
      </c>
      <c r="G1446" t="str">
        <f>VLOOKUP(M1446,'BATERIA DE PROYECTOS'!$A$2:$G$115,7,0)</f>
        <v>Programa 7. Bogotá, una ciudad con menos pobreza.</v>
      </c>
      <c r="H1446" t="s">
        <v>373</v>
      </c>
      <c r="I1446" t="str">
        <f>VLOOKUP(M1446,'BATERIA DE PROYECTOS'!$A$2:$I$115,9,0)</f>
        <v xml:space="preserve">Menos pobreza </v>
      </c>
      <c r="J1446">
        <v>0.12</v>
      </c>
      <c r="K1446">
        <v>6</v>
      </c>
      <c r="L1446" t="str">
        <f>VLOOKUP(M1446,'BATERIA DE PROYECTOS'!$A$2:$L$115,12,0)</f>
        <v>Apoyo económico para persona mayor - tipo C</v>
      </c>
      <c r="M1446">
        <v>48</v>
      </c>
      <c r="N1446" t="s">
        <v>632</v>
      </c>
      <c r="O1446" t="s">
        <v>633</v>
      </c>
      <c r="P1446" t="s">
        <v>2214</v>
      </c>
      <c r="Q1446" s="104">
        <v>950</v>
      </c>
      <c r="R1446" s="104">
        <v>950</v>
      </c>
      <c r="S1446" s="104">
        <v>950</v>
      </c>
      <c r="T1446" s="104">
        <v>950</v>
      </c>
      <c r="U1446" s="104">
        <v>3800</v>
      </c>
      <c r="V1446" s="105">
        <v>1.5100000000000001E-2</v>
      </c>
      <c r="W1446">
        <v>0</v>
      </c>
      <c r="X1446" s="103">
        <v>305</v>
      </c>
      <c r="Y1446" t="s">
        <v>1009</v>
      </c>
      <c r="Z1446" s="103">
        <v>24</v>
      </c>
      <c r="AA1446" s="112">
        <v>8</v>
      </c>
      <c r="AB1446" s="113" t="s">
        <v>634</v>
      </c>
      <c r="AC1446" s="121"/>
      <c r="AD1446" s="289" t="s">
        <v>620</v>
      </c>
      <c r="AE1446" s="289" t="s">
        <v>628</v>
      </c>
      <c r="AF1446" s="113" t="s">
        <v>635</v>
      </c>
    </row>
    <row r="1447" spans="1:32" x14ac:dyDescent="0.25">
      <c r="A1447">
        <v>20</v>
      </c>
      <c r="B1447" t="s">
        <v>42</v>
      </c>
      <c r="C1447" t="s">
        <v>438</v>
      </c>
      <c r="D1447">
        <v>2</v>
      </c>
      <c r="E1447" t="s">
        <v>439</v>
      </c>
      <c r="F1447">
        <v>10</v>
      </c>
      <c r="G1447" t="str">
        <f>VLOOKUP(M1447,'BATERIA DE PROYECTOS'!$A$2:$G$115,7,0)</f>
        <v xml:space="preserve">Programa 10. Salud Pública Integrada e Integral </v>
      </c>
      <c r="H1447" t="s">
        <v>373</v>
      </c>
      <c r="I1447" t="str">
        <f>VLOOKUP(M1447,'BATERIA DE PROYECTOS'!$A$2:$I$115,9,0)</f>
        <v>Ciudad saludable y con bien-estar</v>
      </c>
      <c r="J1447">
        <v>0.03</v>
      </c>
      <c r="K1447">
        <v>8</v>
      </c>
      <c r="L1447" t="str">
        <f>VLOOKUP(M1447,'BATERIA DE PROYECTOS'!$A$2:$L$115,12,0)</f>
        <v>Acciones complementarias para personas con discapacidad y sus cuidadores</v>
      </c>
      <c r="M1447">
        <v>17</v>
      </c>
      <c r="N1447" t="s">
        <v>444</v>
      </c>
      <c r="O1447" t="s">
        <v>445</v>
      </c>
      <c r="P1447" t="s">
        <v>2215</v>
      </c>
      <c r="Q1447" s="104">
        <v>260</v>
      </c>
      <c r="R1447" s="104">
        <v>260</v>
      </c>
      <c r="S1447" s="104">
        <v>260</v>
      </c>
      <c r="T1447" s="104">
        <v>260</v>
      </c>
      <c r="U1447" s="104">
        <v>1040</v>
      </c>
      <c r="V1447" s="105">
        <v>4.1000000000000003E-3</v>
      </c>
      <c r="W1447">
        <v>0</v>
      </c>
      <c r="X1447" s="103">
        <v>200</v>
      </c>
      <c r="Y1447" t="s">
        <v>1013</v>
      </c>
      <c r="Z1447" s="103">
        <v>18</v>
      </c>
      <c r="AA1447" s="112">
        <v>10</v>
      </c>
      <c r="AB1447" s="113" t="s">
        <v>446</v>
      </c>
      <c r="AC1447" s="121"/>
      <c r="AD1447" s="289" t="s">
        <v>347</v>
      </c>
      <c r="AE1447" s="289" t="s">
        <v>447</v>
      </c>
      <c r="AF1447" s="113" t="s">
        <v>449</v>
      </c>
    </row>
    <row r="1448" spans="1:32" x14ac:dyDescent="0.25">
      <c r="A1448">
        <v>20</v>
      </c>
      <c r="B1448" t="s">
        <v>42</v>
      </c>
      <c r="C1448" t="s">
        <v>438</v>
      </c>
      <c r="D1448">
        <v>2</v>
      </c>
      <c r="E1448" t="s">
        <v>439</v>
      </c>
      <c r="F1448">
        <v>10</v>
      </c>
      <c r="G1448" t="str">
        <f>VLOOKUP(M1448,'BATERIA DE PROYECTOS'!$A$2:$G$115,7,0)</f>
        <v xml:space="preserve">Programa 10. Salud Pública Integrada e Integral </v>
      </c>
      <c r="H1448" t="s">
        <v>373</v>
      </c>
      <c r="I1448" t="str">
        <f>VLOOKUP(M1448,'BATERIA DE PROYECTOS'!$A$2:$I$115,9,0)</f>
        <v>Ciudad saludable y con bien-estar</v>
      </c>
      <c r="J1448">
        <v>0.03</v>
      </c>
      <c r="K1448">
        <v>9</v>
      </c>
      <c r="L1448" t="str">
        <f>VLOOKUP(M1448,'BATERIA DE PROYECTOS'!$A$2:$L$115,12,0)</f>
        <v>Acciones para la disminución de los factores de riesgo frente al consumo de sustancias psicoactivas.</v>
      </c>
      <c r="M1448">
        <v>18</v>
      </c>
      <c r="N1448" t="s">
        <v>452</v>
      </c>
      <c r="O1448" t="s">
        <v>453</v>
      </c>
      <c r="P1448" t="s">
        <v>1014</v>
      </c>
      <c r="Q1448" s="104">
        <v>380</v>
      </c>
      <c r="R1448" s="104">
        <v>380</v>
      </c>
      <c r="S1448" s="104">
        <v>380</v>
      </c>
      <c r="T1448" s="104">
        <v>380</v>
      </c>
      <c r="U1448" s="104">
        <v>1520</v>
      </c>
      <c r="V1448" s="105">
        <v>6.1000000000000004E-3</v>
      </c>
      <c r="W1448">
        <v>0</v>
      </c>
      <c r="X1448" s="103">
        <v>300</v>
      </c>
      <c r="Y1448" t="s">
        <v>1013</v>
      </c>
      <c r="Z1448" s="103">
        <v>18</v>
      </c>
      <c r="AA1448" s="112">
        <v>10</v>
      </c>
      <c r="AB1448" s="113" t="s">
        <v>454</v>
      </c>
      <c r="AC1448" s="121"/>
      <c r="AD1448" s="289" t="s">
        <v>347</v>
      </c>
      <c r="AE1448" s="289" t="s">
        <v>347</v>
      </c>
      <c r="AF1448" s="113" t="s">
        <v>455</v>
      </c>
    </row>
    <row r="1449" spans="1:32" x14ac:dyDescent="0.25">
      <c r="A1449">
        <v>20</v>
      </c>
      <c r="B1449" t="s">
        <v>42</v>
      </c>
      <c r="C1449" t="s">
        <v>438</v>
      </c>
      <c r="D1449">
        <v>2</v>
      </c>
      <c r="E1449" t="s">
        <v>439</v>
      </c>
      <c r="F1449">
        <v>10</v>
      </c>
      <c r="G1449" t="str">
        <f>VLOOKUP(M1449,'BATERIA DE PROYECTOS'!$A$2:$G$115,7,0)</f>
        <v xml:space="preserve">Programa 10. Salud Pública Integrada e Integral </v>
      </c>
      <c r="H1449" t="s">
        <v>373</v>
      </c>
      <c r="I1449" t="str">
        <f>VLOOKUP(M1449,'BATERIA DE PROYECTOS'!$A$2:$I$115,9,0)</f>
        <v>Ciudad saludable y con bien-estar</v>
      </c>
      <c r="J1449">
        <v>0.03</v>
      </c>
      <c r="K1449">
        <v>10</v>
      </c>
      <c r="L1449" t="str">
        <f>VLOOKUP(M1449,'BATERIA DE PROYECTOS'!$A$2:$L$115,12,0)</f>
        <v xml:space="preserve">Otorgamiento de Dispositivos de asistencia Personal - DAP - a personas con discapacidad </v>
      </c>
      <c r="M1449">
        <v>19</v>
      </c>
      <c r="N1449" t="s">
        <v>458</v>
      </c>
      <c r="O1449" t="s">
        <v>459</v>
      </c>
      <c r="P1449" t="s">
        <v>2216</v>
      </c>
      <c r="Q1449" s="104">
        <v>190</v>
      </c>
      <c r="R1449" s="104">
        <v>190</v>
      </c>
      <c r="S1449" s="104">
        <v>190</v>
      </c>
      <c r="T1449" s="104">
        <v>190</v>
      </c>
      <c r="U1449" s="104">
        <v>760</v>
      </c>
      <c r="V1449" s="105">
        <v>3.0000000000000001E-3</v>
      </c>
      <c r="W1449">
        <v>0</v>
      </c>
      <c r="X1449" s="103">
        <v>180</v>
      </c>
      <c r="Y1449" t="s">
        <v>1013</v>
      </c>
      <c r="Z1449" s="103">
        <v>18</v>
      </c>
      <c r="AA1449" s="112">
        <v>10</v>
      </c>
      <c r="AB1449" s="113" t="s">
        <v>460</v>
      </c>
      <c r="AC1449" s="121"/>
      <c r="AD1449" s="289" t="s">
        <v>347</v>
      </c>
      <c r="AE1449" s="289" t="s">
        <v>447</v>
      </c>
      <c r="AF1449" s="113" t="s">
        <v>449</v>
      </c>
    </row>
    <row r="1450" spans="1:32" x14ac:dyDescent="0.25">
      <c r="A1450">
        <v>20</v>
      </c>
      <c r="B1450" t="s">
        <v>42</v>
      </c>
      <c r="C1450" t="s">
        <v>438</v>
      </c>
      <c r="D1450">
        <v>2</v>
      </c>
      <c r="E1450" t="s">
        <v>439</v>
      </c>
      <c r="F1450">
        <v>10</v>
      </c>
      <c r="G1450" t="str">
        <f>VLOOKUP(M1450,'BATERIA DE PROYECTOS'!$A$2:$G$115,7,0)</f>
        <v xml:space="preserve">Programa 10. Salud Pública Integrada e Integral </v>
      </c>
      <c r="H1450" t="s">
        <v>373</v>
      </c>
      <c r="I1450" t="str">
        <f>VLOOKUP(M1450,'BATERIA DE PROYECTOS'!$A$2:$I$115,9,0)</f>
        <v>Ciudad saludable y con bien-estar</v>
      </c>
      <c r="J1450">
        <v>0.03</v>
      </c>
      <c r="K1450">
        <v>19</v>
      </c>
      <c r="L1450" t="str">
        <f>VLOOKUP(M1450,'BATERIA DE PROYECTOS'!$A$2:$L$115,12,0)</f>
        <v>Salud sexual y reproductiva consciente en adolescentes y jóvenes</v>
      </c>
      <c r="M1450">
        <v>20</v>
      </c>
      <c r="N1450" t="s">
        <v>463</v>
      </c>
      <c r="O1450" t="s">
        <v>464</v>
      </c>
      <c r="P1450" t="s">
        <v>1109</v>
      </c>
      <c r="Q1450" s="104">
        <v>370</v>
      </c>
      <c r="R1450" s="104">
        <v>370</v>
      </c>
      <c r="S1450" s="104">
        <v>370</v>
      </c>
      <c r="T1450" s="104">
        <v>370</v>
      </c>
      <c r="U1450" s="104">
        <v>1480</v>
      </c>
      <c r="V1450" s="105">
        <v>5.8999999999999999E-3</v>
      </c>
      <c r="W1450">
        <v>0</v>
      </c>
      <c r="X1450" s="103">
        <v>400</v>
      </c>
      <c r="Y1450" t="s">
        <v>1013</v>
      </c>
      <c r="Z1450" s="103">
        <v>18</v>
      </c>
      <c r="AA1450" s="112">
        <v>10</v>
      </c>
      <c r="AB1450" s="113" t="s">
        <v>465</v>
      </c>
      <c r="AC1450" s="121"/>
      <c r="AD1450" s="289" t="s">
        <v>347</v>
      </c>
      <c r="AE1450" s="289" t="s">
        <v>347</v>
      </c>
      <c r="AF1450" s="113" t="s">
        <v>466</v>
      </c>
    </row>
    <row r="1451" spans="1:32" x14ac:dyDescent="0.25">
      <c r="A1451">
        <v>20</v>
      </c>
      <c r="B1451" t="s">
        <v>42</v>
      </c>
      <c r="C1451" t="s">
        <v>438</v>
      </c>
      <c r="D1451">
        <v>2</v>
      </c>
      <c r="E1451" t="s">
        <v>439</v>
      </c>
      <c r="F1451">
        <v>10</v>
      </c>
      <c r="G1451" t="str">
        <f>VLOOKUP(M1451,'BATERIA DE PROYECTOS'!$A$2:$G$115,7,0)</f>
        <v xml:space="preserve">Programa 10. Salud Pública Integrada e Integral </v>
      </c>
      <c r="H1451" t="s">
        <v>373</v>
      </c>
      <c r="I1451" t="str">
        <f>VLOOKUP(M1451,'BATERIA DE PROYECTOS'!$A$2:$I$115,9,0)</f>
        <v>Ciudad saludable y con bien-estar</v>
      </c>
      <c r="J1451" t="s">
        <v>347</v>
      </c>
      <c r="K1451">
        <v>49</v>
      </c>
      <c r="L1451" t="str">
        <f>VLOOKUP(M1451,'BATERIA DE PROYECTOS'!$A$2:$L$115,12,0)</f>
        <v>Acciones complementarias en salud física y nutricional</v>
      </c>
      <c r="M1451">
        <v>22</v>
      </c>
      <c r="N1451" t="s">
        <v>475</v>
      </c>
      <c r="O1451" t="s">
        <v>476</v>
      </c>
      <c r="P1451" t="s">
        <v>2217</v>
      </c>
      <c r="Q1451" s="104">
        <v>745</v>
      </c>
      <c r="R1451" s="104">
        <v>745</v>
      </c>
      <c r="S1451" s="104">
        <v>745</v>
      </c>
      <c r="T1451" s="104">
        <v>845</v>
      </c>
      <c r="U1451" s="104">
        <v>3080</v>
      </c>
      <c r="V1451" s="105">
        <v>1.23E-2</v>
      </c>
      <c r="W1451">
        <v>0</v>
      </c>
      <c r="X1451" s="103">
        <v>1000</v>
      </c>
      <c r="Y1451" t="s">
        <v>1013</v>
      </c>
      <c r="Z1451" s="103">
        <v>18</v>
      </c>
      <c r="AA1451" s="112">
        <v>10</v>
      </c>
      <c r="AB1451" s="113" t="s">
        <v>477</v>
      </c>
      <c r="AC1451" s="121"/>
      <c r="AD1451" s="289" t="s">
        <v>347</v>
      </c>
      <c r="AE1451" s="289" t="s">
        <v>347</v>
      </c>
      <c r="AF1451" s="113" t="s">
        <v>472</v>
      </c>
    </row>
    <row r="1452" spans="1:32" x14ac:dyDescent="0.25">
      <c r="A1452">
        <v>20</v>
      </c>
      <c r="B1452" t="s">
        <v>42</v>
      </c>
      <c r="C1452" t="s">
        <v>438</v>
      </c>
      <c r="D1452">
        <v>2</v>
      </c>
      <c r="E1452" t="s">
        <v>439</v>
      </c>
      <c r="F1452">
        <v>10</v>
      </c>
      <c r="G1452" t="str">
        <f>VLOOKUP(M1452,'BATERIA DE PROYECTOS'!$A$2:$G$115,7,0)</f>
        <v xml:space="preserve">Programa 10. Salud Pública Integrada e Integral </v>
      </c>
      <c r="H1452" t="s">
        <v>345</v>
      </c>
      <c r="I1452" t="str">
        <f>VLOOKUP(M1452,'BATERIA DE PROYECTOS'!$A$2:$I$115,9,0)</f>
        <v>Ciudad saludable y con bien-estar</v>
      </c>
      <c r="J1452" t="s">
        <v>347</v>
      </c>
      <c r="K1452">
        <v>70</v>
      </c>
      <c r="L1452" t="str">
        <f>VLOOKUP(M1452,'BATERIA DE PROYECTOS'!$A$2:$L$115,12,0)</f>
        <v>Acciones para la promoción y atención de la salud mental</v>
      </c>
      <c r="M1452">
        <v>23</v>
      </c>
      <c r="N1452" t="s">
        <v>480</v>
      </c>
      <c r="O1452" t="s">
        <v>481</v>
      </c>
      <c r="P1452" t="s">
        <v>1843</v>
      </c>
      <c r="Q1452" s="104">
        <v>210.19</v>
      </c>
      <c r="R1452" s="104">
        <v>216.31</v>
      </c>
      <c r="S1452" s="104">
        <v>222.61</v>
      </c>
      <c r="T1452" s="104">
        <v>229.09</v>
      </c>
      <c r="U1452" s="104">
        <v>878.19</v>
      </c>
      <c r="V1452" s="105">
        <v>3.5000000000000001E-3</v>
      </c>
      <c r="W1452">
        <v>0</v>
      </c>
      <c r="X1452" s="103">
        <v>600</v>
      </c>
      <c r="Y1452" t="s">
        <v>1013</v>
      </c>
      <c r="Z1452" s="103">
        <v>18</v>
      </c>
      <c r="AA1452" s="112">
        <v>10</v>
      </c>
      <c r="AB1452" s="113" t="s">
        <v>482</v>
      </c>
      <c r="AC1452" s="121"/>
      <c r="AD1452" s="289" t="s">
        <v>483</v>
      </c>
      <c r="AE1452" s="289" t="s">
        <v>347</v>
      </c>
      <c r="AF1452" s="113" t="s">
        <v>472</v>
      </c>
    </row>
    <row r="1453" spans="1:32" x14ac:dyDescent="0.25">
      <c r="A1453">
        <v>20</v>
      </c>
      <c r="B1453" t="s">
        <v>42</v>
      </c>
      <c r="C1453" t="s">
        <v>491</v>
      </c>
      <c r="D1453">
        <v>2</v>
      </c>
      <c r="E1453" t="s">
        <v>439</v>
      </c>
      <c r="F1453">
        <v>12</v>
      </c>
      <c r="G1453" t="str">
        <f>VLOOKUP(M1453,'BATERIA DE PROYECTOS'!$A$2:$G$115,7,0)</f>
        <v>Programa 12. Bogotá cuida a su gente</v>
      </c>
      <c r="H1453" t="s">
        <v>345</v>
      </c>
      <c r="I1453" t="str">
        <f>VLOOKUP(M1453,'BATERIA DE PROYECTOS'!$A$2:$I$115,9,0)</f>
        <v>Cuidado de la vida</v>
      </c>
      <c r="J1453" t="s">
        <v>347</v>
      </c>
      <c r="K1453">
        <v>66</v>
      </c>
      <c r="L1453" t="str">
        <f>VLOOKUP(M1453,'BATERIA DE PROYECTOS'!$A$2:$L$115,12,0)</f>
        <v>Prevención y atención de violencia intrafamiliar y sexual para poblaciones en situaciones de riesgo y vulnerabilidad de derechos</v>
      </c>
      <c r="M1453">
        <v>25</v>
      </c>
      <c r="N1453" t="s">
        <v>496</v>
      </c>
      <c r="O1453" t="s">
        <v>497</v>
      </c>
      <c r="P1453" t="s">
        <v>1707</v>
      </c>
      <c r="Q1453" s="104">
        <v>408.97</v>
      </c>
      <c r="R1453" s="104">
        <v>420.88</v>
      </c>
      <c r="S1453" s="104">
        <v>433.13</v>
      </c>
      <c r="T1453" s="104">
        <v>445.74</v>
      </c>
      <c r="U1453" s="104">
        <v>1708.71</v>
      </c>
      <c r="V1453" s="105">
        <v>6.7999999999999996E-3</v>
      </c>
      <c r="W1453">
        <v>0</v>
      </c>
      <c r="X1453" s="103">
        <v>600</v>
      </c>
      <c r="Y1453" t="s">
        <v>1009</v>
      </c>
      <c r="Z1453" s="103">
        <v>24</v>
      </c>
      <c r="AA1453" s="112">
        <v>12</v>
      </c>
      <c r="AB1453" s="113" t="s">
        <v>498</v>
      </c>
      <c r="AC1453" s="121"/>
      <c r="AD1453" s="289" t="s">
        <v>347</v>
      </c>
      <c r="AE1453" s="289" t="s">
        <v>347</v>
      </c>
      <c r="AF1453" s="113" t="s">
        <v>371</v>
      </c>
    </row>
    <row r="1454" spans="1:32" x14ac:dyDescent="0.25">
      <c r="A1454">
        <v>20</v>
      </c>
      <c r="B1454" t="s">
        <v>42</v>
      </c>
      <c r="C1454" t="s">
        <v>491</v>
      </c>
      <c r="D1454">
        <v>2</v>
      </c>
      <c r="E1454" t="s">
        <v>439</v>
      </c>
      <c r="F1454">
        <v>12</v>
      </c>
      <c r="G1454" t="str">
        <f>VLOOKUP(M1454,'BATERIA DE PROYECTOS'!$A$2:$G$115,7,0)</f>
        <v>Programa 12. Bogotá cuida a su gente</v>
      </c>
      <c r="H1454" t="s">
        <v>345</v>
      </c>
      <c r="I1454" t="str">
        <f>VLOOKUP(M1454,'BATERIA DE PROYECTOS'!$A$2:$I$115,9,0)</f>
        <v>Cuidado de la vida</v>
      </c>
      <c r="J1454" t="s">
        <v>347</v>
      </c>
      <c r="K1454">
        <v>23</v>
      </c>
      <c r="L1454" t="str">
        <f>VLOOKUP(M1454,'BATERIA DE PROYECTOS'!$A$2:$L$115,12,0)</f>
        <v>Estrategias de cuidado a personas cuidadoras</v>
      </c>
      <c r="M1454">
        <v>26</v>
      </c>
      <c r="N1454" t="s">
        <v>501</v>
      </c>
      <c r="O1454" t="s">
        <v>502</v>
      </c>
      <c r="P1454" t="s">
        <v>2218</v>
      </c>
      <c r="Q1454" s="104">
        <v>324.89999999999998</v>
      </c>
      <c r="R1454" s="104">
        <v>334.35</v>
      </c>
      <c r="S1454" s="104">
        <v>344.08</v>
      </c>
      <c r="T1454" s="104">
        <v>354.1</v>
      </c>
      <c r="U1454" s="104">
        <v>1357.44</v>
      </c>
      <c r="V1454" s="105">
        <v>5.4000000000000003E-3</v>
      </c>
      <c r="W1454">
        <v>0</v>
      </c>
      <c r="X1454" s="103">
        <v>600</v>
      </c>
      <c r="Y1454" t="s">
        <v>995</v>
      </c>
      <c r="Z1454" s="103">
        <v>50</v>
      </c>
      <c r="AA1454" s="112">
        <v>12</v>
      </c>
      <c r="AB1454" s="113" t="s">
        <v>503</v>
      </c>
      <c r="AC1454" s="121"/>
      <c r="AD1454" s="289" t="s">
        <v>347</v>
      </c>
      <c r="AE1454" s="289" t="s">
        <v>347</v>
      </c>
      <c r="AF1454" s="113" t="s">
        <v>371</v>
      </c>
    </row>
    <row r="1455" spans="1:32" x14ac:dyDescent="0.25">
      <c r="A1455">
        <v>20</v>
      </c>
      <c r="B1455" t="s">
        <v>42</v>
      </c>
      <c r="C1455" t="s">
        <v>491</v>
      </c>
      <c r="D1455">
        <v>2</v>
      </c>
      <c r="E1455" t="s">
        <v>439</v>
      </c>
      <c r="F1455">
        <v>12</v>
      </c>
      <c r="G1455" t="str">
        <f>VLOOKUP(M1455,'BATERIA DE PROYECTOS'!$A$2:$G$115,7,0)</f>
        <v>Programa 12. Bogotá cuida a su gente</v>
      </c>
      <c r="H1455" t="s">
        <v>345</v>
      </c>
      <c r="I1455" t="str">
        <f>VLOOKUP(M1455,'BATERIA DE PROYECTOS'!$A$2:$I$115,9,0)</f>
        <v>Cuidado de la vida</v>
      </c>
      <c r="J1455" t="s">
        <v>347</v>
      </c>
      <c r="K1455">
        <v>50</v>
      </c>
      <c r="L1455" t="str">
        <f>VLOOKUP(M1455,'BATERIA DE PROYECTOS'!$A$2:$L$115,12,0)</f>
        <v>Fortalecimiento de capacidades para el ejercicio de derechos y para la autonomía económica de las mujeres.</v>
      </c>
      <c r="M1455">
        <v>27</v>
      </c>
      <c r="N1455" t="s">
        <v>506</v>
      </c>
      <c r="O1455" t="s">
        <v>507</v>
      </c>
      <c r="P1455" t="s">
        <v>2219</v>
      </c>
      <c r="Q1455" s="104">
        <v>932.05</v>
      </c>
      <c r="R1455" s="104">
        <v>959.18</v>
      </c>
      <c r="S1455" s="104">
        <v>987.1</v>
      </c>
      <c r="T1455" s="104">
        <v>1015.84</v>
      </c>
      <c r="U1455" s="104">
        <v>3894.16</v>
      </c>
      <c r="V1455" s="105">
        <v>1.55E-2</v>
      </c>
      <c r="W1455">
        <v>0</v>
      </c>
      <c r="X1455" s="103">
        <v>2800</v>
      </c>
      <c r="Y1455" t="s">
        <v>995</v>
      </c>
      <c r="Z1455" s="103">
        <v>50</v>
      </c>
      <c r="AA1455" s="112">
        <v>12</v>
      </c>
      <c r="AB1455" s="113" t="s">
        <v>352</v>
      </c>
      <c r="AC1455" s="121"/>
      <c r="AD1455" s="289" t="s">
        <v>347</v>
      </c>
      <c r="AE1455" s="289" t="s">
        <v>508</v>
      </c>
      <c r="AF1455" s="113" t="s">
        <v>509</v>
      </c>
    </row>
    <row r="1456" spans="1:32" x14ac:dyDescent="0.25">
      <c r="A1456">
        <v>20</v>
      </c>
      <c r="B1456" t="s">
        <v>42</v>
      </c>
      <c r="C1456" t="s">
        <v>521</v>
      </c>
      <c r="D1456">
        <v>2</v>
      </c>
      <c r="E1456" t="s">
        <v>439</v>
      </c>
      <c r="F1456">
        <v>13</v>
      </c>
      <c r="G1456" t="str">
        <f>VLOOKUP(M1456,'BATERIA DE PROYECTOS'!$A$2:$G$115,7,0)</f>
        <v>Programa 13. Bogotá, un territorio de paz y reconciliación en donde todos puedan volver a empezar.</v>
      </c>
      <c r="H1456" t="s">
        <v>345</v>
      </c>
      <c r="I1456" t="str">
        <f>VLOOKUP(M1456,'BATERIA DE PROYECTOS'!$A$2:$I$115,9,0)</f>
        <v>Cuidado de la vida</v>
      </c>
      <c r="J1456" t="s">
        <v>347</v>
      </c>
      <c r="K1456">
        <v>21</v>
      </c>
      <c r="L1456" t="str">
        <f>VLOOKUP(M1456,'BATERIA DE PROYECTOS'!$A$2:$L$115,12,0)</f>
        <v>Construcción de memoria, verdad, reparación, víctimas, paz y reconciliación</v>
      </c>
      <c r="M1456">
        <v>30</v>
      </c>
      <c r="N1456" t="s">
        <v>525</v>
      </c>
      <c r="O1456" t="s">
        <v>526</v>
      </c>
      <c r="P1456" t="s">
        <v>1022</v>
      </c>
      <c r="Q1456" s="104">
        <v>201.78</v>
      </c>
      <c r="R1456" s="104">
        <v>207.66</v>
      </c>
      <c r="S1456" s="104">
        <v>213.7</v>
      </c>
      <c r="T1456" s="104">
        <v>219.92</v>
      </c>
      <c r="U1456" s="104">
        <v>843.07</v>
      </c>
      <c r="V1456" s="105">
        <v>3.3600000000000001E-3</v>
      </c>
      <c r="W1456">
        <v>0</v>
      </c>
      <c r="X1456" s="103">
        <v>4</v>
      </c>
      <c r="Y1456" t="s">
        <v>1023</v>
      </c>
      <c r="Z1456" s="103">
        <v>1</v>
      </c>
      <c r="AA1456" s="112">
        <v>13</v>
      </c>
      <c r="AB1456" s="113" t="s">
        <v>362</v>
      </c>
      <c r="AC1456" s="121"/>
      <c r="AD1456" s="289" t="s">
        <v>347</v>
      </c>
      <c r="AE1456" s="289" t="s">
        <v>527</v>
      </c>
      <c r="AF1456" s="113" t="s">
        <v>528</v>
      </c>
    </row>
    <row r="1457" spans="1:32" x14ac:dyDescent="0.25">
      <c r="A1457">
        <v>20</v>
      </c>
      <c r="B1457" t="s">
        <v>42</v>
      </c>
      <c r="C1457" t="s">
        <v>521</v>
      </c>
      <c r="D1457">
        <v>2</v>
      </c>
      <c r="E1457" t="s">
        <v>439</v>
      </c>
      <c r="F1457">
        <v>13</v>
      </c>
      <c r="G1457" t="str">
        <f>VLOOKUP(M1457,'BATERIA DE PROYECTOS'!$A$2:$G$115,7,0)</f>
        <v>Programa 13. Bogotá, un territorio de paz y reconciliación en donde todos puedan volver a empezar.</v>
      </c>
      <c r="H1457" t="s">
        <v>345</v>
      </c>
      <c r="I1457" t="str">
        <f>VLOOKUP(M1457,'BATERIA DE PROYECTOS'!$A$2:$I$115,9,0)</f>
        <v>Cuidado de la vida</v>
      </c>
      <c r="J1457" t="s">
        <v>347</v>
      </c>
      <c r="K1457">
        <v>21</v>
      </c>
      <c r="L1457" t="str">
        <f>VLOOKUP(M1457,'BATERIA DE PROYECTOS'!$A$2:$L$115,12,0)</f>
        <v>Construcción de memoria, verdad, reparación, víctimas, paz y reconciliación</v>
      </c>
      <c r="M1457">
        <v>31</v>
      </c>
      <c r="N1457" t="s">
        <v>529</v>
      </c>
      <c r="O1457" t="s">
        <v>530</v>
      </c>
      <c r="P1457" t="s">
        <v>1024</v>
      </c>
      <c r="Q1457" s="104">
        <v>402.37</v>
      </c>
      <c r="R1457" s="104">
        <v>414.08</v>
      </c>
      <c r="S1457" s="104">
        <v>426.13</v>
      </c>
      <c r="T1457" s="104">
        <v>438.54</v>
      </c>
      <c r="U1457" s="104">
        <v>1681.11</v>
      </c>
      <c r="V1457" s="105">
        <v>6.7000000000000002E-3</v>
      </c>
      <c r="W1457">
        <v>0</v>
      </c>
      <c r="X1457" s="103">
        <v>4</v>
      </c>
      <c r="Y1457" t="s">
        <v>1023</v>
      </c>
      <c r="Z1457" s="103">
        <v>1</v>
      </c>
      <c r="AA1457" s="112">
        <v>13</v>
      </c>
      <c r="AB1457" s="113" t="s">
        <v>531</v>
      </c>
      <c r="AC1457" s="121"/>
      <c r="AD1457" s="289" t="s">
        <v>347</v>
      </c>
      <c r="AE1457" s="289" t="s">
        <v>347</v>
      </c>
      <c r="AF1457" s="113" t="s">
        <v>532</v>
      </c>
    </row>
    <row r="1458" spans="1:32" x14ac:dyDescent="0.25">
      <c r="A1458">
        <v>20</v>
      </c>
      <c r="B1458" t="s">
        <v>42</v>
      </c>
      <c r="C1458" t="s">
        <v>521</v>
      </c>
      <c r="D1458">
        <v>2</v>
      </c>
      <c r="E1458" t="s">
        <v>439</v>
      </c>
      <c r="F1458">
        <v>13</v>
      </c>
      <c r="G1458" t="str">
        <f>VLOOKUP(M1458,'BATERIA DE PROYECTOS'!$A$2:$G$115,7,0)</f>
        <v>Programa 13. Bogotá, un territorio de paz y reconciliación en donde todos puedan volver a empezar.</v>
      </c>
      <c r="H1458" t="s">
        <v>345</v>
      </c>
      <c r="I1458" t="str">
        <f>VLOOKUP(M1458,'BATERIA DE PROYECTOS'!$A$2:$I$115,9,0)</f>
        <v>Cuidado de la vida</v>
      </c>
      <c r="J1458" t="s">
        <v>347</v>
      </c>
      <c r="K1458">
        <v>21</v>
      </c>
      <c r="L1458" t="str">
        <f>VLOOKUP(M1458,'BATERIA DE PROYECTOS'!$A$2:$L$115,12,0)</f>
        <v>Construcción de memoria, verdad, reparación, víctimas, paz y reconciliación</v>
      </c>
      <c r="M1458">
        <v>32</v>
      </c>
      <c r="N1458" t="s">
        <v>533</v>
      </c>
      <c r="O1458" t="s">
        <v>534</v>
      </c>
      <c r="P1458" t="s">
        <v>1365</v>
      </c>
      <c r="Q1458" s="104">
        <v>201.18</v>
      </c>
      <c r="R1458" s="104">
        <v>207.04</v>
      </c>
      <c r="S1458" s="104">
        <v>213.07</v>
      </c>
      <c r="T1458" s="104">
        <v>219.27</v>
      </c>
      <c r="U1458" s="104">
        <v>840.56</v>
      </c>
      <c r="V1458" s="105">
        <v>3.3500000000000001E-3</v>
      </c>
      <c r="W1458">
        <v>0</v>
      </c>
      <c r="X1458" s="103">
        <v>8</v>
      </c>
      <c r="Y1458" t="s">
        <v>1023</v>
      </c>
      <c r="Z1458" s="103">
        <v>1</v>
      </c>
      <c r="AA1458" s="112">
        <v>13</v>
      </c>
      <c r="AB1458" s="113" t="s">
        <v>352</v>
      </c>
      <c r="AC1458" s="121"/>
      <c r="AD1458" s="289" t="s">
        <v>347</v>
      </c>
      <c r="AE1458" s="289" t="s">
        <v>347</v>
      </c>
      <c r="AF1458" s="113" t="s">
        <v>535</v>
      </c>
    </row>
    <row r="1459" spans="1:32" x14ac:dyDescent="0.25">
      <c r="A1459">
        <v>20</v>
      </c>
      <c r="B1459" t="s">
        <v>42</v>
      </c>
      <c r="C1459" t="s">
        <v>536</v>
      </c>
      <c r="D1459">
        <v>2</v>
      </c>
      <c r="E1459" t="s">
        <v>439</v>
      </c>
      <c r="F1459">
        <v>14</v>
      </c>
      <c r="G1459" t="str">
        <f>VLOOKUP(M1459,'BATERIA DE PROYECTOS'!$A$2:$G$115,7,0)</f>
        <v>Programa 14. Bogotá deportiva, recreativa, artística, patrimonial e intercultural.</v>
      </c>
      <c r="H1459" t="s">
        <v>373</v>
      </c>
      <c r="I1459" t="str">
        <f>VLOOKUP(M1459,'BATERIA DE PROYECTOS'!$A$2:$I$115,9,0)</f>
        <v>Bogotá cultural y deportiva</v>
      </c>
      <c r="J1459" t="s">
        <v>539</v>
      </c>
      <c r="K1459">
        <v>3</v>
      </c>
      <c r="L1459" t="str">
        <f>VLOOKUP(M1459,'BATERIA DE PROYECTOS'!$A$2:$L$115,12,0)</f>
        <v>Iniciativas de interés cultural, artístico, patrimonial y de cultura ciudadana.</v>
      </c>
      <c r="M1459">
        <v>33</v>
      </c>
      <c r="N1459" t="s">
        <v>542</v>
      </c>
      <c r="O1459" t="s">
        <v>543</v>
      </c>
      <c r="P1459" t="s">
        <v>1366</v>
      </c>
      <c r="Q1459" s="104">
        <v>280</v>
      </c>
      <c r="R1459" s="104">
        <v>280</v>
      </c>
      <c r="S1459" s="104">
        <v>280</v>
      </c>
      <c r="T1459" s="104">
        <v>280</v>
      </c>
      <c r="U1459" s="104">
        <v>1120</v>
      </c>
      <c r="V1459" s="105">
        <v>4.4999999999999997E-3</v>
      </c>
      <c r="W1459">
        <v>0</v>
      </c>
      <c r="X1459" s="103">
        <v>50</v>
      </c>
      <c r="Y1459" t="s">
        <v>1027</v>
      </c>
      <c r="Z1459" s="103">
        <v>26</v>
      </c>
      <c r="AA1459" s="112">
        <v>14</v>
      </c>
      <c r="AB1459" s="113" t="s">
        <v>544</v>
      </c>
      <c r="AC1459" s="121"/>
      <c r="AD1459" s="289" t="s">
        <v>545</v>
      </c>
      <c r="AE1459" s="289" t="s">
        <v>546</v>
      </c>
      <c r="AF1459" s="113" t="s">
        <v>548</v>
      </c>
    </row>
    <row r="1460" spans="1:32" x14ac:dyDescent="0.25">
      <c r="A1460">
        <v>20</v>
      </c>
      <c r="B1460" t="s">
        <v>42</v>
      </c>
      <c r="C1460" t="s">
        <v>536</v>
      </c>
      <c r="D1460">
        <v>2</v>
      </c>
      <c r="E1460" t="s">
        <v>439</v>
      </c>
      <c r="F1460">
        <v>14</v>
      </c>
      <c r="G1460" t="str">
        <f>VLOOKUP(M1460,'BATERIA DE PROYECTOS'!$A$2:$G$115,7,0)</f>
        <v>Programa 14. Bogotá deportiva, recreativa, artística, patrimonial e intercultural.</v>
      </c>
      <c r="H1460" t="s">
        <v>345</v>
      </c>
      <c r="I1460" t="str">
        <f>VLOOKUP(M1460,'BATERIA DE PROYECTOS'!$A$2:$I$115,9,0)</f>
        <v>Bogotá cultural y deportiva</v>
      </c>
      <c r="J1460" t="s">
        <v>347</v>
      </c>
      <c r="K1460">
        <v>24</v>
      </c>
      <c r="L1460" t="str">
        <f>VLOOKUP(M1460,'BATERIA DE PROYECTOS'!$A$2:$L$115,12,0)</f>
        <v xml:space="preserve">Recreación y deporte </v>
      </c>
      <c r="M1460">
        <v>34</v>
      </c>
      <c r="N1460" t="s">
        <v>551</v>
      </c>
      <c r="O1460" t="s">
        <v>552</v>
      </c>
      <c r="P1460" t="s">
        <v>1652</v>
      </c>
      <c r="Q1460" s="104">
        <v>131.22</v>
      </c>
      <c r="R1460" s="104">
        <v>135.04</v>
      </c>
      <c r="S1460" s="104">
        <v>138.97</v>
      </c>
      <c r="T1460" s="104">
        <v>143.02000000000001</v>
      </c>
      <c r="U1460" s="104">
        <v>548.24</v>
      </c>
      <c r="V1460" s="105">
        <v>2.1849999999999999E-3</v>
      </c>
      <c r="W1460">
        <v>0</v>
      </c>
      <c r="X1460" s="103">
        <v>40</v>
      </c>
      <c r="Y1460" t="s">
        <v>1027</v>
      </c>
      <c r="Z1460" s="103">
        <v>26</v>
      </c>
      <c r="AA1460" s="112">
        <v>15</v>
      </c>
      <c r="AB1460" s="113" t="s">
        <v>553</v>
      </c>
      <c r="AC1460" s="121"/>
      <c r="AD1460" s="289" t="s">
        <v>545</v>
      </c>
      <c r="AE1460" s="289" t="s">
        <v>347</v>
      </c>
      <c r="AF1460" s="113" t="s">
        <v>554</v>
      </c>
    </row>
    <row r="1461" spans="1:32" x14ac:dyDescent="0.25">
      <c r="A1461">
        <v>20</v>
      </c>
      <c r="B1461" t="s">
        <v>42</v>
      </c>
      <c r="C1461" t="s">
        <v>536</v>
      </c>
      <c r="D1461">
        <v>2</v>
      </c>
      <c r="E1461" t="s">
        <v>439</v>
      </c>
      <c r="F1461">
        <v>14</v>
      </c>
      <c r="G1461" t="str">
        <f>VLOOKUP(M1461,'BATERIA DE PROYECTOS'!$A$2:$G$115,7,0)</f>
        <v>Programa 14. Bogotá deportiva, recreativa, artística, patrimonial e intercultural.</v>
      </c>
      <c r="H1461" t="s">
        <v>345</v>
      </c>
      <c r="I1461" t="str">
        <f>VLOOKUP(M1461,'BATERIA DE PROYECTOS'!$A$2:$I$115,9,0)</f>
        <v>Bogotá cultural y deportiva</v>
      </c>
      <c r="J1461" t="s">
        <v>347</v>
      </c>
      <c r="K1461">
        <v>24</v>
      </c>
      <c r="L1461" t="str">
        <f>VLOOKUP(M1461,'BATERIA DE PROYECTOS'!$A$2:$L$115,12,0)</f>
        <v xml:space="preserve">Recreación y deporte </v>
      </c>
      <c r="M1461">
        <v>35</v>
      </c>
      <c r="N1461" t="s">
        <v>555</v>
      </c>
      <c r="O1461" t="s">
        <v>556</v>
      </c>
      <c r="P1461" t="s">
        <v>2220</v>
      </c>
      <c r="Q1461" s="104">
        <v>670.21</v>
      </c>
      <c r="R1461" s="104">
        <v>689.72</v>
      </c>
      <c r="S1461" s="104">
        <v>709.79</v>
      </c>
      <c r="T1461" s="104">
        <v>730.46</v>
      </c>
      <c r="U1461" s="104">
        <v>2800.18</v>
      </c>
      <c r="V1461" s="105">
        <v>1.116E-2</v>
      </c>
      <c r="W1461">
        <v>0</v>
      </c>
      <c r="X1461" s="103">
        <v>1200</v>
      </c>
      <c r="Y1461" t="s">
        <v>1027</v>
      </c>
      <c r="Z1461" s="103">
        <v>26</v>
      </c>
      <c r="AA1461" s="112">
        <v>15</v>
      </c>
      <c r="AB1461" s="113" t="s">
        <v>557</v>
      </c>
      <c r="AC1461" s="121"/>
      <c r="AD1461" s="289" t="s">
        <v>545</v>
      </c>
      <c r="AE1461" s="289" t="s">
        <v>347</v>
      </c>
      <c r="AF1461" s="113" t="s">
        <v>558</v>
      </c>
    </row>
    <row r="1462" spans="1:32" x14ac:dyDescent="0.25">
      <c r="A1462">
        <v>20</v>
      </c>
      <c r="B1462" t="s">
        <v>42</v>
      </c>
      <c r="C1462" t="s">
        <v>536</v>
      </c>
      <c r="D1462">
        <v>2</v>
      </c>
      <c r="E1462" t="s">
        <v>439</v>
      </c>
      <c r="F1462">
        <v>14</v>
      </c>
      <c r="G1462" t="str">
        <f>VLOOKUP(M1462,'BATERIA DE PROYECTOS'!$A$2:$G$115,7,0)</f>
        <v>Programa 14. Bogotá deportiva, recreativa, artística, patrimonial e intercultural.</v>
      </c>
      <c r="H1462" t="s">
        <v>345</v>
      </c>
      <c r="I1462" t="str">
        <f>VLOOKUP(M1462,'BATERIA DE PROYECTOS'!$A$2:$I$115,9,0)</f>
        <v>Bogotá cultural y deportiva</v>
      </c>
      <c r="J1462" t="s">
        <v>347</v>
      </c>
      <c r="K1462">
        <v>24</v>
      </c>
      <c r="L1462" t="str">
        <f>VLOOKUP(M1462,'BATERIA DE PROYECTOS'!$A$2:$L$115,12,0)</f>
        <v xml:space="preserve">Recreación y deporte </v>
      </c>
      <c r="M1462">
        <v>36</v>
      </c>
      <c r="N1462" t="s">
        <v>559</v>
      </c>
      <c r="O1462" t="s">
        <v>560</v>
      </c>
      <c r="P1462" t="s">
        <v>2221</v>
      </c>
      <c r="Q1462" s="104">
        <v>586.42999999999995</v>
      </c>
      <c r="R1462" s="104">
        <v>603.5</v>
      </c>
      <c r="S1462" s="104">
        <v>621.07000000000005</v>
      </c>
      <c r="T1462" s="104">
        <v>639.15</v>
      </c>
      <c r="U1462" s="104">
        <v>2450.16</v>
      </c>
      <c r="V1462" s="105">
        <v>9.7649999999999994E-3</v>
      </c>
      <c r="W1462">
        <v>0</v>
      </c>
      <c r="X1462" s="103">
        <v>1000</v>
      </c>
      <c r="Y1462" t="s">
        <v>1027</v>
      </c>
      <c r="Z1462" s="103">
        <v>26</v>
      </c>
      <c r="AA1462" s="112">
        <v>15</v>
      </c>
      <c r="AB1462" s="113" t="s">
        <v>561</v>
      </c>
      <c r="AC1462" s="121"/>
      <c r="AD1462" s="289" t="s">
        <v>545</v>
      </c>
      <c r="AE1462" s="289" t="s">
        <v>562</v>
      </c>
      <c r="AF1462" s="113" t="s">
        <v>563</v>
      </c>
    </row>
    <row r="1463" spans="1:32" x14ac:dyDescent="0.25">
      <c r="A1463">
        <v>20</v>
      </c>
      <c r="B1463" t="s">
        <v>42</v>
      </c>
      <c r="C1463" t="s">
        <v>536</v>
      </c>
      <c r="D1463">
        <v>2</v>
      </c>
      <c r="E1463" t="s">
        <v>439</v>
      </c>
      <c r="F1463">
        <v>14</v>
      </c>
      <c r="G1463" t="str">
        <f>VLOOKUP(M1463,'BATERIA DE PROYECTOS'!$A$2:$G$115,7,0)</f>
        <v>Programa 14. Bogotá deportiva, recreativa, artística, patrimonial e intercultural.</v>
      </c>
      <c r="H1463" t="s">
        <v>345</v>
      </c>
      <c r="I1463" t="str">
        <f>VLOOKUP(M1463,'BATERIA DE PROYECTOS'!$A$2:$I$115,9,0)</f>
        <v>Bogotá cultural y deportiva</v>
      </c>
      <c r="J1463" t="s">
        <v>347</v>
      </c>
      <c r="K1463">
        <v>24</v>
      </c>
      <c r="L1463" t="str">
        <f>VLOOKUP(M1463,'BATERIA DE PROYECTOS'!$A$2:$L$115,12,0)</f>
        <v xml:space="preserve">Recreación y deporte </v>
      </c>
      <c r="M1463">
        <v>37</v>
      </c>
      <c r="N1463" t="s">
        <v>564</v>
      </c>
      <c r="O1463" t="s">
        <v>565</v>
      </c>
      <c r="P1463" t="s">
        <v>2222</v>
      </c>
      <c r="Q1463" s="104">
        <v>289.45999999999998</v>
      </c>
      <c r="R1463" s="104">
        <v>297.89</v>
      </c>
      <c r="S1463" s="104">
        <v>306.56</v>
      </c>
      <c r="T1463" s="104">
        <v>315.49</v>
      </c>
      <c r="U1463" s="104">
        <v>1209.4000000000001</v>
      </c>
      <c r="V1463" s="105">
        <v>4.8199999999999996E-3</v>
      </c>
      <c r="W1463">
        <v>0</v>
      </c>
      <c r="X1463" s="103">
        <v>1000</v>
      </c>
      <c r="Y1463" t="s">
        <v>1027</v>
      </c>
      <c r="Z1463" s="103">
        <v>26</v>
      </c>
      <c r="AA1463" s="112">
        <v>15</v>
      </c>
      <c r="AB1463" s="113" t="s">
        <v>222</v>
      </c>
      <c r="AC1463" s="121"/>
      <c r="AD1463" s="289" t="s">
        <v>347</v>
      </c>
      <c r="AE1463" s="289" t="s">
        <v>347</v>
      </c>
      <c r="AF1463" s="113" t="s">
        <v>566</v>
      </c>
    </row>
    <row r="1464" spans="1:32" x14ac:dyDescent="0.25">
      <c r="A1464">
        <v>20</v>
      </c>
      <c r="B1464" t="s">
        <v>42</v>
      </c>
      <c r="C1464" t="s">
        <v>536</v>
      </c>
      <c r="D1464">
        <v>2</v>
      </c>
      <c r="E1464" t="s">
        <v>439</v>
      </c>
      <c r="F1464">
        <v>14</v>
      </c>
      <c r="G1464" t="str">
        <f>VLOOKUP(M1464,'BATERIA DE PROYECTOS'!$A$2:$G$115,7,0)</f>
        <v>Programa 14. Bogotá deportiva, recreativa, artística, patrimonial e intercultural.</v>
      </c>
      <c r="H1464" t="s">
        <v>345</v>
      </c>
      <c r="I1464" t="str">
        <f>VLOOKUP(M1464,'BATERIA DE PROYECTOS'!$A$2:$I$115,9,0)</f>
        <v>Bogotá cultural y deportiva</v>
      </c>
      <c r="J1464" t="s">
        <v>347</v>
      </c>
      <c r="K1464">
        <v>25</v>
      </c>
      <c r="L1464" t="str">
        <f>VLOOKUP(M1464,'BATERIA DE PROYECTOS'!$A$2:$L$115,12,0)</f>
        <v>Arte, cultura y patrimonio</v>
      </c>
      <c r="M1464">
        <v>38</v>
      </c>
      <c r="N1464" t="s">
        <v>569</v>
      </c>
      <c r="O1464" t="s">
        <v>570</v>
      </c>
      <c r="P1464" t="s">
        <v>2072</v>
      </c>
      <c r="Q1464" s="104">
        <v>1801.64</v>
      </c>
      <c r="R1464" s="104">
        <v>1854.08</v>
      </c>
      <c r="S1464" s="104">
        <v>1908.05</v>
      </c>
      <c r="T1464" s="104">
        <v>1963.6</v>
      </c>
      <c r="U1464" s="104">
        <v>7527.37</v>
      </c>
      <c r="V1464" s="105">
        <v>0.03</v>
      </c>
      <c r="W1464">
        <v>0</v>
      </c>
      <c r="X1464" s="103">
        <v>12</v>
      </c>
      <c r="Y1464" t="s">
        <v>1027</v>
      </c>
      <c r="Z1464" s="103">
        <v>26</v>
      </c>
      <c r="AA1464" s="112">
        <v>14</v>
      </c>
      <c r="AB1464" s="113" t="s">
        <v>571</v>
      </c>
      <c r="AC1464" s="121"/>
      <c r="AD1464" s="289" t="s">
        <v>545</v>
      </c>
      <c r="AE1464" s="289" t="s">
        <v>572</v>
      </c>
      <c r="AF1464" s="113" t="s">
        <v>573</v>
      </c>
    </row>
    <row r="1465" spans="1:32" x14ac:dyDescent="0.25">
      <c r="A1465">
        <v>20</v>
      </c>
      <c r="B1465" t="s">
        <v>42</v>
      </c>
      <c r="C1465" t="s">
        <v>536</v>
      </c>
      <c r="D1465">
        <v>2</v>
      </c>
      <c r="E1465" t="s">
        <v>439</v>
      </c>
      <c r="F1465">
        <v>14</v>
      </c>
      <c r="G1465" t="str">
        <f>VLOOKUP(M1465,'BATERIA DE PROYECTOS'!$A$2:$G$115,7,0)</f>
        <v>Programa 14. Bogotá deportiva, recreativa, artística, patrimonial e intercultural.</v>
      </c>
      <c r="H1465" t="s">
        <v>345</v>
      </c>
      <c r="I1465" t="str">
        <f>VLOOKUP(M1465,'BATERIA DE PROYECTOS'!$A$2:$I$115,9,0)</f>
        <v>Bogotá cultural y deportiva</v>
      </c>
      <c r="J1465" t="s">
        <v>347</v>
      </c>
      <c r="K1465">
        <v>25</v>
      </c>
      <c r="L1465" t="str">
        <f>VLOOKUP(M1465,'BATERIA DE PROYECTOS'!$A$2:$L$115,12,0)</f>
        <v>Arte, cultura y patrimonio</v>
      </c>
      <c r="M1465">
        <v>39</v>
      </c>
      <c r="N1465" t="s">
        <v>574</v>
      </c>
      <c r="O1465" t="s">
        <v>575</v>
      </c>
      <c r="P1465" t="s">
        <v>1715</v>
      </c>
      <c r="Q1465" s="104">
        <v>422.79</v>
      </c>
      <c r="R1465" s="104">
        <v>435.09</v>
      </c>
      <c r="S1465" s="104">
        <v>447.76</v>
      </c>
      <c r="T1465" s="104">
        <v>460.79</v>
      </c>
      <c r="U1465" s="104">
        <v>1766.42</v>
      </c>
      <c r="V1465" s="105">
        <v>7.0000000000000001E-3</v>
      </c>
      <c r="W1465">
        <v>0</v>
      </c>
      <c r="X1465" s="103">
        <v>600</v>
      </c>
      <c r="Y1465" t="s">
        <v>1027</v>
      </c>
      <c r="Z1465" s="103">
        <v>26</v>
      </c>
      <c r="AA1465" s="112">
        <v>14</v>
      </c>
      <c r="AB1465" s="113" t="s">
        <v>561</v>
      </c>
      <c r="AC1465" s="121"/>
      <c r="AD1465" s="289" t="s">
        <v>545</v>
      </c>
      <c r="AE1465" s="289" t="s">
        <v>576</v>
      </c>
      <c r="AF1465" s="113" t="s">
        <v>577</v>
      </c>
    </row>
    <row r="1466" spans="1:32" x14ac:dyDescent="0.25">
      <c r="A1466">
        <v>20</v>
      </c>
      <c r="B1466" t="s">
        <v>42</v>
      </c>
      <c r="C1466" t="s">
        <v>536</v>
      </c>
      <c r="D1466">
        <v>2</v>
      </c>
      <c r="E1466" t="s">
        <v>439</v>
      </c>
      <c r="F1466">
        <v>14</v>
      </c>
      <c r="G1466" t="str">
        <f>VLOOKUP(M1466,'BATERIA DE PROYECTOS'!$A$2:$G$115,7,0)</f>
        <v>Programa 14. Bogotá deportiva, recreativa, artística, patrimonial e intercultural.</v>
      </c>
      <c r="H1466" t="s">
        <v>345</v>
      </c>
      <c r="I1466" t="str">
        <f>VLOOKUP(M1466,'BATERIA DE PROYECTOS'!$A$2:$I$115,9,0)</f>
        <v>Bogotá cultural y deportiva</v>
      </c>
      <c r="J1466" t="s">
        <v>347</v>
      </c>
      <c r="K1466">
        <v>25</v>
      </c>
      <c r="L1466" t="str">
        <f>VLOOKUP(M1466,'BATERIA DE PROYECTOS'!$A$2:$L$115,12,0)</f>
        <v>Arte, cultura y patrimonio</v>
      </c>
      <c r="M1466">
        <v>40</v>
      </c>
      <c r="N1466" t="s">
        <v>578</v>
      </c>
      <c r="O1466" t="s">
        <v>579</v>
      </c>
      <c r="P1466" t="s">
        <v>1123</v>
      </c>
      <c r="Q1466" s="104">
        <v>180.16</v>
      </c>
      <c r="R1466" s="104">
        <v>185.41</v>
      </c>
      <c r="S1466" s="104">
        <v>190.8</v>
      </c>
      <c r="T1466" s="104">
        <v>196.36</v>
      </c>
      <c r="U1466" s="104">
        <v>752.74</v>
      </c>
      <c r="V1466" s="105">
        <v>3.0000000000000001E-3</v>
      </c>
      <c r="W1466">
        <v>0</v>
      </c>
      <c r="X1466" s="103">
        <v>32</v>
      </c>
      <c r="Y1466" t="s">
        <v>1027</v>
      </c>
      <c r="Z1466" s="103">
        <v>26</v>
      </c>
      <c r="AA1466" s="112">
        <v>14</v>
      </c>
      <c r="AB1466" s="113" t="s">
        <v>580</v>
      </c>
      <c r="AC1466" s="121"/>
      <c r="AD1466" s="289" t="s">
        <v>347</v>
      </c>
      <c r="AE1466" s="289" t="s">
        <v>347</v>
      </c>
      <c r="AF1466" s="113" t="s">
        <v>581</v>
      </c>
    </row>
    <row r="1467" spans="1:32" x14ac:dyDescent="0.25">
      <c r="A1467">
        <v>20</v>
      </c>
      <c r="B1467" t="s">
        <v>42</v>
      </c>
      <c r="C1467" t="s">
        <v>595</v>
      </c>
      <c r="D1467">
        <v>2</v>
      </c>
      <c r="E1467" t="s">
        <v>439</v>
      </c>
      <c r="F1467">
        <v>15</v>
      </c>
      <c r="G1467" t="str">
        <f>VLOOKUP(M1467,'BATERIA DE PROYECTOS'!$A$2:$G$115,7,0)</f>
        <v>Programa 15. Bogotá protege todas las formas de vida</v>
      </c>
      <c r="H1467" t="s">
        <v>345</v>
      </c>
      <c r="I1467" t="str">
        <f>VLOOKUP(M1467,'BATERIA DE PROYECTOS'!$A$2:$I$115,9,0)</f>
        <v>Cuidado de la vida</v>
      </c>
      <c r="J1467" t="s">
        <v>347</v>
      </c>
      <c r="K1467">
        <v>33</v>
      </c>
      <c r="L1467" t="str">
        <f>VLOOKUP(M1467,'BATERIA DE PROYECTOS'!$A$2:$L$115,12,0)</f>
        <v>Protección y bienestar animal</v>
      </c>
      <c r="M1467">
        <v>43</v>
      </c>
      <c r="N1467" t="s">
        <v>599</v>
      </c>
      <c r="O1467" t="s">
        <v>600</v>
      </c>
      <c r="P1467" t="s">
        <v>2223</v>
      </c>
      <c r="Q1467" s="104">
        <v>171.16</v>
      </c>
      <c r="R1467" s="104">
        <v>176.14</v>
      </c>
      <c r="S1467" s="104">
        <v>181.26</v>
      </c>
      <c r="T1467" s="104">
        <v>186.54</v>
      </c>
      <c r="U1467" s="104">
        <v>715.1</v>
      </c>
      <c r="V1467" s="105">
        <v>2.8500000000000001E-3</v>
      </c>
      <c r="W1467">
        <v>0</v>
      </c>
      <c r="X1467" s="103">
        <v>600</v>
      </c>
      <c r="Y1467" t="s">
        <v>1036</v>
      </c>
      <c r="Z1467" s="103">
        <v>33</v>
      </c>
      <c r="AA1467" s="112">
        <v>16</v>
      </c>
      <c r="AB1467" s="113" t="s">
        <v>406</v>
      </c>
      <c r="AC1467" s="121"/>
      <c r="AD1467" s="289" t="s">
        <v>347</v>
      </c>
      <c r="AE1467" s="289" t="s">
        <v>601</v>
      </c>
      <c r="AF1467" s="113" t="s">
        <v>602</v>
      </c>
    </row>
    <row r="1468" spans="1:32" x14ac:dyDescent="0.25">
      <c r="A1468">
        <v>20</v>
      </c>
      <c r="B1468" t="s">
        <v>42</v>
      </c>
      <c r="C1468" t="s">
        <v>595</v>
      </c>
      <c r="D1468">
        <v>2</v>
      </c>
      <c r="E1468" t="s">
        <v>439</v>
      </c>
      <c r="F1468">
        <v>15</v>
      </c>
      <c r="G1468" t="str">
        <f>VLOOKUP(M1468,'BATERIA DE PROYECTOS'!$A$2:$G$115,7,0)</f>
        <v>Programa 15. Bogotá protege todas las formas de vida</v>
      </c>
      <c r="H1468" t="s">
        <v>345</v>
      </c>
      <c r="I1468" t="str">
        <f>VLOOKUP(M1468,'BATERIA DE PROYECTOS'!$A$2:$I$115,9,0)</f>
        <v>Cuidado de la vida</v>
      </c>
      <c r="J1468" t="s">
        <v>347</v>
      </c>
      <c r="K1468">
        <v>33</v>
      </c>
      <c r="L1468" t="str">
        <f>VLOOKUP(M1468,'BATERIA DE PROYECTOS'!$A$2:$L$115,12,0)</f>
        <v>Protección y bienestar animal</v>
      </c>
      <c r="M1468">
        <v>44</v>
      </c>
      <c r="N1468" t="s">
        <v>603</v>
      </c>
      <c r="O1468" t="s">
        <v>604</v>
      </c>
      <c r="P1468" t="s">
        <v>1988</v>
      </c>
      <c r="Q1468" s="104">
        <v>682.22</v>
      </c>
      <c r="R1468" s="104">
        <v>702.08</v>
      </c>
      <c r="S1468" s="104">
        <v>722.51</v>
      </c>
      <c r="T1468" s="104">
        <v>743.55</v>
      </c>
      <c r="U1468" s="104">
        <v>2850.37</v>
      </c>
      <c r="V1468" s="105">
        <v>1.136E-2</v>
      </c>
      <c r="W1468">
        <v>0</v>
      </c>
      <c r="X1468" s="103">
        <v>1000</v>
      </c>
      <c r="Y1468" t="s">
        <v>1036</v>
      </c>
      <c r="Z1468" s="103">
        <v>33</v>
      </c>
      <c r="AA1468" s="112">
        <v>16</v>
      </c>
      <c r="AB1468" s="113" t="s">
        <v>605</v>
      </c>
      <c r="AC1468" s="121"/>
      <c r="AD1468" s="289" t="s">
        <v>347</v>
      </c>
      <c r="AE1468" s="289" t="s">
        <v>606</v>
      </c>
      <c r="AF1468" s="113" t="s">
        <v>607</v>
      </c>
    </row>
    <row r="1469" spans="1:32" x14ac:dyDescent="0.25">
      <c r="A1469">
        <v>20</v>
      </c>
      <c r="B1469" t="s">
        <v>42</v>
      </c>
      <c r="C1469" t="s">
        <v>644</v>
      </c>
      <c r="D1469">
        <v>3</v>
      </c>
      <c r="E1469" t="s">
        <v>645</v>
      </c>
      <c r="F1469">
        <v>16</v>
      </c>
      <c r="G1469" t="str">
        <f>VLOOKUP(M1469,'BATERIA DE PROYECTOS'!$A$2:$G$115,7,0)</f>
        <v>Programa 16. Atención integral a la primera infancia y educación como eje del potencial humano.</v>
      </c>
      <c r="H1469" t="s">
        <v>373</v>
      </c>
      <c r="I1469" t="str">
        <f>VLOOKUP(M1469,'BATERIA DE PROYECTOS'!$A$2:$I$115,9,0)</f>
        <v>Educación como eje del potencial humano</v>
      </c>
      <c r="J1469">
        <v>0.09</v>
      </c>
      <c r="K1469">
        <v>28</v>
      </c>
      <c r="L1469" t="str">
        <f>VLOOKUP(M1469,'BATERIA DE PROYECTOS'!$A$2:$L$115,12,0)</f>
        <v>Dotación de equipamientos para instituciones educativas públicas del distrito.</v>
      </c>
      <c r="M1469">
        <v>50</v>
      </c>
      <c r="N1469" t="s">
        <v>650</v>
      </c>
      <c r="O1469" t="s">
        <v>651</v>
      </c>
      <c r="P1469" t="s">
        <v>2224</v>
      </c>
      <c r="Q1469" s="104">
        <v>830</v>
      </c>
      <c r="R1469" s="104">
        <v>830</v>
      </c>
      <c r="S1469" s="104">
        <v>830</v>
      </c>
      <c r="T1469" s="104">
        <v>830</v>
      </c>
      <c r="U1469" s="104">
        <v>3320</v>
      </c>
      <c r="V1469" s="105">
        <v>1.32E-2</v>
      </c>
      <c r="W1469">
        <v>0</v>
      </c>
      <c r="X1469" s="103">
        <v>18</v>
      </c>
      <c r="Y1469" t="s">
        <v>1040</v>
      </c>
      <c r="Z1469" s="103">
        <v>15</v>
      </c>
      <c r="AA1469" s="112">
        <v>17</v>
      </c>
      <c r="AB1469" s="113" t="s">
        <v>222</v>
      </c>
      <c r="AC1469" s="121"/>
      <c r="AD1469" s="289" t="s">
        <v>347</v>
      </c>
      <c r="AE1469" s="289" t="s">
        <v>652</v>
      </c>
      <c r="AF1469" s="113" t="s">
        <v>653</v>
      </c>
    </row>
    <row r="1470" spans="1:32" x14ac:dyDescent="0.25">
      <c r="A1470">
        <v>20</v>
      </c>
      <c r="B1470" t="s">
        <v>42</v>
      </c>
      <c r="C1470" t="s">
        <v>644</v>
      </c>
      <c r="D1470">
        <v>3</v>
      </c>
      <c r="E1470" t="s">
        <v>645</v>
      </c>
      <c r="F1470">
        <v>16</v>
      </c>
      <c r="G1470" t="str">
        <f>VLOOKUP(M1470,'BATERIA DE PROYECTOS'!$A$2:$G$115,7,0)</f>
        <v>Programa 16. Atención integral a la primera infancia y educación como eje del potencial humano.</v>
      </c>
      <c r="H1470" t="s">
        <v>373</v>
      </c>
      <c r="I1470" t="str">
        <f>VLOOKUP(M1470,'BATERIA DE PROYECTOS'!$A$2:$I$115,9,0)</f>
        <v>Educación como eje del potencial humano</v>
      </c>
      <c r="J1470">
        <v>0.09</v>
      </c>
      <c r="K1470">
        <v>29</v>
      </c>
      <c r="L1470" t="str">
        <f>VLOOKUP(M1470,'BATERIA DE PROYECTOS'!$A$2:$L$115,12,0)</f>
        <v>Apoyo para educación superior</v>
      </c>
      <c r="M1470">
        <v>51</v>
      </c>
      <c r="N1470" t="s">
        <v>656</v>
      </c>
      <c r="O1470" t="s">
        <v>657</v>
      </c>
      <c r="P1470" t="s">
        <v>2225</v>
      </c>
      <c r="Q1470" s="104">
        <v>2000</v>
      </c>
      <c r="R1470" s="104">
        <v>2000</v>
      </c>
      <c r="S1470" s="104">
        <v>2000</v>
      </c>
      <c r="T1470" s="104">
        <v>2000</v>
      </c>
      <c r="U1470" s="104">
        <v>8000</v>
      </c>
      <c r="V1470" s="105">
        <v>3.1899999999999998E-2</v>
      </c>
      <c r="W1470">
        <v>0</v>
      </c>
      <c r="X1470" s="103">
        <v>160</v>
      </c>
      <c r="Y1470" t="s">
        <v>1040</v>
      </c>
      <c r="Z1470" s="103">
        <v>15</v>
      </c>
      <c r="AA1470" s="112">
        <v>17</v>
      </c>
      <c r="AB1470" s="113" t="s">
        <v>658</v>
      </c>
      <c r="AC1470" s="121"/>
      <c r="AD1470" s="289" t="s">
        <v>659</v>
      </c>
      <c r="AE1470" s="289" t="s">
        <v>660</v>
      </c>
      <c r="AF1470" s="113" t="s">
        <v>661</v>
      </c>
    </row>
    <row r="1471" spans="1:32" x14ac:dyDescent="0.25">
      <c r="A1471">
        <v>20</v>
      </c>
      <c r="B1471" t="s">
        <v>42</v>
      </c>
      <c r="C1471" t="s">
        <v>644</v>
      </c>
      <c r="D1471">
        <v>3</v>
      </c>
      <c r="E1471" t="s">
        <v>645</v>
      </c>
      <c r="F1471">
        <v>16</v>
      </c>
      <c r="G1471" t="str">
        <f>VLOOKUP(M1471,'BATERIA DE PROYECTOS'!$A$2:$G$115,7,0)</f>
        <v>Programa 16. Atención integral a la primera infancia y educación como eje del potencial humano.</v>
      </c>
      <c r="H1471" t="s">
        <v>373</v>
      </c>
      <c r="I1471" t="str">
        <f>VLOOKUP(M1471,'BATERIA DE PROYECTOS'!$A$2:$I$115,9,0)</f>
        <v>Educación como eje del potencial humano</v>
      </c>
      <c r="J1471">
        <v>0.09</v>
      </c>
      <c r="K1471">
        <v>29</v>
      </c>
      <c r="L1471" t="str">
        <f>VLOOKUP(M1471,'BATERIA DE PROYECTOS'!$A$2:$L$115,12,0)</f>
        <v>Apoyo para educación superior</v>
      </c>
      <c r="M1471">
        <v>52</v>
      </c>
      <c r="N1471" t="s">
        <v>662</v>
      </c>
      <c r="O1471" t="s">
        <v>663</v>
      </c>
      <c r="P1471" t="s">
        <v>2226</v>
      </c>
      <c r="Q1471" s="104">
        <v>1000</v>
      </c>
      <c r="R1471" s="104">
        <v>1000</v>
      </c>
      <c r="S1471" s="104">
        <v>1000</v>
      </c>
      <c r="T1471" s="104">
        <v>1000</v>
      </c>
      <c r="U1471" s="104">
        <v>4000</v>
      </c>
      <c r="V1471" s="105">
        <v>1.5900000000000001E-2</v>
      </c>
      <c r="W1471">
        <v>0</v>
      </c>
      <c r="X1471" s="103">
        <v>160</v>
      </c>
      <c r="Y1471" t="s">
        <v>1040</v>
      </c>
      <c r="Z1471" s="103">
        <v>15</v>
      </c>
      <c r="AA1471" s="112">
        <v>17</v>
      </c>
      <c r="AB1471" s="113" t="s">
        <v>664</v>
      </c>
      <c r="AC1471" s="121"/>
      <c r="AD1471" s="289" t="s">
        <v>659</v>
      </c>
      <c r="AE1471" s="289" t="s">
        <v>660</v>
      </c>
      <c r="AF1471" s="113" t="s">
        <v>665</v>
      </c>
    </row>
    <row r="1472" spans="1:32" x14ac:dyDescent="0.25">
      <c r="A1472">
        <v>20</v>
      </c>
      <c r="B1472" t="s">
        <v>42</v>
      </c>
      <c r="C1472" t="s">
        <v>644</v>
      </c>
      <c r="D1472">
        <v>3</v>
      </c>
      <c r="E1472" t="s">
        <v>645</v>
      </c>
      <c r="F1472">
        <v>16</v>
      </c>
      <c r="G1472" t="str">
        <f>VLOOKUP(M1472,'BATERIA DE PROYECTOS'!$A$2:$G$115,7,0)</f>
        <v>Programa 16. Atención integral a la primera infancia y educación como eje del potencial humano.</v>
      </c>
      <c r="H1472" t="s">
        <v>345</v>
      </c>
      <c r="I1472" t="str">
        <f>VLOOKUP(M1472,'BATERIA DE PROYECTOS'!$A$2:$I$115,9,0)</f>
        <v>Educación como eje del potencial humano</v>
      </c>
      <c r="J1472" t="s">
        <v>347</v>
      </c>
      <c r="K1472">
        <v>57</v>
      </c>
      <c r="L1472" t="str">
        <f>VLOOKUP(M1472,'BATERIA DE PROYECTOS'!$A$2:$L$115,12,0)</f>
        <v>Procesos complementarios de educación a las personas para el cierre de brechas de la ruralidad</v>
      </c>
      <c r="M1472">
        <v>53</v>
      </c>
      <c r="N1472" t="s">
        <v>668</v>
      </c>
      <c r="O1472" t="s">
        <v>669</v>
      </c>
      <c r="P1472" t="s">
        <v>2227</v>
      </c>
      <c r="Q1472" s="104">
        <v>300.87</v>
      </c>
      <c r="R1472" s="104">
        <v>309.63</v>
      </c>
      <c r="S1472" s="104">
        <v>318.64</v>
      </c>
      <c r="T1472" s="104">
        <v>327.92</v>
      </c>
      <c r="U1472" s="104">
        <v>1257.07</v>
      </c>
      <c r="V1472" s="105">
        <v>5.0000000000000001E-3</v>
      </c>
      <c r="W1472">
        <v>0</v>
      </c>
      <c r="X1472" s="103">
        <v>8</v>
      </c>
      <c r="Y1472" t="s">
        <v>1040</v>
      </c>
      <c r="Z1472" s="103">
        <v>15</v>
      </c>
      <c r="AA1472" s="112">
        <v>17</v>
      </c>
      <c r="AB1472" s="113" t="s">
        <v>670</v>
      </c>
      <c r="AC1472" s="121"/>
      <c r="AD1472" s="289" t="s">
        <v>347</v>
      </c>
      <c r="AE1472" s="289" t="s">
        <v>347</v>
      </c>
      <c r="AF1472" s="113" t="s">
        <v>671</v>
      </c>
    </row>
    <row r="1473" spans="1:32" x14ac:dyDescent="0.25">
      <c r="A1473">
        <v>20</v>
      </c>
      <c r="B1473" t="s">
        <v>42</v>
      </c>
      <c r="C1473" t="s">
        <v>672</v>
      </c>
      <c r="D1473">
        <v>3</v>
      </c>
      <c r="E1473" t="s">
        <v>645</v>
      </c>
      <c r="F1473">
        <v>19</v>
      </c>
      <c r="G1473" t="str">
        <f>VLOOKUP(M1473,'BATERIA DE PROYECTOS'!$A$2:$G$115,7,0)</f>
        <v>Programa 19. Desarrollo empresarial, productividad y empleo.</v>
      </c>
      <c r="H1473" t="s">
        <v>345</v>
      </c>
      <c r="I1473" t="str">
        <f>VLOOKUP(M1473,'BATERIA DE PROYECTOS'!$A$2:$I$115,9,0)</f>
        <v>Desarrollo empresarial, productividad y empleo</v>
      </c>
      <c r="J1473" t="s">
        <v>347</v>
      </c>
      <c r="K1473">
        <v>35</v>
      </c>
      <c r="L1473" t="str">
        <f>VLOOKUP(M1473,'BATERIA DE PROYECTOS'!$A$2:$L$115,12,0)</f>
        <v>Fortalecimiento de habilidades para la empleabilidad - impulso al empleo local.</v>
      </c>
      <c r="M1473">
        <v>54</v>
      </c>
      <c r="N1473" t="s">
        <v>677</v>
      </c>
      <c r="O1473" t="s">
        <v>678</v>
      </c>
      <c r="P1473" t="s">
        <v>1195</v>
      </c>
      <c r="Q1473" s="104">
        <v>228.21</v>
      </c>
      <c r="R1473" s="104">
        <v>234.85</v>
      </c>
      <c r="S1473" s="104">
        <v>241.69</v>
      </c>
      <c r="T1473" s="104">
        <v>248.72</v>
      </c>
      <c r="U1473" s="104">
        <v>953.47</v>
      </c>
      <c r="V1473" s="105">
        <v>3.8E-3</v>
      </c>
      <c r="W1473">
        <v>0</v>
      </c>
      <c r="X1473" s="103">
        <v>4</v>
      </c>
      <c r="Y1473" t="s">
        <v>1044</v>
      </c>
      <c r="Z1473" s="103">
        <v>11</v>
      </c>
      <c r="AA1473" s="112">
        <v>18</v>
      </c>
      <c r="AB1473" s="113" t="s">
        <v>352</v>
      </c>
      <c r="AC1473" s="121"/>
      <c r="AD1473" s="289" t="s">
        <v>679</v>
      </c>
      <c r="AE1473" s="289" t="s">
        <v>347</v>
      </c>
      <c r="AF1473" s="113" t="s">
        <v>680</v>
      </c>
    </row>
    <row r="1474" spans="1:32" x14ac:dyDescent="0.25">
      <c r="A1474">
        <v>20</v>
      </c>
      <c r="B1474" t="s">
        <v>42</v>
      </c>
      <c r="C1474" t="s">
        <v>536</v>
      </c>
      <c r="D1474">
        <v>3</v>
      </c>
      <c r="E1474" t="s">
        <v>645</v>
      </c>
      <c r="F1474">
        <v>20</v>
      </c>
      <c r="G1474" t="str">
        <f>VLOOKUP(M1474,'BATERIA DE PROYECTOS'!$A$2:$G$115,7,0)</f>
        <v>Programa 20. Promoción del emprendimiento formal, equitativo e incluyente</v>
      </c>
      <c r="H1474" t="s">
        <v>345</v>
      </c>
      <c r="I1474" t="str">
        <f>VLOOKUP(M1474,'BATERIA DE PROYECTOS'!$A$2:$I$115,9,0)</f>
        <v>Bogotá cultural y deportiva</v>
      </c>
      <c r="J1474" t="s">
        <v>347</v>
      </c>
      <c r="K1474">
        <v>30</v>
      </c>
      <c r="L1474" t="str">
        <f>VLOOKUP(M1474,'BATERIA DE PROYECTOS'!$A$2:$L$115,12,0)</f>
        <v>Sostenibilidad del ecosistema cultural y creativo</v>
      </c>
      <c r="M1474">
        <v>56</v>
      </c>
      <c r="N1474" t="s">
        <v>691</v>
      </c>
      <c r="O1474" t="s">
        <v>692</v>
      </c>
      <c r="P1474" t="s">
        <v>2029</v>
      </c>
      <c r="Q1474" s="104">
        <v>210.19</v>
      </c>
      <c r="R1474" s="104">
        <v>216.31</v>
      </c>
      <c r="S1474" s="104">
        <v>222.61</v>
      </c>
      <c r="T1474" s="104">
        <v>229.09</v>
      </c>
      <c r="U1474" s="104">
        <v>878.19</v>
      </c>
      <c r="V1474" s="105">
        <v>3.5000000000000001E-3</v>
      </c>
      <c r="W1474">
        <v>0</v>
      </c>
      <c r="X1474" s="103">
        <v>20</v>
      </c>
      <c r="Y1474" t="s">
        <v>1027</v>
      </c>
      <c r="Z1474" s="103">
        <v>26</v>
      </c>
      <c r="AA1474" s="112">
        <v>19</v>
      </c>
      <c r="AB1474" s="113" t="s">
        <v>693</v>
      </c>
      <c r="AC1474" s="121"/>
      <c r="AD1474" s="289" t="s">
        <v>545</v>
      </c>
      <c r="AE1474" s="289" t="s">
        <v>347</v>
      </c>
      <c r="AF1474" s="113" t="s">
        <v>694</v>
      </c>
    </row>
    <row r="1475" spans="1:32" x14ac:dyDescent="0.25">
      <c r="A1475">
        <v>20</v>
      </c>
      <c r="B1475" t="s">
        <v>42</v>
      </c>
      <c r="C1475" t="s">
        <v>672</v>
      </c>
      <c r="D1475">
        <v>3</v>
      </c>
      <c r="E1475" t="s">
        <v>645</v>
      </c>
      <c r="F1475">
        <v>20</v>
      </c>
      <c r="G1475" t="str">
        <f>VLOOKUP(M1475,'BATERIA DE PROYECTOS'!$A$2:$G$115,7,0)</f>
        <v>Programa 20. Promoción del emprendimiento formal, equitativo e incluyente</v>
      </c>
      <c r="H1475" t="s">
        <v>345</v>
      </c>
      <c r="I1475" t="str">
        <f>VLOOKUP(M1475,'BATERIA DE PROYECTOS'!$A$2:$I$115,9,0)</f>
        <v>Emprendimiento equitativo e incluyente</v>
      </c>
      <c r="J1475" t="s">
        <v>347</v>
      </c>
      <c r="K1475">
        <v>37</v>
      </c>
      <c r="L1475" t="str">
        <f>VLOOKUP(M1475,'BATERIA DE PROYECTOS'!$A$2:$L$115,12,0)</f>
        <v>Extensión agropecuaria y productividad rural</v>
      </c>
      <c r="M1475">
        <v>57</v>
      </c>
      <c r="N1475" t="s">
        <v>697</v>
      </c>
      <c r="O1475" t="s">
        <v>698</v>
      </c>
      <c r="P1475" t="s">
        <v>2228</v>
      </c>
      <c r="Q1475" s="104">
        <v>1082.19</v>
      </c>
      <c r="R1475" s="104">
        <v>1113.68</v>
      </c>
      <c r="S1475" s="104">
        <v>1146.0999999999999</v>
      </c>
      <c r="T1475" s="104">
        <v>1179.47</v>
      </c>
      <c r="U1475" s="104">
        <v>4521.4399999999996</v>
      </c>
      <c r="V1475" s="105">
        <v>1.7999999999999999E-2</v>
      </c>
      <c r="W1475">
        <v>0</v>
      </c>
      <c r="X1475" s="103">
        <v>600</v>
      </c>
      <c r="Y1475" t="s">
        <v>1044</v>
      </c>
      <c r="Z1475" s="103">
        <v>11</v>
      </c>
      <c r="AA1475" s="112">
        <v>20</v>
      </c>
      <c r="AB1475" s="113" t="s">
        <v>699</v>
      </c>
      <c r="AC1475" s="121"/>
      <c r="AD1475" s="289" t="s">
        <v>347</v>
      </c>
      <c r="AE1475" s="289" t="s">
        <v>700</v>
      </c>
      <c r="AF1475" s="113" t="s">
        <v>701</v>
      </c>
    </row>
    <row r="1476" spans="1:32" x14ac:dyDescent="0.25">
      <c r="A1476">
        <v>20</v>
      </c>
      <c r="B1476" t="s">
        <v>42</v>
      </c>
      <c r="C1476" t="s">
        <v>672</v>
      </c>
      <c r="D1476">
        <v>3</v>
      </c>
      <c r="E1476" t="s">
        <v>645</v>
      </c>
      <c r="F1476">
        <v>20</v>
      </c>
      <c r="G1476" t="str">
        <f>VLOOKUP(M1476,'BATERIA DE PROYECTOS'!$A$2:$G$115,7,0)</f>
        <v>Programa 20. Promoción del emprendimiento formal, equitativo e incluyente</v>
      </c>
      <c r="H1476" t="s">
        <v>345</v>
      </c>
      <c r="I1476" t="str">
        <f>VLOOKUP(M1476,'BATERIA DE PROYECTOS'!$A$2:$I$115,9,0)</f>
        <v>Emprendimiento equitativo e incluyente</v>
      </c>
      <c r="J1476" t="s">
        <v>347</v>
      </c>
      <c r="K1476">
        <v>38</v>
      </c>
      <c r="L1476" t="str">
        <f>VLOOKUP(M1476,'BATERIA DE PROYECTOS'!$A$2:$L$115,12,0)</f>
        <v>Fortalecimiento del tejido empresarial local</v>
      </c>
      <c r="M1476">
        <v>58</v>
      </c>
      <c r="N1476" t="s">
        <v>704</v>
      </c>
      <c r="O1476" t="s">
        <v>705</v>
      </c>
      <c r="P1476" t="s">
        <v>2229</v>
      </c>
      <c r="Q1476" s="104">
        <v>601.15</v>
      </c>
      <c r="R1476" s="104">
        <v>618.64</v>
      </c>
      <c r="S1476" s="104">
        <v>636.65</v>
      </c>
      <c r="T1476" s="104">
        <v>655.19000000000005</v>
      </c>
      <c r="U1476" s="104">
        <v>2511.63</v>
      </c>
      <c r="V1476" s="105">
        <v>0.01</v>
      </c>
      <c r="W1476">
        <v>0</v>
      </c>
      <c r="X1476" s="103">
        <v>120</v>
      </c>
      <c r="Y1476" t="s">
        <v>1044</v>
      </c>
      <c r="Z1476" s="103">
        <v>11</v>
      </c>
      <c r="AA1476" s="112">
        <v>20</v>
      </c>
      <c r="AB1476" s="113" t="s">
        <v>706</v>
      </c>
      <c r="AC1476" s="121"/>
      <c r="AD1476" s="289" t="s">
        <v>347</v>
      </c>
      <c r="AE1476" s="289" t="s">
        <v>707</v>
      </c>
      <c r="AF1476" s="113" t="s">
        <v>708</v>
      </c>
    </row>
    <row r="1477" spans="1:32" x14ac:dyDescent="0.25">
      <c r="A1477">
        <v>20</v>
      </c>
      <c r="B1477" t="s">
        <v>42</v>
      </c>
      <c r="C1477" t="s">
        <v>709</v>
      </c>
      <c r="D1477">
        <v>4</v>
      </c>
      <c r="E1477" t="s">
        <v>710</v>
      </c>
      <c r="F1477">
        <v>23</v>
      </c>
      <c r="G1477" t="str">
        <f>VLOOKUP(M1477,'BATERIA DE PROYECTOS'!$A$2:$G$115,7,0)</f>
        <v>Programa 23: Ordenamiento territorial sostenible, equilibrado y participativo</v>
      </c>
      <c r="H1477" t="s">
        <v>373</v>
      </c>
      <c r="I1477" t="str">
        <f>VLOOKUP(M1477,'BATERIA DE PROYECTOS'!$A$2:$I$115,9,0)</f>
        <v>Hábitat sostenible e incluyente</v>
      </c>
      <c r="J1477" t="s">
        <v>347</v>
      </c>
      <c r="K1477">
        <v>72</v>
      </c>
      <c r="L1477" t="str">
        <f>VLOOKUP(M1477,'BATERIA DE PROYECTOS'!$A$2:$L$115,12,0)</f>
        <v>Legalización y titulación de predios</v>
      </c>
      <c r="M1477">
        <v>59</v>
      </c>
      <c r="N1477" t="s">
        <v>715</v>
      </c>
      <c r="O1477" t="s">
        <v>716</v>
      </c>
      <c r="P1477" t="s">
        <v>2230</v>
      </c>
      <c r="Q1477" s="104">
        <v>580</v>
      </c>
      <c r="R1477" s="104">
        <v>570</v>
      </c>
      <c r="S1477" s="104">
        <v>570</v>
      </c>
      <c r="T1477" s="104">
        <v>580</v>
      </c>
      <c r="U1477" s="104">
        <v>2300</v>
      </c>
      <c r="V1477" s="105">
        <v>9.1999999999999998E-3</v>
      </c>
      <c r="W1477">
        <v>0</v>
      </c>
      <c r="X1477" s="103">
        <v>150</v>
      </c>
      <c r="Y1477" t="s">
        <v>1062</v>
      </c>
      <c r="Z1477" s="103">
        <v>43</v>
      </c>
      <c r="AA1477" s="112">
        <v>21</v>
      </c>
      <c r="AB1477" s="113" t="s">
        <v>717</v>
      </c>
      <c r="AC1477" s="121"/>
      <c r="AD1477" s="289" t="s">
        <v>347</v>
      </c>
      <c r="AE1477" s="289" t="s">
        <v>347</v>
      </c>
      <c r="AF1477" s="113" t="s">
        <v>718</v>
      </c>
    </row>
    <row r="1478" spans="1:32" x14ac:dyDescent="0.25">
      <c r="A1478">
        <v>20</v>
      </c>
      <c r="B1478" t="s">
        <v>42</v>
      </c>
      <c r="C1478" t="s">
        <v>536</v>
      </c>
      <c r="D1478">
        <v>4</v>
      </c>
      <c r="E1478" t="s">
        <v>710</v>
      </c>
      <c r="F1478">
        <v>24</v>
      </c>
      <c r="G1478" t="str">
        <f>VLOOKUP(M1478,'BATERIA DE PROYECTOS'!$A$2:$G$115,7,0)</f>
        <v>Programa 24. Revitalización y renovación urbana y rural con inclusión.</v>
      </c>
      <c r="H1478" t="s">
        <v>345</v>
      </c>
      <c r="I1478" t="str">
        <f>VLOOKUP(M1478,'BATERIA DE PROYECTOS'!$A$2:$I$115,9,0)</f>
        <v>Desarrollo urbano y rural integral</v>
      </c>
      <c r="J1478" t="s">
        <v>347</v>
      </c>
      <c r="K1478">
        <v>26</v>
      </c>
      <c r="L1478" t="str">
        <f>VLOOKUP(M1478,'BATERIA DE PROYECTOS'!$A$2:$L$115,12,0)</f>
        <v>Construcción, mantenimiento y dotación de parques de la red de proximidad</v>
      </c>
      <c r="M1478">
        <v>60</v>
      </c>
      <c r="N1478" t="s">
        <v>723</v>
      </c>
      <c r="O1478" t="s">
        <v>724</v>
      </c>
      <c r="P1478" t="s">
        <v>2231</v>
      </c>
      <c r="Q1478" s="104">
        <v>660.6</v>
      </c>
      <c r="R1478" s="104">
        <v>679.83</v>
      </c>
      <c r="S1478" s="104">
        <v>699.62</v>
      </c>
      <c r="T1478" s="104">
        <v>719.99</v>
      </c>
      <c r="U1478" s="104">
        <v>2760.04</v>
      </c>
      <c r="V1478" s="105">
        <v>1.0999999999999999E-2</v>
      </c>
      <c r="W1478">
        <v>0</v>
      </c>
      <c r="X1478" s="103">
        <v>4000</v>
      </c>
      <c r="Y1478" t="s">
        <v>1027</v>
      </c>
      <c r="Z1478" s="103">
        <v>26</v>
      </c>
      <c r="AA1478" s="112">
        <v>22</v>
      </c>
      <c r="AB1478" s="113" t="s">
        <v>725</v>
      </c>
      <c r="AC1478" s="121"/>
      <c r="AD1478" s="289" t="s">
        <v>347</v>
      </c>
      <c r="AE1478" s="289" t="s">
        <v>347</v>
      </c>
      <c r="AF1478" s="113" t="s">
        <v>726</v>
      </c>
    </row>
    <row r="1479" spans="1:32" x14ac:dyDescent="0.25">
      <c r="A1479">
        <v>20</v>
      </c>
      <c r="B1479" t="s">
        <v>42</v>
      </c>
      <c r="C1479" t="s">
        <v>536</v>
      </c>
      <c r="D1479">
        <v>4</v>
      </c>
      <c r="E1479" t="s">
        <v>710</v>
      </c>
      <c r="F1479">
        <v>24</v>
      </c>
      <c r="G1479" t="str">
        <f>VLOOKUP(M1479,'BATERIA DE PROYECTOS'!$A$2:$G$115,7,0)</f>
        <v>Programa 24. Revitalización y renovación urbana y rural con inclusión.</v>
      </c>
      <c r="H1479" t="s">
        <v>345</v>
      </c>
      <c r="I1479" t="str">
        <f>VLOOKUP(M1479,'BATERIA DE PROYECTOS'!$A$2:$I$115,9,0)</f>
        <v>Desarrollo urbano y rural integral</v>
      </c>
      <c r="J1479" t="s">
        <v>347</v>
      </c>
      <c r="K1479">
        <v>26</v>
      </c>
      <c r="L1479" t="str">
        <f>VLOOKUP(M1479,'BATERIA DE PROYECTOS'!$A$2:$L$115,12,0)</f>
        <v>Construcción, mantenimiento y dotación de parques de la red de proximidad</v>
      </c>
      <c r="M1479">
        <v>61</v>
      </c>
      <c r="N1479" t="s">
        <v>727</v>
      </c>
      <c r="O1479" t="s">
        <v>728</v>
      </c>
      <c r="P1479" t="s">
        <v>1462</v>
      </c>
      <c r="Q1479" s="104">
        <v>337.51</v>
      </c>
      <c r="R1479" s="104">
        <v>347.33</v>
      </c>
      <c r="S1479" s="104">
        <v>357.44</v>
      </c>
      <c r="T1479" s="104">
        <v>367.85</v>
      </c>
      <c r="U1479" s="104">
        <v>1410.13</v>
      </c>
      <c r="V1479" s="105">
        <v>5.5999999999999999E-3</v>
      </c>
      <c r="W1479">
        <v>0</v>
      </c>
      <c r="X1479" s="103">
        <v>1</v>
      </c>
      <c r="Y1479" t="s">
        <v>1027</v>
      </c>
      <c r="Z1479" s="103">
        <v>26</v>
      </c>
      <c r="AA1479" s="112">
        <v>22</v>
      </c>
      <c r="AB1479" s="113" t="s">
        <v>383</v>
      </c>
      <c r="AC1479" s="121"/>
      <c r="AD1479" s="289" t="s">
        <v>347</v>
      </c>
      <c r="AE1479" s="289" t="s">
        <v>729</v>
      </c>
      <c r="AF1479" s="113" t="s">
        <v>730</v>
      </c>
    </row>
    <row r="1480" spans="1:32" x14ac:dyDescent="0.25">
      <c r="A1480">
        <v>20</v>
      </c>
      <c r="B1480" t="s">
        <v>42</v>
      </c>
      <c r="C1480" t="s">
        <v>536</v>
      </c>
      <c r="D1480">
        <v>4</v>
      </c>
      <c r="E1480" t="s">
        <v>710</v>
      </c>
      <c r="F1480">
        <v>24</v>
      </c>
      <c r="G1480" t="str">
        <f>VLOOKUP(M1480,'BATERIA DE PROYECTOS'!$A$2:$G$115,7,0)</f>
        <v>Programa 24. Revitalización y renovación urbana y rural con inclusión.</v>
      </c>
      <c r="H1480" t="s">
        <v>345</v>
      </c>
      <c r="I1480" t="str">
        <f>VLOOKUP(M1480,'BATERIA DE PROYECTOS'!$A$2:$I$115,9,0)</f>
        <v>Desarrollo urbano y rural integral</v>
      </c>
      <c r="J1480" t="s">
        <v>347</v>
      </c>
      <c r="K1480">
        <v>31</v>
      </c>
      <c r="L1480" t="str">
        <f>VLOOKUP(M1480,'BATERIA DE PROYECTOS'!$A$2:$L$115,12,0)</f>
        <v>Dotación de equipamientos culturales de escala local</v>
      </c>
      <c r="M1480">
        <v>62</v>
      </c>
      <c r="N1480" t="s">
        <v>733</v>
      </c>
      <c r="O1480" t="s">
        <v>734</v>
      </c>
      <c r="P1480" t="s">
        <v>1050</v>
      </c>
      <c r="Q1480" s="104">
        <v>625.16999999999996</v>
      </c>
      <c r="R1480" s="104">
        <v>643.37</v>
      </c>
      <c r="S1480" s="104">
        <v>662.09</v>
      </c>
      <c r="T1480" s="104">
        <v>681.37</v>
      </c>
      <c r="U1480" s="104">
        <v>2612</v>
      </c>
      <c r="V1480" s="105">
        <v>1.04E-2</v>
      </c>
      <c r="W1480">
        <v>0</v>
      </c>
      <c r="X1480" s="103">
        <v>3</v>
      </c>
      <c r="Y1480" t="s">
        <v>1027</v>
      </c>
      <c r="Z1480" s="103">
        <v>26</v>
      </c>
      <c r="AA1480" s="112">
        <v>33</v>
      </c>
      <c r="AB1480" s="113" t="s">
        <v>383</v>
      </c>
      <c r="AC1480" s="121"/>
      <c r="AD1480" s="289" t="s">
        <v>347</v>
      </c>
      <c r="AE1480" s="289" t="s">
        <v>735</v>
      </c>
      <c r="AF1480" s="113" t="s">
        <v>736</v>
      </c>
    </row>
    <row r="1481" spans="1:32" x14ac:dyDescent="0.25">
      <c r="A1481">
        <v>20</v>
      </c>
      <c r="B1481" t="s">
        <v>42</v>
      </c>
      <c r="C1481" t="s">
        <v>595</v>
      </c>
      <c r="D1481">
        <v>4</v>
      </c>
      <c r="E1481" t="s">
        <v>710</v>
      </c>
      <c r="F1481">
        <v>25</v>
      </c>
      <c r="G1481" t="str">
        <f>VLOOKUP(M1481,'BATERIA DE PROYECTOS'!$A$2:$G$115,7,0)</f>
        <v>Programa 25. Aumento de la resiliencia al cambio climático y reduccion de la vulnerabilidad</v>
      </c>
      <c r="H1481" t="s">
        <v>345</v>
      </c>
      <c r="I1481" t="str">
        <f>VLOOKUP(M1481,'BATERIA DE PROYECTOS'!$A$2:$I$115,9,0)</f>
        <v>Protección del ambiente y resiliencia al cambio climático</v>
      </c>
      <c r="J1481" t="s">
        <v>347</v>
      </c>
      <c r="K1481">
        <v>32</v>
      </c>
      <c r="L1481" t="str">
        <f>VLOOKUP(M1481,'BATERIA DE PROYECTOS'!$A$2:$L$115,12,0)</f>
        <v xml:space="preserve">Reverdecimeinto Urbano </v>
      </c>
      <c r="M1481">
        <v>64</v>
      </c>
      <c r="N1481" t="s">
        <v>746</v>
      </c>
      <c r="O1481" t="s">
        <v>747</v>
      </c>
      <c r="P1481" t="s">
        <v>2232</v>
      </c>
      <c r="Q1481" s="104">
        <v>600.54999999999995</v>
      </c>
      <c r="R1481" s="104">
        <v>618.03</v>
      </c>
      <c r="S1481" s="104">
        <v>636.02</v>
      </c>
      <c r="T1481" s="104">
        <v>654.53</v>
      </c>
      <c r="U1481" s="104">
        <v>2509.12</v>
      </c>
      <c r="V1481" s="105">
        <v>0.01</v>
      </c>
      <c r="W1481">
        <v>0</v>
      </c>
      <c r="X1481" s="103">
        <v>16</v>
      </c>
      <c r="Y1481" t="s">
        <v>1036</v>
      </c>
      <c r="Z1481" s="103">
        <v>33</v>
      </c>
      <c r="AA1481" s="112">
        <v>24</v>
      </c>
      <c r="AB1481" s="113" t="s">
        <v>748</v>
      </c>
      <c r="AC1481" s="121"/>
      <c r="AD1481" s="289" t="s">
        <v>744</v>
      </c>
      <c r="AE1481" s="289" t="s">
        <v>749</v>
      </c>
      <c r="AF1481" s="113" t="s">
        <v>745</v>
      </c>
    </row>
    <row r="1482" spans="1:32" x14ac:dyDescent="0.25">
      <c r="A1482">
        <v>20</v>
      </c>
      <c r="B1482" t="s">
        <v>42</v>
      </c>
      <c r="C1482" t="s">
        <v>595</v>
      </c>
      <c r="D1482">
        <v>4</v>
      </c>
      <c r="E1482" t="s">
        <v>710</v>
      </c>
      <c r="F1482">
        <v>25</v>
      </c>
      <c r="G1482" t="str">
        <f>VLOOKUP(M1482,'BATERIA DE PROYECTOS'!$A$2:$G$115,7,0)</f>
        <v>Programa 25. Aumento de la resiliencia al cambio climático y reduccion de la vulnerabilidad</v>
      </c>
      <c r="H1482" t="s">
        <v>345</v>
      </c>
      <c r="I1482" t="str">
        <f>VLOOKUP(M1482,'BATERIA DE PROYECTOS'!$A$2:$I$115,9,0)</f>
        <v>Protección del ambiente y resiliencia al cambio climático</v>
      </c>
      <c r="J1482" t="s">
        <v>347</v>
      </c>
      <c r="K1482">
        <v>32</v>
      </c>
      <c r="L1482" t="str">
        <f>VLOOKUP(M1482,'BATERIA DE PROYECTOS'!$A$2:$L$115,12,0)</f>
        <v xml:space="preserve">Reverdecimeinto Urbano </v>
      </c>
      <c r="M1482">
        <v>65</v>
      </c>
      <c r="N1482" t="s">
        <v>750</v>
      </c>
      <c r="O1482" t="s">
        <v>751</v>
      </c>
      <c r="P1482" t="s">
        <v>2233</v>
      </c>
      <c r="Q1482" s="104">
        <v>294.87</v>
      </c>
      <c r="R1482" s="104">
        <v>303.45</v>
      </c>
      <c r="S1482" s="104">
        <v>312.27999999999997</v>
      </c>
      <c r="T1482" s="104">
        <v>321.38</v>
      </c>
      <c r="U1482" s="104">
        <v>1231.98</v>
      </c>
      <c r="V1482" s="105">
        <v>4.8999999999999998E-3</v>
      </c>
      <c r="W1482">
        <v>0</v>
      </c>
      <c r="X1482" s="103">
        <v>8</v>
      </c>
      <c r="Y1482" t="s">
        <v>1036</v>
      </c>
      <c r="Z1482" s="103">
        <v>33</v>
      </c>
      <c r="AA1482" s="112">
        <v>24</v>
      </c>
      <c r="AB1482" s="113" t="s">
        <v>752</v>
      </c>
      <c r="AC1482" s="121"/>
      <c r="AD1482" s="289" t="s">
        <v>744</v>
      </c>
      <c r="AE1482" s="289" t="s">
        <v>753</v>
      </c>
      <c r="AF1482" s="113" t="s">
        <v>745</v>
      </c>
    </row>
    <row r="1483" spans="1:32" x14ac:dyDescent="0.25">
      <c r="A1483">
        <v>20</v>
      </c>
      <c r="B1483" t="s">
        <v>42</v>
      </c>
      <c r="C1483" t="s">
        <v>758</v>
      </c>
      <c r="D1483">
        <v>4</v>
      </c>
      <c r="E1483" t="s">
        <v>710</v>
      </c>
      <c r="F1483">
        <v>25</v>
      </c>
      <c r="G1483" t="str">
        <f>VLOOKUP(M1483,'BATERIA DE PROYECTOS'!$A$2:$G$115,7,0)</f>
        <v>Programa 25. Aumento de la resiliencia al cambio climático y reduccion de la vulnerabilidad</v>
      </c>
      <c r="H1483" t="s">
        <v>345</v>
      </c>
      <c r="I1483" t="str">
        <f>VLOOKUP(M1483,'BATERIA DE PROYECTOS'!$A$2:$I$115,9,0)</f>
        <v>Protección del ambiente y resiliencia al cambio climático</v>
      </c>
      <c r="J1483" t="s">
        <v>347</v>
      </c>
      <c r="K1483">
        <v>32</v>
      </c>
      <c r="L1483" t="str">
        <f>VLOOKUP(M1483,'BATERIA DE PROYECTOS'!$A$2:$L$115,12,0)</f>
        <v xml:space="preserve">Reverdecimeinto Urbano </v>
      </c>
      <c r="M1483">
        <v>67</v>
      </c>
      <c r="N1483" t="s">
        <v>759</v>
      </c>
      <c r="O1483" t="s">
        <v>760</v>
      </c>
      <c r="P1483" t="s">
        <v>1142</v>
      </c>
      <c r="Q1483" s="104">
        <v>450</v>
      </c>
      <c r="R1483" s="104">
        <v>450</v>
      </c>
      <c r="S1483" s="104">
        <v>450</v>
      </c>
      <c r="T1483" s="104">
        <v>550</v>
      </c>
      <c r="U1483" s="104">
        <v>1900</v>
      </c>
      <c r="V1483" s="105">
        <v>7.6E-3</v>
      </c>
      <c r="W1483">
        <v>0</v>
      </c>
      <c r="X1483" s="103">
        <v>4</v>
      </c>
      <c r="Y1483" t="s">
        <v>1036</v>
      </c>
      <c r="Z1483" s="103">
        <v>33</v>
      </c>
      <c r="AA1483" s="112">
        <v>23</v>
      </c>
      <c r="AB1483" s="113" t="s">
        <v>761</v>
      </c>
      <c r="AC1483" s="121"/>
      <c r="AD1483" s="289" t="s">
        <v>762</v>
      </c>
      <c r="AE1483" s="289" t="s">
        <v>347</v>
      </c>
      <c r="AF1483" s="113" t="s">
        <v>602</v>
      </c>
    </row>
    <row r="1484" spans="1:32" x14ac:dyDescent="0.25">
      <c r="A1484">
        <v>20</v>
      </c>
      <c r="B1484" t="s">
        <v>42</v>
      </c>
      <c r="C1484" t="s">
        <v>758</v>
      </c>
      <c r="D1484">
        <v>4</v>
      </c>
      <c r="E1484" t="s">
        <v>710</v>
      </c>
      <c r="F1484">
        <v>25</v>
      </c>
      <c r="G1484" t="str">
        <f>VLOOKUP(M1484,'BATERIA DE PROYECTOS'!$A$2:$G$115,7,0)</f>
        <v>Programa 25. Aumento de la resiliencia al cambio climático y reduccion de la vulnerabilidad</v>
      </c>
      <c r="H1484" t="s">
        <v>345</v>
      </c>
      <c r="I1484" t="str">
        <f>VLOOKUP(M1484,'BATERIA DE PROYECTOS'!$A$2:$I$115,9,0)</f>
        <v>Protección del ambiente y resiliencia al cambio climático</v>
      </c>
      <c r="J1484" t="s">
        <v>347</v>
      </c>
      <c r="K1484">
        <v>32</v>
      </c>
      <c r="L1484" t="str">
        <f>VLOOKUP(M1484,'BATERIA DE PROYECTOS'!$A$2:$L$115,12,0)</f>
        <v xml:space="preserve">Reverdecimeinto Urbano </v>
      </c>
      <c r="M1484">
        <v>68</v>
      </c>
      <c r="N1484" t="s">
        <v>763</v>
      </c>
      <c r="O1484" t="s">
        <v>764</v>
      </c>
      <c r="P1484" t="s">
        <v>2234</v>
      </c>
      <c r="Q1484" s="104">
        <v>420</v>
      </c>
      <c r="R1484" s="104">
        <v>420</v>
      </c>
      <c r="S1484" s="104">
        <v>420</v>
      </c>
      <c r="T1484" s="104">
        <v>520</v>
      </c>
      <c r="U1484" s="104">
        <v>1780</v>
      </c>
      <c r="V1484" s="105">
        <v>7.1000000000000004E-3</v>
      </c>
      <c r="W1484">
        <v>0</v>
      </c>
      <c r="X1484" s="103">
        <v>100</v>
      </c>
      <c r="Y1484" t="s">
        <v>1036</v>
      </c>
      <c r="Z1484" s="103">
        <v>33</v>
      </c>
      <c r="AA1484" s="112">
        <v>23</v>
      </c>
      <c r="AB1484" s="113" t="s">
        <v>765</v>
      </c>
      <c r="AC1484" s="121"/>
      <c r="AD1484" s="289" t="s">
        <v>347</v>
      </c>
      <c r="AE1484" s="289" t="s">
        <v>766</v>
      </c>
      <c r="AF1484" s="113" t="s">
        <v>767</v>
      </c>
    </row>
    <row r="1485" spans="1:32" x14ac:dyDescent="0.25">
      <c r="A1485">
        <v>20</v>
      </c>
      <c r="B1485" t="s">
        <v>42</v>
      </c>
      <c r="C1485" t="s">
        <v>758</v>
      </c>
      <c r="D1485">
        <v>4</v>
      </c>
      <c r="E1485" t="s">
        <v>710</v>
      </c>
      <c r="F1485">
        <v>25</v>
      </c>
      <c r="G1485" t="str">
        <f>VLOOKUP(M1485,'BATERIA DE PROYECTOS'!$A$2:$G$115,7,0)</f>
        <v>Programa 25. Aumento de la resiliencia al cambio climático y reduccion de la vulnerabilidad</v>
      </c>
      <c r="H1485" t="s">
        <v>345</v>
      </c>
      <c r="I1485" t="str">
        <f>VLOOKUP(M1485,'BATERIA DE PROYECTOS'!$A$2:$I$115,9,0)</f>
        <v>Protección del ambiente y resiliencia al cambio climático</v>
      </c>
      <c r="J1485" t="s">
        <v>347</v>
      </c>
      <c r="K1485">
        <v>34</v>
      </c>
      <c r="L1485" t="str">
        <f>VLOOKUP(M1485,'BATERIA DE PROYECTOS'!$A$2:$L$115,12,0)</f>
        <v>Cambios de hábitos de consumo, separación en la fuente y reciclaje.</v>
      </c>
      <c r="M1485">
        <v>76</v>
      </c>
      <c r="N1485" t="s">
        <v>793</v>
      </c>
      <c r="O1485" t="s">
        <v>794</v>
      </c>
      <c r="P1485" t="s">
        <v>2235</v>
      </c>
      <c r="Q1485" s="104">
        <v>408.97</v>
      </c>
      <c r="R1485" s="104">
        <v>420.88</v>
      </c>
      <c r="S1485" s="104">
        <v>433.13</v>
      </c>
      <c r="T1485" s="104">
        <v>445.74</v>
      </c>
      <c r="U1485" s="104">
        <v>1708.71</v>
      </c>
      <c r="V1485" s="105">
        <v>6.7999999999999996E-3</v>
      </c>
      <c r="W1485">
        <v>0</v>
      </c>
      <c r="X1485" s="103">
        <v>500</v>
      </c>
      <c r="Y1485" t="s">
        <v>1062</v>
      </c>
      <c r="Z1485" s="103">
        <v>43</v>
      </c>
      <c r="AA1485" s="112">
        <v>23</v>
      </c>
      <c r="AB1485" s="113" t="s">
        <v>795</v>
      </c>
      <c r="AC1485" s="121"/>
      <c r="AD1485" s="289" t="s">
        <v>347</v>
      </c>
      <c r="AE1485" s="289" t="s">
        <v>796</v>
      </c>
      <c r="AF1485" s="113" t="s">
        <v>797</v>
      </c>
    </row>
    <row r="1486" spans="1:32" x14ac:dyDescent="0.25">
      <c r="A1486">
        <v>20</v>
      </c>
      <c r="B1486" t="s">
        <v>42</v>
      </c>
      <c r="C1486" t="s">
        <v>758</v>
      </c>
      <c r="D1486">
        <v>4</v>
      </c>
      <c r="E1486" t="s">
        <v>710</v>
      </c>
      <c r="F1486">
        <v>25</v>
      </c>
      <c r="G1486" t="str">
        <f>VLOOKUP(M1486,'BATERIA DE PROYECTOS'!$A$2:$G$115,7,0)</f>
        <v>Programa 25. Aumento de la resiliencia al cambio climático y reduccion de la vulnerabilidad</v>
      </c>
      <c r="H1486" t="s">
        <v>373</v>
      </c>
      <c r="I1486" t="str">
        <f>VLOOKUP(M1486,'BATERIA DE PROYECTOS'!$A$2:$I$115,9,0)</f>
        <v>Desarrollo urbano y rural integral</v>
      </c>
      <c r="J1486" t="s">
        <v>539</v>
      </c>
      <c r="K1486">
        <v>39</v>
      </c>
      <c r="L1486" t="str">
        <f>VLOOKUP(M1486,'BATERIA DE PROYECTOS'!$A$2:$L$115,12,0)</f>
        <v>Asistencia técnica agropecuaria y ambiental</v>
      </c>
      <c r="M1486">
        <v>110</v>
      </c>
      <c r="N1486" t="s">
        <v>787</v>
      </c>
      <c r="O1486" t="s">
        <v>788</v>
      </c>
      <c r="P1486" t="s">
        <v>2236</v>
      </c>
      <c r="Q1486" s="104">
        <v>1500</v>
      </c>
      <c r="R1486" s="104">
        <v>1500</v>
      </c>
      <c r="S1486" s="104">
        <v>1600</v>
      </c>
      <c r="T1486" s="104">
        <v>2000</v>
      </c>
      <c r="U1486" s="104">
        <v>6600</v>
      </c>
      <c r="V1486" s="105">
        <v>2.63E-2</v>
      </c>
      <c r="W1486">
        <v>0</v>
      </c>
      <c r="X1486" s="103">
        <v>500</v>
      </c>
      <c r="Y1486" t="s">
        <v>1036</v>
      </c>
      <c r="Z1486" s="103">
        <v>33</v>
      </c>
      <c r="AA1486" s="112">
        <v>23</v>
      </c>
      <c r="AB1486" s="113" t="s">
        <v>789</v>
      </c>
      <c r="AC1486" s="121"/>
      <c r="AD1486" s="289" t="s">
        <v>347</v>
      </c>
      <c r="AE1486" s="289" t="s">
        <v>347</v>
      </c>
      <c r="AF1486" s="113" t="s">
        <v>790</v>
      </c>
    </row>
    <row r="1487" spans="1:32" x14ac:dyDescent="0.25">
      <c r="A1487">
        <v>20</v>
      </c>
      <c r="B1487" t="s">
        <v>42</v>
      </c>
      <c r="C1487" t="s">
        <v>421</v>
      </c>
      <c r="D1487">
        <v>4</v>
      </c>
      <c r="E1487" t="s">
        <v>710</v>
      </c>
      <c r="F1487">
        <v>26</v>
      </c>
      <c r="G1487" t="str">
        <f>VLOOKUP(M1487,'BATERIA DE PROYECTOS'!$A$2:$G$115,7,0)</f>
        <v>Programa 26. Movilidad Sostenible.</v>
      </c>
      <c r="H1487" t="s">
        <v>345</v>
      </c>
      <c r="I1487" t="str">
        <f>VLOOKUP(M1487,'BATERIA DE PROYECTOS'!$A$2:$I$115,9,0)</f>
        <v>Infraestructura segura e incluyente</v>
      </c>
      <c r="J1487" t="s">
        <v>799</v>
      </c>
      <c r="K1487">
        <v>17</v>
      </c>
      <c r="L1487" t="str">
        <f>VLOOKUP(M1487,'BATERIA DE PROYECTOS'!$A$2:$L$115,12,0)</f>
        <v>Diseño, construcción y conservación (mantenimiento y rehabilitación) de la malla vial local e intermedia urbana o rural.</v>
      </c>
      <c r="M1487">
        <v>78</v>
      </c>
      <c r="N1487" t="s">
        <v>807</v>
      </c>
      <c r="O1487" t="s">
        <v>808</v>
      </c>
      <c r="P1487" t="s">
        <v>2237</v>
      </c>
      <c r="Q1487" s="104">
        <v>11199.61</v>
      </c>
      <c r="R1487" s="104">
        <v>11525.57</v>
      </c>
      <c r="S1487" s="104">
        <v>11861.07</v>
      </c>
      <c r="T1487" s="104">
        <v>12206.41</v>
      </c>
      <c r="U1487" s="104">
        <v>46792.66</v>
      </c>
      <c r="V1487" s="105">
        <v>0.1865</v>
      </c>
      <c r="W1487">
        <v>0</v>
      </c>
      <c r="X1487" s="103">
        <v>40</v>
      </c>
      <c r="Y1487" t="s">
        <v>1006</v>
      </c>
      <c r="Z1487" s="103">
        <v>37</v>
      </c>
      <c r="AA1487" s="112">
        <v>25</v>
      </c>
      <c r="AB1487" s="113" t="s">
        <v>809</v>
      </c>
      <c r="AC1487" s="121"/>
      <c r="AD1487" s="289" t="s">
        <v>347</v>
      </c>
      <c r="AE1487" s="289" t="s">
        <v>805</v>
      </c>
      <c r="AF1487" s="113" t="s">
        <v>806</v>
      </c>
    </row>
    <row r="1488" spans="1:32" x14ac:dyDescent="0.25">
      <c r="A1488">
        <v>20</v>
      </c>
      <c r="B1488" t="s">
        <v>42</v>
      </c>
      <c r="C1488" t="s">
        <v>595</v>
      </c>
      <c r="D1488">
        <v>4</v>
      </c>
      <c r="E1488" t="s">
        <v>710</v>
      </c>
      <c r="F1488">
        <v>27</v>
      </c>
      <c r="G1488" t="str">
        <f>VLOOKUP(M1488,'BATERIA DE PROYECTOS'!$A$2:$G$115,7,0)</f>
        <v>Programa 27. Gestión del riesgo de desastres para un territorio seguro</v>
      </c>
      <c r="H1488" t="s">
        <v>373</v>
      </c>
      <c r="I1488" t="str">
        <f>VLOOKUP(M1488,'BATERIA DE PROYECTOS'!$A$2:$I$115,9,0)</f>
        <v>Protección del ambiente y resiliencia al cambio climático</v>
      </c>
      <c r="J1488" t="s">
        <v>539</v>
      </c>
      <c r="K1488">
        <v>40</v>
      </c>
      <c r="L1488" t="str">
        <f>VLOOKUP(M1488,'BATERIA DE PROYECTOS'!$A$2:$L$115,12,0)</f>
        <v>Manejo de emergencias y mitigación del riesgo de desastres</v>
      </c>
      <c r="M1488">
        <v>79</v>
      </c>
      <c r="N1488" t="s">
        <v>813</v>
      </c>
      <c r="O1488" t="s">
        <v>814</v>
      </c>
      <c r="P1488" t="s">
        <v>2238</v>
      </c>
      <c r="Q1488" s="104">
        <v>400</v>
      </c>
      <c r="R1488" s="104">
        <v>400</v>
      </c>
      <c r="S1488" s="104">
        <v>400</v>
      </c>
      <c r="T1488" s="104">
        <v>400</v>
      </c>
      <c r="U1488" s="104">
        <v>1600</v>
      </c>
      <c r="V1488" s="105">
        <v>6.4000000000000003E-3</v>
      </c>
      <c r="W1488">
        <v>0</v>
      </c>
      <c r="X1488" s="103">
        <v>12</v>
      </c>
      <c r="Y1488" t="s">
        <v>1036</v>
      </c>
      <c r="Z1488" s="103">
        <v>33</v>
      </c>
      <c r="AA1488" s="112">
        <v>26</v>
      </c>
      <c r="AB1488" s="113" t="s">
        <v>815</v>
      </c>
      <c r="AC1488" s="121"/>
      <c r="AD1488" s="289" t="s">
        <v>347</v>
      </c>
      <c r="AE1488" s="289" t="s">
        <v>347</v>
      </c>
      <c r="AF1488" s="113" t="s">
        <v>816</v>
      </c>
    </row>
    <row r="1489" spans="1:32" x14ac:dyDescent="0.25">
      <c r="A1489">
        <v>20</v>
      </c>
      <c r="B1489" t="s">
        <v>42</v>
      </c>
      <c r="C1489" t="s">
        <v>595</v>
      </c>
      <c r="D1489">
        <v>4</v>
      </c>
      <c r="E1489" t="s">
        <v>710</v>
      </c>
      <c r="F1489">
        <v>27</v>
      </c>
      <c r="G1489" t="str">
        <f>VLOOKUP(M1489,'BATERIA DE PROYECTOS'!$A$2:$G$115,7,0)</f>
        <v>Programa 27. Gestión del riesgo de desastres para un territorio seguro</v>
      </c>
      <c r="H1489" t="s">
        <v>373</v>
      </c>
      <c r="I1489" t="str">
        <f>VLOOKUP(M1489,'BATERIA DE PROYECTOS'!$A$2:$I$115,9,0)</f>
        <v>Protección del ambiente y resiliencia al cambio climático</v>
      </c>
      <c r="J1489" t="s">
        <v>539</v>
      </c>
      <c r="K1489">
        <v>40</v>
      </c>
      <c r="L1489" t="str">
        <f>VLOOKUP(M1489,'BATERIA DE PROYECTOS'!$A$2:$L$115,12,0)</f>
        <v>Manejo de emergencias y mitigación del riesgo de desastres</v>
      </c>
      <c r="M1489">
        <v>113</v>
      </c>
      <c r="N1489" t="s">
        <v>970</v>
      </c>
      <c r="O1489" t="s">
        <v>971</v>
      </c>
      <c r="P1489" t="s">
        <v>2239</v>
      </c>
      <c r="Q1489" s="104">
        <v>4600</v>
      </c>
      <c r="R1489" s="104">
        <v>4200</v>
      </c>
      <c r="S1489" s="104">
        <v>4700</v>
      </c>
      <c r="T1489" s="104">
        <v>8500</v>
      </c>
      <c r="U1489" s="104">
        <v>22000</v>
      </c>
      <c r="V1489" s="105">
        <v>8.77E-2</v>
      </c>
      <c r="W1489">
        <v>0</v>
      </c>
      <c r="X1489" s="103">
        <v>40</v>
      </c>
      <c r="Y1489" t="s">
        <v>1036</v>
      </c>
      <c r="Z1489" s="103">
        <v>33</v>
      </c>
      <c r="AA1489" s="112">
        <v>26</v>
      </c>
      <c r="AB1489" s="113" t="s">
        <v>972</v>
      </c>
      <c r="AC1489" s="121"/>
      <c r="AD1489" s="289" t="s">
        <v>347</v>
      </c>
      <c r="AE1489" s="289" t="s">
        <v>347</v>
      </c>
      <c r="AF1489" s="113" t="s">
        <v>973</v>
      </c>
    </row>
    <row r="1490" spans="1:32" x14ac:dyDescent="0.25">
      <c r="A1490">
        <v>20</v>
      </c>
      <c r="B1490" t="s">
        <v>42</v>
      </c>
      <c r="C1490" t="s">
        <v>709</v>
      </c>
      <c r="D1490">
        <v>4</v>
      </c>
      <c r="E1490" t="s">
        <v>710</v>
      </c>
      <c r="F1490">
        <v>29</v>
      </c>
      <c r="G1490" t="str">
        <f>VLOOKUP(M1490,'BATERIA DE PROYECTOS'!$A$2:$G$115,7,0)</f>
        <v>Programa 29. Servicios públicos inclusivos y sostenibles.</v>
      </c>
      <c r="H1490" t="s">
        <v>345</v>
      </c>
      <c r="I1490" t="str">
        <f>VLOOKUP(M1490,'BATERIA DE PROYECTOS'!$A$2:$I$115,9,0)</f>
        <v>Hábitat sostenible e incluyente</v>
      </c>
      <c r="J1490" t="s">
        <v>347</v>
      </c>
      <c r="K1490">
        <v>13</v>
      </c>
      <c r="L1490" t="str">
        <f>VLOOKUP(M1490,'BATERIA DE PROYECTOS'!$A$2:$L$115,12,0)</f>
        <v>Acueductos veredales y saneamiento básico.</v>
      </c>
      <c r="M1490">
        <v>80</v>
      </c>
      <c r="N1490" t="s">
        <v>820</v>
      </c>
      <c r="O1490" t="s">
        <v>821</v>
      </c>
      <c r="P1490" t="s">
        <v>2240</v>
      </c>
      <c r="Q1490" s="104">
        <v>1533.2</v>
      </c>
      <c r="R1490" s="104">
        <v>1577.82</v>
      </c>
      <c r="S1490" s="104">
        <v>1623.75</v>
      </c>
      <c r="T1490" s="104">
        <v>1671.03</v>
      </c>
      <c r="U1490" s="104">
        <v>6405.79</v>
      </c>
      <c r="V1490" s="105">
        <v>2.5499999999999998E-2</v>
      </c>
      <c r="W1490">
        <v>0</v>
      </c>
      <c r="X1490" s="103">
        <v>4</v>
      </c>
      <c r="Y1490" t="s">
        <v>1062</v>
      </c>
      <c r="Z1490" s="103">
        <v>43</v>
      </c>
      <c r="AA1490" s="112">
        <v>27</v>
      </c>
      <c r="AB1490" s="113" t="s">
        <v>822</v>
      </c>
      <c r="AC1490" s="121"/>
      <c r="AD1490" s="289" t="s">
        <v>823</v>
      </c>
      <c r="AE1490" s="289" t="s">
        <v>347</v>
      </c>
      <c r="AF1490" s="113" t="s">
        <v>824</v>
      </c>
    </row>
    <row r="1491" spans="1:32" x14ac:dyDescent="0.25">
      <c r="A1491">
        <v>20</v>
      </c>
      <c r="B1491" t="s">
        <v>42</v>
      </c>
      <c r="C1491" t="s">
        <v>709</v>
      </c>
      <c r="D1491">
        <v>4</v>
      </c>
      <c r="E1491" t="s">
        <v>710</v>
      </c>
      <c r="F1491">
        <v>29</v>
      </c>
      <c r="G1491" t="str">
        <f>VLOOKUP(M1491,'BATERIA DE PROYECTOS'!$A$2:$G$115,7,0)</f>
        <v>Programa 29. Servicios públicos inclusivos y sostenibles.</v>
      </c>
      <c r="H1491" t="s">
        <v>373</v>
      </c>
      <c r="I1491" t="str">
        <f>VLOOKUP(M1491,'BATERIA DE PROYECTOS'!$A$2:$I$115,9,0)</f>
        <v>Hábitat sostenible e incluyente</v>
      </c>
      <c r="J1491" t="s">
        <v>347</v>
      </c>
      <c r="K1491">
        <v>74</v>
      </c>
      <c r="L1491" t="str">
        <f>VLOOKUP(M1491,'BATERIA DE PROYECTOS'!$A$2:$L$115,12,0)</f>
        <v>Energias alternativas</v>
      </c>
      <c r="M1491">
        <v>81</v>
      </c>
      <c r="N1491" t="s">
        <v>827</v>
      </c>
      <c r="O1491" t="s">
        <v>828</v>
      </c>
      <c r="P1491" t="s">
        <v>2241</v>
      </c>
      <c r="Q1491" s="104">
        <v>1500</v>
      </c>
      <c r="R1491" s="104">
        <v>1500</v>
      </c>
      <c r="S1491" s="104">
        <v>1600</v>
      </c>
      <c r="T1491" s="104">
        <v>1700</v>
      </c>
      <c r="U1491" s="104">
        <v>6300</v>
      </c>
      <c r="V1491" s="105">
        <v>2.5100000000000001E-2</v>
      </c>
      <c r="W1491">
        <v>0</v>
      </c>
      <c r="X1491" s="103">
        <v>160</v>
      </c>
      <c r="Y1491" t="s">
        <v>1062</v>
      </c>
      <c r="Z1491" s="103">
        <v>43</v>
      </c>
      <c r="AA1491" s="112">
        <v>27</v>
      </c>
      <c r="AB1491" s="113" t="s">
        <v>829</v>
      </c>
      <c r="AC1491" s="121"/>
      <c r="AD1491" s="289" t="s">
        <v>823</v>
      </c>
      <c r="AE1491" s="289" t="s">
        <v>347</v>
      </c>
      <c r="AF1491" s="113" t="s">
        <v>830</v>
      </c>
    </row>
    <row r="1492" spans="1:32" x14ac:dyDescent="0.25">
      <c r="A1492">
        <v>20</v>
      </c>
      <c r="B1492" t="s">
        <v>42</v>
      </c>
      <c r="C1492" t="s">
        <v>612</v>
      </c>
      <c r="D1492">
        <v>4</v>
      </c>
      <c r="E1492" t="s">
        <v>710</v>
      </c>
      <c r="F1492">
        <v>30</v>
      </c>
      <c r="G1492" t="str">
        <f>VLOOKUP(M1492,'BATERIA DE PROYECTOS'!$A$2:$G$115,7,0)</f>
        <v>Programa 30. Atención del déficit social para un hábitat digno.</v>
      </c>
      <c r="H1492" t="s">
        <v>345</v>
      </c>
      <c r="I1492" t="str">
        <f>VLOOKUP(M1492,'BATERIA DE PROYECTOS'!$A$2:$I$115,9,0)</f>
        <v>Desarrollo urbano y rural integral</v>
      </c>
      <c r="J1492" t="s">
        <v>347</v>
      </c>
      <c r="K1492">
        <v>11</v>
      </c>
      <c r="L1492" t="str">
        <f>VLOOKUP(M1492,'BATERIA DE PROYECTOS'!$A$2:$L$115,12,0)</f>
        <v>Dotación, adecuación y mejoramiento a unidades operativas de servicios sociales de la SDIS</v>
      </c>
      <c r="M1492">
        <v>87</v>
      </c>
      <c r="N1492" t="s">
        <v>847</v>
      </c>
      <c r="O1492" t="s">
        <v>848</v>
      </c>
      <c r="P1492" t="s">
        <v>1864</v>
      </c>
      <c r="Q1492" s="104">
        <v>120.11</v>
      </c>
      <c r="R1492" s="104">
        <v>123.61</v>
      </c>
      <c r="S1492" s="104">
        <v>127.2</v>
      </c>
      <c r="T1492" s="104">
        <v>130.91</v>
      </c>
      <c r="U1492" s="104">
        <v>501.82</v>
      </c>
      <c r="V1492" s="105">
        <v>2E-3</v>
      </c>
      <c r="W1492">
        <v>0</v>
      </c>
      <c r="X1492" s="103">
        <v>3</v>
      </c>
      <c r="Y1492" t="s">
        <v>1009</v>
      </c>
      <c r="Z1492" s="103">
        <v>24</v>
      </c>
      <c r="AA1492" s="112">
        <v>28</v>
      </c>
      <c r="AB1492" s="113" t="s">
        <v>222</v>
      </c>
      <c r="AC1492" s="121"/>
      <c r="AD1492" s="289" t="s">
        <v>347</v>
      </c>
      <c r="AE1492" s="289" t="s">
        <v>835</v>
      </c>
      <c r="AF1492" s="113" t="s">
        <v>849</v>
      </c>
    </row>
    <row r="1493" spans="1:32" x14ac:dyDescent="0.25">
      <c r="A1493">
        <v>20</v>
      </c>
      <c r="B1493" t="s">
        <v>42</v>
      </c>
      <c r="C1493" t="s">
        <v>612</v>
      </c>
      <c r="D1493">
        <v>4</v>
      </c>
      <c r="E1493" t="s">
        <v>710</v>
      </c>
      <c r="F1493">
        <v>30</v>
      </c>
      <c r="G1493" t="str">
        <f>VLOOKUP(M1493,'BATERIA DE PROYECTOS'!$A$2:$G$115,7,0)</f>
        <v>Programa 30. Atención del déficit social para un hábitat digno.</v>
      </c>
      <c r="H1493" t="s">
        <v>345</v>
      </c>
      <c r="I1493" t="str">
        <f>VLOOKUP(M1493,'BATERIA DE PROYECTOS'!$A$2:$I$115,9,0)</f>
        <v>Desarrollo urbano y rural integral</v>
      </c>
      <c r="J1493" t="s">
        <v>347</v>
      </c>
      <c r="K1493">
        <v>11</v>
      </c>
      <c r="L1493" t="str">
        <f>VLOOKUP(M1493,'BATERIA DE PROYECTOS'!$A$2:$L$115,12,0)</f>
        <v>Dotación, adecuación y mejoramiento a unidades operativas de servicios sociales de la SDIS</v>
      </c>
      <c r="M1493">
        <v>88</v>
      </c>
      <c r="N1493" t="s">
        <v>850</v>
      </c>
      <c r="O1493" t="s">
        <v>851</v>
      </c>
      <c r="P1493" t="s">
        <v>2242</v>
      </c>
      <c r="Q1493" s="104">
        <v>90.08</v>
      </c>
      <c r="R1493" s="104">
        <v>92.7</v>
      </c>
      <c r="S1493" s="104">
        <v>95.4</v>
      </c>
      <c r="T1493" s="104">
        <v>98.18</v>
      </c>
      <c r="U1493" s="104">
        <v>376.37</v>
      </c>
      <c r="V1493" s="105">
        <v>1.5E-3</v>
      </c>
      <c r="W1493">
        <v>0</v>
      </c>
      <c r="X1493" s="103">
        <v>1</v>
      </c>
      <c r="Y1493" t="s">
        <v>1009</v>
      </c>
      <c r="Z1493" s="103">
        <v>24</v>
      </c>
      <c r="AA1493" s="112">
        <v>28</v>
      </c>
      <c r="AB1493" s="113" t="s">
        <v>222</v>
      </c>
      <c r="AC1493" s="121"/>
      <c r="AD1493" s="289" t="s">
        <v>347</v>
      </c>
      <c r="AE1493" s="289" t="s">
        <v>835</v>
      </c>
      <c r="AF1493" s="113" t="s">
        <v>852</v>
      </c>
    </row>
    <row r="1494" spans="1:32" x14ac:dyDescent="0.25">
      <c r="A1494">
        <v>20</v>
      </c>
      <c r="B1494" t="s">
        <v>42</v>
      </c>
      <c r="C1494" t="s">
        <v>709</v>
      </c>
      <c r="D1494">
        <v>4</v>
      </c>
      <c r="E1494" t="s">
        <v>710</v>
      </c>
      <c r="F1494">
        <v>31</v>
      </c>
      <c r="G1494" t="str">
        <f>VLOOKUP(M1494,'BATERIA DE PROYECTOS'!$A$2:$G$115,7,0)</f>
        <v>Programa 31. Acceso equitativo de vivienda urbana y rural</v>
      </c>
      <c r="H1494" t="s">
        <v>373</v>
      </c>
      <c r="I1494" t="str">
        <f>VLOOKUP(M1494,'BATERIA DE PROYECTOS'!$A$2:$I$115,9,0)</f>
        <v>Hábitat sostenible e incluyente</v>
      </c>
      <c r="J1494" t="s">
        <v>539</v>
      </c>
      <c r="K1494">
        <v>73</v>
      </c>
      <c r="L1494" t="str">
        <f>VLOOKUP(M1494,'BATERIA DE PROYECTOS'!$A$2:$L$115,12,0)</f>
        <v>Asignación del subsidio de mejoramiento de vivienda</v>
      </c>
      <c r="M1494">
        <v>89</v>
      </c>
      <c r="N1494" t="s">
        <v>856</v>
      </c>
      <c r="O1494" t="s">
        <v>857</v>
      </c>
      <c r="P1494" t="s">
        <v>1410</v>
      </c>
      <c r="Q1494" s="104">
        <v>2300</v>
      </c>
      <c r="R1494" s="104">
        <v>2300</v>
      </c>
      <c r="S1494" s="104">
        <v>2500</v>
      </c>
      <c r="T1494" s="104">
        <v>2800</v>
      </c>
      <c r="U1494" s="104">
        <v>9900</v>
      </c>
      <c r="V1494" s="105">
        <v>3.95E-2</v>
      </c>
      <c r="W1494">
        <v>0</v>
      </c>
      <c r="X1494" s="103">
        <v>200</v>
      </c>
      <c r="Y1494" t="s">
        <v>1062</v>
      </c>
      <c r="Z1494" s="103">
        <v>43</v>
      </c>
      <c r="AA1494" s="112">
        <v>29</v>
      </c>
      <c r="AB1494" s="113" t="s">
        <v>858</v>
      </c>
      <c r="AC1494" s="121"/>
      <c r="AD1494" s="289" t="s">
        <v>347</v>
      </c>
      <c r="AE1494" s="289" t="s">
        <v>859</v>
      </c>
      <c r="AF1494" s="113" t="s">
        <v>860</v>
      </c>
    </row>
    <row r="1495" spans="1:32" x14ac:dyDescent="0.25">
      <c r="A1495">
        <v>20</v>
      </c>
      <c r="B1495" t="s">
        <v>42</v>
      </c>
      <c r="C1495" t="s">
        <v>412</v>
      </c>
      <c r="D1495">
        <v>5</v>
      </c>
      <c r="E1495" t="s">
        <v>861</v>
      </c>
      <c r="F1495">
        <v>33</v>
      </c>
      <c r="G1495" t="str">
        <f>VLOOKUP(M1495,'BATERIA DE PROYECTOS'!$A$2:$G$115,7,0)</f>
        <v>Programa 33. Fortalecimiento institucional para un Gobierno confiable</v>
      </c>
      <c r="H1495" t="s">
        <v>373</v>
      </c>
      <c r="I1495" t="str">
        <f>VLOOKUP(M1495,'BATERIA DE PROYECTOS'!$A$2:$I$115,9,0)</f>
        <v>Gobierno confiable</v>
      </c>
      <c r="J1495" t="s">
        <v>1074</v>
      </c>
      <c r="K1495">
        <v>42</v>
      </c>
      <c r="L1495" t="str">
        <f>VLOOKUP(M1495,'BATERIA DE PROYECTOS'!$A$2:$L$115,12,0)</f>
        <v>Infraestructura local</v>
      </c>
      <c r="M1495">
        <v>90</v>
      </c>
      <c r="N1495" t="s">
        <v>867</v>
      </c>
      <c r="O1495" t="s">
        <v>868</v>
      </c>
      <c r="P1495" t="s">
        <v>2243</v>
      </c>
      <c r="Q1495" s="104">
        <v>2000</v>
      </c>
      <c r="R1495" s="104">
        <v>0</v>
      </c>
      <c r="S1495" s="104">
        <v>0</v>
      </c>
      <c r="T1495" s="104">
        <v>0</v>
      </c>
      <c r="U1495" s="104">
        <v>2000</v>
      </c>
      <c r="V1495" s="105">
        <v>8.0000000000000002E-3</v>
      </c>
      <c r="W1495">
        <v>0</v>
      </c>
      <c r="X1495" s="103">
        <v>1</v>
      </c>
      <c r="Y1495" t="s">
        <v>1076</v>
      </c>
      <c r="Z1495" s="103">
        <v>3</v>
      </c>
      <c r="AA1495" s="112">
        <v>30</v>
      </c>
      <c r="AB1495" s="113" t="s">
        <v>869</v>
      </c>
      <c r="AC1495" s="121"/>
      <c r="AD1495" s="289" t="s">
        <v>870</v>
      </c>
      <c r="AE1495" s="289" t="s">
        <v>347</v>
      </c>
      <c r="AF1495" s="113" t="s">
        <v>871</v>
      </c>
    </row>
    <row r="1496" spans="1:32" x14ac:dyDescent="0.25">
      <c r="A1496">
        <v>20</v>
      </c>
      <c r="B1496" t="s">
        <v>42</v>
      </c>
      <c r="C1496" t="s">
        <v>412</v>
      </c>
      <c r="D1496">
        <v>5</v>
      </c>
      <c r="E1496" t="s">
        <v>861</v>
      </c>
      <c r="F1496">
        <v>33</v>
      </c>
      <c r="G1496" t="str">
        <f>VLOOKUP(M1496,'BATERIA DE PROYECTOS'!$A$2:$G$115,7,0)</f>
        <v>Programa 33. Fortalecimiento institucional para un Gobierno confiable</v>
      </c>
      <c r="H1496" t="s">
        <v>373</v>
      </c>
      <c r="I1496" t="str">
        <f>VLOOKUP(M1496,'BATERIA DE PROYECTOS'!$A$2:$I$115,9,0)</f>
        <v>Gobierno confiable</v>
      </c>
      <c r="J1496" t="s">
        <v>1074</v>
      </c>
      <c r="K1496">
        <v>42</v>
      </c>
      <c r="L1496" t="str">
        <f>VLOOKUP(M1496,'BATERIA DE PROYECTOS'!$A$2:$L$115,12,0)</f>
        <v>Infraestructura local</v>
      </c>
      <c r="M1496">
        <v>91</v>
      </c>
      <c r="N1496" t="s">
        <v>873</v>
      </c>
      <c r="O1496" t="s">
        <v>874</v>
      </c>
      <c r="P1496" t="s">
        <v>1219</v>
      </c>
      <c r="Q1496" s="104">
        <v>800</v>
      </c>
      <c r="R1496" s="104">
        <v>4100</v>
      </c>
      <c r="S1496" s="104">
        <v>4100</v>
      </c>
      <c r="T1496" s="104">
        <v>0</v>
      </c>
      <c r="U1496" s="104">
        <v>9000</v>
      </c>
      <c r="V1496" s="105">
        <v>3.5900000000000001E-2</v>
      </c>
      <c r="W1496">
        <v>0</v>
      </c>
      <c r="X1496" s="103">
        <v>1</v>
      </c>
      <c r="Y1496" t="s">
        <v>1076</v>
      </c>
      <c r="Z1496" s="103">
        <v>3</v>
      </c>
      <c r="AA1496" s="112">
        <v>30</v>
      </c>
      <c r="AB1496" s="113" t="s">
        <v>725</v>
      </c>
      <c r="AC1496" s="121"/>
      <c r="AD1496" s="289" t="s">
        <v>870</v>
      </c>
      <c r="AE1496" s="289" t="s">
        <v>347</v>
      </c>
      <c r="AF1496" s="113" t="s">
        <v>871</v>
      </c>
    </row>
    <row r="1497" spans="1:32" x14ac:dyDescent="0.25">
      <c r="A1497">
        <v>20</v>
      </c>
      <c r="B1497" t="s">
        <v>42</v>
      </c>
      <c r="C1497" t="s">
        <v>412</v>
      </c>
      <c r="D1497">
        <v>5</v>
      </c>
      <c r="E1497" t="s">
        <v>861</v>
      </c>
      <c r="F1497">
        <v>33</v>
      </c>
      <c r="G1497" t="str">
        <f>VLOOKUP(M1497,'BATERIA DE PROYECTOS'!$A$2:$G$115,7,0)</f>
        <v>Programa 33. Fortalecimiento institucional para un Gobierno confiable</v>
      </c>
      <c r="H1497" t="s">
        <v>373</v>
      </c>
      <c r="I1497" t="str">
        <f>VLOOKUP(M1497,'BATERIA DE PROYECTOS'!$A$2:$I$115,9,0)</f>
        <v>Gobierno confiable</v>
      </c>
      <c r="J1497" t="s">
        <v>1074</v>
      </c>
      <c r="K1497">
        <v>42</v>
      </c>
      <c r="L1497" t="str">
        <f>VLOOKUP(M1497,'BATERIA DE PROYECTOS'!$A$2:$L$115,12,0)</f>
        <v>Infraestructura local</v>
      </c>
      <c r="M1497">
        <v>92</v>
      </c>
      <c r="N1497" t="s">
        <v>875</v>
      </c>
      <c r="O1497" t="s">
        <v>876</v>
      </c>
      <c r="P1497" t="s">
        <v>1075</v>
      </c>
      <c r="Q1497" s="104">
        <v>410</v>
      </c>
      <c r="R1497" s="104">
        <v>410</v>
      </c>
      <c r="S1497" s="104">
        <v>410</v>
      </c>
      <c r="T1497" s="104">
        <v>410</v>
      </c>
      <c r="U1497" s="104">
        <v>1640</v>
      </c>
      <c r="V1497" s="105">
        <v>6.4999999999999997E-3</v>
      </c>
      <c r="W1497">
        <v>0</v>
      </c>
      <c r="X1497" s="103">
        <v>1</v>
      </c>
      <c r="Y1497" t="s">
        <v>1076</v>
      </c>
      <c r="Z1497" s="103">
        <v>3</v>
      </c>
      <c r="AA1497" s="112">
        <v>30</v>
      </c>
      <c r="AB1497" s="113" t="s">
        <v>383</v>
      </c>
      <c r="AC1497" s="121"/>
      <c r="AD1497" s="289" t="s">
        <v>870</v>
      </c>
      <c r="AE1497" s="289" t="s">
        <v>347</v>
      </c>
      <c r="AF1497" s="113" t="s">
        <v>877</v>
      </c>
    </row>
    <row r="1498" spans="1:32" x14ac:dyDescent="0.25">
      <c r="A1498">
        <v>20</v>
      </c>
      <c r="B1498" t="s">
        <v>42</v>
      </c>
      <c r="C1498" t="s">
        <v>412</v>
      </c>
      <c r="D1498">
        <v>5</v>
      </c>
      <c r="E1498" t="s">
        <v>861</v>
      </c>
      <c r="F1498">
        <v>33</v>
      </c>
      <c r="G1498" t="str">
        <f>VLOOKUP(M1498,'BATERIA DE PROYECTOS'!$A$2:$G$115,7,0)</f>
        <v>Programa 33. Fortalecimiento institucional para un Gobierno confiable</v>
      </c>
      <c r="H1498" t="s">
        <v>373</v>
      </c>
      <c r="I1498" t="str">
        <f>VLOOKUP(M1498,'BATERIA DE PROYECTOS'!$A$2:$I$115,9,0)</f>
        <v>Gobierno confiable</v>
      </c>
      <c r="J1498" t="s">
        <v>1074</v>
      </c>
      <c r="K1498">
        <v>43</v>
      </c>
      <c r="L1498" t="str">
        <f>VLOOKUP(M1498,'BATERIA DE PROYECTOS'!$A$2:$L$115,12,0)</f>
        <v>Fortalecimiento institucional</v>
      </c>
      <c r="M1498">
        <v>93</v>
      </c>
      <c r="N1498" t="s">
        <v>880</v>
      </c>
      <c r="O1498" t="s">
        <v>881</v>
      </c>
      <c r="P1498" t="s">
        <v>881</v>
      </c>
      <c r="Q1498" s="104">
        <v>6250</v>
      </c>
      <c r="R1498" s="104">
        <v>6250</v>
      </c>
      <c r="S1498" s="104">
        <v>6250</v>
      </c>
      <c r="T1498" s="104">
        <v>6250</v>
      </c>
      <c r="U1498" s="104">
        <v>25000</v>
      </c>
      <c r="V1498" s="105">
        <v>9.9599999999999994E-2</v>
      </c>
      <c r="W1498">
        <v>0</v>
      </c>
      <c r="X1498" s="103">
        <v>4</v>
      </c>
      <c r="Y1498" t="s">
        <v>1076</v>
      </c>
      <c r="Z1498" s="103">
        <v>3</v>
      </c>
      <c r="AA1498" s="112">
        <v>30</v>
      </c>
      <c r="AB1498" s="113" t="s">
        <v>882</v>
      </c>
      <c r="AC1498" s="121"/>
      <c r="AD1498" s="289" t="s">
        <v>870</v>
      </c>
      <c r="AE1498" s="289" t="s">
        <v>347</v>
      </c>
      <c r="AF1498" s="113" t="s">
        <v>883</v>
      </c>
    </row>
    <row r="1499" spans="1:32" x14ac:dyDescent="0.25">
      <c r="A1499">
        <v>20</v>
      </c>
      <c r="B1499" t="s">
        <v>42</v>
      </c>
      <c r="C1499" t="s">
        <v>521</v>
      </c>
      <c r="D1499">
        <v>5</v>
      </c>
      <c r="E1499" t="s">
        <v>861</v>
      </c>
      <c r="F1499">
        <v>35</v>
      </c>
      <c r="G1499" t="str">
        <f>VLOOKUP(M1499,'BATERIA DE PROYECTOS'!$A$2:$G$115,7,0)</f>
        <v>Programa 35. Bogotá Ciudad Inteligente.</v>
      </c>
      <c r="H1499" t="s">
        <v>345</v>
      </c>
      <c r="I1499" t="str">
        <f>VLOOKUP(M1499,'BATERIA DE PROYECTOS'!$A$2:$I$115,9,0)</f>
        <v>Ciudad inteligente​</v>
      </c>
      <c r="J1499" t="s">
        <v>347</v>
      </c>
      <c r="K1499">
        <v>12</v>
      </c>
      <c r="L1499" t="str">
        <f>VLOOKUP(M1499,'BATERIA DE PROYECTOS'!$A$2:$L$115,12,0)</f>
        <v>Conectividad y redes de comunicación.</v>
      </c>
      <c r="M1499">
        <v>95</v>
      </c>
      <c r="N1499" t="s">
        <v>901</v>
      </c>
      <c r="O1499" t="s">
        <v>902</v>
      </c>
      <c r="P1499" t="s">
        <v>2244</v>
      </c>
      <c r="Q1499" s="104">
        <v>505.06</v>
      </c>
      <c r="R1499" s="104">
        <v>519.76</v>
      </c>
      <c r="S1499" s="104">
        <v>534.89</v>
      </c>
      <c r="T1499" s="104">
        <v>550.46</v>
      </c>
      <c r="U1499" s="104">
        <v>2110.17</v>
      </c>
      <c r="V1499" s="105">
        <v>8.3999999999999995E-3</v>
      </c>
      <c r="W1499">
        <v>0</v>
      </c>
      <c r="X1499" s="103">
        <v>17</v>
      </c>
      <c r="Y1499" t="s">
        <v>1023</v>
      </c>
      <c r="Z1499" s="103">
        <v>1</v>
      </c>
      <c r="AA1499" s="112">
        <v>31</v>
      </c>
      <c r="AB1499" s="113" t="s">
        <v>903</v>
      </c>
      <c r="AC1499" s="121"/>
      <c r="AD1499" s="289" t="s">
        <v>347</v>
      </c>
      <c r="AE1499" s="289" t="s">
        <v>347</v>
      </c>
      <c r="AF1499" s="113" t="s">
        <v>904</v>
      </c>
    </row>
    <row r="1500" spans="1:32" x14ac:dyDescent="0.25">
      <c r="A1500">
        <v>20</v>
      </c>
      <c r="B1500" t="s">
        <v>42</v>
      </c>
      <c r="C1500" t="s">
        <v>412</v>
      </c>
      <c r="D1500">
        <v>5</v>
      </c>
      <c r="E1500" t="s">
        <v>861</v>
      </c>
      <c r="F1500">
        <v>39</v>
      </c>
      <c r="G1500" t="str">
        <f>VLOOKUP(M1500,'BATERIA DE PROYECTOS'!$A$2:$G$115,7,0)</f>
        <v>Programa 39. Camino hacia una democracia deliberativa con un gobierno cercano a la gente y con participación ciudadana</v>
      </c>
      <c r="H1500" t="s">
        <v>345</v>
      </c>
      <c r="I1500" t="str">
        <f>VLOOKUP(M1500,'BATERIA DE PROYECTOS'!$A$2:$I$115,9,0)</f>
        <v>Democracia deliberativa y participación</v>
      </c>
      <c r="J1500" t="s">
        <v>347</v>
      </c>
      <c r="K1500">
        <v>18</v>
      </c>
      <c r="L1500" t="str">
        <f>VLOOKUP(M1500,'BATERIA DE PROYECTOS'!$A$2:$L$115,12,0)</f>
        <v>Fortalecimiento a organizaciones sociales y comunitarias y a instancias de participación.</v>
      </c>
      <c r="M1500">
        <v>97</v>
      </c>
      <c r="N1500" t="s">
        <v>912</v>
      </c>
      <c r="O1500" t="s">
        <v>913</v>
      </c>
      <c r="P1500" t="s">
        <v>2095</v>
      </c>
      <c r="Q1500" s="104">
        <v>475.03</v>
      </c>
      <c r="R1500" s="104">
        <v>488.86</v>
      </c>
      <c r="S1500" s="104">
        <v>503.09</v>
      </c>
      <c r="T1500" s="104">
        <v>517.74</v>
      </c>
      <c r="U1500" s="104">
        <v>1984.72</v>
      </c>
      <c r="V1500" s="105">
        <v>7.9000000000000008E-3</v>
      </c>
      <c r="W1500">
        <v>0</v>
      </c>
      <c r="X1500" s="103">
        <v>40</v>
      </c>
      <c r="Y1500" t="s">
        <v>1076</v>
      </c>
      <c r="Z1500" s="103">
        <v>3</v>
      </c>
      <c r="AA1500" s="112">
        <v>32</v>
      </c>
      <c r="AB1500" s="113" t="s">
        <v>914</v>
      </c>
      <c r="AC1500" s="121"/>
      <c r="AD1500" s="289" t="s">
        <v>347</v>
      </c>
      <c r="AE1500" s="289" t="s">
        <v>347</v>
      </c>
      <c r="AF1500" s="113" t="s">
        <v>915</v>
      </c>
    </row>
    <row r="1501" spans="1:32" x14ac:dyDescent="0.25">
      <c r="A1501">
        <v>20</v>
      </c>
      <c r="B1501" t="s">
        <v>42</v>
      </c>
      <c r="C1501" t="s">
        <v>412</v>
      </c>
      <c r="D1501">
        <v>5</v>
      </c>
      <c r="E1501" t="s">
        <v>861</v>
      </c>
      <c r="F1501">
        <v>39</v>
      </c>
      <c r="G1501" t="str">
        <f>VLOOKUP(M1501,'BATERIA DE PROYECTOS'!$A$2:$G$115,7,0)</f>
        <v>Programa 39. Camino hacia una democracia deliberativa con un gobierno cercano a la gente y con participación ciudadana</v>
      </c>
      <c r="H1501" t="s">
        <v>345</v>
      </c>
      <c r="I1501" t="str">
        <f>VLOOKUP(M1501,'BATERIA DE PROYECTOS'!$A$2:$I$115,9,0)</f>
        <v>Democracia deliberativa y participación</v>
      </c>
      <c r="J1501" t="s">
        <v>347</v>
      </c>
      <c r="K1501">
        <v>20</v>
      </c>
      <c r="L1501" t="str">
        <f>VLOOKUP(M1501,'BATERIA DE PROYECTOS'!$A$2:$L$115,12,0)</f>
        <v>Procesos de formación en capacidades democráticas para la participación ciudadana incidente</v>
      </c>
      <c r="M1501">
        <v>98</v>
      </c>
      <c r="N1501" t="s">
        <v>918</v>
      </c>
      <c r="O1501" t="s">
        <v>919</v>
      </c>
      <c r="P1501" t="s">
        <v>2245</v>
      </c>
      <c r="Q1501" s="104">
        <v>324.89999999999998</v>
      </c>
      <c r="R1501" s="104">
        <v>334.35</v>
      </c>
      <c r="S1501" s="104">
        <v>344.08</v>
      </c>
      <c r="T1501" s="104">
        <v>354.1</v>
      </c>
      <c r="U1501" s="104">
        <v>1357.44</v>
      </c>
      <c r="V1501" s="105">
        <v>5.4000000000000003E-3</v>
      </c>
      <c r="W1501">
        <v>0</v>
      </c>
      <c r="X1501" s="103">
        <v>240</v>
      </c>
      <c r="Y1501" t="s">
        <v>1076</v>
      </c>
      <c r="Z1501" s="103">
        <v>3</v>
      </c>
      <c r="AA1501" s="112">
        <v>32</v>
      </c>
      <c r="AB1501" s="113" t="s">
        <v>561</v>
      </c>
      <c r="AC1501" s="121"/>
      <c r="AD1501" s="289" t="s">
        <v>347</v>
      </c>
      <c r="AE1501" s="289" t="s">
        <v>920</v>
      </c>
      <c r="AF1501" s="113" t="s">
        <v>915</v>
      </c>
    </row>
    <row r="1502" spans="1:32" x14ac:dyDescent="0.25">
      <c r="A1502">
        <v>20</v>
      </c>
      <c r="B1502" t="s">
        <v>42</v>
      </c>
      <c r="C1502" t="s">
        <v>412</v>
      </c>
      <c r="D1502">
        <v>5</v>
      </c>
      <c r="E1502" t="s">
        <v>861</v>
      </c>
      <c r="F1502">
        <v>39</v>
      </c>
      <c r="G1502" t="str">
        <f>VLOOKUP(M1502,'BATERIA DE PROYECTOS'!$A$2:$G$115,7,0)</f>
        <v>Programa 39. Camino hacia una democracia deliberativa con un gobierno cercano a la gente y con participación ciudadana</v>
      </c>
      <c r="H1502" t="s">
        <v>373</v>
      </c>
      <c r="I1502" t="str">
        <f>VLOOKUP(M1502,'BATERIA DE PROYECTOS'!$A$2:$I$115,9,0)</f>
        <v>Democracia deliberativa y participación</v>
      </c>
      <c r="J1502" t="s">
        <v>539</v>
      </c>
      <c r="K1502">
        <v>41</v>
      </c>
      <c r="L1502" t="str">
        <f>VLOOKUP(M1502,'BATERIA DE PROYECTOS'!$A$2:$L$115,12,0)</f>
        <v>Fortalecimiento a organizaciones comunales</v>
      </c>
      <c r="M1502">
        <v>99</v>
      </c>
      <c r="N1502" t="s">
        <v>923</v>
      </c>
      <c r="O1502" t="s">
        <v>924</v>
      </c>
      <c r="P1502" t="s">
        <v>2246</v>
      </c>
      <c r="Q1502" s="104">
        <v>640</v>
      </c>
      <c r="R1502" s="104">
        <v>640</v>
      </c>
      <c r="S1502" s="104">
        <v>640</v>
      </c>
      <c r="T1502" s="104">
        <v>640</v>
      </c>
      <c r="U1502" s="104">
        <v>2560</v>
      </c>
      <c r="V1502" s="105">
        <v>1.0200000000000001E-2</v>
      </c>
      <c r="W1502">
        <v>0</v>
      </c>
      <c r="X1502" s="103">
        <v>27</v>
      </c>
      <c r="Y1502" t="s">
        <v>1076</v>
      </c>
      <c r="Z1502" s="103">
        <v>3</v>
      </c>
      <c r="AA1502" s="112">
        <v>32</v>
      </c>
      <c r="AB1502" s="113" t="s">
        <v>925</v>
      </c>
      <c r="AC1502" s="121"/>
      <c r="AD1502" s="289" t="s">
        <v>347</v>
      </c>
      <c r="AE1502" s="289" t="s">
        <v>347</v>
      </c>
      <c r="AF1502" s="113" t="s">
        <v>915</v>
      </c>
    </row>
    <row r="1503" spans="1:32" x14ac:dyDescent="0.25">
      <c r="A1503">
        <v>20</v>
      </c>
      <c r="B1503" t="s">
        <v>42</v>
      </c>
      <c r="C1503" t="s">
        <v>412</v>
      </c>
      <c r="D1503">
        <v>5</v>
      </c>
      <c r="E1503" t="s">
        <v>861</v>
      </c>
      <c r="F1503">
        <v>39</v>
      </c>
      <c r="G1503" t="str">
        <f>VLOOKUP(M1503,'BATERIA DE PROYECTOS'!$A$2:$G$115,7,0)</f>
        <v>Programa 39. Camino hacia una democracia deliberativa con un gobierno cercano a la gente y con participación ciudadana</v>
      </c>
      <c r="H1503" t="s">
        <v>373</v>
      </c>
      <c r="I1503" t="str">
        <f>VLOOKUP(M1503,'BATERIA DE PROYECTOS'!$A$2:$I$115,9,0)</f>
        <v>Gobierno confiable</v>
      </c>
      <c r="J1503" t="s">
        <v>539</v>
      </c>
      <c r="K1503">
        <v>44</v>
      </c>
      <c r="L1503" t="str">
        <f>VLOOKUP(M1503,'BATERIA DE PROYECTOS'!$A$2:$L$115,12,0)</f>
        <v>Bogotaneidad</v>
      </c>
      <c r="M1503">
        <v>100</v>
      </c>
      <c r="N1503" t="s">
        <v>927</v>
      </c>
      <c r="O1503" t="s">
        <v>928</v>
      </c>
      <c r="P1503" t="s">
        <v>1082</v>
      </c>
      <c r="Q1503" s="104">
        <v>400</v>
      </c>
      <c r="R1503" s="104">
        <v>400</v>
      </c>
      <c r="S1503" s="104">
        <v>400</v>
      </c>
      <c r="T1503" s="104">
        <v>400</v>
      </c>
      <c r="U1503" s="104">
        <v>1600</v>
      </c>
      <c r="V1503" s="105">
        <v>6.4000000000000003E-3</v>
      </c>
      <c r="W1503">
        <v>0</v>
      </c>
      <c r="X1503" s="103">
        <v>4</v>
      </c>
      <c r="Y1503" t="s">
        <v>1076</v>
      </c>
      <c r="Z1503" s="103">
        <v>3</v>
      </c>
      <c r="AA1503" s="112">
        <v>11</v>
      </c>
      <c r="AB1503" s="113" t="s">
        <v>929</v>
      </c>
      <c r="AC1503" s="121"/>
      <c r="AD1503" s="289" t="s">
        <v>930</v>
      </c>
      <c r="AE1503" s="289" t="s">
        <v>347</v>
      </c>
      <c r="AF1503" s="113" t="s">
        <v>896</v>
      </c>
    </row>
    <row r="1504" spans="1:32" x14ac:dyDescent="0.25">
      <c r="A1504">
        <v>20</v>
      </c>
      <c r="B1504" t="s">
        <v>42</v>
      </c>
      <c r="C1504" t="s">
        <v>412</v>
      </c>
      <c r="D1504">
        <v>5</v>
      </c>
      <c r="E1504" t="s">
        <v>861</v>
      </c>
      <c r="F1504">
        <v>39</v>
      </c>
      <c r="G1504" t="str">
        <f>VLOOKUP(M1504,'BATERIA DE PROYECTOS'!$A$2:$G$115,7,0)</f>
        <v>Programa 39. Camino hacia una democracia deliberativa con un gobierno cercano a la gente y con participación ciudadana</v>
      </c>
      <c r="H1504" t="s">
        <v>373</v>
      </c>
      <c r="I1504" t="str">
        <f>VLOOKUP(M1504,'BATERIA DE PROYECTOS'!$A$2:$I$115,9,0)</f>
        <v>Gobierno confiable</v>
      </c>
      <c r="J1504" t="s">
        <v>539</v>
      </c>
      <c r="K1504">
        <v>44</v>
      </c>
      <c r="L1504" t="str">
        <f>VLOOKUP(M1504,'BATERIA DE PROYECTOS'!$A$2:$L$115,12,0)</f>
        <v>Bogotaneidad</v>
      </c>
      <c r="M1504">
        <v>101</v>
      </c>
      <c r="N1504" t="s">
        <v>892</v>
      </c>
      <c r="O1504" t="s">
        <v>893</v>
      </c>
      <c r="P1504" t="s">
        <v>2247</v>
      </c>
      <c r="Q1504" s="104">
        <v>220.584</v>
      </c>
      <c r="R1504" s="104">
        <v>204.44800000000001</v>
      </c>
      <c r="S1504" s="104">
        <v>203.90899999999999</v>
      </c>
      <c r="T1504" s="104">
        <v>219.739</v>
      </c>
      <c r="U1504" s="104">
        <v>848.68100000000004</v>
      </c>
      <c r="V1504" s="105">
        <v>3.3999999999999998E-3</v>
      </c>
      <c r="W1504">
        <v>0</v>
      </c>
      <c r="X1504" s="103">
        <v>4</v>
      </c>
      <c r="Y1504" t="s">
        <v>1076</v>
      </c>
      <c r="Z1504" s="103">
        <v>3</v>
      </c>
      <c r="AA1504" s="112">
        <v>11</v>
      </c>
      <c r="AB1504" s="113" t="s">
        <v>894</v>
      </c>
      <c r="AC1504" s="121"/>
      <c r="AD1504" s="289" t="s">
        <v>895</v>
      </c>
      <c r="AE1504" s="289" t="s">
        <v>347</v>
      </c>
      <c r="AF1504" s="113" t="s">
        <v>896</v>
      </c>
    </row>
    <row r="1505" spans="1:32" x14ac:dyDescent="0.25">
      <c r="A1505">
        <v>20</v>
      </c>
      <c r="B1505" t="s">
        <v>42</v>
      </c>
      <c r="C1505" t="s">
        <v>412</v>
      </c>
      <c r="D1505">
        <v>5</v>
      </c>
      <c r="E1505" t="s">
        <v>861</v>
      </c>
      <c r="F1505">
        <v>39</v>
      </c>
      <c r="G1505" t="str">
        <f>VLOOKUP(M1505,'BATERIA DE PROYECTOS'!$A$2:$G$115,7,0)</f>
        <v>Programa 39. Camino hacia una democracia deliberativa con un gobierno cercano a la gente y con participación ciudadana</v>
      </c>
      <c r="H1505" t="s">
        <v>345</v>
      </c>
      <c r="I1505" t="str">
        <f>VLOOKUP(M1505,'BATERIA DE PROYECTOS'!$A$2:$I$115,9,0)</f>
        <v>Democracia deliberativa y participación</v>
      </c>
      <c r="J1505" t="s">
        <v>347</v>
      </c>
      <c r="K1505">
        <v>58</v>
      </c>
      <c r="L1505" t="str">
        <f>VLOOKUP(M1505,'BATERIA DE PROYECTOS'!$A$2:$L$115,12,0)</f>
        <v>Infraestructura de espacios para la participación</v>
      </c>
      <c r="M1505">
        <v>107</v>
      </c>
      <c r="N1505" t="s">
        <v>952</v>
      </c>
      <c r="O1505" t="s">
        <v>953</v>
      </c>
      <c r="P1505" t="s">
        <v>2099</v>
      </c>
      <c r="Q1505" s="104">
        <v>168.15</v>
      </c>
      <c r="R1505" s="104">
        <v>173.05</v>
      </c>
      <c r="S1505" s="104">
        <v>178.08</v>
      </c>
      <c r="T1505" s="104">
        <v>183.27</v>
      </c>
      <c r="U1505" s="104">
        <v>702.55</v>
      </c>
      <c r="V1505" s="105">
        <v>2.8E-3</v>
      </c>
      <c r="W1505">
        <v>0</v>
      </c>
      <c r="X1505" s="103">
        <v>4</v>
      </c>
      <c r="Y1505" t="s">
        <v>1076</v>
      </c>
      <c r="Z1505" s="103">
        <v>3</v>
      </c>
      <c r="AA1505" s="112">
        <v>32</v>
      </c>
      <c r="AB1505" s="113" t="s">
        <v>954</v>
      </c>
      <c r="AC1505" s="121"/>
      <c r="AD1505" s="289" t="s">
        <v>347</v>
      </c>
      <c r="AE1505" s="289" t="s">
        <v>347</v>
      </c>
      <c r="AF1505" s="113" t="s">
        <v>955</v>
      </c>
    </row>
    <row r="1506" spans="1:32" x14ac:dyDescent="0.25">
      <c r="A1506">
        <v>20</v>
      </c>
      <c r="B1506" t="s">
        <v>42</v>
      </c>
      <c r="C1506" t="s">
        <v>412</v>
      </c>
      <c r="D1506">
        <v>5</v>
      </c>
      <c r="E1506" t="s">
        <v>861</v>
      </c>
      <c r="F1506">
        <v>39</v>
      </c>
      <c r="G1506" t="str">
        <f>VLOOKUP(M1506,'BATERIA DE PROYECTOS'!$A$2:$G$115,7,0)</f>
        <v>Programa 39. Camino hacia una democracia deliberativa con un gobierno cercano a la gente y con participación ciudadana</v>
      </c>
      <c r="H1506" t="s">
        <v>345</v>
      </c>
      <c r="I1506" t="str">
        <f>VLOOKUP(M1506,'BATERIA DE PROYECTOS'!$A$2:$I$115,9,0)</f>
        <v>Democracia deliberativa y participación</v>
      </c>
      <c r="J1506" t="s">
        <v>347</v>
      </c>
      <c r="K1506">
        <v>58</v>
      </c>
      <c r="L1506" t="str">
        <f>VLOOKUP(M1506,'BATERIA DE PROYECTOS'!$A$2:$L$115,12,0)</f>
        <v>Infraestructura de espacios para la participación</v>
      </c>
      <c r="M1506">
        <v>108</v>
      </c>
      <c r="N1506" t="s">
        <v>956</v>
      </c>
      <c r="O1506" t="s">
        <v>957</v>
      </c>
      <c r="P1506" t="s">
        <v>2248</v>
      </c>
      <c r="Q1506" s="104">
        <v>102.69</v>
      </c>
      <c r="R1506" s="104">
        <v>105.68</v>
      </c>
      <c r="S1506" s="104">
        <v>108.76</v>
      </c>
      <c r="T1506" s="104">
        <v>111.93</v>
      </c>
      <c r="U1506" s="104">
        <v>429.06</v>
      </c>
      <c r="V1506" s="105">
        <v>1.6999999999999999E-3</v>
      </c>
      <c r="W1506">
        <v>0</v>
      </c>
      <c r="X1506" s="103">
        <v>20</v>
      </c>
      <c r="Y1506" t="s">
        <v>1076</v>
      </c>
      <c r="Z1506" s="103">
        <v>3</v>
      </c>
      <c r="AA1506" s="112">
        <v>32</v>
      </c>
      <c r="AB1506" s="113" t="s">
        <v>222</v>
      </c>
      <c r="AC1506" s="121"/>
      <c r="AD1506" s="289" t="s">
        <v>347</v>
      </c>
      <c r="AE1506" s="289" t="s">
        <v>347</v>
      </c>
      <c r="AF1506" s="113" t="s">
        <v>958</v>
      </c>
    </row>
    <row r="1507" spans="1:32" x14ac:dyDescent="0.25">
      <c r="A1507">
        <v>20</v>
      </c>
      <c r="B1507" t="s">
        <v>42</v>
      </c>
      <c r="C1507" t="s">
        <v>412</v>
      </c>
      <c r="D1507">
        <v>5</v>
      </c>
      <c r="E1507" t="s">
        <v>861</v>
      </c>
      <c r="F1507">
        <v>39</v>
      </c>
      <c r="G1507" t="str">
        <f>VLOOKUP(M1507,'BATERIA DE PROYECTOS'!$A$2:$G$115,7,0)</f>
        <v>Programa 39. Camino hacia una democracia deliberativa con un gobierno cercano a la gente y con participación ciudadana</v>
      </c>
      <c r="H1507" t="s">
        <v>345</v>
      </c>
      <c r="I1507" t="str">
        <f>VLOOKUP(M1507,'BATERIA DE PROYECTOS'!$A$2:$I$115,9,0)</f>
        <v>Democracia deliberativa y participación</v>
      </c>
      <c r="J1507" t="s">
        <v>347</v>
      </c>
      <c r="K1507">
        <v>58</v>
      </c>
      <c r="L1507" t="str">
        <f>VLOOKUP(M1507,'BATERIA DE PROYECTOS'!$A$2:$L$115,12,0)</f>
        <v>Infraestructura de espacios para la participación</v>
      </c>
      <c r="M1507">
        <v>111</v>
      </c>
      <c r="N1507" t="s">
        <v>959</v>
      </c>
      <c r="O1507" t="s">
        <v>960</v>
      </c>
      <c r="P1507" t="s">
        <v>2249</v>
      </c>
      <c r="Q1507" s="104">
        <v>360.33</v>
      </c>
      <c r="R1507" s="104">
        <v>370.82</v>
      </c>
      <c r="S1507" s="104">
        <v>381.61</v>
      </c>
      <c r="T1507" s="104">
        <v>392.72</v>
      </c>
      <c r="U1507" s="104">
        <v>1505.47</v>
      </c>
      <c r="V1507" s="105">
        <v>6.0000000000000001E-3</v>
      </c>
      <c r="W1507">
        <v>0</v>
      </c>
      <c r="X1507" s="103">
        <v>4</v>
      </c>
      <c r="Y1507" t="s">
        <v>1076</v>
      </c>
      <c r="Z1507" s="103">
        <v>3</v>
      </c>
      <c r="AA1507" s="112">
        <v>32</v>
      </c>
      <c r="AB1507" s="113" t="s">
        <v>725</v>
      </c>
      <c r="AC1507" s="121"/>
      <c r="AD1507" s="289" t="s">
        <v>347</v>
      </c>
      <c r="AE1507" s="289" t="s">
        <v>347</v>
      </c>
      <c r="AF1507" s="113" t="s">
        <v>961</v>
      </c>
    </row>
  </sheetData>
  <sheetProtection algorithmName="SHA-512" hashValue="rryLxNbM/bn0cIwV2v42obh13E9aYX1HwGDGJ18yYxz5PI1HYWuZBydHs5sVmKrJZfIyNC5TRGMM3j2RcJmigQ==" saltValue="hJe3uaYrXl/69oicW1vIhA==" spinCount="100000" sheet="1" objects="1" scenarios="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6"/>
  <dimension ref="A3:AM96"/>
  <sheetViews>
    <sheetView showGridLines="0" topLeftCell="M79" workbookViewId="0">
      <selection activeCell="N42" sqref="N42:S42"/>
    </sheetView>
  </sheetViews>
  <sheetFormatPr baseColWidth="10" defaultColWidth="11.42578125" defaultRowHeight="15" x14ac:dyDescent="0.25"/>
  <cols>
    <col min="1" max="1" width="17.5703125" bestFit="1" customWidth="1"/>
    <col min="2" max="2" width="11.85546875" customWidth="1"/>
    <col min="3" max="3" width="17.5703125" customWidth="1"/>
    <col min="4" max="4" width="9.140625" customWidth="1"/>
    <col min="5" max="5" width="36.7109375" customWidth="1"/>
    <col min="6" max="6" width="7.7109375" customWidth="1"/>
    <col min="7" max="7" width="71.85546875" customWidth="1"/>
    <col min="14" max="14" width="22.140625" customWidth="1"/>
    <col min="15" max="15" width="17.42578125" customWidth="1"/>
    <col min="16" max="16" width="14.42578125" customWidth="1"/>
    <col min="17" max="17" width="13.28515625" customWidth="1"/>
  </cols>
  <sheetData>
    <row r="3" spans="1:7" x14ac:dyDescent="0.25">
      <c r="A3" s="76" t="s">
        <v>2250</v>
      </c>
      <c r="B3" s="76"/>
      <c r="C3" s="76"/>
      <c r="D3" s="76"/>
    </row>
    <row r="4" spans="1:7" x14ac:dyDescent="0.25">
      <c r="A4" s="37" t="s">
        <v>34</v>
      </c>
      <c r="B4" s="37"/>
      <c r="C4" s="37"/>
      <c r="D4" s="37"/>
    </row>
    <row r="8" spans="1:7" x14ac:dyDescent="0.25">
      <c r="C8" s="76" t="s">
        <v>2250</v>
      </c>
    </row>
    <row r="9" spans="1:7" x14ac:dyDescent="0.25">
      <c r="C9" s="37">
        <v>28</v>
      </c>
    </row>
    <row r="13" spans="1:7" x14ac:dyDescent="0.25">
      <c r="E13" s="172" t="s">
        <v>334</v>
      </c>
      <c r="F13" s="172" t="s">
        <v>2251</v>
      </c>
      <c r="G13" s="172" t="s">
        <v>331</v>
      </c>
    </row>
    <row r="14" spans="1:7" x14ac:dyDescent="0.25">
      <c r="D14" s="115">
        <v>1</v>
      </c>
      <c r="E14" t="s">
        <v>222</v>
      </c>
      <c r="F14">
        <v>82</v>
      </c>
      <c r="G14" t="s">
        <v>183</v>
      </c>
    </row>
    <row r="15" spans="1:7" x14ac:dyDescent="0.25">
      <c r="D15" s="115">
        <v>2</v>
      </c>
      <c r="F15">
        <v>83</v>
      </c>
      <c r="G15" t="s">
        <v>182</v>
      </c>
    </row>
    <row r="16" spans="1:7" x14ac:dyDescent="0.25">
      <c r="D16" s="115">
        <v>3</v>
      </c>
      <c r="F16">
        <v>85</v>
      </c>
      <c r="G16" t="s">
        <v>181</v>
      </c>
    </row>
    <row r="17" spans="4:11" x14ac:dyDescent="0.25">
      <c r="D17" s="115">
        <v>4</v>
      </c>
    </row>
    <row r="18" spans="4:11" x14ac:dyDescent="0.25">
      <c r="D18" s="115">
        <v>5</v>
      </c>
    </row>
    <row r="19" spans="4:11" x14ac:dyDescent="0.25">
      <c r="D19" s="115">
        <v>6</v>
      </c>
    </row>
    <row r="20" spans="4:11" x14ac:dyDescent="0.25">
      <c r="D20" s="115">
        <v>7</v>
      </c>
    </row>
    <row r="21" spans="4:11" x14ac:dyDescent="0.25">
      <c r="D21" s="115">
        <v>8</v>
      </c>
    </row>
    <row r="22" spans="4:11" x14ac:dyDescent="0.25">
      <c r="D22" s="115">
        <v>9</v>
      </c>
    </row>
    <row r="23" spans="4:11" x14ac:dyDescent="0.25">
      <c r="D23" s="115">
        <v>10</v>
      </c>
    </row>
    <row r="24" spans="4:11" x14ac:dyDescent="0.25">
      <c r="D24" s="115">
        <v>11</v>
      </c>
    </row>
    <row r="25" spans="4:11" x14ac:dyDescent="0.25">
      <c r="D25" s="115">
        <v>12</v>
      </c>
    </row>
    <row r="26" spans="4:11" x14ac:dyDescent="0.25">
      <c r="D26" s="115">
        <v>13</v>
      </c>
    </row>
    <row r="27" spans="4:11" x14ac:dyDescent="0.25">
      <c r="D27" s="115">
        <v>14</v>
      </c>
    </row>
    <row r="28" spans="4:11" x14ac:dyDescent="0.25">
      <c r="D28" s="115"/>
    </row>
    <row r="29" spans="4:11" x14ac:dyDescent="0.25">
      <c r="D29" s="115"/>
    </row>
    <row r="30" spans="4:11" x14ac:dyDescent="0.25">
      <c r="D30" s="115"/>
    </row>
    <row r="31" spans="4:11" x14ac:dyDescent="0.25">
      <c r="D31" s="115"/>
    </row>
    <row r="32" spans="4:11" x14ac:dyDescent="0.25">
      <c r="D32" s="115"/>
      <c r="H32" s="76" t="s">
        <v>333</v>
      </c>
      <c r="I32" s="76" t="s">
        <v>324</v>
      </c>
      <c r="J32" s="76" t="s">
        <v>174</v>
      </c>
      <c r="K32" s="76" t="s">
        <v>175</v>
      </c>
    </row>
    <row r="33" spans="4:23" x14ac:dyDescent="0.25">
      <c r="D33" s="115"/>
      <c r="H33">
        <v>28</v>
      </c>
      <c r="I33" t="s">
        <v>710</v>
      </c>
      <c r="J33" t="s">
        <v>831</v>
      </c>
      <c r="K33" t="s">
        <v>612</v>
      </c>
    </row>
    <row r="34" spans="4:23" x14ac:dyDescent="0.25">
      <c r="D34" s="115"/>
    </row>
    <row r="35" spans="4:23" x14ac:dyDescent="0.25">
      <c r="D35" s="115"/>
    </row>
    <row r="36" spans="4:23" x14ac:dyDescent="0.25">
      <c r="D36" s="115"/>
    </row>
    <row r="37" spans="4:23" x14ac:dyDescent="0.25">
      <c r="D37" s="115"/>
    </row>
    <row r="38" spans="4:23" x14ac:dyDescent="0.25">
      <c r="D38" s="115"/>
    </row>
    <row r="39" spans="4:23" x14ac:dyDescent="0.25">
      <c r="D39" s="115"/>
      <c r="E39" s="115"/>
      <c r="F39" s="115"/>
    </row>
    <row r="40" spans="4:23" x14ac:dyDescent="0.25">
      <c r="D40" s="115"/>
      <c r="E40" s="115"/>
      <c r="F40" s="115"/>
    </row>
    <row r="42" spans="4:23" x14ac:dyDescent="0.25">
      <c r="M42" s="76" t="s">
        <v>333</v>
      </c>
      <c r="N42" s="76" t="s">
        <v>331</v>
      </c>
      <c r="O42" s="76" t="s">
        <v>326</v>
      </c>
      <c r="P42" s="76" t="s">
        <v>329</v>
      </c>
      <c r="Q42" s="76" t="s">
        <v>334</v>
      </c>
      <c r="R42" s="76" t="s">
        <v>978</v>
      </c>
      <c r="S42" s="76" t="s">
        <v>337</v>
      </c>
      <c r="T42" s="76" t="s">
        <v>336</v>
      </c>
      <c r="U42" s="76" t="s">
        <v>340</v>
      </c>
      <c r="V42" s="76"/>
    </row>
    <row r="43" spans="4:23" x14ac:dyDescent="0.25">
      <c r="M43">
        <v>28</v>
      </c>
      <c r="N43" t="s">
        <v>181</v>
      </c>
      <c r="O43" t="s">
        <v>720</v>
      </c>
      <c r="P43" t="s">
        <v>832</v>
      </c>
      <c r="Q43" t="s">
        <v>222</v>
      </c>
      <c r="R43" t="s">
        <v>2039</v>
      </c>
      <c r="S43" t="s">
        <v>835</v>
      </c>
      <c r="T43" t="s">
        <v>347</v>
      </c>
      <c r="U43" t="s">
        <v>843</v>
      </c>
      <c r="W43">
        <v>1</v>
      </c>
    </row>
    <row r="44" spans="4:23" x14ac:dyDescent="0.25">
      <c r="M44">
        <v>28</v>
      </c>
      <c r="N44" t="s">
        <v>182</v>
      </c>
      <c r="O44" t="s">
        <v>720</v>
      </c>
      <c r="P44" t="s">
        <v>832</v>
      </c>
      <c r="Q44" t="s">
        <v>222</v>
      </c>
      <c r="R44" t="s">
        <v>2038</v>
      </c>
      <c r="S44" t="s">
        <v>835</v>
      </c>
      <c r="T44" t="s">
        <v>347</v>
      </c>
      <c r="U44" t="s">
        <v>838</v>
      </c>
      <c r="W44">
        <v>2</v>
      </c>
    </row>
    <row r="45" spans="4:23" x14ac:dyDescent="0.25">
      <c r="M45">
        <v>28</v>
      </c>
      <c r="N45" t="s">
        <v>183</v>
      </c>
      <c r="O45" t="s">
        <v>720</v>
      </c>
      <c r="P45" t="s">
        <v>832</v>
      </c>
      <c r="Q45" t="s">
        <v>222</v>
      </c>
      <c r="R45" t="s">
        <v>2037</v>
      </c>
      <c r="S45" t="s">
        <v>835</v>
      </c>
      <c r="T45" t="s">
        <v>347</v>
      </c>
      <c r="U45" t="s">
        <v>836</v>
      </c>
      <c r="W45">
        <v>3</v>
      </c>
    </row>
    <row r="46" spans="4:23" x14ac:dyDescent="0.25">
      <c r="W46">
        <v>4</v>
      </c>
    </row>
    <row r="47" spans="4:23" x14ac:dyDescent="0.25">
      <c r="W47">
        <v>5</v>
      </c>
    </row>
    <row r="48" spans="4:23" x14ac:dyDescent="0.25">
      <c r="W48">
        <v>6</v>
      </c>
    </row>
    <row r="49" spans="23:23" x14ac:dyDescent="0.25">
      <c r="W49">
        <v>7</v>
      </c>
    </row>
    <row r="50" spans="23:23" x14ac:dyDescent="0.25">
      <c r="W50">
        <v>8</v>
      </c>
    </row>
    <row r="51" spans="23:23" x14ac:dyDescent="0.25">
      <c r="W51">
        <v>9</v>
      </c>
    </row>
    <row r="52" spans="23:23" s="224" customFormat="1" x14ac:dyDescent="0.25">
      <c r="W52" s="224">
        <v>10</v>
      </c>
    </row>
    <row r="53" spans="23:23" x14ac:dyDescent="0.25">
      <c r="W53">
        <v>11</v>
      </c>
    </row>
    <row r="54" spans="23:23" x14ac:dyDescent="0.25">
      <c r="W54">
        <v>12</v>
      </c>
    </row>
    <row r="55" spans="23:23" x14ac:dyDescent="0.25">
      <c r="W55">
        <v>13</v>
      </c>
    </row>
    <row r="56" spans="23:23" x14ac:dyDescent="0.25">
      <c r="W56">
        <v>14</v>
      </c>
    </row>
    <row r="57" spans="23:23" x14ac:dyDescent="0.25">
      <c r="W57">
        <v>15</v>
      </c>
    </row>
    <row r="58" spans="23:23" s="91" customFormat="1" x14ac:dyDescent="0.25">
      <c r="W58" s="91">
        <v>16</v>
      </c>
    </row>
    <row r="67" spans="24:29" x14ac:dyDescent="0.25">
      <c r="X67" s="76" t="s">
        <v>333</v>
      </c>
      <c r="Y67" s="76" t="s">
        <v>334</v>
      </c>
    </row>
    <row r="68" spans="24:29" x14ac:dyDescent="0.25">
      <c r="X68">
        <v>28</v>
      </c>
      <c r="Y68" t="s">
        <v>222</v>
      </c>
      <c r="AC68">
        <v>1</v>
      </c>
    </row>
    <row r="69" spans="24:29" x14ac:dyDescent="0.25">
      <c r="AC69">
        <v>2</v>
      </c>
    </row>
    <row r="70" spans="24:29" x14ac:dyDescent="0.25">
      <c r="AC70">
        <v>3</v>
      </c>
    </row>
    <row r="71" spans="24:29" x14ac:dyDescent="0.25">
      <c r="AC71">
        <v>4</v>
      </c>
    </row>
    <row r="72" spans="24:29" x14ac:dyDescent="0.25">
      <c r="AC72">
        <v>5</v>
      </c>
    </row>
    <row r="73" spans="24:29" x14ac:dyDescent="0.25">
      <c r="AC73">
        <v>6</v>
      </c>
    </row>
    <row r="74" spans="24:29" x14ac:dyDescent="0.25">
      <c r="AC74">
        <v>7</v>
      </c>
    </row>
    <row r="75" spans="24:29" x14ac:dyDescent="0.25">
      <c r="AC75">
        <v>8</v>
      </c>
    </row>
    <row r="76" spans="24:29" s="224" customFormat="1" x14ac:dyDescent="0.25">
      <c r="AC76" s="224">
        <v>9</v>
      </c>
    </row>
    <row r="77" spans="24:29" x14ac:dyDescent="0.25">
      <c r="AC77">
        <v>10</v>
      </c>
    </row>
    <row r="78" spans="24:29" x14ac:dyDescent="0.25">
      <c r="AC78">
        <v>11</v>
      </c>
    </row>
    <row r="79" spans="24:29" s="114" customFormat="1" x14ac:dyDescent="0.25"/>
    <row r="82" spans="29:39" x14ac:dyDescent="0.25">
      <c r="AD82" s="76" t="s">
        <v>333</v>
      </c>
      <c r="AE82" s="76" t="s">
        <v>334</v>
      </c>
      <c r="AF82" s="76" t="s">
        <v>331</v>
      </c>
    </row>
    <row r="83" spans="29:39" x14ac:dyDescent="0.25">
      <c r="AC83">
        <v>1</v>
      </c>
      <c r="AD83">
        <v>28</v>
      </c>
      <c r="AE83" t="s">
        <v>222</v>
      </c>
      <c r="AF83" t="s">
        <v>181</v>
      </c>
      <c r="AM83" t="str">
        <f>VLOOKUP(DTS!H731,$AE$83:$AF$96,2,0)</f>
        <v>Sedes de Centros de Desarrollo Comunitarios dotados y/o acondicionados para la prestación de servicios sociales dirigidas al desarrollo de capacidades y generación de oportunidades.</v>
      </c>
    </row>
    <row r="84" spans="29:39" x14ac:dyDescent="0.25">
      <c r="AC84">
        <v>2</v>
      </c>
      <c r="AD84">
        <v>28</v>
      </c>
      <c r="AE84" t="s">
        <v>222</v>
      </c>
      <c r="AF84" t="s">
        <v>182</v>
      </c>
      <c r="AM84" t="e">
        <f>VLOOKUP(DTS!J732,$AE$83:$AF$96,2,0)</f>
        <v>#N/A</v>
      </c>
    </row>
    <row r="85" spans="29:39" x14ac:dyDescent="0.25">
      <c r="AC85">
        <v>3</v>
      </c>
      <c r="AD85">
        <v>28</v>
      </c>
      <c r="AE85" t="s">
        <v>222</v>
      </c>
      <c r="AF85" t="s">
        <v>183</v>
      </c>
      <c r="AM85" t="e">
        <f>VLOOKUP(DTS!J733,$AE$83:$AF$96,2,0)</f>
        <v>#N/A</v>
      </c>
    </row>
    <row r="86" spans="29:39" x14ac:dyDescent="0.25">
      <c r="AC86">
        <v>4</v>
      </c>
      <c r="AM86" t="e">
        <f>VLOOKUP(DTS!J734,$AE$83:$AF$96,2,0)</f>
        <v>#N/A</v>
      </c>
    </row>
    <row r="87" spans="29:39" x14ac:dyDescent="0.25">
      <c r="AC87">
        <v>5</v>
      </c>
      <c r="AM87" t="e">
        <f>VLOOKUP(DTS!J735,$AE$83:$AF$96,2,0)</f>
        <v>#N/A</v>
      </c>
    </row>
    <row r="88" spans="29:39" x14ac:dyDescent="0.25">
      <c r="AC88">
        <v>6</v>
      </c>
      <c r="AM88" t="e">
        <f>VLOOKUP(DTS!J736,$AE$83:$AF$96,2,0)</f>
        <v>#N/A</v>
      </c>
    </row>
    <row r="89" spans="29:39" x14ac:dyDescent="0.25">
      <c r="AC89">
        <v>7</v>
      </c>
      <c r="AM89" t="e">
        <f>VLOOKUP(DTS!J737,$AE$83:$AF$96,2,0)</f>
        <v>#N/A</v>
      </c>
    </row>
    <row r="90" spans="29:39" x14ac:dyDescent="0.25">
      <c r="AC90">
        <v>8</v>
      </c>
      <c r="AM90" t="e">
        <f>VLOOKUP(DTS!J738,$AE$83:$AF$96,2,0)</f>
        <v>#N/A</v>
      </c>
    </row>
    <row r="91" spans="29:39" x14ac:dyDescent="0.25">
      <c r="AC91">
        <v>9</v>
      </c>
      <c r="AM91" t="e">
        <f>VLOOKUP(DTS!#REF!,$AE$83:$AF$96,2,0)</f>
        <v>#REF!</v>
      </c>
    </row>
    <row r="92" spans="29:39" x14ac:dyDescent="0.25">
      <c r="AC92">
        <v>10</v>
      </c>
      <c r="AM92" t="e">
        <f>VLOOKUP(DTS!#REF!,$AE$83:$AF$96,2,0)</f>
        <v>#REF!</v>
      </c>
    </row>
    <row r="93" spans="29:39" x14ac:dyDescent="0.25">
      <c r="AC93">
        <v>11</v>
      </c>
      <c r="AM93" t="e">
        <f>VLOOKUP(DTS!#REF!,$AE$83:$AF$96,2,0)</f>
        <v>#REF!</v>
      </c>
    </row>
    <row r="94" spans="29:39" x14ac:dyDescent="0.25">
      <c r="AC94">
        <v>12</v>
      </c>
      <c r="AM94" t="e">
        <f>VLOOKUP(DTS!J739,$AE$83:$AF$96,2,0)</f>
        <v>#N/A</v>
      </c>
    </row>
    <row r="95" spans="29:39" x14ac:dyDescent="0.25">
      <c r="AC95">
        <v>13</v>
      </c>
      <c r="AM95" t="e">
        <f>VLOOKUP(DTS!I740,$AE$83:$AF$96,2,0)</f>
        <v>#N/A</v>
      </c>
    </row>
    <row r="96" spans="29:39" x14ac:dyDescent="0.25">
      <c r="AC96">
        <v>14</v>
      </c>
      <c r="AM96" t="e">
        <f>VLOOKUP(DTS!J741,$AE$83:$AF$96,2,0)</f>
        <v>#N/A</v>
      </c>
    </row>
  </sheetData>
  <pageMargins left="0.7" right="0.7" top="0.75" bottom="0.75" header="0.3" footer="0.3"/>
  <pageSetup orientation="portrait" r:id="rId8"/>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28</vt:i4>
      </vt:variant>
    </vt:vector>
  </HeadingPairs>
  <TitlesOfParts>
    <vt:vector size="30" baseType="lpstr">
      <vt:lpstr>Guía de Usuario</vt:lpstr>
      <vt:lpstr>DTS</vt:lpstr>
      <vt:lpstr>_1._IDENTIFICACIÓN</vt:lpstr>
      <vt:lpstr>_10._ANÁLISIS_DE_RIESGOS</vt:lpstr>
      <vt:lpstr>_11._BENEFICIOS_Y_RESULTADOS_ESPERADOS_DEL_PROYECTO</vt:lpstr>
      <vt:lpstr>_12._GERENCIA_DEL_PROYECTO</vt:lpstr>
      <vt:lpstr>_13._HOJA_DE_VIDA_DEL_PROYECTO</vt:lpstr>
      <vt:lpstr>_2._CLASIFICACIÓN_DEL_PROYECTO_DE_INVERSIÓN</vt:lpstr>
      <vt:lpstr>_3._INICIATIVAS_CUIDADANAS</vt:lpstr>
      <vt:lpstr>_4._IDENTIFICACIÓN_DEL_PROBLEMA_O_NECESIDAD</vt:lpstr>
      <vt:lpstr>_5._IDENTIFICACIÓN_Y_ANÁLISIS_DE_PARTICIPANTES</vt:lpstr>
      <vt:lpstr>_6._OBJETIVO_GENERAL_Y_ESPECÍFICO</vt:lpstr>
      <vt:lpstr>_7._DESCRIPCIÓN_DEL_PROYECTO</vt:lpstr>
      <vt:lpstr>_8._CADENA_DE_VALOR</vt:lpstr>
      <vt:lpstr>_9._FLUJO_FINANCIERO</vt:lpstr>
      <vt:lpstr>AÑO</vt:lpstr>
      <vt:lpstr>DTS!Área_de_impresión</vt:lpstr>
      <vt:lpstr>'Guía de Usuario'!Área_de_impresión</vt:lpstr>
      <vt:lpstr>BASE</vt:lpstr>
      <vt:lpstr>BASE_PROYECTOS</vt:lpstr>
      <vt:lpstr>ETAPA</vt:lpstr>
      <vt:lpstr>I</vt:lpstr>
      <vt:lpstr>IMPACTO_RIESGO</vt:lpstr>
      <vt:lpstr>LOCALIDAD</vt:lpstr>
      <vt:lpstr>MENÚ</vt:lpstr>
      <vt:lpstr>NIVEL_RIESGO</vt:lpstr>
      <vt:lpstr>Posición</vt:lpstr>
      <vt:lpstr>PROBABILIDAD_RIESGO</vt:lpstr>
      <vt:lpstr>TIPO_RIESGO</vt:lpstr>
      <vt:lpstr>DTS!Títulos_a_imprimir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Usuario</dc:creator>
  <cp:keywords/>
  <dc:description/>
  <cp:lastModifiedBy>BancoAgricola S.V</cp:lastModifiedBy>
  <cp:revision/>
  <dcterms:created xsi:type="dcterms:W3CDTF">2015-04-16T12:04:43Z</dcterms:created>
  <dcterms:modified xsi:type="dcterms:W3CDTF">2026-05-05T23:20:02Z</dcterms:modified>
  <cp:category/>
  <cp:contentStatus/>
</cp:coreProperties>
</file>