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workbookPr/>
  <mc:AlternateContent xmlns:mc="http://schemas.openxmlformats.org/markup-compatibility/2006">
    <mc:Choice Requires="x15">
      <x15ac:absPath xmlns:x15ac="http://schemas.microsoft.com/office/spreadsheetml/2010/11/ac" url="C:\Users\hernando.gonzalez\Desktop\HEGA\FORMULACIONES DEPORTE\DOTACIONES\VERSIÒN II PARA COMITÈ DE CONTRATACIÒN EN REVISIÒN\"/>
    </mc:Choice>
  </mc:AlternateContent>
  <xr:revisionPtr revIDLastSave="0" documentId="8_{85BBE6AC-CA07-4B41-A1B9-1AAFADDFA2DE}" xr6:coauthVersionLast="47" xr6:coauthVersionMax="47" xr10:uidLastSave="{00000000-0000-0000-0000-000000000000}"/>
  <bookViews>
    <workbookView xWindow="0" yWindow="0" windowWidth="28800" windowHeight="10755" tabRatio="500" firstSheet="1" activeTab="1"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TRATAMIENTO'!$B$2:$X$34</definedName>
    <definedName name="_xlnm.Print_Area" localSheetId="0">CONTEXTO!$B$2:$F$19</definedName>
    <definedName name="_xlnm.Print_Area" localSheetId="2">EVALUACION!$B$2:$L$50</definedName>
    <definedName name="_xlnm.Print_Area" localSheetId="3">'EVALUACION CON CONTROLES'!$B$2:$R$42</definedName>
    <definedName name="_xlnm.Print_Area" localSheetId="1">'IDENTIFICACION Y ANALISIS'!$B$2:$F$74</definedName>
    <definedName name="contratación">'IDENTIFICACION Y ANALISIS'!$B$41:$B$45</definedName>
    <definedName name="ejecución">'IDENTIFICACION Y ANALISIS'!$B$47:$B$74</definedName>
    <definedName name="OPCIONES">'ASIGNACION Y TRATAMIENTO'!$B$38:$B$40</definedName>
    <definedName name="planeación">'IDENTIFICACION Y ANALISIS'!$B$19:$B$29</definedName>
    <definedName name="selección">'IDENTIFICACION Y ANALISIS'!$B$31:$B$38</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18" i="5" l="1"/>
  <c r="X18" i="5"/>
  <c r="W18" i="5"/>
  <c r="V18" i="5"/>
  <c r="U18" i="5"/>
  <c r="T18" i="5"/>
  <c r="P18" i="5"/>
  <c r="O18" i="5"/>
  <c r="N18" i="5"/>
  <c r="I18" i="5"/>
  <c r="H18" i="5"/>
  <c r="X17" i="5"/>
  <c r="W17" i="5"/>
  <c r="V17" i="5"/>
  <c r="U17" i="5"/>
  <c r="T17" i="5"/>
  <c r="S17" i="5"/>
  <c r="P17" i="5"/>
  <c r="O17" i="5"/>
  <c r="N17" i="5"/>
  <c r="I17" i="5"/>
  <c r="H17" i="5"/>
  <c r="G17" i="5"/>
  <c r="X16" i="5"/>
  <c r="W16" i="5"/>
  <c r="V16" i="5"/>
  <c r="U16" i="5"/>
  <c r="T16" i="5"/>
  <c r="S16" i="5"/>
  <c r="P16" i="5"/>
  <c r="O16" i="5"/>
  <c r="N16" i="5"/>
  <c r="I16" i="5"/>
  <c r="H16" i="5"/>
  <c r="G16" i="5"/>
  <c r="X15" i="5"/>
  <c r="W15" i="5"/>
  <c r="V15" i="5"/>
  <c r="U15" i="5"/>
  <c r="T15" i="5"/>
  <c r="S15" i="5"/>
  <c r="P15" i="5"/>
  <c r="O15" i="5"/>
  <c r="N15" i="5"/>
  <c r="I15" i="5"/>
  <c r="H15" i="5"/>
  <c r="G15" i="5"/>
  <c r="X14" i="5"/>
  <c r="W14" i="5"/>
  <c r="V14" i="5"/>
  <c r="U14" i="5"/>
  <c r="T14" i="5"/>
  <c r="S14" i="5"/>
  <c r="P14" i="5"/>
  <c r="O14" i="5"/>
  <c r="N14" i="5"/>
  <c r="I14" i="5"/>
  <c r="H14" i="5"/>
  <c r="G14" i="5"/>
  <c r="X13" i="5"/>
  <c r="W13" i="5"/>
  <c r="V13" i="5"/>
  <c r="U13" i="5"/>
  <c r="T13" i="5"/>
  <c r="S13" i="5"/>
  <c r="P13" i="5"/>
  <c r="O13" i="5"/>
  <c r="N13" i="5"/>
  <c r="I13" i="5"/>
  <c r="H13" i="5"/>
  <c r="G13" i="5"/>
  <c r="X12" i="5"/>
  <c r="W12" i="5"/>
  <c r="V12" i="5"/>
  <c r="U12" i="5"/>
  <c r="T12" i="5"/>
  <c r="S12" i="5"/>
  <c r="P12" i="5"/>
  <c r="O12" i="5"/>
  <c r="N12" i="5"/>
  <c r="I12" i="5"/>
  <c r="H12" i="5"/>
  <c r="G12" i="5"/>
  <c r="X11" i="5"/>
  <c r="W11" i="5"/>
  <c r="V11" i="5"/>
  <c r="U11" i="5"/>
  <c r="T11" i="5"/>
  <c r="S11" i="5"/>
  <c r="P11" i="5"/>
  <c r="O11" i="5"/>
  <c r="N11" i="5"/>
  <c r="I11" i="5"/>
  <c r="H11" i="5"/>
  <c r="G11" i="5"/>
  <c r="K23" i="4"/>
  <c r="C23" i="4"/>
  <c r="C18" i="5" s="1"/>
  <c r="B23" i="4"/>
  <c r="D18" i="5" s="1"/>
  <c r="K22" i="4"/>
  <c r="C22" i="4"/>
  <c r="C17" i="5" s="1"/>
  <c r="B22" i="4"/>
  <c r="D17" i="5" s="1"/>
  <c r="K21" i="4"/>
  <c r="C21" i="4"/>
  <c r="C16" i="5" s="1"/>
  <c r="B21" i="4"/>
  <c r="D16" i="5" s="1"/>
  <c r="K20" i="4"/>
  <c r="C20" i="4"/>
  <c r="C15" i="5" s="1"/>
  <c r="B20" i="4"/>
  <c r="D15" i="5" s="1"/>
  <c r="K19" i="4"/>
  <c r="C19" i="4"/>
  <c r="C14" i="5" s="1"/>
  <c r="B19" i="4"/>
  <c r="D14" i="5" s="1"/>
  <c r="K18" i="4"/>
  <c r="C18" i="4"/>
  <c r="C13" i="5" s="1"/>
  <c r="B18" i="4"/>
  <c r="D13" i="5" s="1"/>
  <c r="K17" i="4"/>
  <c r="C17" i="4"/>
  <c r="C12" i="5" s="1"/>
  <c r="B17" i="4"/>
  <c r="D12" i="5" s="1"/>
  <c r="K16" i="4"/>
  <c r="C16" i="4"/>
  <c r="C11" i="5" s="1"/>
  <c r="B16" i="4"/>
  <c r="D11" i="5" s="1"/>
  <c r="K24" i="3"/>
  <c r="K23" i="3"/>
  <c r="K22" i="3"/>
  <c r="K21" i="3"/>
  <c r="K20" i="3"/>
  <c r="K19" i="3"/>
  <c r="K18" i="3"/>
  <c r="K17" i="3"/>
  <c r="B6" i="3"/>
  <c r="J13" i="5" l="1"/>
  <c r="L19" i="3"/>
  <c r="K13" i="5" s="1"/>
  <c r="Q18" i="5"/>
  <c r="L23" i="4"/>
  <c r="R18" i="5" s="1"/>
  <c r="E18" i="5"/>
  <c r="F18" i="5"/>
  <c r="Q17" i="5"/>
  <c r="L22" i="4"/>
  <c r="R17" i="5" s="1"/>
  <c r="E17" i="5"/>
  <c r="F17" i="5"/>
  <c r="Q16" i="5"/>
  <c r="L21" i="4"/>
  <c r="R16" i="5" s="1"/>
  <c r="E16" i="5"/>
  <c r="F16" i="5"/>
  <c r="Q15" i="5"/>
  <c r="L20" i="4"/>
  <c r="R15" i="5" s="1"/>
  <c r="E15" i="5"/>
  <c r="F15" i="5"/>
  <c r="L19" i="4"/>
  <c r="R14" i="5" s="1"/>
  <c r="Q14" i="5"/>
  <c r="E14" i="5"/>
  <c r="F14" i="5"/>
  <c r="L18" i="4"/>
  <c r="R13" i="5" s="1"/>
  <c r="Q13" i="5"/>
  <c r="E13" i="5"/>
  <c r="F13" i="5"/>
  <c r="L17" i="4"/>
  <c r="R12" i="5" s="1"/>
  <c r="Q12" i="5"/>
  <c r="E12" i="5"/>
  <c r="F12" i="5"/>
  <c r="Q11" i="5"/>
  <c r="L16" i="4"/>
  <c r="R11" i="5" s="1"/>
  <c r="E11" i="5"/>
  <c r="F11" i="5"/>
  <c r="J18" i="5"/>
  <c r="L24" i="3"/>
  <c r="J17" i="5"/>
  <c r="L23" i="3"/>
  <c r="K17" i="5" s="1"/>
  <c r="J16" i="5"/>
  <c r="L22" i="3"/>
  <c r="K16" i="5" s="1"/>
  <c r="J15" i="5"/>
  <c r="L21" i="3"/>
  <c r="K15" i="5" s="1"/>
  <c r="J14" i="5"/>
  <c r="L20" i="3"/>
  <c r="K14" i="5" s="1"/>
  <c r="J12" i="5"/>
  <c r="L18" i="3"/>
  <c r="K12" i="5" s="1"/>
  <c r="J11" i="5"/>
  <c r="L17" i="3"/>
  <c r="K11" i="5" s="1"/>
  <c r="B6" i="5"/>
  <c r="B6" i="4"/>
</calcChain>
</file>

<file path=xl/sharedStrings.xml><?xml version="1.0" encoding="utf-8"?>
<sst xmlns="http://schemas.openxmlformats.org/spreadsheetml/2006/main" count="535" uniqueCount="222">
  <si>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</si>
  <si>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</si>
  <si>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</si>
  <si>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</si>
  <si>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 xml:space="preserve">Objeto del Proceso de Contratación: "Suministrar elementos deportivos para la dotación de las escuelas, clubes, colectivos y organizaciones deportivas de la Localidad de Suba, en el marco del proyecto de inversión 2498 “Suba Activa; Recreación y Deporte con sus vecis” </t>
  </si>
  <si>
    <t>Partícipes del Proceso de Contratación: Agentes externos: operadores que cumplan con lo establecido. Agentes internos: supervisor del contrato ; Equipo técnico oficina de PARTICIPACION ; Equipo planeacion ; equipo de contratacion; apoyo a la supervisión de la Alcaldia local de Suba.</t>
  </si>
  <si>
    <t xml:space="preserve">Ciudadanía que se beneficia del Proceso de Contratación: Agentes internos: Supervisor del contrato; equipo de planeacion, apoyo a la supervisión oficina participacion, ejecutor. Externos: Comunidad en general de la localidad de Suba. </t>
  </si>
  <si>
    <t>Capacidad de la Entidad Estatal entendida como la disponibilidad de recursos y conocimientos para el Proceso de Contratación: Participan las áreas que requieren los procesos de contratación como Planeación y Participacion (Etapa de formulacion   (Anexo tecnico,Estudios previos,analisis del sector,estudio de mercado) equipo de contratacion  de la Alcaldía Local, los evaluadores designados, idóneos y con experiencia en el tema, ademas del compromiso de los recursos de la  entidad en el PAA y la respectiva disponibilidad del recurso para la materializacion de la meta.</t>
  </si>
  <si>
    <t>Suficiencia del presupuesto oficial del Proceso de Contratación: De acuerdo al Plan de contratación para la vigencia 2026, y teniendo en cuenta el PAA actualizado, se estimaron los recursos necesarios para el desarrollo del proceso de la contratación, el cual tendrá el soporte presupuestal suficiente para su desarrollo.</t>
  </si>
  <si>
    <t>Condiciones geográficas y de acceso del lugar en el cual se debe cumplir el objeto del Proceso de Contratación: Alcaldia local de Suba plataformas SubaLab, Gerson, VenASuba y SubaAprende</t>
  </si>
  <si>
    <t>Entorno socio ambiental: Apropiacion y contribucion al cuidado del ambiente mediante los lineamiento PYGA.</t>
  </si>
  <si>
    <t>Condiciones políticas: NA</t>
  </si>
  <si>
    <t xml:space="preserve">Factores ambientales: El Estudio previo cuenta con las cláusulas ambientales y Fichas ambientales que debe cumplir el Contratista durante la ejecución. </t>
  </si>
  <si>
    <t>Sector del objeto del Proceso de Contratación y su mercado: El estudio de sector cuenta con el respectivo  analisis de la oferta y demanda para el proceso contractual, encontrando una amplia oferta de empresas que cumplen con lo establecido para celebrar el presente objeto a contratar.</t>
  </si>
  <si>
    <t>Normativa aplicable al objeto del Proceso de Contratación:  Selección Abreviada Es la modalidad de selección objetiva regulada en el numeral 2 del artículo 2 de laLey 1150 de 2007, prevista para aquellos casos que, por las características delobjeto a contratar, las circunstancias de la contratación, la cuantía o la destinacióndel bien, obra o servicio pueden adelantarse procesos simplificados para garantizarla eficiencia de la gestión contractual.</t>
  </si>
  <si>
    <t>Experiencia propia y de otras Entidades Estatales en Procesos de Contratación del mismo tipo: FDLSUBA-SASI-008-2025,FDLCB-SASI-004-2025, FDLK-SASI-007-2025.</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</si>
  <si>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</si>
  <si>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</si>
  <si>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</si>
  <si>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</si>
  <si>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</si>
  <si>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</si>
  <si>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</si>
  <si>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</si>
  <si>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</si>
  <si>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</si>
  <si>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</si>
  <si>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Especifico</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</si>
  <si>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</si>
  <si>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</si>
  <si>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</si>
  <si>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</si>
  <si>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</si>
  <si>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</si>
  <si>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</si>
  <si>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</si>
  <si>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</si>
  <si>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</si>
  <si>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</si>
  <si>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</si>
  <si>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General</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</si>
  <si>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</si>
  <si>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</si>
  <si>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</si>
  <si>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</si>
  <si>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</si>
  <si>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</si>
  <si>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</si>
  <si>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Externo</t>
  </si>
  <si>
    <t>Proceso de selección declarado desierto por falta de participación de posibles proponentes</t>
  </si>
  <si>
    <t>Confabulacion de los proponentes (Colusión)</t>
  </si>
  <si>
    <t>Selección de ofertas con precios  artificialmente bajos.</t>
  </si>
  <si>
    <t>CONTRATACIÓN</t>
  </si>
  <si>
    <t xml:space="preserve">Riesgo de que no se firme el contrato. </t>
  </si>
  <si>
    <t>No acuerdo en la liquidación del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</si>
  <si>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</si>
  <si>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</si>
  <si>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</si>
  <si>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</si>
  <si>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</si>
  <si>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Retrasos en la suscripción del contrato</t>
  </si>
  <si>
    <t>Incumplimiento en la entrega de los elementos deportivos</t>
  </si>
  <si>
    <t>Sociales o Políticos</t>
  </si>
  <si>
    <t xml:space="preserve">Incumplimiento en la prestación del servicio </t>
  </si>
  <si>
    <t>Entrega de elementos deportivos que no cumplen con las especificaciones técnicas establecidas por la entidad</t>
  </si>
  <si>
    <t>Entrega delas fichas técnicass que no cumplen con las especificaciones técnicas establecidos por la entidad</t>
  </si>
  <si>
    <t>Incumplimiento de la administración en los pagos.</t>
  </si>
  <si>
    <t>Demora en la adquisición y entrega de los elementos deportivos requeridos por parte del contratista</t>
  </si>
  <si>
    <t>Demora en la adquisición y entrega del licenciamiento requerido por parte del contratista</t>
  </si>
  <si>
    <t>Daños a los equipos objeto de mantenimiento y/o otros bienes</t>
  </si>
  <si>
    <t>Imposición de nuevos tributos</t>
  </si>
  <si>
    <t>Regulatorios</t>
  </si>
  <si>
    <t xml:space="preserve">Incumplimiento al régimen de seguridad social de los colaboradores del contratista. </t>
  </si>
  <si>
    <t>Imposición de nuevos trámites o permisos</t>
  </si>
  <si>
    <t>Cambios en el marco regulatorio o normatividad aplicable al proyecto.</t>
  </si>
  <si>
    <t>Variación de tasas o tarifas</t>
  </si>
  <si>
    <t>Financieros</t>
  </si>
  <si>
    <t>Demora en el inicio previsto para la ejecución de la obra</t>
  </si>
  <si>
    <t>Daños a los elementos deportivos durante el transporte, almacenamiento o entrega</t>
  </si>
  <si>
    <t>Programación de obra</t>
  </si>
  <si>
    <t>Variación de los precios del mercado de elementos deportivos; Precio fijo sin reajuste. No se cancelarán reajustes, el contratista asume los cambios en el mercado y no reclamará ni pretenderá reajustes, así mismo, asume el riesgo de pago por unidad de medida y precio unitario</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</si>
  <si>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</si>
  <si>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</si>
  <si>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</si>
  <si>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</si>
  <si>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</si>
  <si>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</si>
  <si>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 xml:space="preserve">Deserción de los participantes y/o baja participación de los beneficiarios en el componentes del proyecto. </t>
  </si>
  <si>
    <t xml:space="preserve">No realizar la liquidación del contrato en los términos pactados en el contrato a los establecidos en la norma </t>
  </si>
  <si>
    <t xml:space="preserve">Dificultad de consecución del personal minimo requerido para el idonea ejecución del contrato </t>
  </si>
  <si>
    <t>Incumplimiento derivado del trámite de los permisos con autoridades ambientales, la obtención de los mismos, paz y salvos</t>
  </si>
  <si>
    <t>Ambientales</t>
  </si>
  <si>
    <t>Actualizaciones en las especificaciones técnicas o cambio en las normas de calidad aplicables a los elementos deportivos</t>
  </si>
  <si>
    <t>Deserción o baja participación de los beneficiarios en los componentes del proyecto</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</si>
  <si>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</si>
  <si>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</si>
  <si>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</si>
  <si>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</si>
  <si>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</si>
  <si>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</si>
  <si>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</si>
  <si>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</si>
  <si>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</si>
  <si>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</si>
  <si>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</si>
  <si>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</si>
  <si>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</si>
  <si>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</si>
  <si>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</si>
  <si>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</si>
  <si>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Retraso en la dotación de las escuelas, clubes, colectivos y organizaciones deportivas, afectando el cumplimiento de las metas del proyecto de inversión 2498</t>
  </si>
  <si>
    <t>Los elementos suministrados no cumplen los requerimientos del anexo técnico, afectando la calidad de la dotación y el bienestar de los beneficiarios</t>
  </si>
  <si>
    <t>Retraso en la ejecución del objeto contractual e incumplimiento en la entrega oportuna de los elementos a los beneficiarios</t>
  </si>
  <si>
    <t>Incremento en el costo de los elementos deportivos que puede afectar la cantidad y completitud de la dotación programada</t>
  </si>
  <si>
    <t>Pérdida o deterioro de elementos deportivos que retrasa la entrega final y puede generar sobrecostos o necesidad de reposición</t>
  </si>
  <si>
    <t>Incumplimiento de las metas del proyecto de inversión 2498 y subutilización de los elementos deportivos dotados</t>
  </si>
  <si>
    <t>Imposición de nuevos tributos o aranceles que afecten el valor de los elementos deportivos</t>
  </si>
  <si>
    <t>Desequilibrio económico del contrato por incremento en costos tributarios no previstos al momento de estructurar el proceso</t>
  </si>
  <si>
    <t>No realizar la liquidación del contrato en los términos pactados en el contrato o los establecidos en la norma</t>
  </si>
  <si>
    <t>Incumplimiento normativo y posibles investigaciones disciplinarias al contratista y al supervisor del contrato</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</si>
  <si>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</si>
  <si>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</si>
  <si>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</si>
  <si>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</si>
  <si>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</si>
  <si>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</si>
  <si>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</si>
  <si>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</si>
  <si>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</si>
  <si>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</si>
  <si>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</si>
  <si>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</si>
  <si>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</si>
  <si>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</si>
  <si>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</si>
  <si>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</si>
  <si>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</si>
  <si>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</si>
  <si>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</si>
  <si>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</si>
  <si>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</si>
  <si>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</si>
  <si>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</si>
  <si>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</si>
  <si>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</si>
  <si>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</si>
  <si>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</si>
  <si>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</si>
  <si>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</si>
  <si>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</si>
  <si>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</si>
  <si>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</si>
  <si>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</si>
  <si>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</si>
  <si>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</si>
  <si>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</si>
  <si>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</si>
  <si>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</si>
  <si>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</si>
  <si>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</si>
  <si>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</si>
  <si>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</si>
  <si>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</si>
  <si>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</si>
  <si>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Verificación documental y física de cada entrega; exigencia de garantías de cumplimiento; aplicación de cláusula penal ante incumplimiento en la entrega</t>
  </si>
  <si>
    <t>NO</t>
  </si>
  <si>
    <t>Supervisor del contrato</t>
  </si>
  <si>
    <t>Una vez adjudicado el contrato</t>
  </si>
  <si>
    <t>Hasta la liquidación del contrato</t>
  </si>
  <si>
    <t>Revisión de informes de entrega y actas de recibo a satisfacción</t>
  </si>
  <si>
    <t>Cada entrega programada</t>
  </si>
  <si>
    <t>Supervisión técnica en cada entrega; verificación contra ficha técnica del anexo; póliza de calidad del bien; rechazo y reposición de elementos no conformes</t>
  </si>
  <si>
    <t>Desde el inicio de la ejecución del contrato</t>
  </si>
  <si>
    <t>Hasta el último día de ejecución del contrato</t>
  </si>
  <si>
    <t>Revisión técnica en cada entrega con acta de recibo a satisfacción</t>
  </si>
  <si>
    <t>Cada entrega</t>
  </si>
  <si>
    <t>Establecimiento de cronograma de entregas en el contrato; seguimiento periódico al avance; aplicación de multas por mora en entregas</t>
  </si>
  <si>
    <t>Desde la firma del acta de inicio</t>
  </si>
  <si>
    <t>Hasta la entrega total de los elementos</t>
  </si>
  <si>
    <t>Verificación del cronograma de entregas acordado</t>
  </si>
  <si>
    <t>Quincenal</t>
  </si>
  <si>
    <t>Precio fijo sin reajuste pactado contractualmente; el contratista asume la variación de precios; adecuada supervisión del contrato y de los precios ofertados</t>
  </si>
  <si>
    <t>Supervisión constante a la ejecución del contrato</t>
  </si>
  <si>
    <t>Cuando se presente</t>
  </si>
  <si>
    <t>Exigencia al contratista de embalaje adecuado para transporte; verificación del estado físico de los elementos al momento de la entrega; póliza de calidad del bien</t>
  </si>
  <si>
    <t>Desde el primer despacho de elementos</t>
  </si>
  <si>
    <t>Hasta la entrega final de todos los elementos</t>
  </si>
  <si>
    <t>Revisión del estado físico de elementos en cada entrega</t>
  </si>
  <si>
    <t>Estrategia de comunicación y socialización con comunidades beneficiarias; coordinación con líderes deportivos y directivos de escuelas y clubes locales</t>
  </si>
  <si>
    <t>Equipo técnico oficina de Participación</t>
  </si>
  <si>
    <t>Antes del inicio de las entregas</t>
  </si>
  <si>
    <t>Durante toda la ejecución del contrato</t>
  </si>
  <si>
    <t>Registro de asistencia y actas de entrega a beneficiarios</t>
  </si>
  <si>
    <t>Mensual</t>
  </si>
  <si>
    <t>Precio fijo sin ajuste por tributación; el contratista incluye todos los tributos vigentes y futuros en su oferta económica; cláusula de precio fijo en el contrato</t>
  </si>
  <si>
    <t>Supervisor del contrato / Oficina de Planeación</t>
  </si>
  <si>
    <t>Desde la firma del contrato</t>
  </si>
  <si>
    <t>Seguimiento a variaciones normativas tributarias</t>
  </si>
  <si>
    <t>Seguimiento al cronograma de liquidación; solicitud oportuna de liquidación por parte del supervisor antes del vencimiento del plazo del contrato</t>
  </si>
  <si>
    <t>SI</t>
  </si>
  <si>
    <t>Oficina de Planeación</t>
  </si>
  <si>
    <t>Antes del vencimiento del plazo del contrato</t>
  </si>
  <si>
    <t>Supervisión constante a la ejecución y control de plazos de liquidación</t>
  </si>
  <si>
    <t>Impacto del Riesgo</t>
  </si>
  <si>
    <t>Categoria</t>
  </si>
  <si>
    <t>Catagoria</t>
  </si>
  <si>
    <t>Esta matriz es un documento anexo del Estudio Previo</t>
  </si>
  <si>
    <t>No</t>
  </si>
  <si>
    <t>Etapa</t>
  </si>
  <si>
    <t>Clase</t>
  </si>
  <si>
    <t>Fuente</t>
  </si>
  <si>
    <t>Probabilidad</t>
  </si>
  <si>
    <t>Calificación total</t>
  </si>
  <si>
    <t>¿A quien se le asigna?</t>
  </si>
  <si>
    <t>%</t>
  </si>
  <si>
    <t>¿Cómo se realiza el monitoreo</t>
  </si>
  <si>
    <t>CONTRATISTA</t>
  </si>
  <si>
    <t>ALCALDIA LOCAL DE SUBA</t>
  </si>
  <si>
    <t>CONTRATISTA Y ALS</t>
  </si>
  <si>
    <t>BAJO</t>
  </si>
  <si>
    <t>20/50</t>
  </si>
  <si>
    <t xml:space="preserve">CONTRATISTA Y ALS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</si>
</sst>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0"/>
      <name val="Arial"/>
      <charset val="1"/>
    </font>
    <font>
      <sz val="12"/>
      <name val="Arial"/>
      <family val="2"/>
      <charset val="1"/>
    </font>
    <font>
      <b/>
      <sz val="20"/>
      <name val="Garamond"/>
      <family val="1"/>
      <charset val="1"/>
    </font>
    <font>
      <sz val="12"/>
      <name val="Garamond"/>
      <family val="1"/>
      <charset val="1"/>
    </font>
    <font>
      <b/>
      <sz val="12"/>
      <name val="Arial"/>
      <family val="2"/>
      <charset val="1"/>
    </font>
    <font>
      <b/>
      <sz val="12"/>
      <name val="Garamond"/>
      <family val="1"/>
      <charset val="1"/>
    </font>
    <font>
      <b/>
      <sz val="12"/>
      <color rgb="FF000000"/>
      <name val="Garamond"/>
      <family val="1"/>
      <charset val="1"/>
    </font>
    <font>
      <sz val="10"/>
      <name val="Arial"/>
      <family val="2"/>
      <charset val="1"/>
    </font>
    <font>
      <sz val="11"/>
      <name val="Arial Narrow"/>
      <family val="2"/>
      <charset val="1"/>
    </font>
    <font>
      <b/>
      <sz val="10"/>
      <name val="Garamond"/>
      <family val="1"/>
      <charset val="1"/>
    </font>
    <font>
      <b/>
      <sz val="12"/>
      <color rgb="FFFF0000"/>
      <name val="Garamond"/>
      <family val="1"/>
      <charset val="1"/>
    </font>
    <font>
      <sz val="11"/>
      <name val="Garamond"/>
      <family val="1"/>
      <charset val="1"/>
    </font>
    <font>
      <sz val="10"/>
      <name val="Garamond"/>
      <family val="1"/>
      <charset val="1"/>
    </font>
    <font>
      <sz val="10"/>
      <name val="Arial Narrow"/>
      <family val="2"/>
      <charset val="1"/>
    </font>
    <font>
      <b/>
      <sz val="18"/>
      <name val="Garamond"/>
      <family val="1"/>
      <charset val="1"/>
    </font>
    <font>
      <b/>
      <sz val="10"/>
      <name val="Arial"/>
      <family val="2"/>
      <charset val="1"/>
    </font>
    <font>
      <b/>
      <sz val="10"/>
      <color theme="1"/>
      <name val="Garamond"/>
      <family val="1"/>
      <charset val="1"/>
    </font>
    <font>
      <b/>
      <sz val="12"/>
      <color rgb="FFFF0D0D"/>
      <name val="Garamond"/>
      <family val="1"/>
      <charset val="1"/>
    </font>
    <font>
      <b/>
      <sz val="12"/>
      <color rgb="FFFFFFFF"/>
      <name val="Garamond"/>
      <family val="1"/>
      <charset val="1"/>
    </font>
    <font>
      <b/>
      <sz val="10"/>
      <color rgb="FFFFFFFF"/>
      <name val="Garamond"/>
      <family val="1"/>
      <charset val="1"/>
    </font>
    <font>
      <b/>
      <sz val="10"/>
      <color rgb="FFFFFFFF"/>
      <name val="Arial"/>
      <family val="2"/>
      <charset val="1"/>
    </font>
    <font>
      <sz val="9"/>
      <name val="Garamond"/>
      <family val="1"/>
      <charset val="1"/>
    </font>
    <font>
      <sz val="11"/>
      <name val="Arial"/>
      <family val="2"/>
      <charset val="1"/>
    </font>
    <font>
      <b/>
      <sz val="11"/>
      <name val="Arial"/>
      <family val="2"/>
      <charset val="1"/>
    </font>
    <font>
      <b/>
      <sz val="11"/>
      <color rgb="FFFFFFFF"/>
      <name val="Arial"/>
      <family val="2"/>
      <charset val="1"/>
    </font>
  </fonts>
  <fills count="10">
    <fill>
      <patternFill patternType="none"/>
    </fill>
    <fill>
      <patternFill patternType="gray125"/>
    </fill>
    <fill>
      <patternFill patternType="solid">
        <fgColor rgb="FFFFFFFF"/>
        <bgColor rgb="FFFFFFCC"/>
      </patternFill>
    </fill>
    <fill>
      <patternFill patternType="solid">
        <fgColor rgb="FF900000"/>
        <bgColor rgb="FF9C0006"/>
      </patternFill>
    </fill>
    <fill>
      <patternFill patternType="solid">
        <fgColor theme="0" tint="-0.14999847407452621"/>
        <bgColor rgb="FFC0C0C0"/>
      </patternFill>
    </fill>
    <fill>
      <patternFill patternType="solid">
        <fgColor rgb="FFC0C0C0"/>
        <bgColor rgb="FFD9D9D9"/>
      </patternFill>
    </fill>
    <fill>
      <patternFill patternType="solid">
        <fgColor rgb="FF92D050"/>
        <bgColor rgb="FFC0C0C0"/>
      </patternFill>
    </fill>
    <fill>
      <patternFill patternType="solid">
        <fgColor rgb="FFFFFF00"/>
        <bgColor rgb="FFFFC000"/>
      </patternFill>
    </fill>
    <fill>
      <patternFill patternType="solid">
        <fgColor rgb="FFFFC000"/>
        <bgColor rgb="FFF3BA2D"/>
      </patternFill>
    </fill>
    <fill>
      <patternFill patternType="solid">
        <fgColor rgb="FFFF0000"/>
        <bgColor rgb="FFFF0D0D"/>
      </patternFill>
    </fill>
  </fills>
  <borders count="58">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style="medium">
        <color auto="1"/>
      </left>
      <right style="thin">
        <color auto="1"/>
      </right>
      <top style="hair">
        <color auto="1"/>
      </top>
      <bottom style="hair">
        <color auto="1"/>
      </bottom>
      <diagonal/>
    </border>
    <border>
      <left style="medium">
        <color auto="1"/>
      </left>
      <right/>
      <top/>
      <bottom style="thin">
        <color auto="1"/>
      </bottom>
      <diagonal/>
    </border>
    <border>
      <left/>
      <right style="thin">
        <color auto="1"/>
      </right>
      <top/>
      <bottom style="thin">
        <color auto="1"/>
      </bottom>
      <diagonal/>
    </border>
    <border>
      <left style="medium">
        <color auto="1"/>
      </left>
      <right style="thin">
        <color auto="1"/>
      </right>
      <top style="hair">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hair">
        <color auto="1"/>
      </bottom>
      <diagonal/>
    </border>
    <border>
      <left style="medium">
        <color auto="1"/>
      </left>
      <right/>
      <top style="hair">
        <color auto="1"/>
      </top>
      <bottom/>
      <diagonal/>
    </border>
    <border>
      <left style="thin">
        <color auto="1"/>
      </left>
      <right style="thin">
        <color auto="1"/>
      </right>
      <top style="hair">
        <color auto="1"/>
      </top>
      <bottom/>
      <diagonal/>
    </border>
    <border>
      <left/>
      <right style="thin">
        <color auto="1"/>
      </right>
      <top style="hair">
        <color auto="1"/>
      </top>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thin">
        <color auto="1"/>
      </bottom>
      <diagonal/>
    </border>
    <border>
      <left style="medium">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medium">
        <color auto="1"/>
      </bottom>
      <diagonal/>
    </border>
    <border>
      <left/>
      <right/>
      <top style="thin">
        <color auto="1"/>
      </top>
      <bottom style="medium">
        <color auto="1"/>
      </bottom>
      <diagonal/>
    </border>
    <border>
      <left/>
      <right style="thin">
        <color auto="1"/>
      </right>
      <top/>
      <bottom/>
      <diagonal/>
    </border>
    <border>
      <left/>
      <right/>
      <top style="thin">
        <color auto="1"/>
      </top>
      <bottom style="thin">
        <color auto="1"/>
      </bottom>
      <diagonal/>
    </border>
  </borders>
  <cellStyleXfs count="1">
    <xf numFmtId="0" fontId="0" fillId="0" borderId="0"/>
  </cellStyleXfs>
  <cellXfs count="199">
    <xf numFmtId="0" fontId="0" fillId="0" borderId="0" xfId="0"/>
    <xf numFmtId="0" fontId="1" fillId="0" borderId="0" xfId="0" applyFont="1"/>
    <xf numFmtId="0" fontId="4" fillId="0" borderId="0" xfId="0" applyFont="1" applyAlignment="1">
      <alignment horizontal="center" vertical="center"/>
    </xf>
    <xf numFmtId="0" fontId="7" fillId="0" borderId="0" xfId="0" applyFont="1" applyAlignment="1">
      <alignment wrapText="1"/>
    </xf>
    <xf numFmtId="0" fontId="7" fillId="0" borderId="0" xfId="0" applyFont="1"/>
    <xf numFmtId="0" fontId="5" fillId="2" borderId="9" xfId="0" applyFont="1" applyFill="1" applyBorder="1" applyAlignment="1">
      <alignment vertical="center" wrapText="1"/>
    </xf>
    <xf numFmtId="0" fontId="5" fillId="2" borderId="10" xfId="0" applyFont="1" applyFill="1" applyBorder="1" applyAlignment="1">
      <alignment horizontal="center" vertical="center" wrapText="1"/>
    </xf>
    <xf numFmtId="0" fontId="11" fillId="0" borderId="12" xfId="0" applyFont="1" applyBorder="1" applyAlignment="1">
      <alignment vertical="center"/>
    </xf>
    <xf numFmtId="0" fontId="11" fillId="0" borderId="13" xfId="0" applyFont="1" applyBorder="1" applyAlignment="1">
      <alignment vertical="center"/>
    </xf>
    <xf numFmtId="0" fontId="12" fillId="2" borderId="14" xfId="0" applyFont="1" applyFill="1" applyBorder="1" applyAlignment="1">
      <alignment vertical="center" wrapText="1"/>
    </xf>
    <xf numFmtId="0" fontId="12" fillId="0" borderId="14" xfId="0" applyFont="1" applyBorder="1"/>
    <xf numFmtId="0" fontId="3" fillId="2" borderId="15" xfId="0" applyFont="1" applyFill="1" applyBorder="1" applyAlignment="1">
      <alignment vertical="center" wrapText="1"/>
    </xf>
    <xf numFmtId="0" fontId="11" fillId="0" borderId="16" xfId="0" applyFont="1" applyBorder="1" applyAlignment="1">
      <alignment vertical="center"/>
    </xf>
    <xf numFmtId="0" fontId="11" fillId="0" borderId="17" xfId="0" applyFont="1" applyBorder="1" applyAlignment="1">
      <alignment vertical="center"/>
    </xf>
    <xf numFmtId="0" fontId="12" fillId="2" borderId="18" xfId="0" applyFont="1" applyFill="1" applyBorder="1" applyAlignment="1">
      <alignment vertical="center" wrapText="1"/>
    </xf>
    <xf numFmtId="0" fontId="12" fillId="0" borderId="18" xfId="0" applyFont="1" applyBorder="1"/>
    <xf numFmtId="0" fontId="3" fillId="2" borderId="19" xfId="0" applyFont="1" applyFill="1" applyBorder="1" applyAlignment="1">
      <alignment vertical="center" wrapText="1"/>
    </xf>
    <xf numFmtId="0" fontId="3" fillId="2" borderId="20" xfId="0" applyFont="1" applyFill="1" applyBorder="1" applyAlignment="1">
      <alignment vertical="center" wrapText="1"/>
    </xf>
    <xf numFmtId="0" fontId="11" fillId="0" borderId="21" xfId="0" applyFont="1" applyBorder="1" applyAlignment="1">
      <alignment vertical="center"/>
    </xf>
    <xf numFmtId="0" fontId="11" fillId="0" borderId="22" xfId="0" applyFont="1" applyBorder="1" applyAlignment="1">
      <alignment vertical="center"/>
    </xf>
    <xf numFmtId="0" fontId="12" fillId="0" borderId="23" xfId="0" applyFont="1" applyBorder="1"/>
    <xf numFmtId="0" fontId="3" fillId="2" borderId="24" xfId="0" applyFont="1" applyFill="1" applyBorder="1" applyAlignment="1">
      <alignment vertical="center" wrapText="1"/>
    </xf>
    <xf numFmtId="0" fontId="12" fillId="2" borderId="1" xfId="0" applyFont="1" applyFill="1" applyBorder="1" applyAlignment="1">
      <alignment vertical="center" wrapText="1"/>
    </xf>
    <xf numFmtId="0" fontId="3" fillId="2" borderId="11" xfId="0" applyFont="1" applyFill="1" applyBorder="1" applyAlignment="1">
      <alignment vertical="center" wrapText="1"/>
    </xf>
    <xf numFmtId="0" fontId="11" fillId="0" borderId="14" xfId="0" applyFont="1" applyBorder="1" applyAlignment="1">
      <alignment vertical="center"/>
    </xf>
    <xf numFmtId="0" fontId="11" fillId="0" borderId="18" xfId="0" applyFont="1" applyBorder="1" applyAlignment="1">
      <alignment vertical="center"/>
    </xf>
    <xf numFmtId="0" fontId="11" fillId="0" borderId="26" xfId="0" applyFont="1" applyBorder="1" applyAlignment="1">
      <alignment vertical="center"/>
    </xf>
    <xf numFmtId="0" fontId="11" fillId="0" borderId="27" xfId="0" applyFont="1" applyBorder="1" applyAlignment="1">
      <alignment vertical="center"/>
    </xf>
    <xf numFmtId="0" fontId="12" fillId="2" borderId="27" xfId="0" applyFont="1" applyFill="1" applyBorder="1" applyAlignment="1">
      <alignment vertical="center" wrapText="1"/>
    </xf>
    <xf numFmtId="0" fontId="12" fillId="0" borderId="27" xfId="0" applyFont="1" applyBorder="1"/>
    <xf numFmtId="0" fontId="12" fillId="2" borderId="23" xfId="0" applyFont="1" applyFill="1" applyBorder="1" applyAlignment="1">
      <alignment vertical="center" wrapText="1"/>
    </xf>
    <xf numFmtId="0" fontId="12" fillId="2" borderId="10" xfId="0" applyFont="1" applyFill="1" applyBorder="1" applyAlignment="1">
      <alignment vertical="center" wrapText="1"/>
    </xf>
    <xf numFmtId="0" fontId="3" fillId="2" borderId="29" xfId="0" applyFont="1" applyFill="1" applyBorder="1" applyAlignment="1">
      <alignment vertical="center" wrapText="1"/>
    </xf>
    <xf numFmtId="0" fontId="12" fillId="0" borderId="16" xfId="0" applyFont="1" applyBorder="1" applyAlignment="1">
      <alignment vertical="center"/>
    </xf>
    <xf numFmtId="0" fontId="3" fillId="0" borderId="19" xfId="0" applyFont="1" applyBorder="1" applyAlignment="1">
      <alignment vertical="center" wrapText="1"/>
    </xf>
    <xf numFmtId="0" fontId="11" fillId="0" borderId="23" xfId="0" applyFont="1" applyBorder="1" applyAlignment="1">
      <alignment vertical="center"/>
    </xf>
    <xf numFmtId="0" fontId="12" fillId="0" borderId="10" xfId="0" applyFont="1" applyBorder="1" applyAlignment="1">
      <alignment vertical="center" wrapText="1"/>
    </xf>
    <xf numFmtId="0" fontId="3" fillId="0" borderId="29" xfId="0" applyFont="1" applyBorder="1" applyAlignment="1">
      <alignment vertical="center" wrapText="1"/>
    </xf>
    <xf numFmtId="0" fontId="3" fillId="0" borderId="15" xfId="0" applyFont="1" applyBorder="1" applyAlignment="1">
      <alignment vertical="center" wrapText="1"/>
    </xf>
    <xf numFmtId="0" fontId="11" fillId="0" borderId="31" xfId="0" applyFont="1" applyBorder="1" applyAlignment="1">
      <alignment vertical="center"/>
    </xf>
    <xf numFmtId="0" fontId="12" fillId="2" borderId="32" xfId="0" applyFont="1" applyFill="1" applyBorder="1" applyAlignment="1">
      <alignment vertical="center" wrapText="1"/>
    </xf>
    <xf numFmtId="0" fontId="12" fillId="0" borderId="32" xfId="0" applyFont="1" applyBorder="1"/>
    <xf numFmtId="0" fontId="11" fillId="0" borderId="33" xfId="0" applyFont="1" applyBorder="1" applyAlignment="1">
      <alignment horizontal="left" vertical="center"/>
    </xf>
    <xf numFmtId="0" fontId="11" fillId="0" borderId="34" xfId="0" applyFont="1" applyBorder="1" applyAlignment="1">
      <alignment vertical="center"/>
    </xf>
    <xf numFmtId="0" fontId="11" fillId="0" borderId="35" xfId="0" applyFont="1" applyBorder="1" applyAlignment="1">
      <alignment vertical="center"/>
    </xf>
    <xf numFmtId="0" fontId="12" fillId="2" borderId="35" xfId="0" applyFont="1" applyFill="1" applyBorder="1" applyAlignment="1">
      <alignment vertical="center" wrapText="1"/>
    </xf>
    <xf numFmtId="0" fontId="12" fillId="0" borderId="35" xfId="0" applyFont="1" applyBorder="1"/>
    <xf numFmtId="0" fontId="3" fillId="0" borderId="36" xfId="0" applyFont="1" applyBorder="1" applyAlignment="1">
      <alignment vertical="center" wrapText="1"/>
    </xf>
    <xf numFmtId="0" fontId="13" fillId="0" borderId="0" xfId="0" applyFont="1"/>
    <xf numFmtId="0" fontId="0" fillId="0" borderId="0" xfId="0" applyAlignment="1">
      <alignment horizontal="center"/>
    </xf>
    <xf numFmtId="0" fontId="15" fillId="2" borderId="0" xfId="0" applyFont="1" applyFill="1" applyAlignment="1">
      <alignment vertical="top" wrapText="1" readingOrder="1"/>
    </xf>
    <xf numFmtId="0" fontId="17" fillId="0" borderId="38" xfId="0" applyFont="1" applyBorder="1"/>
    <xf numFmtId="0" fontId="17" fillId="0" borderId="0" xfId="0" applyFont="1" applyAlignment="1">
      <alignment horizontal="center" vertical="center"/>
    </xf>
    <xf numFmtId="0" fontId="17" fillId="0" borderId="39" xfId="0" applyFont="1" applyBorder="1" applyAlignment="1">
      <alignment horizontal="center" vertical="center"/>
    </xf>
    <xf numFmtId="0" fontId="17" fillId="0" borderId="0" xfId="0" applyFont="1"/>
    <xf numFmtId="0" fontId="17" fillId="0" borderId="0" xfId="0" applyFont="1" applyAlignment="1">
      <alignment horizontal="left"/>
    </xf>
    <xf numFmtId="0" fontId="17" fillId="0" borderId="39" xfId="0" applyFont="1" applyBorder="1" applyAlignment="1">
      <alignment horizontal="center"/>
    </xf>
    <xf numFmtId="0" fontId="12" fillId="0" borderId="41" xfId="0" applyFont="1" applyBorder="1"/>
    <xf numFmtId="0" fontId="12" fillId="0" borderId="42" xfId="0" applyFont="1" applyBorder="1"/>
    <xf numFmtId="0" fontId="12" fillId="0" borderId="43" xfId="0" applyFont="1" applyBorder="1" applyAlignment="1">
      <alignment horizontal="center"/>
    </xf>
    <xf numFmtId="0" fontId="18" fillId="3" borderId="2" xfId="0" applyFont="1" applyFill="1" applyBorder="1" applyAlignment="1">
      <alignment horizontal="center" vertical="center" wrapText="1"/>
    </xf>
    <xf numFmtId="0" fontId="19" fillId="3" borderId="45" xfId="0" applyFont="1" applyFill="1" applyBorder="1" applyAlignment="1">
      <alignment horizontal="center" vertical="center" wrapText="1"/>
    </xf>
    <xf numFmtId="0" fontId="19" fillId="3" borderId="46" xfId="0" applyFont="1" applyFill="1" applyBorder="1" applyAlignment="1">
      <alignment horizontal="center" vertical="center" wrapText="1"/>
    </xf>
    <xf numFmtId="0" fontId="3" fillId="0" borderId="47" xfId="0" applyFont="1" applyBorder="1" applyAlignment="1">
      <alignment horizontal="left" vertical="center" wrapText="1"/>
    </xf>
    <xf numFmtId="0" fontId="11" fillId="0" borderId="48"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49" xfId="0" applyFont="1" applyBorder="1" applyAlignment="1">
      <alignment horizontal="center" vertical="center" wrapText="1"/>
    </xf>
    <xf numFmtId="0" fontId="3" fillId="0" borderId="4" xfId="0" applyFont="1" applyBorder="1" applyAlignment="1">
      <alignment horizontal="left" vertical="center" wrapText="1"/>
    </xf>
    <xf numFmtId="0" fontId="11" fillId="0" borderId="1" xfId="0" applyFont="1" applyBorder="1" applyAlignment="1">
      <alignment horizontal="left" vertical="center" wrapText="1"/>
    </xf>
    <xf numFmtId="0" fontId="3" fillId="0" borderId="11" xfId="0" applyFont="1" applyBorder="1" applyAlignment="1">
      <alignment horizontal="center" vertical="center" wrapText="1"/>
    </xf>
    <xf numFmtId="0" fontId="12" fillId="0" borderId="38" xfId="0" applyFont="1" applyBorder="1"/>
    <xf numFmtId="0" fontId="12" fillId="0" borderId="0" xfId="0" applyFont="1"/>
    <xf numFmtId="0" fontId="12" fillId="0" borderId="39" xfId="0" applyFont="1" applyBorder="1" applyAlignment="1">
      <alignment horizontal="center"/>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xf>
    <xf numFmtId="0" fontId="0" fillId="2" borderId="0" xfId="0" applyFill="1"/>
    <xf numFmtId="0" fontId="5" fillId="0" borderId="38" xfId="0" applyFont="1" applyBorder="1" applyAlignment="1">
      <alignment horizontal="right" vertical="center" textRotation="90"/>
    </xf>
    <xf numFmtId="0" fontId="12" fillId="0" borderId="0" xfId="0" applyFont="1" applyAlignment="1">
      <alignment horizontal="center" vertical="center" wrapText="1"/>
    </xf>
    <xf numFmtId="0" fontId="9" fillId="4" borderId="1" xfId="0" applyFont="1" applyFill="1" applyBorder="1" applyAlignment="1">
      <alignment horizontal="center" vertical="center"/>
    </xf>
    <xf numFmtId="0" fontId="9" fillId="4" borderId="52" xfId="0" applyFont="1" applyFill="1" applyBorder="1" applyAlignment="1">
      <alignment horizontal="center" vertical="center"/>
    </xf>
    <xf numFmtId="0" fontId="12" fillId="4" borderId="1" xfId="0" applyFont="1" applyFill="1" applyBorder="1" applyAlignment="1">
      <alignment horizontal="center"/>
    </xf>
    <xf numFmtId="0" fontId="12" fillId="0" borderId="53" xfId="0" applyFont="1" applyBorder="1" applyAlignment="1">
      <alignment horizontal="center" vertical="center" wrapText="1"/>
    </xf>
    <xf numFmtId="0" fontId="12" fillId="6" borderId="1" xfId="0" applyFont="1" applyFill="1" applyBorder="1" applyAlignment="1">
      <alignment horizontal="center" vertic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 xfId="0" applyFont="1" applyFill="1" applyBorder="1" applyAlignment="1">
      <alignment horizontal="center" vertical="center"/>
    </xf>
    <xf numFmtId="0" fontId="9" fillId="4" borderId="1" xfId="0" applyFont="1" applyFill="1" applyBorder="1" applyAlignment="1">
      <alignment vertical="center"/>
    </xf>
    <xf numFmtId="0" fontId="12" fillId="0" borderId="1" xfId="0" applyFont="1" applyBorder="1" applyAlignment="1">
      <alignment vertical="center"/>
    </xf>
    <xf numFmtId="0" fontId="0" fillId="0" borderId="39" xfId="0" applyBorder="1" applyAlignment="1">
      <alignment horizontal="center"/>
    </xf>
    <xf numFmtId="0" fontId="7" fillId="0" borderId="38" xfId="0" applyFont="1" applyBorder="1"/>
    <xf numFmtId="0" fontId="0" fillId="0" borderId="38" xfId="0" applyBorder="1"/>
    <xf numFmtId="0" fontId="19" fillId="3" borderId="2" xfId="0" applyFont="1" applyFill="1" applyBorder="1" applyAlignment="1">
      <alignment horizontal="center" vertical="center" wrapText="1"/>
    </xf>
    <xf numFmtId="0" fontId="20" fillId="3" borderId="46" xfId="0" applyFont="1" applyFill="1" applyBorder="1" applyAlignment="1">
      <alignment horizontal="center" vertical="center" wrapText="1"/>
    </xf>
    <xf numFmtId="0" fontId="0" fillId="0" borderId="0" xfId="0" applyAlignment="1">
      <alignment wrapText="1"/>
    </xf>
    <xf numFmtId="0" fontId="3"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9" fillId="0" borderId="0" xfId="0" applyFont="1" applyAlignment="1">
      <alignment horizontal="center"/>
    </xf>
    <xf numFmtId="0" fontId="12" fillId="0" borderId="54" xfId="0" applyFont="1" applyBorder="1" applyAlignment="1">
      <alignment vertical="center"/>
    </xf>
    <xf numFmtId="0" fontId="0" fillId="0" borderId="43" xfId="0" applyBorder="1" applyAlignment="1">
      <alignment horizontal="center"/>
    </xf>
    <xf numFmtId="0" fontId="22" fillId="0" borderId="0" xfId="0" applyFont="1" applyAlignment="1">
      <alignment horizontal="center" vertical="center" wrapText="1"/>
    </xf>
    <xf numFmtId="0" fontId="22" fillId="0" borderId="0" xfId="0" applyFont="1"/>
    <xf numFmtId="0" fontId="22" fillId="0" borderId="0" xfId="0" applyFont="1" applyAlignment="1">
      <alignment horizontal="center"/>
    </xf>
    <xf numFmtId="0" fontId="22" fillId="0" borderId="55" xfId="0" applyFont="1" applyBorder="1"/>
    <xf numFmtId="0" fontId="22" fillId="0" borderId="55" xfId="0" applyFont="1" applyBorder="1" applyAlignment="1">
      <alignment horizontal="center"/>
    </xf>
    <xf numFmtId="0" fontId="22" fillId="0" borderId="4" xfId="0" applyFont="1" applyBorder="1" applyAlignment="1">
      <alignment horizontal="center" vertical="center" wrapText="1"/>
    </xf>
    <xf numFmtId="0" fontId="22" fillId="0" borderId="39" xfId="0" applyFont="1" applyBorder="1" applyAlignment="1">
      <alignment horizontal="center" vertical="center" wrapText="1"/>
    </xf>
    <xf numFmtId="0" fontId="24" fillId="3" borderId="2" xfId="0" applyFont="1" applyFill="1" applyBorder="1" applyAlignment="1">
      <alignment horizontal="center" vertical="center" wrapText="1"/>
    </xf>
    <xf numFmtId="0" fontId="24" fillId="3" borderId="45" xfId="0" applyFont="1" applyFill="1" applyBorder="1" applyAlignment="1">
      <alignment horizontal="center" vertical="center" wrapText="1"/>
    </xf>
    <xf numFmtId="0" fontId="24" fillId="3" borderId="45" xfId="0" applyFont="1" applyFill="1" applyBorder="1" applyAlignment="1">
      <alignment horizontal="center" vertical="center" textRotation="90" wrapText="1"/>
    </xf>
    <xf numFmtId="0" fontId="24" fillId="3" borderId="46"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7" fillId="0" borderId="48" xfId="0" applyFont="1" applyBorder="1" applyAlignment="1">
      <alignment horizontal="center" vertical="center" wrapText="1"/>
    </xf>
    <xf numFmtId="0" fontId="7" fillId="0" borderId="48" xfId="0" applyFont="1" applyBorder="1" applyAlignment="1">
      <alignment horizontal="center" vertical="center" textRotation="90" wrapText="1"/>
    </xf>
    <xf numFmtId="0" fontId="7" fillId="0" borderId="11" xfId="0" applyFont="1" applyBorder="1" applyAlignment="1">
      <alignment horizontal="center" vertical="center" wrapText="1"/>
    </xf>
    <xf numFmtId="0" fontId="22" fillId="0" borderId="38" xfId="0" applyFont="1" applyBorder="1" applyAlignment="1">
      <alignment horizontal="center" vertical="center" wrapText="1"/>
    </xf>
    <xf numFmtId="0" fontId="23" fillId="4"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3" fillId="4" borderId="1" xfId="0" applyFont="1" applyFill="1" applyBorder="1" applyAlignment="1">
      <alignment horizontal="center" vertical="center"/>
    </xf>
    <xf numFmtId="0" fontId="22" fillId="4" borderId="1" xfId="0" applyFont="1" applyFill="1" applyBorder="1" applyAlignment="1">
      <alignment horizontal="center"/>
    </xf>
    <xf numFmtId="0" fontId="22" fillId="0" borderId="53" xfId="0" applyFont="1" applyBorder="1" applyAlignment="1">
      <alignment horizontal="center" vertical="center" wrapText="1"/>
    </xf>
    <xf numFmtId="0" fontId="22" fillId="6" borderId="1" xfId="0" applyFont="1" applyFill="1" applyBorder="1" applyAlignment="1">
      <alignment horizontal="center" vertical="center"/>
    </xf>
    <xf numFmtId="0" fontId="22" fillId="7" borderId="1" xfId="0" applyFont="1" applyFill="1" applyBorder="1" applyAlignment="1">
      <alignment horizontal="center" vertical="center"/>
    </xf>
    <xf numFmtId="0" fontId="22" fillId="8" borderId="1" xfId="0" applyFont="1" applyFill="1" applyBorder="1" applyAlignment="1">
      <alignment horizontal="center" vertical="center"/>
    </xf>
    <xf numFmtId="0" fontId="22" fillId="9" borderId="1" xfId="0" applyFont="1" applyFill="1" applyBorder="1" applyAlignment="1">
      <alignment horizontal="center" vertical="center"/>
    </xf>
    <xf numFmtId="0" fontId="22" fillId="0" borderId="41" xfId="0" applyFont="1" applyBorder="1" applyAlignment="1">
      <alignment horizontal="center" vertical="center" wrapText="1"/>
    </xf>
    <xf numFmtId="0" fontId="22" fillId="0" borderId="42" xfId="0" applyFont="1" applyBorder="1" applyAlignment="1">
      <alignment horizontal="center" vertical="center" wrapText="1"/>
    </xf>
    <xf numFmtId="0" fontId="22" fillId="0" borderId="42" xfId="0" applyFont="1" applyBorder="1"/>
    <xf numFmtId="0" fontId="22" fillId="0" borderId="43" xfId="0" applyFont="1" applyBorder="1" applyAlignment="1">
      <alignment horizontal="center" vertical="center" wrapText="1"/>
    </xf>
    <xf numFmtId="0" fontId="23" fillId="0" borderId="0" xfId="0" applyFont="1"/>
    <xf numFmtId="0" fontId="1" fillId="0" borderId="1" xfId="0" applyFont="1" applyBorder="1" applyAlignment="1">
      <alignment horizont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9" fillId="0" borderId="6" xfId="0" applyFont="1" applyBorder="1" applyAlignment="1">
      <alignment horizontal="center" vertical="center"/>
    </xf>
    <xf numFmtId="0" fontId="5" fillId="0" borderId="1" xfId="0" applyFont="1" applyBorder="1" applyAlignment="1">
      <alignment horizontal="left" wrapText="1"/>
    </xf>
    <xf numFmtId="0" fontId="9" fillId="0" borderId="7" xfId="0" applyFont="1" applyBorder="1" applyAlignment="1">
      <alignment horizontal="center" vertical="center" wrapText="1"/>
    </xf>
    <xf numFmtId="0" fontId="10" fillId="0" borderId="8" xfId="0" applyFont="1" applyBorder="1" applyAlignment="1">
      <alignment horizontal="left" vertical="center" wrapText="1"/>
    </xf>
    <xf numFmtId="0" fontId="5"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1" fillId="0" borderId="25" xfId="0" applyFont="1" applyBorder="1" applyAlignment="1">
      <alignment vertical="center"/>
    </xf>
    <xf numFmtId="0" fontId="11" fillId="0" borderId="28" xfId="0" applyFont="1" applyBorder="1" applyAlignment="1">
      <alignment vertical="center"/>
    </xf>
    <xf numFmtId="0" fontId="11" fillId="0" borderId="30" xfId="0" applyFont="1" applyBorder="1" applyAlignment="1">
      <alignment vertical="center"/>
    </xf>
    <xf numFmtId="0" fontId="11" fillId="0" borderId="25" xfId="0" applyFont="1" applyBorder="1" applyAlignment="1">
      <alignment horizontal="left" vertical="center"/>
    </xf>
    <xf numFmtId="0" fontId="5" fillId="0" borderId="2" xfId="0" applyFont="1" applyBorder="1" applyAlignment="1">
      <alignment horizontal="center"/>
    </xf>
    <xf numFmtId="0" fontId="3" fillId="0" borderId="3" xfId="0" applyFont="1" applyBorder="1" applyAlignment="1">
      <alignment horizontal="left" vertical="top" wrapText="1"/>
    </xf>
    <xf numFmtId="0" fontId="6" fillId="0" borderId="4"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8" fillId="0" borderId="0" xfId="0" applyFont="1" applyAlignment="1">
      <alignment horizontal="left" vertical="center" wrapText="1"/>
    </xf>
    <xf numFmtId="0" fontId="14" fillId="2" borderId="37" xfId="0" applyFont="1" applyFill="1" applyBorder="1" applyAlignment="1">
      <alignment horizontal="left" vertical="top" wrapText="1" readingOrder="1"/>
    </xf>
    <xf numFmtId="0" fontId="16" fillId="0" borderId="6" xfId="0" applyFont="1" applyBorder="1" applyAlignment="1">
      <alignment horizontal="center" vertical="center"/>
    </xf>
    <xf numFmtId="0" fontId="17" fillId="0" borderId="40" xfId="0" applyFont="1" applyBorder="1" applyAlignment="1">
      <alignment horizontal="left" vertical="center" wrapText="1"/>
    </xf>
    <xf numFmtId="0" fontId="18" fillId="3" borderId="2" xfId="0" applyFont="1" applyFill="1" applyBorder="1" applyAlignment="1">
      <alignment horizontal="center" vertical="center" wrapText="1"/>
    </xf>
    <xf numFmtId="0" fontId="9" fillId="0" borderId="44" xfId="0" applyFont="1" applyBorder="1" applyAlignment="1">
      <alignment horizontal="center" vertical="center"/>
    </xf>
    <xf numFmtId="0" fontId="18" fillId="3" borderId="45" xfId="0" applyFont="1" applyFill="1" applyBorder="1" applyAlignment="1">
      <alignment horizontal="center" vertical="center" wrapText="1"/>
    </xf>
    <xf numFmtId="0" fontId="11" fillId="0" borderId="48" xfId="0" applyFont="1" applyBorder="1" applyAlignment="1">
      <alignment vertical="center" wrapText="1"/>
    </xf>
    <xf numFmtId="0" fontId="11" fillId="0" borderId="1" xfId="0" applyFont="1" applyBorder="1" applyAlignment="1">
      <alignment vertical="center" wrapText="1"/>
    </xf>
    <xf numFmtId="0" fontId="5" fillId="0" borderId="51" xfId="0" applyFont="1" applyBorder="1" applyAlignment="1">
      <alignment horizontal="right" vertical="center" textRotation="90"/>
    </xf>
    <xf numFmtId="0" fontId="9" fillId="4" borderId="1" xfId="0" applyFont="1" applyFill="1" applyBorder="1" applyAlignment="1">
      <alignment horizontal="center" vertical="center" wrapText="1"/>
    </xf>
    <xf numFmtId="0" fontId="5" fillId="0" borderId="0" xfId="0" applyFont="1" applyAlignment="1">
      <alignment horizontal="right" vertical="center" textRotation="90"/>
    </xf>
    <xf numFmtId="0" fontId="12" fillId="0" borderId="1" xfId="0" applyFont="1" applyBorder="1" applyAlignment="1">
      <alignment horizontal="center" vertical="center" wrapText="1"/>
    </xf>
    <xf numFmtId="0" fontId="9" fillId="0" borderId="50" xfId="0" applyFont="1" applyBorder="1" applyAlignment="1">
      <alignment horizontal="center"/>
    </xf>
    <xf numFmtId="0" fontId="9" fillId="4" borderId="1" xfId="0" applyFont="1" applyFill="1" applyBorder="1" applyAlignment="1">
      <alignment horizontal="center" vertical="center"/>
    </xf>
    <xf numFmtId="0" fontId="12" fillId="4" borderId="1" xfId="0" applyFont="1" applyFill="1" applyBorder="1" applyAlignment="1">
      <alignment horizont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8" borderId="11" xfId="0" applyFont="1" applyFill="1" applyBorder="1" applyAlignment="1">
      <alignment horizontal="center" vertical="center"/>
    </xf>
    <xf numFmtId="0" fontId="12" fillId="9" borderId="1" xfId="0" applyFont="1" applyFill="1" applyBorder="1" applyAlignment="1">
      <alignment horizontal="center" vertical="center"/>
    </xf>
    <xf numFmtId="0" fontId="11" fillId="0" borderId="53" xfId="0" applyFont="1" applyBorder="1" applyAlignment="1">
      <alignment vertical="center" wrapText="1"/>
    </xf>
    <xf numFmtId="0" fontId="11" fillId="0" borderId="57" xfId="0" applyFont="1" applyBorder="1" applyAlignment="1">
      <alignment vertical="center" wrapText="1"/>
    </xf>
    <xf numFmtId="0" fontId="11" fillId="0" borderId="10" xfId="0" applyFont="1" applyBorder="1" applyAlignment="1">
      <alignment vertical="center" wrapText="1"/>
    </xf>
    <xf numFmtId="0" fontId="11" fillId="0" borderId="1" xfId="0" applyFont="1" applyBorder="1" applyAlignment="1">
      <alignment horizontal="left" vertical="center" wrapText="1"/>
    </xf>
    <xf numFmtId="0" fontId="2" fillId="2" borderId="37" xfId="0" applyFont="1" applyFill="1" applyBorder="1" applyAlignment="1">
      <alignment horizontal="left" vertical="top" wrapText="1" readingOrder="1"/>
    </xf>
    <xf numFmtId="0" fontId="9" fillId="0" borderId="40" xfId="0" applyFont="1" applyBorder="1" applyAlignment="1">
      <alignment horizontal="center" vertical="center"/>
    </xf>
    <xf numFmtId="0" fontId="10" fillId="0" borderId="38" xfId="0" applyFont="1" applyBorder="1" applyAlignment="1">
      <alignment vertical="center" wrapText="1"/>
    </xf>
    <xf numFmtId="0" fontId="19" fillId="3" borderId="45" xfId="0" applyFont="1" applyFill="1" applyBorder="1" applyAlignment="1">
      <alignment horizontal="center" vertical="center" wrapText="1"/>
    </xf>
    <xf numFmtId="0" fontId="11" fillId="0" borderId="1" xfId="0" applyFont="1" applyBorder="1" applyAlignment="1">
      <alignment horizontal="center" vertical="center" wrapText="1"/>
    </xf>
    <xf numFmtId="0" fontId="9" fillId="2" borderId="50" xfId="0" applyFont="1" applyFill="1" applyBorder="1" applyAlignment="1">
      <alignment horizontal="center"/>
    </xf>
    <xf numFmtId="0" fontId="12" fillId="6" borderId="54" xfId="0" applyFont="1" applyFill="1" applyBorder="1" applyAlignment="1">
      <alignment horizontal="center" vertical="center"/>
    </xf>
    <xf numFmtId="0" fontId="12" fillId="6" borderId="1" xfId="0" applyFont="1" applyFill="1" applyBorder="1" applyAlignment="1">
      <alignment horizontal="center" vertical="center"/>
    </xf>
    <xf numFmtId="0" fontId="2" fillId="0" borderId="1" xfId="0" applyFont="1" applyBorder="1" applyAlignment="1">
      <alignment vertical="center"/>
    </xf>
    <xf numFmtId="0" fontId="2" fillId="0" borderId="6" xfId="0" applyFont="1" applyBorder="1" applyAlignment="1">
      <alignment horizontal="left" vertical="top" wrapText="1"/>
    </xf>
    <xf numFmtId="0" fontId="22" fillId="0" borderId="4" xfId="0" applyFont="1" applyBorder="1" applyAlignment="1">
      <alignment horizontal="center" vertical="center" wrapText="1"/>
    </xf>
    <xf numFmtId="0" fontId="23" fillId="0" borderId="38" xfId="0" applyFont="1" applyBorder="1" applyAlignment="1">
      <alignment horizontal="center" vertical="top" wrapText="1"/>
    </xf>
    <xf numFmtId="0" fontId="23" fillId="0" borderId="56" xfId="0" applyFont="1" applyBorder="1" applyAlignment="1">
      <alignment horizontal="right" vertical="center" textRotation="90"/>
    </xf>
    <xf numFmtId="0" fontId="23" fillId="4"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3" fillId="0" borderId="50" xfId="0" applyFont="1" applyBorder="1" applyAlignment="1">
      <alignment horizontal="center"/>
    </xf>
    <xf numFmtId="0" fontId="23" fillId="4" borderId="1" xfId="0" applyFont="1" applyFill="1" applyBorder="1" applyAlignment="1">
      <alignment horizontal="center" vertical="center"/>
    </xf>
    <xf numFmtId="0" fontId="22" fillId="4" borderId="1" xfId="0" applyFont="1" applyFill="1" applyBorder="1" applyAlignment="1">
      <alignment horizontal="center"/>
    </xf>
    <xf numFmtId="0" fontId="22" fillId="6" borderId="1" xfId="0" applyFont="1" applyFill="1" applyBorder="1" applyAlignment="1">
      <alignment horizontal="center" vertical="center"/>
    </xf>
    <xf numFmtId="0" fontId="22" fillId="9" borderId="1" xfId="0" applyFont="1" applyFill="1" applyBorder="1" applyAlignment="1">
      <alignment horizontal="center" vertical="center"/>
    </xf>
    <xf numFmtId="0" fontId="22" fillId="0" borderId="1" xfId="0" applyFont="1" applyBorder="1" applyAlignment="1">
      <alignment horizontal="center" vertical="center"/>
    </xf>
    <xf numFmtId="0" fontId="22" fillId="8" borderId="1" xfId="0" applyFont="1" applyFill="1" applyBorder="1" applyAlignment="1">
      <alignment horizontal="center" vertical="center"/>
    </xf>
    <xf numFmtId="0" fontId="22" fillId="7" borderId="1" xfId="0" applyFont="1" applyFill="1" applyBorder="1" applyAlignment="1">
      <alignment horizontal="center" vertical="center"/>
    </xf>
    <xf numFmtId="0" fontId="10" fillId="0" borderId="38" xfId="0" applyFont="1" applyBorder="1" applyAlignment="1"/>
  </cellXfs>
  <cellStyles count="1">
    <cellStyle name="Normal" xfId="0" builtinId="0"/>
  </cellStyles>
  <dxfs count="22">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1FB714"/>
      </font>
    </dxf>
    <dxf>
      <font>
        <color rgb="FF1FB714"/>
      </font>
    </dxf>
    <dxf>
      <font>
        <color rgb="FF1FB714"/>
      </font>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lor rgb="FF1FB714"/>
      </font>
    </dxf>
    <dxf>
      <font>
        <color rgb="FF1FB714"/>
      </font>
    </dxf>
    <dxf>
      <fill>
        <patternFill>
          <bgColor rgb="FF92D050"/>
        </patternFill>
      </fill>
    </dxf>
    <dxf>
      <fill>
        <patternFill>
          <bgColor rgb="FFFFFF00"/>
        </patternFill>
      </fill>
    </dxf>
    <dxf>
      <fill>
        <patternFill>
          <bgColor rgb="FFF3BA2D"/>
        </patternFill>
      </fill>
    </dxf>
    <dxf>
      <font>
        <color rgb="FFFFFFFF"/>
        <name val="Cambria"/>
        <charset val="1"/>
      </font>
      <fill>
        <patternFill>
          <bgColor rgb="FFFF0000"/>
        </patternFill>
      </fill>
    </dxf>
    <dxf>
      <font>
        <color rgb="FF1FB714"/>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993366"/>
      <rgbColor rgb="FFFFFFCC"/>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1FB714"/>
      <rgbColor rgb="FF003300"/>
      <rgbColor rgb="FF333300"/>
      <rgbColor rgb="FFFF0D0D"/>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56160</xdr:colOff>
      <xdr:row>1</xdr:row>
      <xdr:rowOff>549000</xdr:rowOff>
    </xdr:from>
    <xdr:to>
      <xdr:col>1</xdr:col>
      <xdr:colOff>2744280</xdr:colOff>
      <xdr:row>3</xdr:row>
      <xdr:rowOff>43200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48400" y="730080"/>
          <a:ext cx="2688120" cy="90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312840</xdr:colOff>
      <xdr:row>1</xdr:row>
      <xdr:rowOff>326520</xdr:rowOff>
    </xdr:from>
    <xdr:to>
      <xdr:col>1</xdr:col>
      <xdr:colOff>3435120</xdr:colOff>
      <xdr:row>2</xdr:row>
      <xdr:rowOff>592200</xdr:rowOff>
    </xdr:to>
    <xdr:pic>
      <xdr:nvPicPr>
        <xdr:cNvPr id="2"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684360" y="478800"/>
          <a:ext cx="3122280" cy="125640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219240</xdr:colOff>
      <xdr:row>1</xdr:row>
      <xdr:rowOff>181080</xdr:rowOff>
    </xdr:from>
    <xdr:to>
      <xdr:col>1</xdr:col>
      <xdr:colOff>2656080</xdr:colOff>
      <xdr:row>2</xdr:row>
      <xdr:rowOff>430560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513720" y="333360"/>
          <a:ext cx="2436840" cy="86868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104760</xdr:colOff>
      <xdr:row>1</xdr:row>
      <xdr:rowOff>133200</xdr:rowOff>
    </xdr:from>
    <xdr:to>
      <xdr:col>1</xdr:col>
      <xdr:colOff>2684520</xdr:colOff>
      <xdr:row>3</xdr:row>
      <xdr:rowOff>11880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303480" y="285480"/>
          <a:ext cx="2579760" cy="87876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95400</xdr:colOff>
      <xdr:row>1</xdr:row>
      <xdr:rowOff>204120</xdr:rowOff>
    </xdr:from>
    <xdr:to>
      <xdr:col>1</xdr:col>
      <xdr:colOff>3155400</xdr:colOff>
      <xdr:row>3</xdr:row>
      <xdr:rowOff>202680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396360" y="375480"/>
          <a:ext cx="3060000" cy="108468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85" zoomScaleNormal="85" workbookViewId="0">
      <selection activeCell="B8" sqref="B8:F8"/>
    </sheetView>
  </sheetViews>
  <sheetFormatPr defaultColWidth="11.42578125" defaultRowHeight="12.7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68.25" customHeight="1">
      <c r="B2" s="133"/>
      <c r="C2" s="134" t="s">
        <v>0</v>
      </c>
      <c r="D2" s="134"/>
      <c r="E2" s="134"/>
      <c r="F2" s="135" t="s">
        <v>1</v>
      </c>
    </row>
    <row r="3" spans="2:6" ht="42.75" customHeight="1">
      <c r="B3" s="133"/>
      <c r="C3" s="134"/>
      <c r="D3" s="134"/>
      <c r="E3" s="134"/>
      <c r="F3" s="135"/>
    </row>
    <row r="4" spans="2:6" ht="15.75" customHeight="1">
      <c r="B4" s="133"/>
      <c r="C4" s="134"/>
      <c r="D4" s="134"/>
      <c r="E4" s="134"/>
      <c r="F4" s="135"/>
    </row>
    <row r="5" spans="2:6" ht="37.5" customHeight="1">
      <c r="B5" s="1"/>
      <c r="C5" s="2"/>
      <c r="D5" s="2"/>
      <c r="E5" s="2"/>
      <c r="F5" s="2"/>
    </row>
    <row r="6" spans="2:6" ht="21" customHeight="1">
      <c r="B6" s="146" t="s">
        <v>2</v>
      </c>
      <c r="C6" s="146"/>
      <c r="D6" s="146"/>
      <c r="E6" s="146"/>
      <c r="F6" s="146"/>
    </row>
    <row r="7" spans="2:6" ht="62.25" customHeight="1">
      <c r="B7" s="147" t="s">
        <v>3</v>
      </c>
      <c r="C7" s="147"/>
      <c r="D7" s="147"/>
      <c r="E7" s="147"/>
      <c r="F7" s="147"/>
    </row>
    <row r="8" spans="2:6" ht="42" customHeight="1">
      <c r="B8" s="148" t="s">
        <v>4</v>
      </c>
      <c r="C8" s="148"/>
      <c r="D8" s="148"/>
      <c r="E8" s="148"/>
      <c r="F8" s="148"/>
    </row>
    <row r="9" spans="2:6" ht="34.5" customHeight="1">
      <c r="B9" s="149" t="s">
        <v>5</v>
      </c>
      <c r="C9" s="149"/>
      <c r="D9" s="149"/>
      <c r="E9" s="149"/>
      <c r="F9" s="149"/>
    </row>
    <row r="10" spans="2:6" ht="36" customHeight="1">
      <c r="B10" s="149" t="s">
        <v>6</v>
      </c>
      <c r="C10" s="149"/>
      <c r="D10" s="149"/>
      <c r="E10" s="149"/>
      <c r="F10" s="149"/>
    </row>
    <row r="11" spans="2:6" ht="37.5" customHeight="1">
      <c r="B11" s="149" t="s">
        <v>7</v>
      </c>
      <c r="C11" s="149"/>
      <c r="D11" s="149"/>
      <c r="E11" s="149"/>
      <c r="F11" s="149"/>
    </row>
    <row r="12" spans="2:6" ht="34.5" customHeight="1">
      <c r="B12" s="149" t="s">
        <v>8</v>
      </c>
      <c r="C12" s="149"/>
      <c r="D12" s="149"/>
      <c r="E12" s="149"/>
      <c r="F12" s="149"/>
    </row>
    <row r="13" spans="2:6" ht="25.5" customHeight="1">
      <c r="B13" s="149" t="s">
        <v>9</v>
      </c>
      <c r="C13" s="149"/>
      <c r="D13" s="149"/>
      <c r="E13" s="149"/>
      <c r="F13" s="149"/>
    </row>
    <row r="14" spans="2:6" ht="26.25" customHeight="1">
      <c r="B14" s="149" t="s">
        <v>10</v>
      </c>
      <c r="C14" s="149"/>
      <c r="D14" s="149"/>
      <c r="E14" s="149"/>
      <c r="F14" s="149"/>
    </row>
    <row r="15" spans="2:6" ht="22.5" customHeight="1">
      <c r="B15" s="149" t="s">
        <v>11</v>
      </c>
      <c r="C15" s="149"/>
      <c r="D15" s="149"/>
      <c r="E15" s="149"/>
      <c r="F15" s="149"/>
    </row>
    <row r="16" spans="2:6" ht="33" customHeight="1">
      <c r="B16" s="149" t="s">
        <v>12</v>
      </c>
      <c r="C16" s="149"/>
      <c r="D16" s="149"/>
      <c r="E16" s="149"/>
      <c r="F16" s="149"/>
    </row>
    <row r="17" spans="2:6" ht="36.75" customHeight="1">
      <c r="B17" s="149" t="s">
        <v>13</v>
      </c>
      <c r="C17" s="149"/>
      <c r="D17" s="149"/>
      <c r="E17" s="149"/>
      <c r="F17" s="149"/>
    </row>
    <row r="18" spans="2:6" ht="75" customHeight="1">
      <c r="B18" s="149" t="s">
        <v>14</v>
      </c>
      <c r="C18" s="149"/>
      <c r="D18" s="149"/>
      <c r="E18" s="149"/>
      <c r="F18" s="149"/>
    </row>
    <row r="19" spans="2:6" ht="36.75" customHeight="1">
      <c r="B19" s="150" t="s">
        <v>15</v>
      </c>
      <c r="C19" s="150"/>
      <c r="D19" s="150"/>
      <c r="E19" s="150"/>
      <c r="F19" s="150"/>
    </row>
    <row r="20" spans="2:6" ht="14.25" customHeight="1">
      <c r="B20" s="3"/>
    </row>
    <row r="21" spans="2:6" ht="12" customHeight="1">
      <c r="B21" s="4"/>
    </row>
    <row r="22" spans="2:6" ht="17.25" customHeight="1">
      <c r="B22" s="151"/>
      <c r="C22" s="151"/>
      <c r="D22" s="151"/>
      <c r="E22" s="151"/>
      <c r="F22" s="151"/>
    </row>
  </sheetData>
  <mergeCells count="18">
    <mergeCell ref="B18:F18"/>
    <mergeCell ref="B19:F19"/>
    <mergeCell ref="B22:F22"/>
    <mergeCell ref="B13:F13"/>
    <mergeCell ref="B14:F14"/>
    <mergeCell ref="B15:F15"/>
    <mergeCell ref="B16:F16"/>
    <mergeCell ref="B17:F17"/>
    <mergeCell ref="B8:F8"/>
    <mergeCell ref="B9:F9"/>
    <mergeCell ref="B10:F10"/>
    <mergeCell ref="B11:F11"/>
    <mergeCell ref="B12:F12"/>
    <mergeCell ref="B2:B4"/>
    <mergeCell ref="C2:E4"/>
    <mergeCell ref="F2:F4"/>
    <mergeCell ref="B6:F6"/>
    <mergeCell ref="B7:F7"/>
  </mergeCells>
  <printOptions horizontalCentered="1"/>
  <pageMargins left="0.7" right="0.7" top="0.75" bottom="0.75" header="0.511811023622047" footer="0.3"/>
  <pageSetup scale="52" orientation="portrait" horizontalDpi="300" verticalDpi="300"/>
  <headerFoot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84"/>
  <sheetViews>
    <sheetView showGridLines="0" tabSelected="1" topLeftCell="A50" zoomScaleNormal="100" workbookViewId="0">
      <selection activeCell="B75" sqref="B75"/>
    </sheetView>
  </sheetViews>
  <sheetFormatPr defaultColWidth="11.42578125" defaultRowHeight="12.7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33"/>
      <c r="C2" s="134" t="s">
        <v>16</v>
      </c>
      <c r="D2" s="134"/>
      <c r="E2" s="134"/>
      <c r="F2" s="135" t="s">
        <v>1</v>
      </c>
    </row>
    <row r="3" spans="2:6" ht="51" customHeight="1">
      <c r="B3" s="133"/>
      <c r="C3" s="134"/>
      <c r="D3" s="134"/>
      <c r="E3" s="134"/>
      <c r="F3" s="135"/>
    </row>
    <row r="4" spans="2:6" ht="54" customHeight="1">
      <c r="B4" s="133"/>
      <c r="C4" s="134"/>
      <c r="D4" s="134"/>
      <c r="E4" s="134"/>
      <c r="F4" s="135"/>
    </row>
    <row r="5" spans="2:6" ht="24.75" customHeight="1">
      <c r="B5" s="1"/>
      <c r="C5" s="2"/>
      <c r="D5" s="2"/>
      <c r="E5" s="2"/>
      <c r="F5" s="2"/>
    </row>
    <row r="6" spans="2:6" ht="18" customHeight="1">
      <c r="B6" s="136" t="s">
        <v>17</v>
      </c>
      <c r="C6" s="136"/>
      <c r="D6" s="136"/>
      <c r="E6" s="136"/>
      <c r="F6" s="136"/>
    </row>
    <row r="7" spans="2:6" ht="42.75" customHeight="1">
      <c r="B7" s="137" t="s">
        <v>18</v>
      </c>
      <c r="C7" s="137"/>
      <c r="D7" s="137"/>
      <c r="E7" s="137"/>
      <c r="F7" s="137"/>
    </row>
    <row r="8" spans="2:6" ht="63" customHeight="1">
      <c r="B8" s="137"/>
      <c r="C8" s="137"/>
      <c r="D8" s="137"/>
      <c r="E8" s="137"/>
      <c r="F8" s="137"/>
    </row>
    <row r="9" spans="2:6" ht="37.5" customHeight="1">
      <c r="B9" s="137"/>
      <c r="C9" s="137"/>
      <c r="D9" s="137"/>
      <c r="E9" s="137"/>
      <c r="F9" s="137"/>
    </row>
    <row r="10" spans="2:6" ht="43.5" customHeight="1">
      <c r="B10" s="137"/>
      <c r="C10" s="137"/>
      <c r="D10" s="137"/>
      <c r="E10" s="137"/>
      <c r="F10" s="137"/>
    </row>
    <row r="11" spans="2:6" ht="58.5" customHeight="1">
      <c r="B11" s="137"/>
      <c r="C11" s="137"/>
      <c r="D11" s="137"/>
      <c r="E11" s="137"/>
      <c r="F11" s="137"/>
    </row>
    <row r="12" spans="2:6" ht="46.5" customHeight="1">
      <c r="B12" s="137"/>
      <c r="C12" s="137"/>
      <c r="D12" s="137"/>
      <c r="E12" s="137"/>
      <c r="F12" s="137"/>
    </row>
    <row r="13" spans="2:6" ht="47.25" customHeight="1">
      <c r="B13" s="137"/>
      <c r="C13" s="137"/>
      <c r="D13" s="137"/>
      <c r="E13" s="137"/>
      <c r="F13" s="137"/>
    </row>
    <row r="14" spans="2:6" ht="22.5" customHeight="1">
      <c r="B14" s="137"/>
      <c r="C14" s="137"/>
      <c r="D14" s="137"/>
      <c r="E14" s="137"/>
      <c r="F14" s="137"/>
    </row>
    <row r="15" spans="2:6" ht="16.5" customHeight="1">
      <c r="B15" s="138" t="s">
        <v>19</v>
      </c>
      <c r="C15" s="138"/>
      <c r="D15" s="138"/>
      <c r="E15" s="138"/>
      <c r="F15" s="138"/>
    </row>
    <row r="16" spans="2:6" ht="127.5" customHeight="1">
      <c r="B16" s="139" t="s">
        <v>20</v>
      </c>
      <c r="C16" s="139"/>
      <c r="D16" s="139"/>
      <c r="E16" s="139"/>
      <c r="F16" s="139"/>
    </row>
    <row r="17" spans="2:6" ht="19.5" customHeight="1">
      <c r="B17" s="5"/>
      <c r="C17" s="6" t="s">
        <v>21</v>
      </c>
      <c r="D17" s="140" t="s">
        <v>22</v>
      </c>
      <c r="E17" s="140" t="s">
        <v>23</v>
      </c>
      <c r="F17" s="141" t="s">
        <v>24</v>
      </c>
    </row>
    <row r="18" spans="2:6" ht="21" customHeight="1">
      <c r="B18" s="5"/>
      <c r="C18" s="6" t="s">
        <v>25</v>
      </c>
      <c r="D18" s="140"/>
      <c r="E18" s="140"/>
      <c r="F18" s="141"/>
    </row>
    <row r="19" spans="2:6" ht="18.75" customHeight="1">
      <c r="B19" s="7" t="s">
        <v>26</v>
      </c>
      <c r="C19" s="8"/>
      <c r="D19" s="9" t="s">
        <v>27</v>
      </c>
      <c r="E19" s="10" t="s">
        <v>28</v>
      </c>
      <c r="F19" s="11" t="s">
        <v>29</v>
      </c>
    </row>
    <row r="20" spans="2:6" ht="18.75" customHeight="1">
      <c r="B20" s="12" t="s">
        <v>30</v>
      </c>
      <c r="C20" s="13"/>
      <c r="D20" s="14" t="s">
        <v>27</v>
      </c>
      <c r="E20" s="15" t="s">
        <v>28</v>
      </c>
      <c r="F20" s="16" t="s">
        <v>29</v>
      </c>
    </row>
    <row r="21" spans="2:6" ht="18.75" customHeight="1">
      <c r="B21" s="12" t="s">
        <v>31</v>
      </c>
      <c r="C21" s="13"/>
      <c r="D21" s="14" t="s">
        <v>27</v>
      </c>
      <c r="E21" s="15" t="s">
        <v>28</v>
      </c>
      <c r="F21" s="16" t="s">
        <v>32</v>
      </c>
    </row>
    <row r="22" spans="2:6" ht="18.75" customHeight="1">
      <c r="B22" s="12" t="s">
        <v>33</v>
      </c>
      <c r="C22" s="13"/>
      <c r="D22" s="14" t="s">
        <v>27</v>
      </c>
      <c r="E22" s="15" t="s">
        <v>28</v>
      </c>
      <c r="F22" s="16" t="s">
        <v>29</v>
      </c>
    </row>
    <row r="23" spans="2:6" ht="18.75" customHeight="1">
      <c r="B23" s="12" t="s">
        <v>34</v>
      </c>
      <c r="C23" s="13"/>
      <c r="D23" s="14" t="s">
        <v>27</v>
      </c>
      <c r="E23" s="15" t="s">
        <v>28</v>
      </c>
      <c r="F23" s="16" t="s">
        <v>29</v>
      </c>
    </row>
    <row r="24" spans="2:6" ht="18.75" customHeight="1">
      <c r="B24" s="12" t="s">
        <v>35</v>
      </c>
      <c r="C24" s="13"/>
      <c r="D24" s="14" t="s">
        <v>27</v>
      </c>
      <c r="E24" s="15" t="s">
        <v>28</v>
      </c>
      <c r="F24" s="16" t="s">
        <v>29</v>
      </c>
    </row>
    <row r="25" spans="2:6" ht="18.75" customHeight="1">
      <c r="B25" s="12" t="s">
        <v>36</v>
      </c>
      <c r="C25" s="13"/>
      <c r="D25" s="14" t="s">
        <v>27</v>
      </c>
      <c r="E25" s="15" t="s">
        <v>28</v>
      </c>
      <c r="F25" s="17" t="s">
        <v>32</v>
      </c>
    </row>
    <row r="26" spans="2:6" ht="18.75" customHeight="1">
      <c r="B26" s="12" t="s">
        <v>37</v>
      </c>
      <c r="C26" s="13"/>
      <c r="D26" s="14" t="s">
        <v>27</v>
      </c>
      <c r="E26" s="15" t="s">
        <v>28</v>
      </c>
      <c r="F26" s="16" t="s">
        <v>29</v>
      </c>
    </row>
    <row r="27" spans="2:6" ht="18.75" customHeight="1">
      <c r="B27" s="12" t="s">
        <v>38</v>
      </c>
      <c r="C27" s="13"/>
      <c r="D27" s="14" t="s">
        <v>27</v>
      </c>
      <c r="E27" s="15" t="s">
        <v>28</v>
      </c>
      <c r="F27" s="16" t="s">
        <v>29</v>
      </c>
    </row>
    <row r="28" spans="2:6" ht="18.75" customHeight="1">
      <c r="B28" s="12" t="s">
        <v>39</v>
      </c>
      <c r="C28" s="13"/>
      <c r="D28" s="14" t="s">
        <v>40</v>
      </c>
      <c r="E28" s="15" t="s">
        <v>28</v>
      </c>
      <c r="F28" s="16" t="s">
        <v>29</v>
      </c>
    </row>
    <row r="29" spans="2:6" ht="18.75" customHeight="1">
      <c r="B29" s="18" t="s">
        <v>41</v>
      </c>
      <c r="C29" s="19"/>
      <c r="D29" s="14" t="s">
        <v>27</v>
      </c>
      <c r="E29" s="20" t="s">
        <v>28</v>
      </c>
      <c r="F29" s="21" t="s">
        <v>29</v>
      </c>
    </row>
    <row r="30" spans="2:6" ht="24" customHeight="1">
      <c r="B30" s="5"/>
      <c r="C30" s="6" t="s">
        <v>42</v>
      </c>
      <c r="D30" s="22"/>
      <c r="E30" s="22"/>
      <c r="F30" s="23"/>
    </row>
    <row r="31" spans="2:6" ht="19.5" customHeight="1">
      <c r="B31" s="7" t="s">
        <v>43</v>
      </c>
      <c r="C31" s="24"/>
      <c r="D31" s="9" t="s">
        <v>40</v>
      </c>
      <c r="E31" s="10"/>
      <c r="F31" s="11" t="s">
        <v>29</v>
      </c>
    </row>
    <row r="32" spans="2:6" ht="19.5" customHeight="1">
      <c r="B32" s="142" t="s">
        <v>44</v>
      </c>
      <c r="C32" s="142"/>
      <c r="D32" s="14" t="s">
        <v>40</v>
      </c>
      <c r="E32" s="15" t="s">
        <v>28</v>
      </c>
      <c r="F32" s="16" t="s">
        <v>29</v>
      </c>
    </row>
    <row r="33" spans="2:6" ht="19.5" customHeight="1">
      <c r="B33" s="142" t="s">
        <v>45</v>
      </c>
      <c r="C33" s="142"/>
      <c r="D33" s="14" t="s">
        <v>40</v>
      </c>
      <c r="E33" s="15" t="s">
        <v>28</v>
      </c>
      <c r="F33" s="16" t="s">
        <v>29</v>
      </c>
    </row>
    <row r="34" spans="2:6" ht="19.5" customHeight="1">
      <c r="B34" s="12" t="s">
        <v>46</v>
      </c>
      <c r="C34" s="25"/>
      <c r="D34" s="14" t="s">
        <v>40</v>
      </c>
      <c r="E34" s="15" t="s">
        <v>28</v>
      </c>
      <c r="F34" s="16" t="s">
        <v>29</v>
      </c>
    </row>
    <row r="35" spans="2:6" ht="19.5" customHeight="1">
      <c r="B35" s="12" t="s">
        <v>47</v>
      </c>
      <c r="C35" s="25"/>
      <c r="D35" s="14" t="s">
        <v>40</v>
      </c>
      <c r="E35" s="15" t="s">
        <v>48</v>
      </c>
      <c r="F35" s="16" t="s">
        <v>29</v>
      </c>
    </row>
    <row r="36" spans="2:6" ht="19.5" customHeight="1">
      <c r="B36" s="26" t="s">
        <v>49</v>
      </c>
      <c r="C36" s="27"/>
      <c r="D36" s="28" t="s">
        <v>40</v>
      </c>
      <c r="E36" s="29" t="s">
        <v>48</v>
      </c>
      <c r="F36" s="21" t="s">
        <v>29</v>
      </c>
    </row>
    <row r="37" spans="2:6" ht="19.5" customHeight="1">
      <c r="B37" s="142" t="s">
        <v>50</v>
      </c>
      <c r="C37" s="142"/>
      <c r="D37" s="14" t="s">
        <v>40</v>
      </c>
      <c r="E37" s="15" t="s">
        <v>48</v>
      </c>
      <c r="F37" s="16" t="s">
        <v>29</v>
      </c>
    </row>
    <row r="38" spans="2:6" ht="19.5" customHeight="1">
      <c r="B38" s="143" t="s">
        <v>51</v>
      </c>
      <c r="C38" s="143"/>
      <c r="D38" s="30" t="s">
        <v>27</v>
      </c>
      <c r="E38" s="20" t="s">
        <v>48</v>
      </c>
      <c r="F38" s="21" t="s">
        <v>29</v>
      </c>
    </row>
    <row r="40" spans="2:6" ht="23.25" customHeight="1">
      <c r="B40" s="5"/>
      <c r="C40" s="6" t="s">
        <v>52</v>
      </c>
      <c r="D40" s="31"/>
      <c r="E40" s="31"/>
      <c r="F40" s="32"/>
    </row>
    <row r="41" spans="2:6" ht="19.5" customHeight="1">
      <c r="B41" s="144" t="s">
        <v>53</v>
      </c>
      <c r="C41" s="144"/>
      <c r="D41" s="9" t="s">
        <v>40</v>
      </c>
      <c r="E41" s="10" t="s">
        <v>48</v>
      </c>
      <c r="F41" s="11" t="s">
        <v>29</v>
      </c>
    </row>
    <row r="42" spans="2:6" ht="19.5" customHeight="1">
      <c r="B42" s="33" t="s">
        <v>54</v>
      </c>
      <c r="C42" s="25"/>
      <c r="D42" s="14" t="s">
        <v>40</v>
      </c>
      <c r="E42" s="15" t="s">
        <v>48</v>
      </c>
      <c r="F42" s="34" t="s">
        <v>32</v>
      </c>
    </row>
    <row r="43" spans="2:6" ht="19.5" customHeight="1">
      <c r="B43" s="142" t="s">
        <v>55</v>
      </c>
      <c r="C43" s="142"/>
      <c r="D43" s="14" t="s">
        <v>40</v>
      </c>
      <c r="E43" s="15" t="s">
        <v>48</v>
      </c>
      <c r="F43" s="16" t="s">
        <v>29</v>
      </c>
    </row>
    <row r="44" spans="2:6" ht="19.5" customHeight="1">
      <c r="B44" s="12" t="s">
        <v>47</v>
      </c>
      <c r="C44" s="25"/>
      <c r="D44" s="14" t="s">
        <v>40</v>
      </c>
      <c r="E44" s="15" t="s">
        <v>48</v>
      </c>
      <c r="F44" s="16" t="s">
        <v>29</v>
      </c>
    </row>
    <row r="45" spans="2:6" ht="19.5" customHeight="1">
      <c r="B45" s="18" t="s">
        <v>56</v>
      </c>
      <c r="C45" s="35"/>
      <c r="D45" s="30"/>
      <c r="E45" s="20"/>
      <c r="F45" s="21" t="s">
        <v>29</v>
      </c>
    </row>
    <row r="46" spans="2:6" ht="23.25" customHeight="1">
      <c r="B46" s="5"/>
      <c r="C46" s="6" t="s">
        <v>57</v>
      </c>
      <c r="D46" s="36"/>
      <c r="E46" s="36"/>
      <c r="F46" s="37"/>
    </row>
    <row r="47" spans="2:6" ht="19.5" customHeight="1">
      <c r="B47" s="144" t="s">
        <v>58</v>
      </c>
      <c r="C47" s="144"/>
      <c r="D47" s="14" t="s">
        <v>40</v>
      </c>
      <c r="E47" s="10" t="s">
        <v>48</v>
      </c>
      <c r="F47" s="38" t="s">
        <v>32</v>
      </c>
    </row>
    <row r="48" spans="2:6" ht="19.5" customHeight="1">
      <c r="B48" s="142" t="s">
        <v>59</v>
      </c>
      <c r="C48" s="142"/>
      <c r="D48" s="14" t="s">
        <v>40</v>
      </c>
      <c r="E48" s="10" t="s">
        <v>28</v>
      </c>
      <c r="F48" s="34" t="s">
        <v>32</v>
      </c>
    </row>
    <row r="49" spans="2:6" ht="19.5" customHeight="1">
      <c r="B49" s="142" t="s">
        <v>60</v>
      </c>
      <c r="C49" s="142"/>
      <c r="D49" s="14" t="s">
        <v>40</v>
      </c>
      <c r="E49" s="10" t="s">
        <v>28</v>
      </c>
      <c r="F49" s="34" t="s">
        <v>29</v>
      </c>
    </row>
    <row r="50" spans="2:6" ht="19.5" customHeight="1">
      <c r="B50" s="142" t="s">
        <v>61</v>
      </c>
      <c r="C50" s="142"/>
      <c r="D50" s="14"/>
      <c r="E50" s="15"/>
      <c r="F50" s="34" t="s">
        <v>62</v>
      </c>
    </row>
    <row r="51" spans="2:6" ht="19.5" customHeight="1">
      <c r="B51" s="142" t="s">
        <v>63</v>
      </c>
      <c r="C51" s="142"/>
      <c r="D51" s="14" t="s">
        <v>27</v>
      </c>
      <c r="E51" s="15" t="s">
        <v>48</v>
      </c>
      <c r="F51" s="34" t="s">
        <v>29</v>
      </c>
    </row>
    <row r="52" spans="2:6" ht="19.5" customHeight="1">
      <c r="B52" s="12" t="s">
        <v>64</v>
      </c>
      <c r="C52" s="25"/>
      <c r="D52" s="14"/>
      <c r="E52" s="10"/>
      <c r="F52" s="34" t="s">
        <v>32</v>
      </c>
    </row>
    <row r="53" spans="2:6" ht="21" customHeight="1">
      <c r="B53" s="12" t="s">
        <v>65</v>
      </c>
      <c r="C53" s="25"/>
      <c r="D53" s="14" t="s">
        <v>27</v>
      </c>
      <c r="E53" s="10" t="s">
        <v>48</v>
      </c>
      <c r="F53" s="34" t="s">
        <v>29</v>
      </c>
    </row>
    <row r="54" spans="2:6" ht="19.5" customHeight="1">
      <c r="B54" s="142" t="s">
        <v>66</v>
      </c>
      <c r="C54" s="142"/>
      <c r="D54" s="14" t="s">
        <v>27</v>
      </c>
      <c r="E54" s="15" t="s">
        <v>48</v>
      </c>
      <c r="F54" s="34" t="s">
        <v>32</v>
      </c>
    </row>
    <row r="55" spans="2:6" ht="19.5" customHeight="1">
      <c r="B55" s="142" t="s">
        <v>67</v>
      </c>
      <c r="C55" s="142"/>
      <c r="D55" s="14"/>
      <c r="E55" s="15"/>
      <c r="F55" s="34" t="s">
        <v>29</v>
      </c>
    </row>
    <row r="56" spans="2:6" ht="19.5" customHeight="1">
      <c r="B56" s="142" t="s">
        <v>68</v>
      </c>
      <c r="C56" s="142"/>
      <c r="D56" s="14" t="s">
        <v>27</v>
      </c>
      <c r="E56" s="15" t="s">
        <v>48</v>
      </c>
      <c r="F56" s="34" t="s">
        <v>32</v>
      </c>
    </row>
    <row r="57" spans="2:6" ht="19.5" customHeight="1">
      <c r="B57" s="142" t="s">
        <v>69</v>
      </c>
      <c r="C57" s="142"/>
      <c r="D57" s="14" t="s">
        <v>40</v>
      </c>
      <c r="E57" s="15" t="s">
        <v>48</v>
      </c>
      <c r="F57" s="34" t="s">
        <v>29</v>
      </c>
    </row>
    <row r="58" spans="2:6" ht="19.5" customHeight="1">
      <c r="B58" s="142" t="s">
        <v>70</v>
      </c>
      <c r="C58" s="142"/>
      <c r="D58" s="14" t="s">
        <v>27</v>
      </c>
      <c r="E58" s="15" t="s">
        <v>28</v>
      </c>
      <c r="F58" s="34" t="s">
        <v>71</v>
      </c>
    </row>
    <row r="59" spans="2:6" ht="19.5" customHeight="1">
      <c r="B59" s="12" t="s">
        <v>72</v>
      </c>
      <c r="C59" s="13"/>
      <c r="D59" s="14" t="s">
        <v>27</v>
      </c>
      <c r="E59" s="15" t="s">
        <v>48</v>
      </c>
      <c r="F59" s="34" t="s">
        <v>71</v>
      </c>
    </row>
    <row r="60" spans="2:6" ht="19.5" customHeight="1">
      <c r="B60" s="142" t="s">
        <v>73</v>
      </c>
      <c r="C60" s="142"/>
      <c r="D60" s="14" t="s">
        <v>27</v>
      </c>
      <c r="E60" s="15" t="s">
        <v>48</v>
      </c>
      <c r="F60" s="34" t="s">
        <v>71</v>
      </c>
    </row>
    <row r="61" spans="2:6" ht="19.5" customHeight="1">
      <c r="B61" s="12" t="s">
        <v>74</v>
      </c>
      <c r="C61" s="25"/>
      <c r="D61" s="14" t="s">
        <v>40</v>
      </c>
      <c r="E61" s="15" t="s">
        <v>48</v>
      </c>
      <c r="F61" s="34" t="s">
        <v>71</v>
      </c>
    </row>
    <row r="62" spans="2:6" ht="19.5" customHeight="1">
      <c r="B62" s="142" t="s">
        <v>75</v>
      </c>
      <c r="C62" s="142"/>
      <c r="D62" s="14" t="s">
        <v>40</v>
      </c>
      <c r="E62" s="15" t="s">
        <v>48</v>
      </c>
      <c r="F62" s="34" t="s">
        <v>76</v>
      </c>
    </row>
    <row r="63" spans="2:6" ht="19.5" customHeight="1">
      <c r="B63" s="142" t="s">
        <v>77</v>
      </c>
      <c r="C63" s="142"/>
      <c r="D63" s="14" t="s">
        <v>40</v>
      </c>
      <c r="E63" s="15" t="s">
        <v>48</v>
      </c>
      <c r="F63" s="16" t="s">
        <v>29</v>
      </c>
    </row>
    <row r="64" spans="2:6" ht="19.5" customHeight="1">
      <c r="B64" s="142" t="s">
        <v>78</v>
      </c>
      <c r="C64" s="142"/>
      <c r="D64" s="14" t="s">
        <v>27</v>
      </c>
      <c r="E64" s="15" t="s">
        <v>48</v>
      </c>
      <c r="F64" s="34" t="s">
        <v>32</v>
      </c>
    </row>
    <row r="65" spans="2:6" ht="19.5" customHeight="1">
      <c r="B65" s="142" t="s">
        <v>79</v>
      </c>
      <c r="C65" s="142"/>
      <c r="D65" s="14" t="s">
        <v>27</v>
      </c>
      <c r="E65" s="15" t="s">
        <v>48</v>
      </c>
      <c r="F65" s="16" t="s">
        <v>29</v>
      </c>
    </row>
    <row r="66" spans="2:6" ht="19.5" customHeight="1">
      <c r="B66" s="142" t="s">
        <v>80</v>
      </c>
      <c r="C66" s="142"/>
      <c r="D66" s="14" t="s">
        <v>27</v>
      </c>
      <c r="E66" s="15" t="s">
        <v>48</v>
      </c>
      <c r="F66" s="16" t="s">
        <v>29</v>
      </c>
    </row>
    <row r="67" spans="2:6" ht="19.5" customHeight="1">
      <c r="B67" s="12" t="s">
        <v>81</v>
      </c>
      <c r="C67" s="25"/>
      <c r="D67" s="14" t="s">
        <v>40</v>
      </c>
      <c r="E67" s="15" t="s">
        <v>48</v>
      </c>
      <c r="F67" s="16" t="s">
        <v>82</v>
      </c>
    </row>
    <row r="68" spans="2:6" ht="19.5" customHeight="1">
      <c r="B68" s="142" t="s">
        <v>83</v>
      </c>
      <c r="C68" s="142"/>
      <c r="D68" s="14" t="s">
        <v>27</v>
      </c>
      <c r="E68" s="15" t="s">
        <v>48</v>
      </c>
      <c r="F68" s="16" t="s">
        <v>82</v>
      </c>
    </row>
    <row r="69" spans="2:6" ht="19.5" customHeight="1">
      <c r="B69" s="12" t="s">
        <v>84</v>
      </c>
      <c r="C69" s="13"/>
      <c r="D69" s="14" t="s">
        <v>40</v>
      </c>
      <c r="E69" s="15" t="s">
        <v>48</v>
      </c>
      <c r="F69" s="34" t="s">
        <v>85</v>
      </c>
    </row>
    <row r="70" spans="2:6" ht="19.5" customHeight="1">
      <c r="B70" s="12" t="s">
        <v>86</v>
      </c>
      <c r="C70" s="25"/>
      <c r="D70" s="14" t="s">
        <v>27</v>
      </c>
      <c r="E70" s="15" t="s">
        <v>48</v>
      </c>
      <c r="F70" s="34" t="s">
        <v>85</v>
      </c>
    </row>
    <row r="71" spans="2:6" ht="19.5" customHeight="1">
      <c r="B71" s="145" t="s">
        <v>87</v>
      </c>
      <c r="C71" s="145"/>
      <c r="D71" s="40" t="s">
        <v>27</v>
      </c>
      <c r="E71" s="41" t="s">
        <v>48</v>
      </c>
      <c r="F71" s="34" t="s">
        <v>29</v>
      </c>
    </row>
    <row r="72" spans="2:6" ht="19.5" customHeight="1">
      <c r="B72" s="39" t="s">
        <v>88</v>
      </c>
      <c r="C72" s="42"/>
      <c r="D72" s="40" t="s">
        <v>40</v>
      </c>
      <c r="E72" s="41" t="s">
        <v>48</v>
      </c>
      <c r="F72" s="34" t="s">
        <v>32</v>
      </c>
    </row>
    <row r="73" spans="2:6" ht="19.5" customHeight="1">
      <c r="B73" s="39" t="s">
        <v>89</v>
      </c>
      <c r="C73" s="42"/>
      <c r="D73" s="14" t="s">
        <v>40</v>
      </c>
      <c r="E73" s="15" t="s">
        <v>48</v>
      </c>
      <c r="F73" s="34" t="s">
        <v>29</v>
      </c>
    </row>
    <row r="74" spans="2:6" ht="19.5" customHeight="1">
      <c r="B74" s="43" t="s">
        <v>90</v>
      </c>
      <c r="C74" s="44"/>
      <c r="D74" s="45" t="s">
        <v>40</v>
      </c>
      <c r="E74" s="46" t="s">
        <v>48</v>
      </c>
      <c r="F74" s="47" t="s">
        <v>91</v>
      </c>
    </row>
    <row r="75" spans="2:6" ht="12" customHeight="1"/>
    <row r="76" spans="2:6" ht="12" customHeight="1"/>
    <row r="77" spans="2:6" ht="12" customHeight="1">
      <c r="B77" t="s">
        <v>92</v>
      </c>
    </row>
    <row r="78" spans="2:6" ht="12" customHeight="1">
      <c r="B78" t="s">
        <v>93</v>
      </c>
    </row>
    <row r="79" spans="2:6" ht="12" hidden="1" customHeight="1">
      <c r="B79" s="3" t="s">
        <v>40</v>
      </c>
      <c r="D79" t="s">
        <v>40</v>
      </c>
      <c r="E79" t="s">
        <v>48</v>
      </c>
    </row>
    <row r="80" spans="2:6" ht="12" hidden="1" customHeight="1">
      <c r="B80" s="4" t="s">
        <v>94</v>
      </c>
      <c r="D80" t="s">
        <v>27</v>
      </c>
      <c r="E80" t="s">
        <v>48</v>
      </c>
    </row>
    <row r="81" spans="2:5" ht="12" hidden="1" customHeight="1">
      <c r="B81" s="4" t="s">
        <v>27</v>
      </c>
      <c r="D81" t="s">
        <v>40</v>
      </c>
      <c r="E81" t="s">
        <v>48</v>
      </c>
    </row>
    <row r="82" spans="2:5" ht="12" hidden="1" customHeight="1">
      <c r="D82" t="s">
        <v>40</v>
      </c>
      <c r="E82" t="s">
        <v>48</v>
      </c>
    </row>
    <row r="83" spans="2:5" ht="12" hidden="1" customHeight="1">
      <c r="B83" t="s">
        <v>28</v>
      </c>
    </row>
    <row r="84" spans="2:5" ht="12" hidden="1" customHeight="1">
      <c r="B84" t="s">
        <v>48</v>
      </c>
    </row>
  </sheetData>
  <mergeCells count="34">
    <mergeCell ref="B65:C65"/>
    <mergeCell ref="B66:C66"/>
    <mergeCell ref="B68:C68"/>
    <mergeCell ref="B71:C71"/>
    <mergeCell ref="B58:C58"/>
    <mergeCell ref="B60:C60"/>
    <mergeCell ref="B62:C62"/>
    <mergeCell ref="B63:C63"/>
    <mergeCell ref="B64:C64"/>
    <mergeCell ref="B51:C51"/>
    <mergeCell ref="B54:C54"/>
    <mergeCell ref="B55:C55"/>
    <mergeCell ref="B56:C56"/>
    <mergeCell ref="B57:C57"/>
    <mergeCell ref="B43:C43"/>
    <mergeCell ref="B47:C47"/>
    <mergeCell ref="B48:C48"/>
    <mergeCell ref="B49:C49"/>
    <mergeCell ref="B50:C50"/>
    <mergeCell ref="B32:C32"/>
    <mergeCell ref="B33:C33"/>
    <mergeCell ref="B37:C37"/>
    <mergeCell ref="B38:C38"/>
    <mergeCell ref="B41:C41"/>
    <mergeCell ref="B15:F15"/>
    <mergeCell ref="B16:F16"/>
    <mergeCell ref="D17:D18"/>
    <mergeCell ref="E17:E18"/>
    <mergeCell ref="F17:F18"/>
    <mergeCell ref="B2:B4"/>
    <mergeCell ref="C2:E4"/>
    <mergeCell ref="F2:F4"/>
    <mergeCell ref="B6:F6"/>
    <mergeCell ref="B7:F14"/>
  </mergeCells>
  <dataValidations count="4">
    <dataValidation type="list" allowBlank="1" showInputMessage="1" showErrorMessage="1" sqref="D19:D29 D31:D38 D41:D45 D74 D47:D72" xr:uid="{00000000-0002-0000-0100-000000000000}">
      <formula1>$B$79:$B$81</formula1>
      <formula2>0</formula2>
    </dataValidation>
    <dataValidation type="list" allowBlank="1" showInputMessage="1" showErrorMessage="1" sqref="E19:E29 E31:E38 E41:E45 E74 E47:E72" xr:uid="{00000000-0002-0000-0100-000001000000}">
      <formula1>$B$83:$B$84</formula1>
      <formula2>0</formula2>
    </dataValidation>
    <dataValidation type="list" allowBlank="1" showInputMessage="1" showErrorMessage="1" sqref="E73" xr:uid="{00000000-0002-0000-0100-000002000000}">
      <formula1>$B$77:$B$78</formula1>
      <formula2>0</formula2>
    </dataValidation>
    <dataValidation type="list" allowBlank="1" showInputMessage="1" showErrorMessage="1" sqref="D73" xr:uid="{00000000-0002-0000-0100-000003000000}">
      <formula1>$B$73:$B$75</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7" zoomScale="73" zoomScaleNormal="73" workbookViewId="0">
      <selection activeCell="H24" sqref="H24"/>
    </sheetView>
  </sheetViews>
  <sheetFormatPr defaultColWidth="11.42578125" defaultRowHeight="12.75"/>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7.140625" style="48" customWidth="1"/>
    <col min="9" max="9" width="14.7109375" customWidth="1"/>
    <col min="10" max="10" width="11.85546875" customWidth="1"/>
    <col min="11" max="11" width="14" customWidth="1"/>
    <col min="12" max="12" width="15.28515625" style="49" customWidth="1"/>
    <col min="13" max="13" width="4.85546875" customWidth="1"/>
  </cols>
  <sheetData>
    <row r="1" spans="2:17" ht="12" customHeight="1"/>
    <row r="2" spans="2:17" ht="48.75" customHeight="1">
      <c r="B2" s="133"/>
      <c r="C2" s="134" t="s">
        <v>16</v>
      </c>
      <c r="D2" s="134"/>
      <c r="E2" s="134"/>
      <c r="F2" s="134"/>
      <c r="G2" s="134"/>
      <c r="H2" s="134"/>
      <c r="I2" s="134"/>
      <c r="J2" s="134"/>
      <c r="K2" s="135" t="s">
        <v>1</v>
      </c>
      <c r="L2" s="135"/>
    </row>
    <row r="3" spans="2:17" ht="42" customHeight="1">
      <c r="B3" s="133"/>
      <c r="C3" s="134"/>
      <c r="D3" s="134"/>
      <c r="E3" s="134"/>
      <c r="F3" s="134"/>
      <c r="G3" s="134"/>
      <c r="H3" s="134"/>
      <c r="I3" s="134"/>
      <c r="J3" s="134"/>
      <c r="K3" s="135"/>
      <c r="L3" s="135"/>
    </row>
    <row r="4" spans="2:17" ht="36.75" customHeight="1">
      <c r="B4" s="133"/>
      <c r="C4" s="134"/>
      <c r="D4" s="134"/>
      <c r="E4" s="134"/>
      <c r="F4" s="134"/>
      <c r="G4" s="134"/>
      <c r="H4" s="134"/>
      <c r="I4" s="134"/>
      <c r="J4" s="134"/>
      <c r="K4" s="135"/>
      <c r="L4" s="135"/>
    </row>
    <row r="5" spans="2:17" ht="24.75" customHeight="1">
      <c r="C5" s="1"/>
      <c r="D5" s="2"/>
      <c r="E5" s="2"/>
      <c r="F5" s="2"/>
      <c r="G5" s="2"/>
    </row>
    <row r="6" spans="2:17" ht="103.5" customHeight="1">
      <c r="B6" s="152" t="str">
        <f>+CONTEXTO!B8</f>
        <v xml:space="preserve">Objeto del Proceso de Contratación: "Suministrar elementos deportivos para la dotación de las escuelas, clubes, colectivos y organizaciones deportivas de la Localidad de Suba, en el marco del proyecto de inversión 2498 “Suba Activa; Recreación y Deporte con sus vecis” </v>
      </c>
      <c r="C6" s="152"/>
      <c r="D6" s="152"/>
      <c r="E6" s="152"/>
      <c r="F6" s="152"/>
      <c r="G6" s="152"/>
      <c r="H6" s="152"/>
      <c r="I6" s="152"/>
      <c r="J6" s="152"/>
      <c r="K6" s="152"/>
      <c r="L6" s="152"/>
      <c r="M6" s="50"/>
      <c r="N6" s="50"/>
      <c r="O6" s="50"/>
      <c r="P6" s="50"/>
      <c r="Q6" s="50"/>
    </row>
    <row r="7" spans="2:17" ht="24.75" customHeight="1">
      <c r="B7" s="153" t="s">
        <v>19</v>
      </c>
      <c r="C7" s="153"/>
      <c r="D7" s="153"/>
      <c r="E7" s="153"/>
      <c r="F7" s="153"/>
      <c r="G7" s="153"/>
      <c r="H7" s="153"/>
      <c r="I7" s="153"/>
      <c r="J7" s="153"/>
      <c r="K7" s="153"/>
      <c r="L7" s="153"/>
    </row>
    <row r="8" spans="2:17" ht="18" customHeight="1">
      <c r="B8" s="51" t="s">
        <v>95</v>
      </c>
      <c r="C8" s="52"/>
      <c r="D8" s="52"/>
      <c r="E8" s="52"/>
      <c r="F8" s="52"/>
      <c r="G8" s="52"/>
      <c r="H8" s="52"/>
      <c r="I8" s="52"/>
      <c r="J8" s="52"/>
      <c r="K8" s="52"/>
      <c r="L8" s="53"/>
    </row>
    <row r="9" spans="2:17" ht="15" customHeight="1">
      <c r="B9" s="51" t="s">
        <v>96</v>
      </c>
      <c r="C9" s="54"/>
      <c r="D9" s="54"/>
      <c r="E9" s="54"/>
      <c r="F9" s="54"/>
      <c r="G9" s="54"/>
      <c r="H9" s="54"/>
      <c r="I9" s="55"/>
      <c r="J9" s="54"/>
      <c r="K9" s="54"/>
      <c r="L9" s="56"/>
    </row>
    <row r="10" spans="2:17" ht="15" customHeight="1">
      <c r="B10" s="51" t="s">
        <v>97</v>
      </c>
      <c r="C10" s="54"/>
      <c r="D10" s="54"/>
      <c r="E10" s="54"/>
      <c r="F10" s="54"/>
      <c r="G10" s="54"/>
      <c r="H10" s="54"/>
      <c r="I10" s="54"/>
      <c r="J10" s="54"/>
      <c r="K10" s="54"/>
      <c r="L10" s="56"/>
    </row>
    <row r="11" spans="2:17" ht="15" customHeight="1">
      <c r="B11" s="51" t="s">
        <v>98</v>
      </c>
      <c r="C11" s="54"/>
      <c r="D11" s="54"/>
      <c r="E11" s="54"/>
      <c r="F11" s="54"/>
      <c r="G11" s="54"/>
      <c r="H11" s="54"/>
      <c r="I11" s="54"/>
      <c r="J11" s="54"/>
      <c r="K11" s="54"/>
      <c r="L11" s="56"/>
    </row>
    <row r="12" spans="2:17" ht="18" customHeight="1">
      <c r="B12" s="154" t="s">
        <v>99</v>
      </c>
      <c r="C12" s="154"/>
      <c r="D12" s="154"/>
      <c r="E12" s="154"/>
      <c r="F12" s="154"/>
      <c r="G12" s="154"/>
      <c r="H12" s="154"/>
      <c r="I12" s="154"/>
      <c r="J12" s="154"/>
      <c r="K12" s="154"/>
      <c r="L12" s="154"/>
    </row>
    <row r="13" spans="2:17" ht="15" customHeight="1">
      <c r="B13" s="51" t="s">
        <v>100</v>
      </c>
      <c r="C13" s="54"/>
      <c r="D13" s="54"/>
      <c r="E13" s="54"/>
      <c r="F13" s="54"/>
      <c r="G13" s="54"/>
      <c r="H13" s="54"/>
      <c r="I13" s="54"/>
      <c r="J13" s="54"/>
      <c r="K13" s="54"/>
      <c r="L13" s="56"/>
    </row>
    <row r="14" spans="2:17" ht="7.5" customHeight="1">
      <c r="B14" s="57"/>
      <c r="C14" s="58"/>
      <c r="D14" s="58"/>
      <c r="E14" s="58"/>
      <c r="F14" s="58"/>
      <c r="G14" s="58"/>
      <c r="H14" s="58"/>
      <c r="I14" s="58"/>
      <c r="J14" s="58"/>
      <c r="K14" s="58"/>
      <c r="L14" s="59"/>
    </row>
    <row r="15" spans="2:17" ht="33.75" customHeight="1">
      <c r="B15" s="155" t="s">
        <v>101</v>
      </c>
      <c r="C15" s="155"/>
      <c r="D15" s="155"/>
      <c r="E15" s="155"/>
      <c r="F15" s="155"/>
      <c r="G15" s="155"/>
      <c r="H15" s="156" t="s">
        <v>102</v>
      </c>
      <c r="I15" s="156"/>
      <c r="J15" s="156"/>
      <c r="K15" s="156"/>
      <c r="L15" s="156"/>
    </row>
    <row r="16" spans="2:17" ht="40.5" customHeight="1">
      <c r="B16" s="60" t="s">
        <v>103</v>
      </c>
      <c r="C16" s="157" t="s">
        <v>104</v>
      </c>
      <c r="D16" s="157"/>
      <c r="E16" s="157"/>
      <c r="F16" s="157"/>
      <c r="G16" s="157"/>
      <c r="H16" s="61" t="s">
        <v>105</v>
      </c>
      <c r="I16" s="61" t="s">
        <v>106</v>
      </c>
      <c r="J16" s="61" t="s">
        <v>107</v>
      </c>
      <c r="K16" s="61" t="s">
        <v>108</v>
      </c>
      <c r="L16" s="62" t="s">
        <v>109</v>
      </c>
    </row>
    <row r="17" spans="2:14" ht="53.25" customHeight="1">
      <c r="B17" s="63" t="s">
        <v>57</v>
      </c>
      <c r="C17" s="158" t="s">
        <v>61</v>
      </c>
      <c r="D17" s="158"/>
      <c r="E17" s="158"/>
      <c r="F17" s="158"/>
      <c r="G17" s="158"/>
      <c r="H17" s="64" t="s">
        <v>110</v>
      </c>
      <c r="I17" s="65">
        <v>2</v>
      </c>
      <c r="J17" s="66">
        <v>3</v>
      </c>
      <c r="K17" s="66">
        <f t="shared" ref="K17:K24" si="0">I17+J17</f>
        <v>5</v>
      </c>
      <c r="L17" s="67" t="str">
        <f t="shared" ref="L17:L24" si="1">IF(K17&lt;=4,"BAJO",IF(K17=5,"MEDIO",IF(K17=6,"ALTO",IF(K17=7,"ALTO","EXTREMO"))))</f>
        <v>MEDIO</v>
      </c>
    </row>
    <row r="18" spans="2:14" ht="91.5" customHeight="1">
      <c r="B18" s="68" t="s">
        <v>57</v>
      </c>
      <c r="C18" s="171" t="s">
        <v>64</v>
      </c>
      <c r="D18" s="172"/>
      <c r="E18" s="172"/>
      <c r="F18" s="172"/>
      <c r="G18" s="173"/>
      <c r="H18" s="69" t="s">
        <v>111</v>
      </c>
      <c r="I18" s="65">
        <v>3</v>
      </c>
      <c r="J18" s="66">
        <v>4</v>
      </c>
      <c r="K18" s="66">
        <f t="shared" si="0"/>
        <v>7</v>
      </c>
      <c r="L18" s="70" t="str">
        <f t="shared" si="1"/>
        <v>ALTO</v>
      </c>
    </row>
    <row r="19" spans="2:14" ht="53.25" customHeight="1">
      <c r="B19" s="68" t="s">
        <v>57</v>
      </c>
      <c r="C19" s="171" t="s">
        <v>67</v>
      </c>
      <c r="D19" s="172"/>
      <c r="E19" s="172"/>
      <c r="F19" s="172"/>
      <c r="G19" s="173"/>
      <c r="H19" s="69" t="s">
        <v>112</v>
      </c>
      <c r="I19" s="65">
        <v>3</v>
      </c>
      <c r="J19" s="66">
        <v>3</v>
      </c>
      <c r="K19" s="66">
        <f t="shared" si="0"/>
        <v>6</v>
      </c>
      <c r="L19" s="70" t="str">
        <f t="shared" si="1"/>
        <v>ALTO</v>
      </c>
    </row>
    <row r="20" spans="2:14" ht="53.25" customHeight="1">
      <c r="B20" s="68" t="s">
        <v>57</v>
      </c>
      <c r="C20" s="171" t="s">
        <v>80</v>
      </c>
      <c r="D20" s="172"/>
      <c r="E20" s="172"/>
      <c r="F20" s="172"/>
      <c r="G20" s="173"/>
      <c r="H20" s="69" t="s">
        <v>113</v>
      </c>
      <c r="I20" s="65">
        <v>2</v>
      </c>
      <c r="J20" s="66">
        <v>3</v>
      </c>
      <c r="K20" s="66">
        <f t="shared" si="0"/>
        <v>5</v>
      </c>
      <c r="L20" s="70" t="str">
        <f t="shared" si="1"/>
        <v>MEDIO</v>
      </c>
    </row>
    <row r="21" spans="2:14" ht="53.25" customHeight="1">
      <c r="B21" s="68" t="s">
        <v>57</v>
      </c>
      <c r="C21" s="171" t="s">
        <v>78</v>
      </c>
      <c r="D21" s="172"/>
      <c r="E21" s="172"/>
      <c r="F21" s="172"/>
      <c r="G21" s="173"/>
      <c r="H21" s="69" t="s">
        <v>114</v>
      </c>
      <c r="I21" s="65">
        <v>2</v>
      </c>
      <c r="J21" s="66">
        <v>3</v>
      </c>
      <c r="K21" s="66">
        <f t="shared" si="0"/>
        <v>5</v>
      </c>
      <c r="L21" s="70" t="str">
        <f t="shared" si="1"/>
        <v>MEDIO</v>
      </c>
    </row>
    <row r="22" spans="2:14" ht="53.25" customHeight="1">
      <c r="B22" s="68" t="s">
        <v>57</v>
      </c>
      <c r="C22" s="159" t="s">
        <v>93</v>
      </c>
      <c r="D22" s="159"/>
      <c r="E22" s="159"/>
      <c r="F22" s="159"/>
      <c r="G22" s="159"/>
      <c r="H22" s="69" t="s">
        <v>115</v>
      </c>
      <c r="I22" s="65">
        <v>2</v>
      </c>
      <c r="J22" s="66">
        <v>2</v>
      </c>
      <c r="K22" s="66">
        <f t="shared" si="0"/>
        <v>4</v>
      </c>
      <c r="L22" s="70" t="str">
        <f t="shared" si="1"/>
        <v>BAJO</v>
      </c>
    </row>
    <row r="23" spans="2:14" ht="53.25" customHeight="1">
      <c r="B23" s="68" t="s">
        <v>57</v>
      </c>
      <c r="C23" s="159" t="s">
        <v>116</v>
      </c>
      <c r="D23" s="159"/>
      <c r="E23" s="159"/>
      <c r="F23" s="159"/>
      <c r="G23" s="159"/>
      <c r="H23" s="69" t="s">
        <v>117</v>
      </c>
      <c r="I23" s="65">
        <v>1</v>
      </c>
      <c r="J23" s="66">
        <v>2</v>
      </c>
      <c r="K23" s="66">
        <f t="shared" si="0"/>
        <v>3</v>
      </c>
      <c r="L23" s="70" t="str">
        <f t="shared" si="1"/>
        <v>BAJO</v>
      </c>
    </row>
    <row r="24" spans="2:14" ht="54.75" customHeight="1">
      <c r="B24" s="68" t="s">
        <v>57</v>
      </c>
      <c r="C24" s="159" t="s">
        <v>118</v>
      </c>
      <c r="D24" s="159"/>
      <c r="E24" s="159"/>
      <c r="F24" s="159"/>
      <c r="G24" s="159"/>
      <c r="H24" s="69" t="s">
        <v>119</v>
      </c>
      <c r="I24" s="65">
        <v>2</v>
      </c>
      <c r="J24" s="66">
        <v>1</v>
      </c>
      <c r="K24" s="66">
        <f t="shared" si="0"/>
        <v>3</v>
      </c>
      <c r="L24" s="70" t="str">
        <f t="shared" si="1"/>
        <v>BAJO</v>
      </c>
    </row>
    <row r="25" spans="2:14" ht="12.75" customHeight="1">
      <c r="B25" s="68"/>
      <c r="C25" s="174"/>
      <c r="D25" s="174"/>
      <c r="E25" s="174"/>
      <c r="F25" s="174"/>
      <c r="G25" s="174"/>
      <c r="H25" s="69"/>
      <c r="I25" s="65"/>
      <c r="J25" s="66"/>
      <c r="K25" s="66"/>
      <c r="L25" s="70"/>
    </row>
    <row r="26" spans="2:14" ht="19.5" customHeight="1">
      <c r="B26" s="160"/>
      <c r="C26" s="161"/>
      <c r="D26" s="161"/>
      <c r="E26" s="75" t="s">
        <v>120</v>
      </c>
      <c r="F26" s="72"/>
      <c r="G26" s="162" t="s">
        <v>107</v>
      </c>
      <c r="H26" s="74"/>
      <c r="I26" s="74"/>
      <c r="J26" s="72"/>
      <c r="K26" s="72"/>
      <c r="L26" s="73"/>
    </row>
    <row r="27" spans="2:14" ht="21" customHeight="1">
      <c r="B27" s="160"/>
      <c r="C27" s="163" t="s">
        <v>121</v>
      </c>
      <c r="D27" s="163"/>
      <c r="E27" s="76">
        <v>1</v>
      </c>
      <c r="F27" s="72"/>
      <c r="G27" s="162"/>
      <c r="H27" s="76" t="s">
        <v>122</v>
      </c>
      <c r="I27" s="77">
        <v>1</v>
      </c>
      <c r="J27" s="72"/>
      <c r="K27" s="72"/>
      <c r="L27" s="73"/>
    </row>
    <row r="28" spans="2:14" ht="15.75" customHeight="1">
      <c r="B28" s="160"/>
      <c r="C28" s="163" t="s">
        <v>123</v>
      </c>
      <c r="D28" s="163"/>
      <c r="E28" s="76">
        <v>2</v>
      </c>
      <c r="F28" s="72"/>
      <c r="G28" s="162"/>
      <c r="H28" s="76" t="s">
        <v>124</v>
      </c>
      <c r="I28" s="77">
        <v>2</v>
      </c>
      <c r="J28" s="72"/>
      <c r="K28" s="72"/>
      <c r="L28" s="73"/>
      <c r="N28" s="78"/>
    </row>
    <row r="29" spans="2:14" ht="24.75" customHeight="1">
      <c r="B29" s="160"/>
      <c r="C29" s="163" t="s">
        <v>125</v>
      </c>
      <c r="D29" s="163"/>
      <c r="E29" s="76">
        <v>3</v>
      </c>
      <c r="F29" s="72"/>
      <c r="G29" s="162"/>
      <c r="H29" s="76" t="s">
        <v>126</v>
      </c>
      <c r="I29" s="77">
        <v>3</v>
      </c>
      <c r="J29" s="72"/>
      <c r="K29" s="72"/>
      <c r="L29" s="73"/>
    </row>
    <row r="30" spans="2:14" ht="18" customHeight="1">
      <c r="B30" s="160"/>
      <c r="C30" s="163" t="s">
        <v>127</v>
      </c>
      <c r="D30" s="163"/>
      <c r="E30" s="76">
        <v>4</v>
      </c>
      <c r="F30" s="72"/>
      <c r="G30" s="162"/>
      <c r="H30" s="76" t="s">
        <v>128</v>
      </c>
      <c r="I30" s="77">
        <v>4</v>
      </c>
      <c r="J30" s="72"/>
      <c r="K30" s="72"/>
      <c r="L30" s="73"/>
    </row>
    <row r="31" spans="2:14" ht="29.25" customHeight="1">
      <c r="B31" s="160"/>
      <c r="C31" s="163" t="s">
        <v>129</v>
      </c>
      <c r="D31" s="163"/>
      <c r="E31" s="76">
        <v>5</v>
      </c>
      <c r="F31" s="72"/>
      <c r="G31" s="162"/>
      <c r="H31" s="76" t="s">
        <v>130</v>
      </c>
      <c r="I31" s="77">
        <v>5</v>
      </c>
      <c r="J31" s="72"/>
      <c r="K31" s="72"/>
      <c r="L31" s="73"/>
    </row>
    <row r="32" spans="2:14" ht="16.5" customHeight="1">
      <c r="B32" s="79"/>
      <c r="C32" s="80"/>
      <c r="D32" s="80"/>
      <c r="E32" s="80"/>
      <c r="F32" s="72"/>
      <c r="G32" s="80"/>
      <c r="H32" s="80"/>
      <c r="I32" s="80"/>
      <c r="J32" s="80"/>
      <c r="K32" s="80"/>
      <c r="L32" s="73"/>
    </row>
    <row r="33" spans="2:12" ht="16.5" customHeight="1">
      <c r="B33" s="79"/>
      <c r="C33" s="164" t="s">
        <v>131</v>
      </c>
      <c r="D33" s="164"/>
      <c r="E33" s="164"/>
      <c r="F33" s="164"/>
      <c r="G33" s="164"/>
      <c r="H33" s="164"/>
      <c r="I33" s="164"/>
      <c r="J33" s="164"/>
      <c r="K33" s="164"/>
      <c r="L33" s="73"/>
    </row>
    <row r="34" spans="2:12" ht="69.75" customHeight="1">
      <c r="B34" s="79"/>
      <c r="C34" s="163" t="s">
        <v>132</v>
      </c>
      <c r="D34" s="163"/>
      <c r="E34" s="163"/>
      <c r="F34" s="76" t="s">
        <v>133</v>
      </c>
      <c r="G34" s="76" t="s">
        <v>134</v>
      </c>
      <c r="H34" s="76" t="s">
        <v>135</v>
      </c>
      <c r="I34" s="163" t="s">
        <v>136</v>
      </c>
      <c r="J34" s="163"/>
      <c r="K34" s="163" t="s">
        <v>137</v>
      </c>
      <c r="L34" s="163"/>
    </row>
    <row r="35" spans="2:12" ht="69.75" customHeight="1">
      <c r="B35" s="79"/>
      <c r="C35" s="163" t="s">
        <v>138</v>
      </c>
      <c r="D35" s="163"/>
      <c r="E35" s="163"/>
      <c r="F35" s="76" t="s">
        <v>139</v>
      </c>
      <c r="G35" s="76" t="s">
        <v>140</v>
      </c>
      <c r="H35" s="76" t="s">
        <v>141</v>
      </c>
      <c r="I35" s="163" t="s">
        <v>142</v>
      </c>
      <c r="J35" s="163"/>
      <c r="K35" s="163" t="s">
        <v>143</v>
      </c>
      <c r="L35" s="163"/>
    </row>
    <row r="36" spans="2:12" ht="12.75" customHeight="1">
      <c r="B36" s="71"/>
      <c r="C36" s="161" t="s">
        <v>144</v>
      </c>
      <c r="D36" s="161"/>
      <c r="E36" s="161" t="s">
        <v>120</v>
      </c>
      <c r="F36" s="81" t="s">
        <v>122</v>
      </c>
      <c r="G36" s="81" t="s">
        <v>124</v>
      </c>
      <c r="H36" s="82" t="s">
        <v>126</v>
      </c>
      <c r="I36" s="165" t="s">
        <v>128</v>
      </c>
      <c r="J36" s="165"/>
      <c r="K36" s="161" t="s">
        <v>130</v>
      </c>
      <c r="L36" s="161"/>
    </row>
    <row r="37" spans="2:12" ht="12.75" customHeight="1">
      <c r="B37" s="71"/>
      <c r="C37" s="161"/>
      <c r="D37" s="161"/>
      <c r="E37" s="161"/>
      <c r="F37" s="83">
        <v>1</v>
      </c>
      <c r="G37" s="83">
        <v>2</v>
      </c>
      <c r="H37" s="83">
        <v>3</v>
      </c>
      <c r="I37" s="166">
        <v>4</v>
      </c>
      <c r="J37" s="166"/>
      <c r="K37" s="166">
        <v>5</v>
      </c>
      <c r="L37" s="166"/>
    </row>
    <row r="38" spans="2:12" ht="19.5" customHeight="1">
      <c r="B38" s="71"/>
      <c r="C38" s="163" t="s">
        <v>121</v>
      </c>
      <c r="D38" s="163"/>
      <c r="E38" s="84">
        <v>1</v>
      </c>
      <c r="F38" s="85">
        <v>2</v>
      </c>
      <c r="G38" s="85">
        <v>3</v>
      </c>
      <c r="H38" s="85">
        <v>4</v>
      </c>
      <c r="I38" s="167">
        <v>5</v>
      </c>
      <c r="J38" s="167"/>
      <c r="K38" s="168">
        <v>6</v>
      </c>
      <c r="L38" s="168"/>
    </row>
    <row r="39" spans="2:12" ht="21.75" customHeight="1">
      <c r="B39" s="71"/>
      <c r="C39" s="163" t="s">
        <v>123</v>
      </c>
      <c r="D39" s="163"/>
      <c r="E39" s="84">
        <v>2</v>
      </c>
      <c r="F39" s="85">
        <v>3</v>
      </c>
      <c r="G39" s="85">
        <v>4</v>
      </c>
      <c r="H39" s="86">
        <v>5</v>
      </c>
      <c r="I39" s="168">
        <v>6</v>
      </c>
      <c r="J39" s="168"/>
      <c r="K39" s="169">
        <v>7</v>
      </c>
      <c r="L39" s="169"/>
    </row>
    <row r="40" spans="2:12" ht="26.25" customHeight="1">
      <c r="B40" s="71"/>
      <c r="C40" s="163" t="s">
        <v>125</v>
      </c>
      <c r="D40" s="163"/>
      <c r="E40" s="84">
        <v>3</v>
      </c>
      <c r="F40" s="85">
        <v>4</v>
      </c>
      <c r="G40" s="86">
        <v>5</v>
      </c>
      <c r="H40" s="87">
        <v>6</v>
      </c>
      <c r="I40" s="168">
        <v>7</v>
      </c>
      <c r="J40" s="168"/>
      <c r="K40" s="170">
        <v>8</v>
      </c>
      <c r="L40" s="170"/>
    </row>
    <row r="41" spans="2:12" ht="21" customHeight="1">
      <c r="B41" s="71"/>
      <c r="C41" s="163" t="s">
        <v>127</v>
      </c>
      <c r="D41" s="163"/>
      <c r="E41" s="84">
        <v>4</v>
      </c>
      <c r="F41" s="86">
        <v>5</v>
      </c>
      <c r="G41" s="87">
        <v>6</v>
      </c>
      <c r="H41" s="87">
        <v>7</v>
      </c>
      <c r="I41" s="170">
        <v>8</v>
      </c>
      <c r="J41" s="170"/>
      <c r="K41" s="170">
        <v>9</v>
      </c>
      <c r="L41" s="170"/>
    </row>
    <row r="42" spans="2:12" ht="27" customHeight="1">
      <c r="B42" s="71"/>
      <c r="C42" s="163" t="s">
        <v>129</v>
      </c>
      <c r="D42" s="163"/>
      <c r="E42" s="84">
        <v>5</v>
      </c>
      <c r="F42" s="87">
        <v>6</v>
      </c>
      <c r="G42" s="87">
        <v>7</v>
      </c>
      <c r="H42" s="88">
        <v>8</v>
      </c>
      <c r="I42" s="170">
        <v>9</v>
      </c>
      <c r="J42" s="170"/>
      <c r="K42" s="170">
        <v>10</v>
      </c>
      <c r="L42" s="170"/>
    </row>
    <row r="43" spans="2:12" ht="12.75" customHeight="1">
      <c r="B43" s="71"/>
      <c r="C43" s="72"/>
      <c r="D43" s="72"/>
      <c r="E43" s="72"/>
      <c r="F43" s="72"/>
      <c r="G43" s="72"/>
      <c r="H43" s="72"/>
      <c r="I43" s="72"/>
      <c r="J43" s="72"/>
      <c r="K43" s="72"/>
      <c r="L43" s="73"/>
    </row>
    <row r="44" spans="2:12" ht="19.5" customHeight="1">
      <c r="B44" s="71"/>
      <c r="C44" s="72"/>
      <c r="D44" s="72"/>
      <c r="E44" s="72"/>
      <c r="F44" s="72"/>
      <c r="G44" s="164" t="s">
        <v>145</v>
      </c>
      <c r="H44" s="164"/>
      <c r="I44" s="72"/>
      <c r="J44" s="72"/>
      <c r="K44" s="72"/>
      <c r="L44" s="73"/>
    </row>
    <row r="45" spans="2:12" ht="18" customHeight="1">
      <c r="B45" s="71"/>
      <c r="C45" s="72"/>
      <c r="D45" s="72"/>
      <c r="E45" s="72"/>
      <c r="F45" s="72"/>
      <c r="G45" s="81" t="s">
        <v>131</v>
      </c>
      <c r="H45" s="89" t="s">
        <v>144</v>
      </c>
      <c r="I45" s="72"/>
      <c r="J45" s="72"/>
      <c r="K45" s="72"/>
      <c r="L45" s="73"/>
    </row>
    <row r="46" spans="2:12" ht="18" customHeight="1">
      <c r="B46" s="71"/>
      <c r="C46" s="72"/>
      <c r="D46" s="72"/>
      <c r="E46" s="72"/>
      <c r="F46" s="72"/>
      <c r="G46" s="88" t="s">
        <v>146</v>
      </c>
      <c r="H46" s="90" t="s">
        <v>147</v>
      </c>
      <c r="I46" s="72"/>
      <c r="J46" s="72"/>
      <c r="K46" s="72"/>
      <c r="L46" s="73"/>
    </row>
    <row r="47" spans="2:12" ht="18" customHeight="1">
      <c r="B47" s="71"/>
      <c r="C47" s="72"/>
      <c r="D47" s="72"/>
      <c r="E47" s="72"/>
      <c r="F47" s="72"/>
      <c r="G47" s="87" t="s">
        <v>148</v>
      </c>
      <c r="H47" s="90" t="s">
        <v>149</v>
      </c>
      <c r="I47" s="72"/>
      <c r="J47" s="72"/>
      <c r="K47" s="72"/>
      <c r="L47" s="73"/>
    </row>
    <row r="48" spans="2:12" ht="18" customHeight="1">
      <c r="B48" s="71"/>
      <c r="C48" s="72"/>
      <c r="D48" s="72"/>
      <c r="E48" s="72"/>
      <c r="F48" s="72"/>
      <c r="G48" s="86">
        <v>5</v>
      </c>
      <c r="H48" s="90" t="s">
        <v>150</v>
      </c>
      <c r="I48" s="72"/>
      <c r="J48" s="72"/>
      <c r="K48" s="72"/>
      <c r="L48" s="73"/>
    </row>
    <row r="49" spans="2:12" ht="18" customHeight="1">
      <c r="B49" s="71"/>
      <c r="C49" s="72"/>
      <c r="D49" s="72"/>
      <c r="E49" s="72"/>
      <c r="F49" s="72"/>
      <c r="G49" s="85" t="s">
        <v>151</v>
      </c>
      <c r="H49" s="90" t="s">
        <v>152</v>
      </c>
      <c r="I49" s="72"/>
      <c r="J49" s="72"/>
      <c r="K49" s="72"/>
      <c r="L49" s="73"/>
    </row>
    <row r="50" spans="2:12" ht="13.5" customHeight="1">
      <c r="B50" s="57"/>
      <c r="C50" s="58"/>
      <c r="D50" s="58"/>
      <c r="E50" s="58"/>
      <c r="F50" s="58"/>
      <c r="G50" s="58"/>
      <c r="H50" s="58"/>
      <c r="I50" s="58"/>
      <c r="J50" s="58"/>
      <c r="K50" s="58"/>
      <c r="L50" s="59"/>
    </row>
    <row r="54" spans="2:12" ht="12.75" hidden="1" customHeight="1">
      <c r="B54" s="4" t="s">
        <v>102</v>
      </c>
    </row>
    <row r="55" spans="2:12" ht="12.75" hidden="1" customHeight="1">
      <c r="B55" s="4" t="s">
        <v>153</v>
      </c>
    </row>
  </sheetData>
  <mergeCells count="55">
    <mergeCell ref="C42:D42"/>
    <mergeCell ref="I42:J42"/>
    <mergeCell ref="K42:L42"/>
    <mergeCell ref="G44:H44"/>
    <mergeCell ref="C18:G18"/>
    <mergeCell ref="C19:G19"/>
    <mergeCell ref="C20:G20"/>
    <mergeCell ref="C21:G21"/>
    <mergeCell ref="C24:G24"/>
    <mergeCell ref="C25:G25"/>
    <mergeCell ref="C40:D40"/>
    <mergeCell ref="I40:J40"/>
    <mergeCell ref="K40:L40"/>
    <mergeCell ref="C41:D41"/>
    <mergeCell ref="I41:J41"/>
    <mergeCell ref="K41:L41"/>
    <mergeCell ref="C38:D38"/>
    <mergeCell ref="I38:J38"/>
    <mergeCell ref="K38:L38"/>
    <mergeCell ref="C39:D39"/>
    <mergeCell ref="I39:J39"/>
    <mergeCell ref="K39:L39"/>
    <mergeCell ref="C36:D37"/>
    <mergeCell ref="E36:E37"/>
    <mergeCell ref="I36:J36"/>
    <mergeCell ref="K36:L36"/>
    <mergeCell ref="I37:J37"/>
    <mergeCell ref="K37:L37"/>
    <mergeCell ref="C33:K33"/>
    <mergeCell ref="C34:E34"/>
    <mergeCell ref="I34:J34"/>
    <mergeCell ref="K34:L34"/>
    <mergeCell ref="C35:E35"/>
    <mergeCell ref="I35:J35"/>
    <mergeCell ref="K35:L35"/>
    <mergeCell ref="C22:G22"/>
    <mergeCell ref="C23:G23"/>
    <mergeCell ref="B26:B31"/>
    <mergeCell ref="C26:D26"/>
    <mergeCell ref="G26:G31"/>
    <mergeCell ref="C27:D27"/>
    <mergeCell ref="C28:D28"/>
    <mergeCell ref="C29:D29"/>
    <mergeCell ref="C30:D30"/>
    <mergeCell ref="C31:D31"/>
    <mergeCell ref="B12:L12"/>
    <mergeCell ref="B15:G15"/>
    <mergeCell ref="H15:L15"/>
    <mergeCell ref="C16:G16"/>
    <mergeCell ref="C17:G17"/>
    <mergeCell ref="B2:B4"/>
    <mergeCell ref="C2:J4"/>
    <mergeCell ref="K2:L4"/>
    <mergeCell ref="B6:L6"/>
    <mergeCell ref="B7:L7"/>
  </mergeCells>
  <conditionalFormatting sqref="J17:K23">
    <cfRule type="expression" dxfId="21" priority="3">
      <formula>"""bajo"""</formula>
    </cfRule>
  </conditionalFormatting>
  <conditionalFormatting sqref="L17:L25">
    <cfRule type="cellIs" dxfId="20" priority="4" operator="equal">
      <formula>"EXTREMO"</formula>
    </cfRule>
    <cfRule type="cellIs" dxfId="19" priority="5" operator="equal">
      <formula>"ALTO"</formula>
    </cfRule>
    <cfRule type="cellIs" dxfId="18" priority="6" operator="equal">
      <formula>"MEDIO"</formula>
    </cfRule>
    <cfRule type="cellIs" dxfId="17" priority="7" operator="equal">
      <formula>"BAJO"</formula>
    </cfRule>
  </conditionalFormatting>
  <conditionalFormatting sqref="J24:K25">
    <cfRule type="expression" dxfId="16" priority="1">
      <formula>"""bajo"""</formula>
    </cfRule>
  </conditionalFormatting>
  <dataValidations count="10">
    <dataValidation type="list" allowBlank="1" showInputMessage="1" showErrorMessage="1" sqref="H15" xr:uid="{00000000-0002-0000-0200-000000000000}">
      <formula1>$B$54:$B$55</formula1>
      <formula2>0</formula2>
    </dataValidation>
    <dataValidation type="list" allowBlank="1" showInputMessage="1" showErrorMessage="1" sqref="C17:G17" xr:uid="{00000000-0002-0000-0200-000001000000}">
      <formula1>INDIRECT($B$17)</formula1>
      <formula2>0</formula2>
    </dataValidation>
    <dataValidation type="list" allowBlank="1" showInputMessage="1" showErrorMessage="1" sqref="C18" xr:uid="{00000000-0002-0000-0200-000002000000}">
      <formula1>INDIRECT($B$19)</formula1>
      <formula2>0</formula2>
    </dataValidation>
    <dataValidation type="list" allowBlank="1" showInputMessage="1" showErrorMessage="1" sqref="C19" xr:uid="{00000000-0002-0000-0200-000003000000}">
      <formula1>INDIRECT($B$20)</formula1>
      <formula2>0</formula2>
    </dataValidation>
    <dataValidation type="list" allowBlank="1" showInputMessage="1" showErrorMessage="1" sqref="C20" xr:uid="{00000000-0002-0000-0200-000004000000}">
      <formula1>INDIRECT($B$21)</formula1>
      <formula2>0</formula2>
    </dataValidation>
    <dataValidation type="list" allowBlank="1" showInputMessage="1" showErrorMessage="1" sqref="C21" xr:uid="{00000000-0002-0000-0200-000005000000}">
      <formula1>INDIRECT($B$22)</formula1>
      <formula2>0</formula2>
    </dataValidation>
    <dataValidation type="list" allowBlank="1" showInputMessage="1" showErrorMessage="1" sqref="C22:G23" xr:uid="{00000000-0002-0000-0200-000006000000}">
      <formula1>INDIRECT($B$23)</formula1>
      <formula2>0</formula2>
    </dataValidation>
    <dataValidation type="list" allowBlank="1" showInputMessage="1" showErrorMessage="1" sqref="I17:I23" xr:uid="{00000000-0002-0000-0200-000007000000}">
      <formula1>$E$27:$E$31</formula1>
      <formula2>0</formula2>
    </dataValidation>
    <dataValidation type="list" allowBlank="1" showInputMessage="1" showErrorMessage="1" sqref="J17:J23" xr:uid="{00000000-0002-0000-0200-000008000000}">
      <formula1>$I$27:$I$31</formula1>
      <formula2>0</formula2>
    </dataValidation>
    <dataValidation type="list" allowBlank="1" showInputMessage="1" showErrorMessage="1" sqref="B17:B23" xr:uid="{00000000-0002-0000-0200-000009000000}">
      <formula1>"PLANEACIÓN,SELECCIÓN,CONTRATACIÓN,EJECUCIÓN"</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2"/>
  <sheetViews>
    <sheetView showGridLines="0" zoomScale="90" zoomScaleNormal="90" workbookViewId="0">
      <selection activeCell="B25" sqref="B25:B30"/>
    </sheetView>
  </sheetViews>
  <sheetFormatPr defaultColWidth="11.42578125" defaultRowHeight="12.75"/>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6" width="14" customWidth="1"/>
    <col min="17" max="17" width="20.140625" customWidth="1"/>
    <col min="18" max="18" width="20.85546875" style="49" customWidth="1"/>
  </cols>
  <sheetData>
    <row r="2" spans="2:26" ht="48.75" customHeight="1">
      <c r="B2" s="133"/>
      <c r="C2" s="134" t="s">
        <v>16</v>
      </c>
      <c r="D2" s="134"/>
      <c r="E2" s="134"/>
      <c r="F2" s="134"/>
      <c r="G2" s="134"/>
      <c r="H2" s="134"/>
      <c r="I2" s="134"/>
      <c r="J2" s="134"/>
      <c r="K2" s="134"/>
      <c r="L2" s="134"/>
      <c r="M2" s="134"/>
      <c r="N2" s="134"/>
      <c r="O2" s="134"/>
      <c r="P2" s="134"/>
      <c r="Q2" s="135" t="s">
        <v>1</v>
      </c>
      <c r="R2" s="135"/>
    </row>
    <row r="3" spans="2:26" ht="30" customHeight="1">
      <c r="B3" s="133"/>
      <c r="C3" s="134"/>
      <c r="D3" s="134"/>
      <c r="E3" s="134"/>
      <c r="F3" s="134"/>
      <c r="G3" s="134"/>
      <c r="H3" s="134"/>
      <c r="I3" s="134"/>
      <c r="J3" s="134"/>
      <c r="K3" s="134"/>
      <c r="L3" s="134"/>
      <c r="M3" s="134"/>
      <c r="N3" s="134"/>
      <c r="O3" s="134"/>
      <c r="P3" s="134"/>
      <c r="Q3" s="135"/>
      <c r="R3" s="135"/>
    </row>
    <row r="4" spans="2:26" ht="39.75" customHeight="1">
      <c r="B4" s="133"/>
      <c r="C4" s="134"/>
      <c r="D4" s="134"/>
      <c r="E4" s="134"/>
      <c r="F4" s="134"/>
      <c r="G4" s="134"/>
      <c r="H4" s="134"/>
      <c r="I4" s="134"/>
      <c r="J4" s="134"/>
      <c r="K4" s="134"/>
      <c r="L4" s="134"/>
      <c r="M4" s="134"/>
      <c r="N4" s="134"/>
      <c r="O4" s="134"/>
      <c r="P4" s="134"/>
      <c r="Q4" s="135"/>
      <c r="R4" s="135"/>
    </row>
    <row r="5" spans="2:26" ht="12.75" customHeight="1"/>
    <row r="6" spans="2:26" ht="78.75" customHeight="1">
      <c r="B6" s="175" t="str">
        <f>+EVALUACION!B6</f>
        <v xml:space="preserve">Objeto del Proceso de Contratación: "Suministrar elementos deportivos para la dotación de las escuelas, clubes, colectivos y organizaciones deportivas de la Localidad de Suba, en el marco del proyecto de inversión 2498 “Suba Activa; Recreación y Deporte con sus vecis” </v>
      </c>
      <c r="C6" s="175"/>
      <c r="D6" s="175"/>
      <c r="E6" s="175"/>
      <c r="F6" s="175"/>
      <c r="G6" s="175"/>
      <c r="H6" s="175"/>
      <c r="I6" s="175"/>
      <c r="J6" s="175"/>
      <c r="K6" s="175"/>
      <c r="L6" s="175"/>
      <c r="M6" s="175"/>
      <c r="N6" s="175"/>
      <c r="O6" s="175"/>
      <c r="P6" s="175"/>
      <c r="Q6" s="175"/>
      <c r="R6" s="175"/>
      <c r="S6" s="50"/>
      <c r="T6" s="50"/>
      <c r="U6" s="50"/>
      <c r="V6" s="50"/>
      <c r="W6" s="50"/>
      <c r="X6" s="50"/>
      <c r="Y6" s="50"/>
      <c r="Z6" s="50"/>
    </row>
    <row r="7" spans="2:26" ht="24.75" customHeight="1">
      <c r="B7" s="176" t="s">
        <v>19</v>
      </c>
      <c r="C7" s="176"/>
      <c r="D7" s="176"/>
      <c r="E7" s="176"/>
      <c r="F7" s="176"/>
      <c r="G7" s="176"/>
      <c r="H7" s="176"/>
      <c r="I7" s="176"/>
      <c r="J7" s="176"/>
      <c r="K7" s="176"/>
      <c r="L7" s="176"/>
      <c r="M7" s="176"/>
      <c r="N7" s="176"/>
      <c r="O7" s="176"/>
      <c r="P7" s="176"/>
      <c r="Q7" s="176"/>
      <c r="R7" s="176"/>
    </row>
    <row r="8" spans="2:26" ht="15" customHeight="1">
      <c r="B8" s="198" t="s">
        <v>154</v>
      </c>
      <c r="C8" s="198"/>
      <c r="D8" s="198"/>
      <c r="E8" s="198"/>
      <c r="F8" s="198"/>
      <c r="G8" s="198"/>
      <c r="H8" s="198"/>
      <c r="I8" s="198"/>
      <c r="J8" s="198"/>
      <c r="K8" s="198"/>
      <c r="L8" s="198"/>
      <c r="M8" s="198"/>
      <c r="N8" s="198"/>
      <c r="O8" s="198"/>
      <c r="P8" s="198"/>
      <c r="Q8" s="198"/>
      <c r="R8" s="198"/>
    </row>
    <row r="9" spans="2:26" ht="34.5" customHeight="1">
      <c r="B9" s="177" t="s">
        <v>155</v>
      </c>
      <c r="C9" s="177"/>
      <c r="D9" s="177"/>
      <c r="E9" s="177"/>
      <c r="F9" s="177"/>
      <c r="G9" s="177"/>
      <c r="H9" s="177"/>
      <c r="I9" s="177"/>
      <c r="J9" s="177"/>
      <c r="K9" s="177"/>
      <c r="L9" s="177"/>
      <c r="M9" s="177"/>
      <c r="N9" s="177"/>
      <c r="O9" s="177"/>
      <c r="P9" s="177"/>
      <c r="Q9" s="177"/>
      <c r="R9" s="177"/>
    </row>
    <row r="10" spans="2:26" ht="15" customHeight="1">
      <c r="B10" s="198" t="s">
        <v>156</v>
      </c>
      <c r="C10" s="198"/>
      <c r="D10" s="198"/>
      <c r="E10" s="198"/>
      <c r="F10" s="198"/>
      <c r="G10" s="198"/>
      <c r="H10" s="198"/>
      <c r="I10" s="198"/>
      <c r="J10" s="198"/>
      <c r="K10" s="198"/>
      <c r="L10" s="198"/>
      <c r="M10" s="198"/>
      <c r="N10" s="198"/>
      <c r="O10" s="198"/>
      <c r="P10" s="198"/>
      <c r="Q10" s="198"/>
      <c r="R10" s="198"/>
    </row>
    <row r="11" spans="2:26" ht="12.75" customHeight="1">
      <c r="B11" s="71"/>
      <c r="R11" s="91"/>
    </row>
    <row r="12" spans="2:26" ht="12" customHeight="1">
      <c r="B12" s="92"/>
      <c r="R12" s="91"/>
    </row>
    <row r="13" spans="2:26" ht="12" customHeight="1">
      <c r="B13" s="92"/>
      <c r="R13" s="91"/>
    </row>
    <row r="14" spans="2:26" ht="7.5" customHeight="1">
      <c r="B14" s="93"/>
      <c r="R14" s="91"/>
    </row>
    <row r="15" spans="2:26" ht="93.75" customHeight="1">
      <c r="B15" s="94" t="s">
        <v>103</v>
      </c>
      <c r="C15" s="178" t="s">
        <v>104</v>
      </c>
      <c r="D15" s="178"/>
      <c r="E15" s="178"/>
      <c r="F15" s="178"/>
      <c r="G15" s="157" t="s">
        <v>157</v>
      </c>
      <c r="H15" s="157"/>
      <c r="I15" s="61" t="s">
        <v>106</v>
      </c>
      <c r="J15" s="61" t="s">
        <v>107</v>
      </c>
      <c r="K15" s="61" t="s">
        <v>108</v>
      </c>
      <c r="L15" s="61" t="s">
        <v>109</v>
      </c>
      <c r="M15" s="61" t="s">
        <v>158</v>
      </c>
      <c r="N15" s="61" t="s">
        <v>159</v>
      </c>
      <c r="O15" s="61" t="s">
        <v>160</v>
      </c>
      <c r="P15" s="61" t="s">
        <v>161</v>
      </c>
      <c r="Q15" s="61" t="s">
        <v>162</v>
      </c>
      <c r="R15" s="95" t="s">
        <v>163</v>
      </c>
    </row>
    <row r="16" spans="2:26" s="96" customFormat="1" ht="72" customHeight="1">
      <c r="B16" s="97" t="str">
        <f>+EVALUACION!B17</f>
        <v>EJECUCIÓN</v>
      </c>
      <c r="C16" s="179" t="str">
        <f>+EVALUACION!C17</f>
        <v>Incumplimiento en la entrega de los elementos deportivos</v>
      </c>
      <c r="D16" s="179"/>
      <c r="E16" s="179"/>
      <c r="F16" s="179"/>
      <c r="G16" s="163" t="s">
        <v>164</v>
      </c>
      <c r="H16" s="163"/>
      <c r="I16" s="65">
        <v>1</v>
      </c>
      <c r="J16" s="65">
        <v>1</v>
      </c>
      <c r="K16" s="65">
        <f t="shared" ref="K16:K23" si="0">+I16+J16</f>
        <v>2</v>
      </c>
      <c r="L16" s="65" t="str">
        <f t="shared" ref="L16:L23" si="1">IF(K16&lt;=4,"BAJO",IF(K16=5,"MEDIO",IF(K16=6,"ALTO",IF(K16=7,"ALTO","EXTREMO"))))</f>
        <v>BAJO</v>
      </c>
      <c r="M16" s="65" t="s">
        <v>165</v>
      </c>
      <c r="N16" s="98" t="s">
        <v>166</v>
      </c>
      <c r="O16" s="98" t="s">
        <v>167</v>
      </c>
      <c r="P16" s="98" t="s">
        <v>168</v>
      </c>
      <c r="Q16" s="98" t="s">
        <v>169</v>
      </c>
      <c r="R16" s="98" t="s">
        <v>170</v>
      </c>
    </row>
    <row r="17" spans="2:23" s="96" customFormat="1" ht="72" customHeight="1">
      <c r="B17" s="97" t="str">
        <f>+EVALUACION!B18</f>
        <v>EJECUCIÓN</v>
      </c>
      <c r="C17" s="179" t="str">
        <f>+EVALUACION!C18</f>
        <v>Entrega de elementos deportivos que no cumplen con las especificaciones técnicas establecidas por la entidad</v>
      </c>
      <c r="D17" s="179"/>
      <c r="E17" s="179"/>
      <c r="F17" s="179"/>
      <c r="G17" s="163" t="s">
        <v>171</v>
      </c>
      <c r="H17" s="163"/>
      <c r="I17" s="65">
        <v>2</v>
      </c>
      <c r="J17" s="65">
        <v>1</v>
      </c>
      <c r="K17" s="65">
        <f t="shared" si="0"/>
        <v>3</v>
      </c>
      <c r="L17" s="65" t="str">
        <f t="shared" si="1"/>
        <v>BAJO</v>
      </c>
      <c r="M17" s="65" t="s">
        <v>165</v>
      </c>
      <c r="N17" s="98" t="s">
        <v>166</v>
      </c>
      <c r="O17" s="98" t="s">
        <v>172</v>
      </c>
      <c r="P17" s="98" t="s">
        <v>173</v>
      </c>
      <c r="Q17" s="98" t="s">
        <v>174</v>
      </c>
      <c r="R17" s="98" t="s">
        <v>175</v>
      </c>
    </row>
    <row r="18" spans="2:23" s="96" customFormat="1" ht="72" customHeight="1">
      <c r="B18" s="97" t="str">
        <f>+EVALUACION!B19</f>
        <v>EJECUCIÓN</v>
      </c>
      <c r="C18" s="179" t="str">
        <f>+EVALUACION!C19</f>
        <v>Demora en la adquisición y entrega de los elementos deportivos requeridos por parte del contratista</v>
      </c>
      <c r="D18" s="179"/>
      <c r="E18" s="179"/>
      <c r="F18" s="179"/>
      <c r="G18" s="163" t="s">
        <v>176</v>
      </c>
      <c r="H18" s="163"/>
      <c r="I18" s="65">
        <v>1</v>
      </c>
      <c r="J18" s="65">
        <v>2</v>
      </c>
      <c r="K18" s="65">
        <f t="shared" si="0"/>
        <v>3</v>
      </c>
      <c r="L18" s="65" t="str">
        <f t="shared" si="1"/>
        <v>BAJO</v>
      </c>
      <c r="M18" s="65" t="s">
        <v>165</v>
      </c>
      <c r="N18" s="98" t="s">
        <v>166</v>
      </c>
      <c r="O18" s="98" t="s">
        <v>177</v>
      </c>
      <c r="P18" s="98" t="s">
        <v>178</v>
      </c>
      <c r="Q18" s="98" t="s">
        <v>179</v>
      </c>
      <c r="R18" s="98" t="s">
        <v>180</v>
      </c>
    </row>
    <row r="19" spans="2:23" s="96" customFormat="1" ht="72" customHeight="1">
      <c r="B19" s="97" t="str">
        <f>+EVALUACION!B20</f>
        <v>EJECUCIÓN</v>
      </c>
      <c r="C19" s="179" t="str">
        <f>+EVALUACION!C20</f>
        <v>Variación de los precios del mercado de elementos deportivos; Precio fijo sin reajuste. No se cancelarán reajustes, el contratista asume los cambios en el mercado y no reclamará ni pretenderá reajustes, así mismo, asume el riesgo de pago por unidad de medida y precio unitario</v>
      </c>
      <c r="D19" s="179"/>
      <c r="E19" s="179"/>
      <c r="F19" s="179"/>
      <c r="G19" s="163" t="s">
        <v>181</v>
      </c>
      <c r="H19" s="163"/>
      <c r="I19" s="65">
        <v>2</v>
      </c>
      <c r="J19" s="65">
        <v>1</v>
      </c>
      <c r="K19" s="65">
        <f t="shared" si="0"/>
        <v>3</v>
      </c>
      <c r="L19" s="65" t="str">
        <f t="shared" si="1"/>
        <v>BAJO</v>
      </c>
      <c r="M19" s="65" t="s">
        <v>165</v>
      </c>
      <c r="N19" s="98" t="s">
        <v>166</v>
      </c>
      <c r="O19" s="98" t="s">
        <v>177</v>
      </c>
      <c r="P19" s="98" t="s">
        <v>173</v>
      </c>
      <c r="Q19" s="98" t="s">
        <v>182</v>
      </c>
      <c r="R19" s="98" t="s">
        <v>183</v>
      </c>
    </row>
    <row r="20" spans="2:23" s="96" customFormat="1" ht="57.75" customHeight="1">
      <c r="B20" s="97" t="str">
        <f>+EVALUACION!B21</f>
        <v>EJECUCIÓN</v>
      </c>
      <c r="C20" s="179" t="str">
        <f>+EVALUACION!C21</f>
        <v>Daños a los elementos deportivos durante el transporte, almacenamiento o entrega</v>
      </c>
      <c r="D20" s="179"/>
      <c r="E20" s="179"/>
      <c r="F20" s="179"/>
      <c r="G20" s="163" t="s">
        <v>184</v>
      </c>
      <c r="H20" s="163"/>
      <c r="I20" s="65">
        <v>1</v>
      </c>
      <c r="J20" s="65">
        <v>1</v>
      </c>
      <c r="K20" s="65">
        <f t="shared" si="0"/>
        <v>2</v>
      </c>
      <c r="L20" s="65" t="str">
        <f t="shared" si="1"/>
        <v>BAJO</v>
      </c>
      <c r="M20" s="65" t="s">
        <v>165</v>
      </c>
      <c r="N20" s="98" t="s">
        <v>166</v>
      </c>
      <c r="O20" s="98" t="s">
        <v>185</v>
      </c>
      <c r="P20" s="98" t="s">
        <v>186</v>
      </c>
      <c r="Q20" s="98" t="s">
        <v>187</v>
      </c>
      <c r="R20" s="98" t="s">
        <v>175</v>
      </c>
    </row>
    <row r="21" spans="2:23" s="96" customFormat="1" ht="57.75" customHeight="1">
      <c r="B21" s="97" t="str">
        <f>+EVALUACION!B22</f>
        <v>EJECUCIÓN</v>
      </c>
      <c r="C21" s="179" t="str">
        <f>+EVALUACION!C22</f>
        <v>Deserción o baja participación de los beneficiarios en los componentes del proyecto</v>
      </c>
      <c r="D21" s="179"/>
      <c r="E21" s="179"/>
      <c r="F21" s="179"/>
      <c r="G21" s="163" t="s">
        <v>188</v>
      </c>
      <c r="H21" s="163"/>
      <c r="I21" s="65">
        <v>1</v>
      </c>
      <c r="J21" s="65">
        <v>1</v>
      </c>
      <c r="K21" s="65">
        <f t="shared" si="0"/>
        <v>2</v>
      </c>
      <c r="L21" s="65" t="str">
        <f t="shared" si="1"/>
        <v>BAJO</v>
      </c>
      <c r="M21" s="65" t="s">
        <v>165</v>
      </c>
      <c r="N21" s="98" t="s">
        <v>189</v>
      </c>
      <c r="O21" s="98" t="s">
        <v>190</v>
      </c>
      <c r="P21" s="98" t="s">
        <v>191</v>
      </c>
      <c r="Q21" s="98" t="s">
        <v>192</v>
      </c>
      <c r="R21" s="98" t="s">
        <v>193</v>
      </c>
    </row>
    <row r="22" spans="2:23" s="96" customFormat="1" ht="57.75" customHeight="1">
      <c r="B22" s="97" t="str">
        <f>+EVALUACION!B23</f>
        <v>EJECUCIÓN</v>
      </c>
      <c r="C22" s="179" t="str">
        <f>+EVALUACION!C23</f>
        <v>Imposición de nuevos tributos o aranceles que afecten el valor de los elementos deportivos</v>
      </c>
      <c r="D22" s="179"/>
      <c r="E22" s="179"/>
      <c r="F22" s="179"/>
      <c r="G22" s="163" t="s">
        <v>194</v>
      </c>
      <c r="H22" s="163"/>
      <c r="I22" s="65">
        <v>1</v>
      </c>
      <c r="J22" s="65">
        <v>1</v>
      </c>
      <c r="K22" s="65">
        <f t="shared" si="0"/>
        <v>2</v>
      </c>
      <c r="L22" s="65" t="str">
        <f t="shared" si="1"/>
        <v>BAJO</v>
      </c>
      <c r="M22" s="65" t="s">
        <v>165</v>
      </c>
      <c r="N22" s="98" t="s">
        <v>195</v>
      </c>
      <c r="O22" s="98" t="s">
        <v>196</v>
      </c>
      <c r="P22" s="98" t="s">
        <v>168</v>
      </c>
      <c r="Q22" s="98" t="s">
        <v>197</v>
      </c>
      <c r="R22" s="98" t="s">
        <v>183</v>
      </c>
    </row>
    <row r="23" spans="2:23" ht="52.5" customHeight="1">
      <c r="B23" s="97" t="str">
        <f>+EVALUACION!B24</f>
        <v>EJECUCIÓN</v>
      </c>
      <c r="C23" s="179" t="str">
        <f>+EVALUACION!C24</f>
        <v>No realizar la liquidación del contrato en los términos pactados en el contrato o los establecidos en la norma</v>
      </c>
      <c r="D23" s="179"/>
      <c r="E23" s="179"/>
      <c r="F23" s="179"/>
      <c r="G23" s="163" t="s">
        <v>198</v>
      </c>
      <c r="H23" s="163"/>
      <c r="I23" s="65">
        <v>1</v>
      </c>
      <c r="J23" s="65">
        <v>1</v>
      </c>
      <c r="K23" s="65">
        <f t="shared" si="0"/>
        <v>2</v>
      </c>
      <c r="L23" s="65" t="str">
        <f t="shared" si="1"/>
        <v>BAJO</v>
      </c>
      <c r="M23" s="65" t="s">
        <v>199</v>
      </c>
      <c r="N23" s="98" t="s">
        <v>200</v>
      </c>
      <c r="O23" s="98" t="s">
        <v>201</v>
      </c>
      <c r="P23" s="98" t="s">
        <v>168</v>
      </c>
      <c r="Q23" s="98" t="s">
        <v>202</v>
      </c>
      <c r="R23" s="98" t="s">
        <v>183</v>
      </c>
    </row>
    <row r="24" spans="2:23" ht="12.75" customHeight="1">
      <c r="B24" s="71"/>
      <c r="C24" s="180"/>
      <c r="D24" s="180"/>
      <c r="E24" s="180"/>
      <c r="F24" s="180"/>
      <c r="G24" s="72"/>
      <c r="H24" s="164" t="s">
        <v>203</v>
      </c>
      <c r="I24" s="164"/>
      <c r="J24" s="164"/>
      <c r="K24" s="164"/>
      <c r="L24" s="99"/>
      <c r="M24" s="99"/>
      <c r="N24" s="99"/>
      <c r="O24" s="99"/>
      <c r="P24" s="99"/>
      <c r="Q24" s="99"/>
      <c r="R24" s="91"/>
    </row>
    <row r="25" spans="2:23" ht="19.5" customHeight="1">
      <c r="B25" s="160"/>
      <c r="C25" s="161"/>
      <c r="D25" s="161"/>
      <c r="E25" s="161"/>
      <c r="F25" s="75" t="s">
        <v>120</v>
      </c>
      <c r="G25" s="72"/>
      <c r="H25" s="161" t="s">
        <v>204</v>
      </c>
      <c r="I25" s="161"/>
      <c r="J25" s="161"/>
      <c r="K25" s="161"/>
      <c r="L25" s="80"/>
      <c r="M25" s="80"/>
      <c r="N25" s="164"/>
      <c r="O25" s="164"/>
      <c r="P25" s="164"/>
      <c r="Q25" s="80"/>
      <c r="R25" s="91"/>
    </row>
    <row r="26" spans="2:23" ht="21" customHeight="1">
      <c r="B26" s="160"/>
      <c r="C26" s="163" t="s">
        <v>121</v>
      </c>
      <c r="D26" s="163"/>
      <c r="E26" s="163"/>
      <c r="F26" s="76">
        <v>1</v>
      </c>
      <c r="G26" s="72"/>
      <c r="H26" s="163" t="s">
        <v>122</v>
      </c>
      <c r="I26" s="163"/>
      <c r="J26" s="163">
        <v>1</v>
      </c>
      <c r="K26" s="163"/>
      <c r="L26" s="80"/>
      <c r="M26" s="80"/>
      <c r="N26" s="165" t="s">
        <v>131</v>
      </c>
      <c r="O26" s="165"/>
      <c r="P26" s="89" t="s">
        <v>144</v>
      </c>
      <c r="Q26" s="80"/>
      <c r="R26" s="91"/>
    </row>
    <row r="27" spans="2:23" ht="15.75" customHeight="1">
      <c r="B27" s="160"/>
      <c r="C27" s="163" t="s">
        <v>123</v>
      </c>
      <c r="D27" s="163"/>
      <c r="E27" s="163"/>
      <c r="F27" s="76">
        <v>2</v>
      </c>
      <c r="G27" s="72"/>
      <c r="H27" s="163" t="s">
        <v>124</v>
      </c>
      <c r="I27" s="163"/>
      <c r="J27" s="163">
        <v>2</v>
      </c>
      <c r="K27" s="163"/>
      <c r="L27" s="80"/>
      <c r="M27" s="80"/>
      <c r="N27" s="170" t="s">
        <v>146</v>
      </c>
      <c r="O27" s="170"/>
      <c r="P27" s="90" t="s">
        <v>147</v>
      </c>
      <c r="Q27" s="80"/>
      <c r="R27" s="91"/>
      <c r="T27" s="78"/>
      <c r="U27" s="78"/>
      <c r="V27" s="78"/>
      <c r="W27" s="78"/>
    </row>
    <row r="28" spans="2:23" ht="24.75" customHeight="1">
      <c r="B28" s="160"/>
      <c r="C28" s="163" t="s">
        <v>125</v>
      </c>
      <c r="D28" s="163"/>
      <c r="E28" s="163"/>
      <c r="F28" s="76">
        <v>3</v>
      </c>
      <c r="G28" s="72"/>
      <c r="H28" s="163" t="s">
        <v>126</v>
      </c>
      <c r="I28" s="163"/>
      <c r="J28" s="163">
        <v>3</v>
      </c>
      <c r="K28" s="163"/>
      <c r="L28" s="80"/>
      <c r="M28" s="80"/>
      <c r="N28" s="168" t="s">
        <v>148</v>
      </c>
      <c r="O28" s="168"/>
      <c r="P28" s="90" t="s">
        <v>149</v>
      </c>
      <c r="Q28" s="80"/>
      <c r="R28" s="91"/>
    </row>
    <row r="29" spans="2:23" ht="18" customHeight="1">
      <c r="B29" s="160"/>
      <c r="C29" s="163" t="s">
        <v>127</v>
      </c>
      <c r="D29" s="163"/>
      <c r="E29" s="163"/>
      <c r="F29" s="76">
        <v>4</v>
      </c>
      <c r="G29" s="72"/>
      <c r="H29" s="163" t="s">
        <v>128</v>
      </c>
      <c r="I29" s="163"/>
      <c r="J29" s="163">
        <v>4</v>
      </c>
      <c r="K29" s="163"/>
      <c r="L29" s="80"/>
      <c r="M29" s="80"/>
      <c r="N29" s="167">
        <v>5</v>
      </c>
      <c r="O29" s="167"/>
      <c r="P29" s="90" t="s">
        <v>150</v>
      </c>
      <c r="Q29" s="80"/>
      <c r="R29" s="91"/>
    </row>
    <row r="30" spans="2:23" ht="21" customHeight="1">
      <c r="B30" s="160"/>
      <c r="C30" s="163" t="s">
        <v>129</v>
      </c>
      <c r="D30" s="163"/>
      <c r="E30" s="163"/>
      <c r="F30" s="76">
        <v>5</v>
      </c>
      <c r="G30" s="72"/>
      <c r="H30" s="163" t="s">
        <v>130</v>
      </c>
      <c r="I30" s="163"/>
      <c r="J30" s="163">
        <v>5</v>
      </c>
      <c r="K30" s="163"/>
      <c r="L30" s="80"/>
      <c r="M30" s="80"/>
      <c r="N30" s="181" t="s">
        <v>151</v>
      </c>
      <c r="O30" s="181"/>
      <c r="P30" s="100" t="s">
        <v>152</v>
      </c>
      <c r="Q30" s="80"/>
      <c r="R30" s="91"/>
    </row>
    <row r="31" spans="2:23" ht="12.75" customHeight="1">
      <c r="B31" s="71"/>
      <c r="C31" s="72"/>
      <c r="D31" s="72"/>
      <c r="E31" s="72"/>
      <c r="F31" s="72"/>
      <c r="G31" s="72"/>
      <c r="H31" s="72"/>
      <c r="I31" s="72"/>
      <c r="J31" s="72"/>
      <c r="K31" s="72"/>
      <c r="L31" s="72"/>
      <c r="M31" s="72"/>
      <c r="N31" s="72"/>
      <c r="O31" s="72"/>
      <c r="P31" s="72"/>
      <c r="Q31" s="72"/>
      <c r="R31" s="91"/>
    </row>
    <row r="32" spans="2:23" ht="18" customHeight="1">
      <c r="B32" s="71"/>
      <c r="C32" s="164" t="s">
        <v>131</v>
      </c>
      <c r="D32" s="164"/>
      <c r="E32" s="164"/>
      <c r="F32" s="164"/>
      <c r="G32" s="164"/>
      <c r="H32" s="164"/>
      <c r="I32" s="164"/>
      <c r="J32" s="164"/>
      <c r="K32" s="164"/>
      <c r="L32" s="164"/>
      <c r="M32" s="164"/>
      <c r="N32" s="164"/>
      <c r="O32" s="164"/>
      <c r="P32" s="164"/>
      <c r="Q32" s="164"/>
      <c r="R32" s="91"/>
    </row>
    <row r="33" spans="2:18" ht="68.25" customHeight="1">
      <c r="B33" s="71"/>
      <c r="C33" s="163" t="s">
        <v>132</v>
      </c>
      <c r="D33" s="163"/>
      <c r="E33" s="163"/>
      <c r="F33" s="163"/>
      <c r="G33" s="163" t="s">
        <v>133</v>
      </c>
      <c r="H33" s="163"/>
      <c r="I33" s="163" t="s">
        <v>134</v>
      </c>
      <c r="J33" s="163"/>
      <c r="K33" s="163"/>
      <c r="L33" s="163" t="s">
        <v>135</v>
      </c>
      <c r="M33" s="163"/>
      <c r="N33" s="163" t="s">
        <v>136</v>
      </c>
      <c r="O33" s="163"/>
      <c r="P33" s="163" t="s">
        <v>137</v>
      </c>
      <c r="Q33" s="163"/>
      <c r="R33" s="91"/>
    </row>
    <row r="34" spans="2:18" ht="60" customHeight="1">
      <c r="B34" s="71"/>
      <c r="C34" s="163" t="s">
        <v>138</v>
      </c>
      <c r="D34" s="163"/>
      <c r="E34" s="163"/>
      <c r="F34" s="163"/>
      <c r="G34" s="163" t="s">
        <v>139</v>
      </c>
      <c r="H34" s="163"/>
      <c r="I34" s="163" t="s">
        <v>140</v>
      </c>
      <c r="J34" s="163"/>
      <c r="K34" s="163"/>
      <c r="L34" s="163" t="s">
        <v>141</v>
      </c>
      <c r="M34" s="163"/>
      <c r="N34" s="163" t="s">
        <v>142</v>
      </c>
      <c r="O34" s="163"/>
      <c r="P34" s="163" t="s">
        <v>143</v>
      </c>
      <c r="Q34" s="163"/>
      <c r="R34" s="91"/>
    </row>
    <row r="35" spans="2:18" ht="12.75" customHeight="1">
      <c r="B35" s="71"/>
      <c r="C35" s="161" t="s">
        <v>205</v>
      </c>
      <c r="D35" s="161"/>
      <c r="E35" s="161"/>
      <c r="F35" s="161" t="s">
        <v>120</v>
      </c>
      <c r="G35" s="165" t="s">
        <v>122</v>
      </c>
      <c r="H35" s="165"/>
      <c r="I35" s="165" t="s">
        <v>124</v>
      </c>
      <c r="J35" s="165"/>
      <c r="K35" s="165"/>
      <c r="L35" s="165" t="s">
        <v>126</v>
      </c>
      <c r="M35" s="165"/>
      <c r="N35" s="165" t="s">
        <v>128</v>
      </c>
      <c r="O35" s="165"/>
      <c r="P35" s="161" t="s">
        <v>130</v>
      </c>
      <c r="Q35" s="161"/>
      <c r="R35" s="91"/>
    </row>
    <row r="36" spans="2:18" ht="12.75" customHeight="1">
      <c r="B36" s="71"/>
      <c r="C36" s="161"/>
      <c r="D36" s="161"/>
      <c r="E36" s="161"/>
      <c r="F36" s="161"/>
      <c r="G36" s="166">
        <v>1</v>
      </c>
      <c r="H36" s="166"/>
      <c r="I36" s="166">
        <v>2</v>
      </c>
      <c r="J36" s="166"/>
      <c r="K36" s="166"/>
      <c r="L36" s="166">
        <v>3</v>
      </c>
      <c r="M36" s="166"/>
      <c r="N36" s="166">
        <v>4</v>
      </c>
      <c r="O36" s="166"/>
      <c r="P36" s="166">
        <v>5</v>
      </c>
      <c r="Q36" s="166"/>
      <c r="R36" s="91"/>
    </row>
    <row r="37" spans="2:18" ht="19.5" customHeight="1">
      <c r="B37" s="71"/>
      <c r="C37" s="163" t="s">
        <v>121</v>
      </c>
      <c r="D37" s="163"/>
      <c r="E37" s="163"/>
      <c r="F37" s="84">
        <v>1</v>
      </c>
      <c r="G37" s="182">
        <v>2</v>
      </c>
      <c r="H37" s="182"/>
      <c r="I37" s="182">
        <v>3</v>
      </c>
      <c r="J37" s="182"/>
      <c r="K37" s="182"/>
      <c r="L37" s="182">
        <v>4</v>
      </c>
      <c r="M37" s="182"/>
      <c r="N37" s="167">
        <v>5</v>
      </c>
      <c r="O37" s="167"/>
      <c r="P37" s="168">
        <v>6</v>
      </c>
      <c r="Q37" s="168"/>
      <c r="R37" s="91"/>
    </row>
    <row r="38" spans="2:18" ht="21.75" customHeight="1">
      <c r="B38" s="71"/>
      <c r="C38" s="163" t="s">
        <v>123</v>
      </c>
      <c r="D38" s="163"/>
      <c r="E38" s="163"/>
      <c r="F38" s="84">
        <v>2</v>
      </c>
      <c r="G38" s="182">
        <v>3</v>
      </c>
      <c r="H38" s="182"/>
      <c r="I38" s="182">
        <v>4</v>
      </c>
      <c r="J38" s="182"/>
      <c r="K38" s="182"/>
      <c r="L38" s="167">
        <v>5</v>
      </c>
      <c r="M38" s="167"/>
      <c r="N38" s="168">
        <v>6</v>
      </c>
      <c r="O38" s="168"/>
      <c r="P38" s="168">
        <v>7</v>
      </c>
      <c r="Q38" s="168"/>
      <c r="R38" s="91"/>
    </row>
    <row r="39" spans="2:18" ht="21" customHeight="1">
      <c r="B39" s="71"/>
      <c r="C39" s="163" t="s">
        <v>125</v>
      </c>
      <c r="D39" s="163"/>
      <c r="E39" s="163"/>
      <c r="F39" s="84">
        <v>3</v>
      </c>
      <c r="G39" s="182">
        <v>4</v>
      </c>
      <c r="H39" s="182"/>
      <c r="I39" s="167">
        <v>5</v>
      </c>
      <c r="J39" s="167"/>
      <c r="K39" s="167"/>
      <c r="L39" s="168">
        <v>6</v>
      </c>
      <c r="M39" s="168"/>
      <c r="N39" s="168">
        <v>7</v>
      </c>
      <c r="O39" s="168"/>
      <c r="P39" s="170">
        <v>8</v>
      </c>
      <c r="Q39" s="170"/>
      <c r="R39" s="91"/>
    </row>
    <row r="40" spans="2:18" ht="21" customHeight="1">
      <c r="B40" s="71"/>
      <c r="C40" s="163" t="s">
        <v>127</v>
      </c>
      <c r="D40" s="163"/>
      <c r="E40" s="163"/>
      <c r="F40" s="84">
        <v>4</v>
      </c>
      <c r="G40" s="167">
        <v>5</v>
      </c>
      <c r="H40" s="167"/>
      <c r="I40" s="168">
        <v>6</v>
      </c>
      <c r="J40" s="168"/>
      <c r="K40" s="168"/>
      <c r="L40" s="168">
        <v>7</v>
      </c>
      <c r="M40" s="168"/>
      <c r="N40" s="170">
        <v>8</v>
      </c>
      <c r="O40" s="170"/>
      <c r="P40" s="170">
        <v>9</v>
      </c>
      <c r="Q40" s="170"/>
      <c r="R40" s="91"/>
    </row>
    <row r="41" spans="2:18" ht="21" customHeight="1">
      <c r="B41" s="71"/>
      <c r="C41" s="163" t="s">
        <v>129</v>
      </c>
      <c r="D41" s="163"/>
      <c r="E41" s="163"/>
      <c r="F41" s="84">
        <v>5</v>
      </c>
      <c r="G41" s="168">
        <v>6</v>
      </c>
      <c r="H41" s="168"/>
      <c r="I41" s="168">
        <v>7</v>
      </c>
      <c r="J41" s="168"/>
      <c r="K41" s="168"/>
      <c r="L41" s="170">
        <v>8</v>
      </c>
      <c r="M41" s="170"/>
      <c r="N41" s="170">
        <v>9</v>
      </c>
      <c r="O41" s="170"/>
      <c r="P41" s="170">
        <v>10</v>
      </c>
      <c r="Q41" s="170"/>
      <c r="R41" s="91"/>
    </row>
    <row r="42" spans="2:18" ht="13.5" customHeight="1">
      <c r="B42" s="57"/>
      <c r="C42" s="58"/>
      <c r="D42" s="58"/>
      <c r="E42" s="58"/>
      <c r="F42" s="58"/>
      <c r="G42" s="58"/>
      <c r="H42" s="58"/>
      <c r="I42" s="58"/>
      <c r="J42" s="58"/>
      <c r="K42" s="58"/>
      <c r="L42" s="58"/>
      <c r="M42" s="58"/>
      <c r="N42" s="58"/>
      <c r="O42" s="58"/>
      <c r="P42" s="58"/>
      <c r="Q42" s="58"/>
      <c r="R42" s="101"/>
    </row>
  </sheetData>
  <mergeCells count="108">
    <mergeCell ref="C41:E41"/>
    <mergeCell ref="G41:H41"/>
    <mergeCell ref="I41:K41"/>
    <mergeCell ref="L41:M41"/>
    <mergeCell ref="N41:O41"/>
    <mergeCell ref="P41:Q41"/>
    <mergeCell ref="C23:F23"/>
    <mergeCell ref="G23:H23"/>
    <mergeCell ref="C39:E39"/>
    <mergeCell ref="G39:H39"/>
    <mergeCell ref="I39:K39"/>
    <mergeCell ref="L39:M39"/>
    <mergeCell ref="N39:O39"/>
    <mergeCell ref="P39:Q39"/>
    <mergeCell ref="C40:E40"/>
    <mergeCell ref="G40:H40"/>
    <mergeCell ref="I40:K40"/>
    <mergeCell ref="L40:M40"/>
    <mergeCell ref="N40:O40"/>
    <mergeCell ref="P40:Q40"/>
    <mergeCell ref="C37:E37"/>
    <mergeCell ref="G37:H37"/>
    <mergeCell ref="I37:K37"/>
    <mergeCell ref="L37:M37"/>
    <mergeCell ref="N37:O37"/>
    <mergeCell ref="P37:Q37"/>
    <mergeCell ref="C38:E38"/>
    <mergeCell ref="G38:H38"/>
    <mergeCell ref="I38:K38"/>
    <mergeCell ref="L38:M38"/>
    <mergeCell ref="N38:O38"/>
    <mergeCell ref="P38:Q38"/>
    <mergeCell ref="C35:E36"/>
    <mergeCell ref="F35:F36"/>
    <mergeCell ref="G35:H35"/>
    <mergeCell ref="I35:K35"/>
    <mergeCell ref="L35:M35"/>
    <mergeCell ref="N35:O35"/>
    <mergeCell ref="P35:Q35"/>
    <mergeCell ref="G36:H36"/>
    <mergeCell ref="I36:K36"/>
    <mergeCell ref="L36:M36"/>
    <mergeCell ref="N36:O36"/>
    <mergeCell ref="P36:Q36"/>
    <mergeCell ref="C32:Q32"/>
    <mergeCell ref="C33:F33"/>
    <mergeCell ref="G33:H33"/>
    <mergeCell ref="I33:K33"/>
    <mergeCell ref="L33:M33"/>
    <mergeCell ref="N33:O33"/>
    <mergeCell ref="P33:Q33"/>
    <mergeCell ref="C34:F34"/>
    <mergeCell ref="G34:H34"/>
    <mergeCell ref="I34:K34"/>
    <mergeCell ref="L34:M34"/>
    <mergeCell ref="N34:O34"/>
    <mergeCell ref="P34:Q34"/>
    <mergeCell ref="N28:O28"/>
    <mergeCell ref="C29:E29"/>
    <mergeCell ref="H29:I29"/>
    <mergeCell ref="J29:K29"/>
    <mergeCell ref="N29:O29"/>
    <mergeCell ref="C30:E30"/>
    <mergeCell ref="H30:I30"/>
    <mergeCell ref="J30:K30"/>
    <mergeCell ref="N30:O30"/>
    <mergeCell ref="N25:P25"/>
    <mergeCell ref="C26:E26"/>
    <mergeCell ref="H26:I26"/>
    <mergeCell ref="J26:K26"/>
    <mergeCell ref="N26:O26"/>
    <mergeCell ref="C27:E27"/>
    <mergeCell ref="H27:I27"/>
    <mergeCell ref="J27:K27"/>
    <mergeCell ref="N27:O27"/>
    <mergeCell ref="C21:F21"/>
    <mergeCell ref="G21:H21"/>
    <mergeCell ref="C22:F22"/>
    <mergeCell ref="G22:H22"/>
    <mergeCell ref="C24:F24"/>
    <mergeCell ref="H24:K24"/>
    <mergeCell ref="B25:B30"/>
    <mergeCell ref="C25:E25"/>
    <mergeCell ref="H25:I25"/>
    <mergeCell ref="J25:K25"/>
    <mergeCell ref="C28:E28"/>
    <mergeCell ref="H28:I28"/>
    <mergeCell ref="J28:K28"/>
    <mergeCell ref="C16:F16"/>
    <mergeCell ref="G16:H16"/>
    <mergeCell ref="C17:F17"/>
    <mergeCell ref="G17:H17"/>
    <mergeCell ref="C18:F18"/>
    <mergeCell ref="G18:H18"/>
    <mergeCell ref="C19:F19"/>
    <mergeCell ref="G19:H19"/>
    <mergeCell ref="C20:F20"/>
    <mergeCell ref="G20:H20"/>
    <mergeCell ref="B2:B4"/>
    <mergeCell ref="C2:P4"/>
    <mergeCell ref="Q2:R4"/>
    <mergeCell ref="B6:R6"/>
    <mergeCell ref="B7:R7"/>
    <mergeCell ref="B8:R8"/>
    <mergeCell ref="B9:R9"/>
    <mergeCell ref="B10:R10"/>
    <mergeCell ref="C15:F15"/>
    <mergeCell ref="G15:H15"/>
  </mergeCells>
  <conditionalFormatting sqref="J16:K22">
    <cfRule type="expression" dxfId="15" priority="9">
      <formula>"""bajo"""</formula>
    </cfRule>
  </conditionalFormatting>
  <conditionalFormatting sqref="L16:L23">
    <cfRule type="cellIs" dxfId="14" priority="5" operator="equal">
      <formula>"EXTREMO"</formula>
    </cfRule>
    <cfRule type="cellIs" dxfId="13" priority="6" operator="equal">
      <formula>"ALTO"</formula>
    </cfRule>
    <cfRule type="cellIs" dxfId="12" priority="7" operator="equal">
      <formula>"MEDIO"</formula>
    </cfRule>
    <cfRule type="cellIs" dxfId="11" priority="8" operator="equal">
      <formula>"BAJO"</formula>
    </cfRule>
  </conditionalFormatting>
  <conditionalFormatting sqref="M16:R22">
    <cfRule type="expression" dxfId="10" priority="4">
      <formula>"""bajo"""</formula>
    </cfRule>
  </conditionalFormatting>
  <conditionalFormatting sqref="J23:K23">
    <cfRule type="expression" dxfId="9" priority="2">
      <formula>"""bajo"""</formula>
    </cfRule>
  </conditionalFormatting>
  <conditionalFormatting sqref="M23:R23">
    <cfRule type="expression" dxfId="8" priority="1">
      <formula>"""bajo"""</formula>
    </cfRule>
  </conditionalFormatting>
  <printOptions horizontalCentered="1"/>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45"/>
  <sheetViews>
    <sheetView showGridLines="0" zoomScale="58" zoomScaleNormal="58" workbookViewId="0">
      <selection activeCell="C13" sqref="C13"/>
    </sheetView>
  </sheetViews>
  <sheetFormatPr defaultColWidth="11.42578125" defaultRowHeight="14.25"/>
  <cols>
    <col min="1" max="1" width="4.28515625" style="102" customWidth="1"/>
    <col min="2" max="2" width="48.85546875" style="102" customWidth="1"/>
    <col min="3" max="3" width="42" style="102" customWidth="1"/>
    <col min="4" max="4" width="17.7109375" style="102" customWidth="1"/>
    <col min="5" max="5" width="22.5703125" style="102" customWidth="1"/>
    <col min="6" max="6" width="15.140625" style="102" customWidth="1"/>
    <col min="7" max="7" width="21.140625" style="102" customWidth="1"/>
    <col min="8" max="8" width="5.140625" style="102" customWidth="1"/>
    <col min="9" max="9" width="4.28515625" style="102" customWidth="1"/>
    <col min="10" max="10" width="5.85546875" style="102" customWidth="1"/>
    <col min="11" max="11" width="5.28515625" style="102" customWidth="1"/>
    <col min="12" max="12" width="14.140625" style="102" customWidth="1"/>
    <col min="13" max="13" width="5.28515625" style="102" customWidth="1"/>
    <col min="14" max="14" width="27.28515625" style="102" customWidth="1"/>
    <col min="15" max="15" width="5.7109375" style="102" customWidth="1"/>
    <col min="16" max="16" width="6.42578125" style="102" customWidth="1"/>
    <col min="17" max="17" width="8.42578125" style="102" customWidth="1"/>
    <col min="18" max="18" width="6" style="102" customWidth="1"/>
    <col min="19" max="19" width="9.7109375" style="102" customWidth="1"/>
    <col min="20" max="20" width="12.85546875" style="102" customWidth="1"/>
    <col min="21" max="21" width="11.42578125" style="102"/>
    <col min="22" max="22" width="10.85546875" style="102" customWidth="1"/>
    <col min="23" max="23" width="20" style="102" customWidth="1"/>
    <col min="24" max="24" width="13.85546875" style="102" customWidth="1"/>
    <col min="25" max="16384" width="11.42578125" style="102"/>
  </cols>
  <sheetData>
    <row r="1" spans="2:24" s="103" customFormat="1" ht="13.5" customHeight="1">
      <c r="S1" s="104"/>
    </row>
    <row r="2" spans="2:24" s="103" customFormat="1" ht="54" customHeight="1">
      <c r="B2" s="183"/>
      <c r="C2" s="134" t="s">
        <v>16</v>
      </c>
      <c r="D2" s="134"/>
      <c r="E2" s="134"/>
      <c r="F2" s="134"/>
      <c r="G2" s="134"/>
      <c r="H2" s="134"/>
      <c r="I2" s="134"/>
      <c r="J2" s="134"/>
      <c r="K2" s="134"/>
      <c r="L2" s="134"/>
      <c r="M2" s="134"/>
      <c r="N2" s="134"/>
      <c r="O2" s="134"/>
      <c r="P2" s="134"/>
      <c r="Q2" s="134"/>
      <c r="R2" s="134"/>
      <c r="S2" s="134"/>
      <c r="T2" s="134"/>
      <c r="U2" s="134"/>
      <c r="V2" s="134"/>
      <c r="W2" s="135" t="s">
        <v>1</v>
      </c>
      <c r="X2" s="135"/>
    </row>
    <row r="3" spans="2:24" s="103" customFormat="1" ht="31.5" customHeight="1">
      <c r="B3" s="183"/>
      <c r="C3" s="134"/>
      <c r="D3" s="134"/>
      <c r="E3" s="134"/>
      <c r="F3" s="134"/>
      <c r="G3" s="134"/>
      <c r="H3" s="134"/>
      <c r="I3" s="134"/>
      <c r="J3" s="134"/>
      <c r="K3" s="134"/>
      <c r="L3" s="134"/>
      <c r="M3" s="134"/>
      <c r="N3" s="134"/>
      <c r="O3" s="134"/>
      <c r="P3" s="134"/>
      <c r="Q3" s="134"/>
      <c r="R3" s="134"/>
      <c r="S3" s="134"/>
      <c r="T3" s="134"/>
      <c r="U3" s="134"/>
      <c r="V3" s="134"/>
      <c r="W3" s="135"/>
      <c r="X3" s="135"/>
    </row>
    <row r="4" spans="2:24" s="103" customFormat="1" ht="47.25" customHeight="1">
      <c r="B4" s="183"/>
      <c r="C4" s="134"/>
      <c r="D4" s="134"/>
      <c r="E4" s="134"/>
      <c r="F4" s="134"/>
      <c r="G4" s="134"/>
      <c r="H4" s="134"/>
      <c r="I4" s="134"/>
      <c r="J4" s="134"/>
      <c r="K4" s="134"/>
      <c r="L4" s="134"/>
      <c r="M4" s="134"/>
      <c r="N4" s="134"/>
      <c r="O4" s="134"/>
      <c r="P4" s="134"/>
      <c r="Q4" s="134"/>
      <c r="R4" s="134"/>
      <c r="S4" s="134"/>
      <c r="T4" s="134"/>
      <c r="U4" s="134"/>
      <c r="V4" s="134"/>
      <c r="W4" s="135"/>
      <c r="X4" s="135"/>
    </row>
    <row r="5" spans="2:24" s="103" customFormat="1" ht="32.25" customHeight="1">
      <c r="B5" s="105"/>
      <c r="C5" s="105"/>
      <c r="D5" s="105"/>
      <c r="E5" s="105"/>
      <c r="F5" s="105"/>
      <c r="G5" s="105"/>
      <c r="H5" s="105"/>
      <c r="I5" s="105"/>
      <c r="J5" s="105"/>
      <c r="K5" s="105"/>
      <c r="L5" s="105"/>
      <c r="M5" s="105"/>
      <c r="N5" s="105"/>
      <c r="O5" s="105"/>
      <c r="P5" s="105"/>
      <c r="Q5" s="105"/>
      <c r="R5" s="105"/>
      <c r="S5" s="106"/>
      <c r="T5" s="105"/>
      <c r="U5" s="105"/>
      <c r="V5" s="105"/>
      <c r="W5" s="105"/>
      <c r="X5" s="105"/>
    </row>
    <row r="6" spans="2:24" ht="91.5" customHeight="1">
      <c r="B6" s="184" t="str">
        <f>+EVALUACION!B6</f>
        <v xml:space="preserve">Objeto del Proceso de Contratación: "Suministrar elementos deportivos para la dotación de las escuelas, clubes, colectivos y organizaciones deportivas de la Localidad de Suba, en el marco del proyecto de inversión 2498 “Suba Activa; Recreación y Deporte con sus vecis” </v>
      </c>
      <c r="C6" s="184"/>
      <c r="D6" s="184"/>
      <c r="E6" s="184"/>
      <c r="F6" s="184"/>
      <c r="G6" s="184"/>
      <c r="H6" s="184"/>
      <c r="I6" s="184"/>
      <c r="J6" s="184"/>
      <c r="K6" s="184"/>
      <c r="L6" s="184"/>
      <c r="M6" s="184"/>
      <c r="N6" s="184"/>
      <c r="O6" s="184"/>
      <c r="P6" s="184"/>
      <c r="Q6" s="184"/>
      <c r="R6" s="184"/>
      <c r="S6" s="184"/>
      <c r="T6" s="184"/>
      <c r="U6" s="184"/>
      <c r="V6" s="184"/>
      <c r="W6" s="184"/>
      <c r="X6" s="184"/>
    </row>
    <row r="7" spans="2:24" ht="26.25" customHeight="1">
      <c r="B7" s="185" t="s">
        <v>206</v>
      </c>
      <c r="C7" s="185"/>
      <c r="D7" s="185"/>
      <c r="E7" s="185"/>
      <c r="F7" s="185"/>
      <c r="G7" s="185"/>
      <c r="H7" s="185"/>
      <c r="I7" s="185"/>
      <c r="J7" s="185"/>
      <c r="K7" s="185"/>
      <c r="L7" s="185"/>
      <c r="M7" s="185"/>
      <c r="N7" s="185"/>
      <c r="O7" s="185"/>
      <c r="P7" s="185"/>
      <c r="Q7" s="185"/>
      <c r="R7" s="185"/>
      <c r="S7" s="185"/>
      <c r="T7" s="185"/>
      <c r="U7" s="185"/>
      <c r="V7" s="185"/>
      <c r="W7" s="185"/>
      <c r="X7" s="185"/>
    </row>
    <row r="8" spans="2:24" ht="20.25" customHeight="1">
      <c r="B8" s="185"/>
      <c r="C8" s="185"/>
      <c r="D8" s="185"/>
      <c r="E8" s="185"/>
      <c r="F8" s="185"/>
      <c r="G8" s="185"/>
      <c r="H8" s="185"/>
      <c r="I8" s="185"/>
      <c r="J8" s="185"/>
      <c r="K8" s="185"/>
      <c r="L8" s="185"/>
      <c r="M8" s="185"/>
      <c r="N8" s="185"/>
      <c r="O8" s="185"/>
      <c r="P8" s="185"/>
      <c r="Q8" s="185"/>
      <c r="R8" s="185"/>
      <c r="S8" s="185"/>
      <c r="T8" s="185"/>
      <c r="U8" s="185"/>
      <c r="V8" s="185"/>
      <c r="W8" s="185"/>
      <c r="X8" s="185"/>
    </row>
    <row r="9" spans="2:24" ht="24.75" customHeight="1">
      <c r="B9" s="186"/>
      <c r="C9" s="186"/>
      <c r="D9" s="186"/>
      <c r="E9" s="186"/>
      <c r="F9" s="186"/>
      <c r="G9" s="186"/>
      <c r="H9" s="186"/>
      <c r="I9" s="186"/>
      <c r="J9" s="186"/>
      <c r="K9" s="186"/>
      <c r="L9" s="186"/>
      <c r="M9" s="186"/>
      <c r="N9" s="186"/>
      <c r="O9" s="186"/>
      <c r="P9" s="186"/>
      <c r="Q9" s="186"/>
      <c r="R9" s="186"/>
      <c r="X9" s="108"/>
    </row>
    <row r="10" spans="2:24" ht="106.5" customHeight="1">
      <c r="B10" s="109" t="s">
        <v>207</v>
      </c>
      <c r="C10" s="110" t="s">
        <v>104</v>
      </c>
      <c r="D10" s="111" t="s">
        <v>208</v>
      </c>
      <c r="E10" s="111" t="s">
        <v>209</v>
      </c>
      <c r="F10" s="111" t="s">
        <v>210</v>
      </c>
      <c r="G10" s="110" t="s">
        <v>105</v>
      </c>
      <c r="H10" s="111" t="s">
        <v>211</v>
      </c>
      <c r="I10" s="111" t="s">
        <v>107</v>
      </c>
      <c r="J10" s="111" t="s">
        <v>212</v>
      </c>
      <c r="K10" s="111" t="s">
        <v>109</v>
      </c>
      <c r="L10" s="111" t="s">
        <v>213</v>
      </c>
      <c r="M10" s="110" t="s">
        <v>214</v>
      </c>
      <c r="N10" s="110" t="s">
        <v>157</v>
      </c>
      <c r="O10" s="111" t="s">
        <v>211</v>
      </c>
      <c r="P10" s="111" t="s">
        <v>107</v>
      </c>
      <c r="Q10" s="111" t="s">
        <v>212</v>
      </c>
      <c r="R10" s="111" t="s">
        <v>109</v>
      </c>
      <c r="S10" s="110" t="s">
        <v>158</v>
      </c>
      <c r="T10" s="110" t="s">
        <v>159</v>
      </c>
      <c r="U10" s="110" t="s">
        <v>160</v>
      </c>
      <c r="V10" s="110" t="s">
        <v>161</v>
      </c>
      <c r="W10" s="110" t="s">
        <v>215</v>
      </c>
      <c r="X10" s="112" t="s">
        <v>163</v>
      </c>
    </row>
    <row r="11" spans="2:24" ht="106.5" customHeight="1">
      <c r="B11" s="107">
        <v>1</v>
      </c>
      <c r="C11" s="113" t="str">
        <f>+'EVALUACION CON CONTROLES'!C16:F16</f>
        <v>Incumplimiento en la entrega de los elementos deportivos</v>
      </c>
      <c r="D11" s="114" t="str">
        <f>+'EVALUACION CON CONTROLES'!B16</f>
        <v>EJECUCIÓN</v>
      </c>
      <c r="E11" s="114">
        <f>IFERROR(VLOOKUP(C11,'IDENTIFICACION Y ANALISIS'!$B$19:$F$84,3,FALSE()),"Específico")</f>
        <v>0</v>
      </c>
      <c r="F11" s="114">
        <f>IFERROR(VLOOKUP(C11,'IDENTIFICACION Y ANALISIS'!$B$19:$F$84,4,FALSE()),"Externo")</f>
        <v>0</v>
      </c>
      <c r="G11" s="113" t="str">
        <f>+EVALUACION!H17</f>
        <v>Retraso en la dotación de las escuelas, clubes, colectivos y organizaciones deportivas, afectando el cumplimiento de las metas del proyecto de inversión 2498</v>
      </c>
      <c r="H11" s="113">
        <f>+EVALUACION!I17</f>
        <v>2</v>
      </c>
      <c r="I11" s="113">
        <f>+EVALUACION!J17</f>
        <v>3</v>
      </c>
      <c r="J11" s="113">
        <f>+EVALUACION!K17</f>
        <v>5</v>
      </c>
      <c r="K11" s="114" t="str">
        <f>+EVALUACION!L17</f>
        <v>MEDIO</v>
      </c>
      <c r="L11" s="115" t="s">
        <v>216</v>
      </c>
      <c r="M11" s="116">
        <v>100</v>
      </c>
      <c r="N11" s="113" t="str">
        <f>+'EVALUACION CON CONTROLES'!G16</f>
        <v>Verificación documental y física de cada entrega; exigencia de garantías de cumplimiento; aplicación de cláusula penal ante incumplimiento en la entrega</v>
      </c>
      <c r="O11" s="113">
        <f>+'EVALUACION CON CONTROLES'!I16</f>
        <v>1</v>
      </c>
      <c r="P11" s="113">
        <f>+'EVALUACION CON CONTROLES'!J16</f>
        <v>1</v>
      </c>
      <c r="Q11" s="113">
        <f>+'EVALUACION CON CONTROLES'!K16</f>
        <v>2</v>
      </c>
      <c r="R11" s="114" t="str">
        <f>+'EVALUACION CON CONTROLES'!L16</f>
        <v>BAJO</v>
      </c>
      <c r="S11" s="113" t="str">
        <f>+'EVALUACION CON CONTROLES'!M16</f>
        <v>NO</v>
      </c>
      <c r="T11" s="113" t="str">
        <f>+'EVALUACION CON CONTROLES'!N16</f>
        <v>Supervisor del contrato</v>
      </c>
      <c r="U11" s="113" t="str">
        <f>+'EVALUACION CON CONTROLES'!O16</f>
        <v>Una vez adjudicado el contrato</v>
      </c>
      <c r="V11" s="113" t="str">
        <f>+'EVALUACION CON CONTROLES'!P16</f>
        <v>Hasta la liquidación del contrato</v>
      </c>
      <c r="W11" s="113" t="str">
        <f>+'EVALUACION CON CONTROLES'!Q16</f>
        <v>Revisión de informes de entrega y actas de recibo a satisfacción</v>
      </c>
      <c r="X11" s="117" t="str">
        <f>+'EVALUACION CON CONTROLES'!R16</f>
        <v>Cada entrega programada</v>
      </c>
    </row>
    <row r="12" spans="2:24" ht="106.5" customHeight="1">
      <c r="B12" s="107">
        <v>2</v>
      </c>
      <c r="C12" s="113" t="str">
        <f>+'EVALUACION CON CONTROLES'!C17:F17</f>
        <v>Entrega de elementos deportivos que no cumplen con las especificaciones técnicas establecidas por la entidad</v>
      </c>
      <c r="D12" s="114" t="str">
        <f>+'EVALUACION CON CONTROLES'!B17</f>
        <v>EJECUCIÓN</v>
      </c>
      <c r="E12" s="114">
        <f>IFERROR(VLOOKUP(C12,'IDENTIFICACION Y ANALISIS'!$B$19:$F$84,3,FALSE()),"Específico")</f>
        <v>0</v>
      </c>
      <c r="F12" s="114">
        <f>IFERROR(VLOOKUP(C12,'IDENTIFICACION Y ANALISIS'!$B$19:$F$84,4,FALSE()),"Externo")</f>
        <v>0</v>
      </c>
      <c r="G12" s="113" t="str">
        <f>+EVALUACION!H18</f>
        <v>Los elementos suministrados no cumplen los requerimientos del anexo técnico, afectando la calidad de la dotación y el bienestar de los beneficiarios</v>
      </c>
      <c r="H12" s="113">
        <f>+EVALUACION!I18</f>
        <v>3</v>
      </c>
      <c r="I12" s="113">
        <f>+EVALUACION!J18</f>
        <v>4</v>
      </c>
      <c r="J12" s="113">
        <f>+EVALUACION!K18</f>
        <v>7</v>
      </c>
      <c r="K12" s="114" t="str">
        <f>+EVALUACION!L18</f>
        <v>ALTO</v>
      </c>
      <c r="L12" s="115" t="s">
        <v>216</v>
      </c>
      <c r="M12" s="116">
        <v>100</v>
      </c>
      <c r="N12" s="113" t="str">
        <f>+'EVALUACION CON CONTROLES'!G17</f>
        <v>Supervisión técnica en cada entrega; verificación contra ficha técnica del anexo; póliza de calidad del bien; rechazo y reposición de elementos no conformes</v>
      </c>
      <c r="O12" s="113">
        <f>+'EVALUACION CON CONTROLES'!I17</f>
        <v>2</v>
      </c>
      <c r="P12" s="113">
        <f>+'EVALUACION CON CONTROLES'!J17</f>
        <v>1</v>
      </c>
      <c r="Q12" s="113">
        <f>+'EVALUACION CON CONTROLES'!K17</f>
        <v>3</v>
      </c>
      <c r="R12" s="114" t="str">
        <f>+'EVALUACION CON CONTROLES'!L17</f>
        <v>BAJO</v>
      </c>
      <c r="S12" s="113" t="str">
        <f>+'EVALUACION CON CONTROLES'!M17</f>
        <v>NO</v>
      </c>
      <c r="T12" s="113" t="str">
        <f>+'EVALUACION CON CONTROLES'!N17</f>
        <v>Supervisor del contrato</v>
      </c>
      <c r="U12" s="113" t="str">
        <f>+'EVALUACION CON CONTROLES'!O17</f>
        <v>Desde el inicio de la ejecución del contrato</v>
      </c>
      <c r="V12" s="113" t="str">
        <f>+'EVALUACION CON CONTROLES'!P17</f>
        <v>Hasta el último día de ejecución del contrato</v>
      </c>
      <c r="W12" s="113" t="str">
        <f>+'EVALUACION CON CONTROLES'!Q17</f>
        <v>Revisión técnica en cada entrega con acta de recibo a satisfacción</v>
      </c>
      <c r="X12" s="117" t="str">
        <f>+'EVALUACION CON CONTROLES'!R17</f>
        <v>Cada entrega</v>
      </c>
    </row>
    <row r="13" spans="2:24" ht="106.5" customHeight="1">
      <c r="B13" s="107">
        <v>3</v>
      </c>
      <c r="C13" s="113" t="str">
        <f>+'EVALUACION CON CONTROLES'!C18:F18</f>
        <v>Demora en la adquisición y entrega de los elementos deportivos requeridos por parte del contratista</v>
      </c>
      <c r="D13" s="114" t="str">
        <f>+'EVALUACION CON CONTROLES'!B18</f>
        <v>EJECUCIÓN</v>
      </c>
      <c r="E13" s="114">
        <f>IFERROR(VLOOKUP(C13,'IDENTIFICACION Y ANALISIS'!$B$19:$F$84,3,FALSE()),"Específico")</f>
        <v>0</v>
      </c>
      <c r="F13" s="114">
        <f>IFERROR(VLOOKUP(C13,'IDENTIFICACION Y ANALISIS'!$B$19:$F$84,4,FALSE()),"Externo")</f>
        <v>0</v>
      </c>
      <c r="G13" s="113" t="str">
        <f>+EVALUACION!H19</f>
        <v>Retraso en la ejecución del objeto contractual e incumplimiento en la entrega oportuna de los elementos a los beneficiarios</v>
      </c>
      <c r="H13" s="113">
        <f>+EVALUACION!I19</f>
        <v>3</v>
      </c>
      <c r="I13" s="113">
        <f>+EVALUACION!J19</f>
        <v>3</v>
      </c>
      <c r="J13" s="113">
        <f>+EVALUACION!K19</f>
        <v>6</v>
      </c>
      <c r="K13" s="114" t="str">
        <f>+EVALUACION!L19</f>
        <v>ALTO</v>
      </c>
      <c r="L13" s="115" t="s">
        <v>216</v>
      </c>
      <c r="M13" s="116">
        <v>100</v>
      </c>
      <c r="N13" s="113" t="str">
        <f>+'EVALUACION CON CONTROLES'!G18</f>
        <v>Establecimiento de cronograma de entregas en el contrato; seguimiento periódico al avance; aplicación de multas por mora en entregas</v>
      </c>
      <c r="O13" s="113">
        <f>+'EVALUACION CON CONTROLES'!I18</f>
        <v>1</v>
      </c>
      <c r="P13" s="113">
        <f>+'EVALUACION CON CONTROLES'!J18</f>
        <v>2</v>
      </c>
      <c r="Q13" s="113">
        <f>+'EVALUACION CON CONTROLES'!K18</f>
        <v>3</v>
      </c>
      <c r="R13" s="114" t="str">
        <f>+'EVALUACION CON CONTROLES'!L18</f>
        <v>BAJO</v>
      </c>
      <c r="S13" s="113" t="str">
        <f>+'EVALUACION CON CONTROLES'!M18</f>
        <v>NO</v>
      </c>
      <c r="T13" s="113" t="str">
        <f>+'EVALUACION CON CONTROLES'!N18</f>
        <v>Supervisor del contrato</v>
      </c>
      <c r="U13" s="113" t="str">
        <f>+'EVALUACION CON CONTROLES'!O18</f>
        <v>Desde la firma del acta de inicio</v>
      </c>
      <c r="V13" s="113" t="str">
        <f>+'EVALUACION CON CONTROLES'!P18</f>
        <v>Hasta la entrega total de los elementos</v>
      </c>
      <c r="W13" s="113" t="str">
        <f>+'EVALUACION CON CONTROLES'!Q18</f>
        <v>Verificación del cronograma de entregas acordado</v>
      </c>
      <c r="X13" s="117" t="str">
        <f>+'EVALUACION CON CONTROLES'!R18</f>
        <v>Quincenal</v>
      </c>
    </row>
    <row r="14" spans="2:24" ht="106.5" customHeight="1">
      <c r="B14" s="107">
        <v>4</v>
      </c>
      <c r="C14" s="113" t="str">
        <f>+'EVALUACION CON CONTROLES'!C19:F19</f>
        <v>Variación de los precios del mercado de elementos deportivos; Precio fijo sin reajuste. No se cancelarán reajustes, el contratista asume los cambios en el mercado y no reclamará ni pretenderá reajustes, así mismo, asume el riesgo de pago por unidad de medida y precio unitario</v>
      </c>
      <c r="D14" s="114" t="str">
        <f>+'EVALUACION CON CONTROLES'!B19</f>
        <v>EJECUCIÓN</v>
      </c>
      <c r="E14" s="114" t="str">
        <f>IFERROR(VLOOKUP(C14,'IDENTIFICACION Y ANALISIS'!$B$19:$F$84,3,FALSE()),"Específico")</f>
        <v>Específico</v>
      </c>
      <c r="F14" s="114" t="str">
        <f>IFERROR(VLOOKUP(C14,'IDENTIFICACION Y ANALISIS'!$B$19:$F$84,4,FALSE()),"Externo")</f>
        <v>Externo</v>
      </c>
      <c r="G14" s="113" t="str">
        <f>+EVALUACION!H20</f>
        <v>Incremento en el costo de los elementos deportivos que puede afectar la cantidad y completitud de la dotación programada</v>
      </c>
      <c r="H14" s="113">
        <f>+EVALUACION!I20</f>
        <v>2</v>
      </c>
      <c r="I14" s="113">
        <f>+EVALUACION!J20</f>
        <v>3</v>
      </c>
      <c r="J14" s="113">
        <f>+EVALUACION!K20</f>
        <v>5</v>
      </c>
      <c r="K14" s="114" t="str">
        <f>+EVALUACION!L20</f>
        <v>MEDIO</v>
      </c>
      <c r="L14" s="115" t="s">
        <v>216</v>
      </c>
      <c r="M14" s="116">
        <v>100</v>
      </c>
      <c r="N14" s="113" t="str">
        <f>+'EVALUACION CON CONTROLES'!G19</f>
        <v>Precio fijo sin reajuste pactado contractualmente; el contratista asume la variación de precios; adecuada supervisión del contrato y de los precios ofertados</v>
      </c>
      <c r="O14" s="113">
        <f>+'EVALUACION CON CONTROLES'!I19</f>
        <v>2</v>
      </c>
      <c r="P14" s="113">
        <f>+'EVALUACION CON CONTROLES'!J19</f>
        <v>1</v>
      </c>
      <c r="Q14" s="113">
        <f>+'EVALUACION CON CONTROLES'!K19</f>
        <v>3</v>
      </c>
      <c r="R14" s="114" t="str">
        <f>+'EVALUACION CON CONTROLES'!L19</f>
        <v>BAJO</v>
      </c>
      <c r="S14" s="113" t="str">
        <f>+'EVALUACION CON CONTROLES'!M19</f>
        <v>NO</v>
      </c>
      <c r="T14" s="113" t="str">
        <f>+'EVALUACION CON CONTROLES'!N19</f>
        <v>Supervisor del contrato</v>
      </c>
      <c r="U14" s="113" t="str">
        <f>+'EVALUACION CON CONTROLES'!O19</f>
        <v>Desde la firma del acta de inicio</v>
      </c>
      <c r="V14" s="113" t="str">
        <f>+'EVALUACION CON CONTROLES'!P19</f>
        <v>Hasta el último día de ejecución del contrato</v>
      </c>
      <c r="W14" s="113" t="str">
        <f>+'EVALUACION CON CONTROLES'!Q19</f>
        <v>Supervisión constante a la ejecución del contrato</v>
      </c>
      <c r="X14" s="117" t="str">
        <f>+'EVALUACION CON CONTROLES'!R19</f>
        <v>Cuando se presente</v>
      </c>
    </row>
    <row r="15" spans="2:24" ht="106.5" customHeight="1">
      <c r="B15" s="107">
        <v>5</v>
      </c>
      <c r="C15" s="113" t="str">
        <f>+'EVALUACION CON CONTROLES'!C20:F20</f>
        <v>Daños a los elementos deportivos durante el transporte, almacenamiento o entrega</v>
      </c>
      <c r="D15" s="114" t="str">
        <f>+'EVALUACION CON CONTROLES'!B20</f>
        <v>EJECUCIÓN</v>
      </c>
      <c r="E15" s="114" t="str">
        <f>IFERROR(VLOOKUP(C15,'IDENTIFICACION Y ANALISIS'!$B$19:$F$84,3,FALSE()),"Específico")</f>
        <v>Especifico</v>
      </c>
      <c r="F15" s="114" t="str">
        <f>IFERROR(VLOOKUP(C15,'IDENTIFICACION Y ANALISIS'!$B$19:$F$84,4,FALSE()),"Externo")</f>
        <v>Externo</v>
      </c>
      <c r="G15" s="113" t="str">
        <f>+EVALUACION!H21</f>
        <v>Pérdida o deterioro de elementos deportivos que retrasa la entrega final y puede generar sobrecostos o necesidad de reposición</v>
      </c>
      <c r="H15" s="113">
        <f>+EVALUACION!I21</f>
        <v>2</v>
      </c>
      <c r="I15" s="113">
        <f>+EVALUACION!J21</f>
        <v>3</v>
      </c>
      <c r="J15" s="113">
        <f>+EVALUACION!K21</f>
        <v>5</v>
      </c>
      <c r="K15" s="114" t="str">
        <f>+EVALUACION!L21</f>
        <v>MEDIO</v>
      </c>
      <c r="L15" s="113" t="s">
        <v>216</v>
      </c>
      <c r="M15" s="114">
        <v>100</v>
      </c>
      <c r="N15" s="113" t="str">
        <f>+'EVALUACION CON CONTROLES'!G20</f>
        <v>Exigencia al contratista de embalaje adecuado para transporte; verificación del estado físico de los elementos al momento de la entrega; póliza de calidad del bien</v>
      </c>
      <c r="O15" s="113">
        <f>+'EVALUACION CON CONTROLES'!I20</f>
        <v>1</v>
      </c>
      <c r="P15" s="113">
        <f>+'EVALUACION CON CONTROLES'!J20</f>
        <v>1</v>
      </c>
      <c r="Q15" s="113">
        <f>+'EVALUACION CON CONTROLES'!K20</f>
        <v>2</v>
      </c>
      <c r="R15" s="114" t="str">
        <f>+'EVALUACION CON CONTROLES'!L20</f>
        <v>BAJO</v>
      </c>
      <c r="S15" s="113" t="str">
        <f>+'EVALUACION CON CONTROLES'!M20</f>
        <v>NO</v>
      </c>
      <c r="T15" s="113" t="str">
        <f>+'EVALUACION CON CONTROLES'!N20</f>
        <v>Supervisor del contrato</v>
      </c>
      <c r="U15" s="113" t="str">
        <f>+'EVALUACION CON CONTROLES'!O20</f>
        <v>Desde el primer despacho de elementos</v>
      </c>
      <c r="V15" s="113" t="str">
        <f>+'EVALUACION CON CONTROLES'!P20</f>
        <v>Hasta la entrega final de todos los elementos</v>
      </c>
      <c r="W15" s="113" t="str">
        <f>+'EVALUACION CON CONTROLES'!Q20</f>
        <v>Revisión del estado físico de elementos en cada entrega</v>
      </c>
      <c r="X15" s="117" t="str">
        <f>+'EVALUACION CON CONTROLES'!R20</f>
        <v>Cada entrega</v>
      </c>
    </row>
    <row r="16" spans="2:24" ht="132" customHeight="1">
      <c r="B16" s="107">
        <v>6</v>
      </c>
      <c r="C16" s="113" t="str">
        <f>+'EVALUACION CON CONTROLES'!C21:F21</f>
        <v>Deserción o baja participación de los beneficiarios en los componentes del proyecto</v>
      </c>
      <c r="D16" s="114" t="str">
        <f>+'EVALUACION CON CONTROLES'!B21</f>
        <v>EJECUCIÓN</v>
      </c>
      <c r="E16" s="114">
        <f>IFERROR(VLOOKUP(C16,'IDENTIFICACION Y ANALISIS'!$B$19:$F$84,3,FALSE()),"Específico")</f>
        <v>0</v>
      </c>
      <c r="F16" s="114">
        <f>IFERROR(VLOOKUP(C16,'IDENTIFICACION Y ANALISIS'!$B$19:$F$84,4,FALSE()),"Externo")</f>
        <v>0</v>
      </c>
      <c r="G16" s="113" t="str">
        <f>+EVALUACION!H22</f>
        <v>Incumplimiento de las metas del proyecto de inversión 2498 y subutilización de los elementos deportivos dotados</v>
      </c>
      <c r="H16" s="113">
        <f>+EVALUACION!I22</f>
        <v>2</v>
      </c>
      <c r="I16" s="113">
        <f>+EVALUACION!J22</f>
        <v>2</v>
      </c>
      <c r="J16" s="113">
        <f>+EVALUACION!K22</f>
        <v>4</v>
      </c>
      <c r="K16" s="114" t="str">
        <f>+EVALUACION!L22</f>
        <v>BAJO</v>
      </c>
      <c r="L16" s="113" t="s">
        <v>217</v>
      </c>
      <c r="M16" s="114">
        <v>100</v>
      </c>
      <c r="N16" s="113" t="str">
        <f>+'EVALUACION CON CONTROLES'!G21</f>
        <v>Estrategia de comunicación y socialización con comunidades beneficiarias; coordinación con líderes deportivos y directivos de escuelas y clubes locales</v>
      </c>
      <c r="O16" s="113">
        <f>+'EVALUACION CON CONTROLES'!I21</f>
        <v>1</v>
      </c>
      <c r="P16" s="113">
        <f>+'EVALUACION CON CONTROLES'!J21</f>
        <v>1</v>
      </c>
      <c r="Q16" s="113">
        <f>+'EVALUACION CON CONTROLES'!K21</f>
        <v>2</v>
      </c>
      <c r="R16" s="114" t="str">
        <f>+'EVALUACION CON CONTROLES'!L21</f>
        <v>BAJO</v>
      </c>
      <c r="S16" s="113" t="str">
        <f>+'EVALUACION CON CONTROLES'!M21</f>
        <v>NO</v>
      </c>
      <c r="T16" s="113" t="str">
        <f>+'EVALUACION CON CONTROLES'!N21</f>
        <v>Equipo técnico oficina de Participación</v>
      </c>
      <c r="U16" s="113" t="str">
        <f>+'EVALUACION CON CONTROLES'!O21</f>
        <v>Antes del inicio de las entregas</v>
      </c>
      <c r="V16" s="113" t="str">
        <f>+'EVALUACION CON CONTROLES'!P21</f>
        <v>Durante toda la ejecución del contrato</v>
      </c>
      <c r="W16" s="113" t="str">
        <f>+'EVALUACION CON CONTROLES'!Q21</f>
        <v>Registro de asistencia y actas de entrega a beneficiarios</v>
      </c>
      <c r="X16" s="117" t="str">
        <f>+'EVALUACION CON CONTROLES'!R21</f>
        <v>Mensual</v>
      </c>
    </row>
    <row r="17" spans="2:24" ht="54.75" customHeight="1">
      <c r="B17" s="107">
        <v>7</v>
      </c>
      <c r="C17" s="113" t="str">
        <f>+'EVALUACION CON CONTROLES'!C22:F22</f>
        <v>Imposición de nuevos tributos o aranceles que afecten el valor de los elementos deportivos</v>
      </c>
      <c r="D17" s="114" t="str">
        <f>+'EVALUACION CON CONTROLES'!B22</f>
        <v>EJECUCIÓN</v>
      </c>
      <c r="E17" s="114" t="str">
        <f>IFERROR(VLOOKUP(C17,'IDENTIFICACION Y ANALISIS'!$B$19:$F$84,3,FALSE()),"General")</f>
        <v>General</v>
      </c>
      <c r="F17" s="114" t="str">
        <f>IFERROR(VLOOKUP(C17,'IDENTIFICACION Y ANALISIS'!$B$19:$F$84,4,FALSE()),"Externo")</f>
        <v>Externo</v>
      </c>
      <c r="G17" s="113" t="str">
        <f>+EVALUACION!H23</f>
        <v>Desequilibrio económico del contrato por incremento en costos tributarios no previstos al momento de estructurar el proceso</v>
      </c>
      <c r="H17" s="113">
        <f>+EVALUACION!I23</f>
        <v>1</v>
      </c>
      <c r="I17" s="113">
        <f>+EVALUACION!J23</f>
        <v>2</v>
      </c>
      <c r="J17" s="113">
        <f>+EVALUACION!K23</f>
        <v>3</v>
      </c>
      <c r="K17" s="114" t="str">
        <f>+EVALUACION!L23</f>
        <v>BAJO</v>
      </c>
      <c r="L17" s="113" t="s">
        <v>218</v>
      </c>
      <c r="M17" s="114">
        <v>100</v>
      </c>
      <c r="N17" s="113" t="str">
        <f>+'EVALUACION CON CONTROLES'!G22</f>
        <v>Precio fijo sin ajuste por tributación; el contratista incluye todos los tributos vigentes y futuros en su oferta económica; cláusula de precio fijo en el contrato</v>
      </c>
      <c r="O17" s="113">
        <f>+'EVALUACION CON CONTROLES'!I22</f>
        <v>1</v>
      </c>
      <c r="P17" s="113">
        <f>+'EVALUACION CON CONTROLES'!J22</f>
        <v>1</v>
      </c>
      <c r="Q17" s="113">
        <f>+'EVALUACION CON CONTROLES'!K22</f>
        <v>2</v>
      </c>
      <c r="R17" s="114" t="str">
        <f>+'EVALUACION CON CONTROLES'!L22</f>
        <v>BAJO</v>
      </c>
      <c r="S17" s="113" t="str">
        <f>+'EVALUACION CON CONTROLES'!M22</f>
        <v>NO</v>
      </c>
      <c r="T17" s="113" t="str">
        <f>+'EVALUACION CON CONTROLES'!N22</f>
        <v>Supervisor del contrato / Oficina de Planeación</v>
      </c>
      <c r="U17" s="113" t="str">
        <f>+'EVALUACION CON CONTROLES'!O22</f>
        <v>Desde la firma del contrato</v>
      </c>
      <c r="V17" s="113" t="str">
        <f>+'EVALUACION CON CONTROLES'!P22</f>
        <v>Hasta la liquidación del contrato</v>
      </c>
      <c r="W17" s="113" t="str">
        <f>+'EVALUACION CON CONTROLES'!Q22</f>
        <v>Seguimiento a variaciones normativas tributarias</v>
      </c>
      <c r="X17" s="117" t="str">
        <f>+'EVALUACION CON CONTROLES'!R22</f>
        <v>Cuando se presente</v>
      </c>
    </row>
    <row r="18" spans="2:24" ht="58.5" customHeight="1">
      <c r="B18" s="107">
        <v>8</v>
      </c>
      <c r="C18" s="113" t="str">
        <f>+'EVALUACION CON CONTROLES'!C23:F23</f>
        <v>No realizar la liquidación del contrato en los términos pactados en el contrato o los establecidos en la norma</v>
      </c>
      <c r="D18" s="114" t="str">
        <f>+'EVALUACION CON CONTROLES'!B23</f>
        <v>EJECUCIÓN</v>
      </c>
      <c r="E18" s="114" t="str">
        <f>IFERROR(VLOOKUP(C18,'IDENTIFICACION Y ANALISIS'!$B$19:$F$84,3,FALSE()),"General")</f>
        <v>General</v>
      </c>
      <c r="F18" s="114" t="str">
        <f>IFERROR(VLOOKUP(C18,'IDENTIFICACION Y ANALISIS'!$B$19:$F$84,4,FALSE()),"Externo")</f>
        <v>Externo</v>
      </c>
      <c r="G18" s="113" t="str">
        <f>+EVALUACION!H24</f>
        <v>Incumplimiento normativo y posibles investigaciones disciplinarias al contratista y al supervisor del contrato</v>
      </c>
      <c r="H18" s="113">
        <f>+EVALUACION!I24</f>
        <v>2</v>
      </c>
      <c r="I18" s="113">
        <f>+EVALUACION!J24</f>
        <v>1</v>
      </c>
      <c r="J18" s="113">
        <f>+EVALUACION!K24</f>
        <v>3</v>
      </c>
      <c r="K18" s="114" t="s">
        <v>219</v>
      </c>
      <c r="L18" s="113" t="s">
        <v>218</v>
      </c>
      <c r="M18" s="114" t="s">
        <v>220</v>
      </c>
      <c r="N18" s="113" t="str">
        <f>+'EVALUACION CON CONTROLES'!G23</f>
        <v>Seguimiento al cronograma de liquidación; solicitud oportuna de liquidación por parte del supervisor antes del vencimiento del plazo del contrato</v>
      </c>
      <c r="O18" s="113">
        <f>+'EVALUACION CON CONTROLES'!I23</f>
        <v>1</v>
      </c>
      <c r="P18" s="113">
        <f>+'EVALUACION CON CONTROLES'!J23</f>
        <v>1</v>
      </c>
      <c r="Q18" s="113">
        <f>+'EVALUACION CON CONTROLES'!K23</f>
        <v>2</v>
      </c>
      <c r="R18" s="114" t="str">
        <f>+'EVALUACION CON CONTROLES'!L23</f>
        <v>BAJO</v>
      </c>
      <c r="S18" s="113" t="s">
        <v>165</v>
      </c>
      <c r="T18" s="113" t="str">
        <f>+'EVALUACION CON CONTROLES'!N23</f>
        <v>Oficina de Planeación</v>
      </c>
      <c r="U18" s="113" t="str">
        <f>+'EVALUACION CON CONTROLES'!O23</f>
        <v>Antes del vencimiento del plazo del contrato</v>
      </c>
      <c r="V18" s="113" t="str">
        <f>+'EVALUACION CON CONTROLES'!P23</f>
        <v>Hasta la liquidación del contrato</v>
      </c>
      <c r="W18" s="113" t="str">
        <f>+'EVALUACION CON CONTROLES'!Q23</f>
        <v>Supervisión constante a la ejecución y control de plazos de liquidación</v>
      </c>
      <c r="X18" s="117" t="str">
        <f>+'EVALUACION CON CONTROLES'!R23</f>
        <v>Cuando se presente</v>
      </c>
    </row>
    <row r="19" spans="2:24" ht="13.5" customHeight="1">
      <c r="B19" s="118"/>
      <c r="E19" s="187" t="s">
        <v>211</v>
      </c>
      <c r="F19" s="119" t="s">
        <v>205</v>
      </c>
      <c r="G19" s="119" t="s">
        <v>120</v>
      </c>
      <c r="H19" s="103"/>
      <c r="I19" s="103"/>
      <c r="J19" s="188" t="s">
        <v>204</v>
      </c>
      <c r="K19" s="188"/>
      <c r="L19" s="188" t="s">
        <v>120</v>
      </c>
      <c r="M19" s="188"/>
      <c r="X19" s="108"/>
    </row>
    <row r="20" spans="2:24" ht="13.5" customHeight="1">
      <c r="B20" s="118"/>
      <c r="E20" s="187"/>
      <c r="F20" s="120" t="s">
        <v>121</v>
      </c>
      <c r="G20" s="120">
        <v>1</v>
      </c>
      <c r="H20" s="103"/>
      <c r="I20" s="103"/>
      <c r="J20" s="189" t="s">
        <v>122</v>
      </c>
      <c r="K20" s="189"/>
      <c r="L20" s="189">
        <v>1</v>
      </c>
      <c r="M20" s="189"/>
      <c r="X20" s="108"/>
    </row>
    <row r="21" spans="2:24" ht="13.5" customHeight="1">
      <c r="B21" s="118"/>
      <c r="E21" s="187"/>
      <c r="F21" s="120" t="s">
        <v>123</v>
      </c>
      <c r="G21" s="120">
        <v>2</v>
      </c>
      <c r="H21" s="103"/>
      <c r="I21" s="103"/>
      <c r="J21" s="189" t="s">
        <v>124</v>
      </c>
      <c r="K21" s="189"/>
      <c r="L21" s="189">
        <v>2</v>
      </c>
      <c r="M21" s="189"/>
      <c r="X21" s="108"/>
    </row>
    <row r="22" spans="2:24" ht="13.5" customHeight="1">
      <c r="B22" s="118"/>
      <c r="E22" s="187"/>
      <c r="F22" s="120" t="s">
        <v>125</v>
      </c>
      <c r="G22" s="120">
        <v>3</v>
      </c>
      <c r="H22" s="103"/>
      <c r="I22" s="103"/>
      <c r="J22" s="189" t="s">
        <v>126</v>
      </c>
      <c r="K22" s="189"/>
      <c r="L22" s="189">
        <v>3</v>
      </c>
      <c r="M22" s="189"/>
      <c r="X22" s="108"/>
    </row>
    <row r="23" spans="2:24" ht="13.5" customHeight="1">
      <c r="B23" s="118"/>
      <c r="E23" s="187"/>
      <c r="F23" s="120" t="s">
        <v>127</v>
      </c>
      <c r="G23" s="120">
        <v>4</v>
      </c>
      <c r="H23" s="103"/>
      <c r="I23" s="103"/>
      <c r="J23" s="189" t="s">
        <v>128</v>
      </c>
      <c r="K23" s="189"/>
      <c r="L23" s="189">
        <v>4</v>
      </c>
      <c r="M23" s="189"/>
      <c r="X23" s="108"/>
    </row>
    <row r="24" spans="2:24" ht="13.5" customHeight="1">
      <c r="B24" s="118"/>
      <c r="E24" s="187"/>
      <c r="F24" s="120" t="s">
        <v>129</v>
      </c>
      <c r="G24" s="120">
        <v>5</v>
      </c>
      <c r="H24" s="103"/>
      <c r="I24" s="103"/>
      <c r="J24" s="189" t="s">
        <v>130</v>
      </c>
      <c r="K24" s="189"/>
      <c r="L24" s="189">
        <v>5</v>
      </c>
      <c r="M24" s="189"/>
      <c r="X24" s="108"/>
    </row>
    <row r="25" spans="2:24" ht="13.5" customHeight="1">
      <c r="B25" s="118"/>
      <c r="D25" s="103"/>
      <c r="E25" s="103"/>
      <c r="F25" s="103"/>
      <c r="G25" s="103"/>
      <c r="H25" s="103"/>
      <c r="I25" s="103"/>
      <c r="J25" s="103"/>
      <c r="K25" s="103"/>
      <c r="L25" s="103"/>
      <c r="M25" s="103"/>
      <c r="X25" s="108"/>
    </row>
    <row r="26" spans="2:24" ht="13.5" customHeight="1">
      <c r="B26" s="118"/>
      <c r="D26" s="190" t="s">
        <v>131</v>
      </c>
      <c r="E26" s="190"/>
      <c r="F26" s="190"/>
      <c r="G26" s="190"/>
      <c r="H26" s="190"/>
      <c r="I26" s="190"/>
      <c r="J26" s="190"/>
      <c r="K26" s="190"/>
      <c r="X26" s="108"/>
    </row>
    <row r="27" spans="2:24" ht="13.5" customHeight="1">
      <c r="B27" s="118"/>
      <c r="D27" s="188" t="s">
        <v>205</v>
      </c>
      <c r="E27" s="188" t="s">
        <v>120</v>
      </c>
      <c r="F27" s="191" t="s">
        <v>122</v>
      </c>
      <c r="G27" s="191"/>
      <c r="H27" s="191" t="s">
        <v>124</v>
      </c>
      <c r="I27" s="191"/>
      <c r="J27" s="121" t="s">
        <v>126</v>
      </c>
      <c r="K27" s="121" t="s">
        <v>128</v>
      </c>
      <c r="L27" s="119" t="s">
        <v>130</v>
      </c>
      <c r="P27" s="190" t="s">
        <v>145</v>
      </c>
      <c r="Q27" s="190"/>
      <c r="R27" s="190"/>
      <c r="S27" s="190"/>
      <c r="T27" s="190"/>
      <c r="X27" s="108"/>
    </row>
    <row r="28" spans="2:24" ht="13.5" customHeight="1">
      <c r="B28" s="118"/>
      <c r="D28" s="188"/>
      <c r="E28" s="188"/>
      <c r="F28" s="192">
        <v>1</v>
      </c>
      <c r="G28" s="192"/>
      <c r="H28" s="192">
        <v>2</v>
      </c>
      <c r="I28" s="192"/>
      <c r="J28" s="122">
        <v>3</v>
      </c>
      <c r="K28" s="122">
        <v>4</v>
      </c>
      <c r="L28" s="122">
        <v>5</v>
      </c>
      <c r="P28" s="191" t="s">
        <v>131</v>
      </c>
      <c r="Q28" s="191"/>
      <c r="R28" s="191"/>
      <c r="S28" s="191" t="s">
        <v>144</v>
      </c>
      <c r="T28" s="191"/>
      <c r="X28" s="108"/>
    </row>
    <row r="29" spans="2:24" ht="13.5" customHeight="1">
      <c r="B29" s="118"/>
      <c r="D29" s="120" t="s">
        <v>121</v>
      </c>
      <c r="E29" s="123">
        <v>1</v>
      </c>
      <c r="F29" s="193">
        <v>2</v>
      </c>
      <c r="G29" s="193"/>
      <c r="H29" s="193">
        <v>3</v>
      </c>
      <c r="I29" s="193"/>
      <c r="J29" s="124">
        <v>4</v>
      </c>
      <c r="K29" s="125">
        <v>5</v>
      </c>
      <c r="L29" s="126">
        <v>6</v>
      </c>
      <c r="P29" s="194" t="s">
        <v>146</v>
      </c>
      <c r="Q29" s="194"/>
      <c r="R29" s="194"/>
      <c r="S29" s="195" t="s">
        <v>147</v>
      </c>
      <c r="T29" s="195"/>
      <c r="X29" s="108"/>
    </row>
    <row r="30" spans="2:24" ht="13.5" customHeight="1">
      <c r="B30" s="118"/>
      <c r="D30" s="120" t="s">
        <v>123</v>
      </c>
      <c r="E30" s="123">
        <v>2</v>
      </c>
      <c r="F30" s="193">
        <v>3</v>
      </c>
      <c r="G30" s="193"/>
      <c r="H30" s="193">
        <v>4</v>
      </c>
      <c r="I30" s="193"/>
      <c r="J30" s="125">
        <v>5</v>
      </c>
      <c r="K30" s="126">
        <v>6</v>
      </c>
      <c r="L30" s="126">
        <v>7</v>
      </c>
      <c r="P30" s="196" t="s">
        <v>148</v>
      </c>
      <c r="Q30" s="196"/>
      <c r="R30" s="196"/>
      <c r="S30" s="195" t="s">
        <v>149</v>
      </c>
      <c r="T30" s="195"/>
      <c r="X30" s="108"/>
    </row>
    <row r="31" spans="2:24" ht="13.5" customHeight="1">
      <c r="B31" s="118"/>
      <c r="D31" s="120" t="s">
        <v>125</v>
      </c>
      <c r="E31" s="123">
        <v>3</v>
      </c>
      <c r="F31" s="193">
        <v>4</v>
      </c>
      <c r="G31" s="193"/>
      <c r="H31" s="197">
        <v>5</v>
      </c>
      <c r="I31" s="197"/>
      <c r="J31" s="126">
        <v>6</v>
      </c>
      <c r="K31" s="126">
        <v>7</v>
      </c>
      <c r="L31" s="127">
        <v>8</v>
      </c>
      <c r="P31" s="197">
        <v>5</v>
      </c>
      <c r="Q31" s="197"/>
      <c r="R31" s="197"/>
      <c r="S31" s="195" t="s">
        <v>150</v>
      </c>
      <c r="T31" s="195"/>
      <c r="X31" s="108"/>
    </row>
    <row r="32" spans="2:24" ht="13.5" customHeight="1">
      <c r="B32" s="118"/>
      <c r="D32" s="120" t="s">
        <v>127</v>
      </c>
      <c r="E32" s="123">
        <v>4</v>
      </c>
      <c r="F32" s="197">
        <v>5</v>
      </c>
      <c r="G32" s="197"/>
      <c r="H32" s="196">
        <v>6</v>
      </c>
      <c r="I32" s="196"/>
      <c r="J32" s="126">
        <v>7</v>
      </c>
      <c r="K32" s="127">
        <v>8</v>
      </c>
      <c r="L32" s="127">
        <v>9</v>
      </c>
      <c r="P32" s="193" t="s">
        <v>151</v>
      </c>
      <c r="Q32" s="193"/>
      <c r="R32" s="193"/>
      <c r="S32" s="195" t="s">
        <v>152</v>
      </c>
      <c r="T32" s="195"/>
      <c r="X32" s="108"/>
    </row>
    <row r="33" spans="2:24" ht="13.5" customHeight="1">
      <c r="B33" s="118"/>
      <c r="D33" s="120" t="s">
        <v>129</v>
      </c>
      <c r="E33" s="123">
        <v>5</v>
      </c>
      <c r="F33" s="196">
        <v>6</v>
      </c>
      <c r="G33" s="196"/>
      <c r="H33" s="196">
        <v>7</v>
      </c>
      <c r="I33" s="196"/>
      <c r="J33" s="127">
        <v>8</v>
      </c>
      <c r="K33" s="127">
        <v>9</v>
      </c>
      <c r="L33" s="127">
        <v>10</v>
      </c>
      <c r="X33" s="108"/>
    </row>
    <row r="34" spans="2:24" ht="13.5" customHeight="1">
      <c r="B34" s="128"/>
      <c r="C34" s="129"/>
      <c r="D34" s="130"/>
      <c r="E34" s="130"/>
      <c r="F34" s="130"/>
      <c r="G34" s="130"/>
      <c r="H34" s="130"/>
      <c r="I34" s="130"/>
      <c r="J34" s="130"/>
      <c r="K34" s="130"/>
      <c r="L34" s="130"/>
      <c r="M34" s="130"/>
      <c r="N34" s="129"/>
      <c r="O34" s="129"/>
      <c r="P34" s="129"/>
      <c r="Q34" s="129"/>
      <c r="R34" s="129"/>
      <c r="S34" s="129"/>
      <c r="T34" s="129"/>
      <c r="U34" s="129"/>
      <c r="V34" s="129"/>
      <c r="W34" s="129"/>
      <c r="X34" s="131"/>
    </row>
    <row r="35" spans="2:24" ht="16.5" customHeight="1">
      <c r="D35" s="103"/>
      <c r="F35" s="103"/>
      <c r="G35" s="103"/>
      <c r="H35" s="103"/>
      <c r="I35" s="103"/>
      <c r="J35" s="103"/>
      <c r="K35" s="103"/>
      <c r="L35" s="103"/>
      <c r="M35" s="103"/>
      <c r="N35" s="103"/>
      <c r="O35" s="103"/>
      <c r="P35" s="103"/>
      <c r="Q35" s="103"/>
      <c r="R35" s="103"/>
    </row>
    <row r="36" spans="2:24" ht="16.5" customHeight="1">
      <c r="D36" s="103"/>
      <c r="F36" s="103"/>
      <c r="G36" s="103"/>
      <c r="H36" s="103"/>
      <c r="I36" s="103"/>
      <c r="J36" s="103"/>
      <c r="K36" s="103"/>
      <c r="L36" s="103"/>
      <c r="M36" s="103"/>
      <c r="N36" s="103"/>
      <c r="O36" s="103"/>
      <c r="P36" s="103"/>
      <c r="Q36" s="103"/>
      <c r="R36" s="103"/>
    </row>
    <row r="37" spans="2:24" ht="18" hidden="1" customHeight="1">
      <c r="D37" s="103"/>
      <c r="F37" s="103"/>
      <c r="G37" s="103"/>
      <c r="H37" s="103"/>
      <c r="I37" s="103"/>
      <c r="J37" s="103"/>
      <c r="K37" s="103"/>
      <c r="L37" s="103"/>
      <c r="M37" s="103"/>
      <c r="N37" s="103"/>
      <c r="O37" s="103"/>
      <c r="P37" s="103"/>
      <c r="Q37" s="103"/>
      <c r="R37" s="103"/>
    </row>
    <row r="38" spans="2:24" ht="13.5" hidden="1" customHeight="1">
      <c r="B38" s="102" t="s">
        <v>216</v>
      </c>
      <c r="D38" s="103"/>
      <c r="F38" s="103"/>
      <c r="G38" s="103"/>
      <c r="H38" s="103"/>
      <c r="I38" s="103"/>
      <c r="J38" s="103"/>
      <c r="K38" s="103"/>
      <c r="L38" s="103"/>
      <c r="M38" s="103"/>
      <c r="N38" s="103"/>
      <c r="O38" s="103"/>
      <c r="P38" s="103"/>
      <c r="Q38" s="103"/>
      <c r="R38" s="103"/>
    </row>
    <row r="39" spans="2:24" ht="13.5" hidden="1" customHeight="1">
      <c r="B39" s="102" t="s">
        <v>217</v>
      </c>
      <c r="D39" s="132"/>
      <c r="F39" s="103"/>
      <c r="G39" s="132"/>
      <c r="H39" s="132"/>
      <c r="I39" s="132"/>
      <c r="J39" s="132"/>
      <c r="K39" s="132"/>
      <c r="L39" s="132"/>
      <c r="M39" s="132"/>
      <c r="N39" s="132"/>
      <c r="O39" s="132"/>
      <c r="P39" s="132"/>
      <c r="Q39" s="132"/>
      <c r="R39" s="132"/>
    </row>
    <row r="40" spans="2:24" ht="13.5" hidden="1" customHeight="1">
      <c r="B40" s="102" t="s">
        <v>221</v>
      </c>
      <c r="D40" s="103"/>
      <c r="F40" s="103"/>
      <c r="G40" s="103"/>
      <c r="H40" s="103"/>
      <c r="I40" s="103"/>
      <c r="J40" s="103"/>
      <c r="K40" s="103"/>
      <c r="L40" s="103"/>
      <c r="M40" s="103"/>
      <c r="N40" s="103"/>
      <c r="O40" s="103"/>
      <c r="P40" s="103"/>
      <c r="Q40" s="103"/>
      <c r="R40" s="103"/>
    </row>
    <row r="41" spans="2:24" ht="13.5" customHeight="1">
      <c r="D41" s="103"/>
      <c r="F41" s="103"/>
      <c r="G41" s="103"/>
      <c r="H41" s="103"/>
      <c r="I41" s="103"/>
      <c r="J41" s="103"/>
      <c r="K41" s="103"/>
      <c r="L41" s="103"/>
      <c r="M41" s="103"/>
      <c r="N41" s="103"/>
      <c r="O41" s="103"/>
      <c r="P41" s="103"/>
      <c r="Q41" s="103"/>
      <c r="R41" s="103"/>
    </row>
    <row r="42" spans="2:24" ht="13.5" customHeight="1">
      <c r="D42" s="103"/>
      <c r="F42" s="103"/>
      <c r="G42" s="103"/>
      <c r="H42" s="103"/>
      <c r="I42" s="103"/>
      <c r="J42" s="103"/>
      <c r="K42" s="103"/>
      <c r="L42" s="103"/>
      <c r="M42" s="103"/>
      <c r="N42" s="103"/>
      <c r="O42" s="103"/>
      <c r="P42" s="103"/>
      <c r="Q42" s="103"/>
      <c r="R42" s="103"/>
    </row>
    <row r="43" spans="2:24" ht="13.5" customHeight="1">
      <c r="D43" s="103"/>
      <c r="F43" s="103"/>
      <c r="G43" s="103"/>
      <c r="H43" s="103"/>
      <c r="I43" s="103"/>
      <c r="J43" s="103"/>
      <c r="K43" s="103"/>
      <c r="L43" s="103"/>
      <c r="M43" s="103"/>
      <c r="N43" s="103"/>
      <c r="O43" s="103"/>
      <c r="P43" s="103"/>
      <c r="Q43" s="103"/>
      <c r="R43" s="103"/>
    </row>
    <row r="44" spans="2:24" ht="12.75" customHeight="1">
      <c r="D44" s="103"/>
    </row>
    <row r="45" spans="2:24" ht="13.5" customHeight="1">
      <c r="D45" s="103"/>
    </row>
  </sheetData>
  <mergeCells count="47">
    <mergeCell ref="F33:G33"/>
    <mergeCell ref="H33:I33"/>
    <mergeCell ref="F31:G31"/>
    <mergeCell ref="H31:I31"/>
    <mergeCell ref="P31:R31"/>
    <mergeCell ref="S31:T31"/>
    <mergeCell ref="F32:G32"/>
    <mergeCell ref="H32:I32"/>
    <mergeCell ref="P32:R32"/>
    <mergeCell ref="S32:T32"/>
    <mergeCell ref="F29:G29"/>
    <mergeCell ref="H29:I29"/>
    <mergeCell ref="P29:R29"/>
    <mergeCell ref="S29:T29"/>
    <mergeCell ref="F30:G30"/>
    <mergeCell ref="H30:I30"/>
    <mergeCell ref="P30:R30"/>
    <mergeCell ref="S30:T30"/>
    <mergeCell ref="P27:T27"/>
    <mergeCell ref="F28:G28"/>
    <mergeCell ref="H28:I28"/>
    <mergeCell ref="P28:R28"/>
    <mergeCell ref="S28:T28"/>
    <mergeCell ref="D26:K26"/>
    <mergeCell ref="D27:D28"/>
    <mergeCell ref="E27:E28"/>
    <mergeCell ref="F27:G27"/>
    <mergeCell ref="H27:I27"/>
    <mergeCell ref="B9:R9"/>
    <mergeCell ref="E19:E24"/>
    <mergeCell ref="J19:K19"/>
    <mergeCell ref="L19:M19"/>
    <mergeCell ref="J20:K20"/>
    <mergeCell ref="L20:M20"/>
    <mergeCell ref="J21:K21"/>
    <mergeCell ref="L21:M21"/>
    <mergeCell ref="J22:K22"/>
    <mergeCell ref="L22:M22"/>
    <mergeCell ref="J23:K23"/>
    <mergeCell ref="L23:M23"/>
    <mergeCell ref="J24:K24"/>
    <mergeCell ref="L24:M24"/>
    <mergeCell ref="B2:B4"/>
    <mergeCell ref="C2:V4"/>
    <mergeCell ref="W2:X4"/>
    <mergeCell ref="B6:X6"/>
    <mergeCell ref="B7:X8"/>
  </mergeCells>
  <conditionalFormatting sqref="K11:K18">
    <cfRule type="cellIs" dxfId="7" priority="2" operator="equal">
      <formula>"EXTREMO"</formula>
    </cfRule>
    <cfRule type="cellIs" dxfId="6" priority="3" operator="equal">
      <formula>"ALTO"</formula>
    </cfRule>
    <cfRule type="cellIs" dxfId="5" priority="4" operator="equal">
      <formula>"MEDIO"</formula>
    </cfRule>
    <cfRule type="cellIs" dxfId="4" priority="5" operator="equal">
      <formula>"BAJO"</formula>
    </cfRule>
  </conditionalFormatting>
  <conditionalFormatting sqref="R11:R18">
    <cfRule type="cellIs" dxfId="3" priority="6" operator="equal">
      <formula>"EXTREMO"</formula>
    </cfRule>
    <cfRule type="cellIs" dxfId="2" priority="7" operator="equal">
      <formula>"ALTO"</formula>
    </cfRule>
    <cfRule type="cellIs" dxfId="1" priority="8" operator="equal">
      <formula>"MEDIO"</formula>
    </cfRule>
    <cfRule type="cellIs" dxfId="0" priority="9" operator="equal">
      <formula>"BAJO"</formula>
    </cfRule>
  </conditionalFormatting>
  <dataValidations disablePrompts="1" count="1">
    <dataValidation type="list" allowBlank="1" showInputMessage="1" showErrorMessage="1" sqref="L11:L16" xr:uid="{00000000-0002-0000-0400-000000000000}">
      <formula1>OPCIONES</formula1>
      <formula2>0</formula2>
    </dataValidation>
  </dataValidations>
  <printOptions horizontalCentered="1" verticalCentered="1"/>
  <pageMargins left="0.25" right="0.25" top="0.75" bottom="0.75" header="0.511811023622047" footer="0.511811023622047"/>
  <pageSetup scale="45" orientation="landscape" horizontalDpi="300" verticalDpi="300"/>
  <rowBreaks count="1" manualBreakCount="1">
    <brk id="15"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
  <cp:revision>0</cp:revision>
  <dcterms:created xsi:type="dcterms:W3CDTF">2007-06-14T01:55:06Z</dcterms:created>
  <dcterms:modified xsi:type="dcterms:W3CDTF">2026-10-23T00:33:47Z</dcterms:modified>
  <cp:category/>
  <cp:contentStatus/>
</cp:coreProperties>
</file>