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NATALIA\ESTUDIOS PREVIOS\ESTUDIO PREVIO SUBASTA PAPELERÍA GRADOS 2026-2\"/>
    </mc:Choice>
  </mc:AlternateContent>
  <xr:revisionPtr revIDLastSave="0" documentId="13_ncr:1_{D6B1FC23-8665-41E0-ADDE-F152AD8E86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vidIbBIQrhroznb8Nj9SKmW0/mad51UEf7EOxKAM52Q="/>
    </ext>
  </extLst>
</workbook>
</file>

<file path=xl/calcChain.xml><?xml version="1.0" encoding="utf-8"?>
<calcChain xmlns="http://schemas.openxmlformats.org/spreadsheetml/2006/main">
  <c r="W9" i="1" l="1"/>
  <c r="W8" i="1"/>
  <c r="V8" i="1"/>
  <c r="W7" i="1"/>
  <c r="V7" i="1"/>
  <c r="W6" i="1"/>
  <c r="V6" i="1"/>
  <c r="R9" i="1"/>
  <c r="R8" i="1"/>
  <c r="Q8" i="1"/>
  <c r="R7" i="1"/>
  <c r="Q7" i="1"/>
  <c r="R6" i="1"/>
  <c r="Q6" i="1"/>
  <c r="L9" i="1"/>
  <c r="L8" i="1"/>
  <c r="K8" i="1"/>
  <c r="L7" i="1"/>
  <c r="K7" i="1"/>
  <c r="L6" i="1"/>
  <c r="K6" i="1"/>
  <c r="F9" i="1"/>
  <c r="F8" i="1"/>
  <c r="E8" i="1"/>
  <c r="F7" i="1"/>
  <c r="E7" i="1"/>
  <c r="F6" i="1"/>
  <c r="E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3" authorId="0" shapeId="0" xr:uid="{00000000-0006-0000-0000-000010000000}">
      <text>
        <r>
          <rPr>
            <sz val="11"/>
            <color theme="1"/>
            <rFont val="Calibri"/>
            <scheme val="minor"/>
          </rPr>
          <t>======
ID#AAABdZz0dig
Autor    (2025-02-07 14:26:44)
Se señala el objeto a contratar</t>
        </r>
      </text>
    </comment>
    <comment ref="A4" authorId="0" shapeId="0" xr:uid="{00000000-0006-0000-0000-00000A000000}">
      <text>
        <r>
          <rPr>
            <sz val="11"/>
            <color theme="1"/>
            <rFont val="Calibri"/>
            <scheme val="minor"/>
          </rPr>
          <t>======
ID#AAABdZz0di4
Autor    (2025-02-07 14:26:44)
Nombre persona natural o juridica que cotizó.
Indique la fecha en la que se realiza la cotización.</t>
        </r>
      </text>
    </comment>
    <comment ref="G4" authorId="0" shapeId="0" xr:uid="{00000000-0006-0000-0000-000015000000}">
      <text>
        <r>
          <rPr>
            <sz val="11"/>
            <color theme="1"/>
            <rFont val="Calibri"/>
            <scheme val="minor"/>
          </rPr>
          <t>======
ID#AAABdZz0diI
Autor    (2025-02-07 14:26:44)
Nombre persona natural o juridica que cotizó.
Indique la fecha en la que se realiza la cotización.</t>
        </r>
      </text>
    </comment>
    <comment ref="M4" authorId="0" shapeId="0" xr:uid="{00000000-0006-0000-0000-000004000000}">
      <text>
        <r>
          <rPr>
            <sz val="11"/>
            <color theme="1"/>
            <rFont val="Calibri"/>
            <scheme val="minor"/>
          </rPr>
          <t>======
ID#AAABdZz0djI
Autor    (2025-02-07 14:26:44)
Nombre persona natural o juridica que cotizó.
Indique la fecha en la que se realiza la cotización.</t>
        </r>
      </text>
    </comment>
    <comment ref="B5" authorId="0" shapeId="0" xr:uid="{00000000-0006-0000-0000-000006000000}">
      <text>
        <r>
          <rPr>
            <sz val="11"/>
            <color theme="1"/>
            <rFont val="Calibri"/>
            <scheme val="minor"/>
          </rPr>
          <t>======
ID#AAABdZz0djM
Autor    (2025-02-07 14:26:44)
En esta columna se determinara cada uno de los items, productos o servicios de manera separada y detallada.</t>
        </r>
      </text>
    </comment>
    <comment ref="C5" authorId="0" shapeId="0" xr:uid="{00000000-0006-0000-0000-00000D000000}">
      <text>
        <r>
          <rPr>
            <sz val="11"/>
            <color theme="1"/>
            <rFont val="Calibri"/>
            <scheme val="minor"/>
          </rPr>
          <t>======
ID#AAABdZz0dis
Autor    (2025-02-07 14:26:44)
Indicar si el objeto que se requiere se determina en unidades, horas, etc.</t>
        </r>
      </text>
    </comment>
    <comment ref="E5" authorId="0" shapeId="0" xr:uid="{00000000-0006-0000-0000-000014000000}">
      <text>
        <r>
          <rPr>
            <sz val="11"/>
            <color theme="1"/>
            <rFont val="Calibri"/>
            <scheme val="minor"/>
          </rPr>
          <t>======
ID#AAABdZz0diM
Autor    (2025-02-07 14:26:44)
En esta columna se ingresa el valor total por cada uno de los items incluyendo los impuestos que correspondan según bien o servicio a adquirir.</t>
        </r>
      </text>
    </comment>
    <comment ref="H5" authorId="0" shapeId="0" xr:uid="{00000000-0006-0000-0000-00000F000000}">
      <text>
        <r>
          <rPr>
            <sz val="11"/>
            <color theme="1"/>
            <rFont val="Calibri"/>
            <scheme val="minor"/>
          </rPr>
          <t>======
ID#AAABdZz0dik
Autor    (2025-02-07 14:26:44)
En esta columna se determinara cada uno de los items, productos o servicios de manera separada y detallada.</t>
        </r>
      </text>
    </comment>
    <comment ref="I5" authorId="0" shapeId="0" xr:uid="{00000000-0006-0000-0000-000012000000}">
      <text>
        <r>
          <rPr>
            <sz val="11"/>
            <color theme="1"/>
            <rFont val="Calibri"/>
            <scheme val="minor"/>
          </rPr>
          <t>======
ID#AAABdZz0diU
Autor    (2025-02-07 14:26:44)
Indicar si el objeto que se requiere se determina en unidades, horas, etc.</t>
        </r>
      </text>
    </comment>
    <comment ref="K5" authorId="0" shapeId="0" xr:uid="{00000000-0006-0000-0000-00000E000000}">
      <text>
        <r>
          <rPr>
            <sz val="11"/>
            <color theme="1"/>
            <rFont val="Calibri"/>
            <scheme val="minor"/>
          </rPr>
          <t>======
ID#AAABdZz0dio
Autor    (2025-02-07 14:26:44)
En esta columna se ingresa el valor total por cada uno de los items incluyendo los gravamenes anteriormente discriminados.</t>
        </r>
      </text>
    </comment>
    <comment ref="N5" authorId="0" shapeId="0" xr:uid="{00000000-0006-0000-0000-000005000000}">
      <text>
        <r>
          <rPr>
            <sz val="11"/>
            <color theme="1"/>
            <rFont val="Calibri"/>
            <scheme val="minor"/>
          </rPr>
          <t>======
ID#AAABdZz0djQ
Autor    (2025-02-07 14:26:44)
En esta columna se determinara cada uno de los items, productos o servicios de manera separada y detallada.</t>
        </r>
      </text>
    </comment>
    <comment ref="O5" authorId="0" shapeId="0" xr:uid="{00000000-0006-0000-0000-000007000000}">
      <text>
        <r>
          <rPr>
            <sz val="11"/>
            <color theme="1"/>
            <rFont val="Calibri"/>
            <scheme val="minor"/>
          </rPr>
          <t>======
ID#AAABdZz0djE
Autor    (2025-02-07 14:26:44)
Indicar si el objeto que se requiere se determina en unidades, horas, etc.</t>
        </r>
      </text>
    </comment>
    <comment ref="Q5" authorId="0" shapeId="0" xr:uid="{00000000-0006-0000-0000-00000C000000}">
      <text>
        <r>
          <rPr>
            <sz val="11"/>
            <color theme="1"/>
            <rFont val="Calibri"/>
            <scheme val="minor"/>
          </rPr>
          <t>======
ID#AAABdZz0diw
Autor    (2025-02-07 14:26:44)
En esta columna se ingresa el valor total por cada uno de los items incluyendo los gravamenes anteriormente discriminados.</t>
        </r>
      </text>
    </comment>
    <comment ref="S5" authorId="0" shapeId="0" xr:uid="{EB0BB4DA-369A-4F90-A186-B23C6BE688AF}">
      <text>
        <r>
          <rPr>
            <sz val="11"/>
            <color theme="1"/>
            <rFont val="Calibri"/>
            <scheme val="minor"/>
          </rPr>
          <t>======
ID#AAABdZz0djQ
Autor    (2025-02-07 14:26:44)
En esta columna se determinara cada uno de los items, productos o servicios de manera separada y detallada.</t>
        </r>
      </text>
    </comment>
    <comment ref="T5" authorId="0" shapeId="0" xr:uid="{1EFB5619-6831-4CA0-8174-289391DB8487}">
      <text>
        <r>
          <rPr>
            <sz val="11"/>
            <color theme="1"/>
            <rFont val="Calibri"/>
            <scheme val="minor"/>
          </rPr>
          <t>======
ID#AAABdZz0djE
Autor    (2025-02-07 14:26:44)
Indicar si el objeto que se requiere se determina en unidades, horas, etc.</t>
        </r>
      </text>
    </comment>
    <comment ref="V5" authorId="0" shapeId="0" xr:uid="{A2DD5244-94B1-4B20-82E1-D0575243F47F}">
      <text>
        <r>
          <rPr>
            <sz val="11"/>
            <color theme="1"/>
            <rFont val="Calibri"/>
            <scheme val="minor"/>
          </rPr>
          <t>======
ID#AAABdZz0diw
Autor    (2025-02-07 14:26:44)
En esta columna se ingresa el valor total por cada uno de los items incluyendo los gravamenes anteriormente discriminados.</t>
        </r>
      </text>
    </comment>
    <comment ref="L9" authorId="0" shapeId="0" xr:uid="{00000000-0006-0000-0000-000011000000}">
      <text>
        <r>
          <rPr>
            <sz val="11"/>
            <color theme="1"/>
            <rFont val="Calibri"/>
            <scheme val="minor"/>
          </rPr>
          <t>======
ID#AAABdZz0diY
Autor    (2025-02-07 14:26:44)
Suma del valor total de todos los items</t>
        </r>
      </text>
    </comment>
    <comment ref="R9" authorId="0" shapeId="0" xr:uid="{00000000-0006-0000-0000-000008000000}">
      <text>
        <r>
          <rPr>
            <sz val="11"/>
            <color theme="1"/>
            <rFont val="Calibri"/>
            <scheme val="minor"/>
          </rPr>
          <t>======
ID#AAABdZz0di0
Autor    (2025-02-07 14:26:44)
Suma del valor total de todos los items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kPeeFuBeT882iR0dL37IWoHHgvw=="/>
    </ext>
  </extLst>
</comments>
</file>

<file path=xl/sharedStrings.xml><?xml version="1.0" encoding="utf-8"?>
<sst xmlns="http://schemas.openxmlformats.org/spreadsheetml/2006/main" count="58" uniqueCount="20">
  <si>
    <t>Página: 1 de 1</t>
  </si>
  <si>
    <t xml:space="preserve">Item </t>
  </si>
  <si>
    <t xml:space="preserve">Unidad de medida </t>
  </si>
  <si>
    <t xml:space="preserve">Cantidad </t>
  </si>
  <si>
    <t>Valor Unitario</t>
  </si>
  <si>
    <t>Valor total</t>
  </si>
  <si>
    <t xml:space="preserve">Valor total </t>
  </si>
  <si>
    <t>Menor valor por item</t>
  </si>
  <si>
    <r>
      <rPr>
        <b/>
        <u/>
        <sz val="11"/>
        <color theme="1"/>
        <rFont val="Calibri"/>
        <family val="2"/>
      </rPr>
      <t>Nota:</t>
    </r>
    <r>
      <rPr>
        <b/>
        <sz val="11"/>
        <color theme="1"/>
        <rFont val="Calibri"/>
        <family val="2"/>
      </rPr>
      <t xml:space="preserve"> Los bienes o servicios cotizados en el presente estudio de precios incluyen los impuestos a los que haya lugar. </t>
    </r>
  </si>
  <si>
    <t>ESTUDIO DE PRECIOS PARA PROCEDIMIENTOS TIPO BOLSA
GJ-FR- 073</t>
  </si>
  <si>
    <t>Versión: 03</t>
  </si>
  <si>
    <t>Fecha: 28-02-2025</t>
  </si>
  <si>
    <t>Portadiplomas en cuero sintético, color negro, sanduchado en mdf de 2,5 mm, con tamaño 59,2*39 cms abierto (ancho y largo respectivamente). 
En contra carátula interior derecha con cinta faya de 1*1 cms en esquina superior izquierda color zapote 030 (naranja) y en esquina inferior derecha con cinta faya de 1*1 cms color verde navidad 1674. 
Con bolsillo interior de 28*15* cms (ancho y largo respectivamente) en papel propalcote con acabado mate, troquelado y pegado en dos aletas. 
En la portada con logo de la Institución Universitaria Colegio Mayor de Antioquia de 14,2*4,3 cms (ancho y largo respectivamente) estampado en cinta plata.
En la contraportada con logo de la Alcaldía de Medellín Distrito de Ciencia, Tecnología e Innovación de 8*5.6 cms (ancho y largo respectivamente) estampado en cinta plata.</t>
  </si>
  <si>
    <t>Unidad</t>
  </si>
  <si>
    <t>Cotización No. 1: AMUENVIGADO,  Fecha de cotización: 09 de septiembre de 2026</t>
  </si>
  <si>
    <t>Actas de grado Institucionales en Papel River Crema (galleta) de 250 gramos con marca de agua logo institucional tamaño oficio, refilado, litografía y digital.</t>
  </si>
  <si>
    <t xml:space="preserve">Diplomas institucionales en Papel River Crema (galleta) de 250 gramos con marca de agua logo institucional para diplomas, tamaño 40*30 para impresión, 38*28 refilado, litografía y digital. </t>
  </si>
  <si>
    <t>Cotización No. 2: CORPORACIÓN SOCIAL VIVA LA GENTE,  Fecha de cotización: 10 de septiembre de 2026</t>
  </si>
  <si>
    <t>Cotización No. 3: INTEGRAF S.A.S.  Fecha de cotización: 10 de septiembre de 2026</t>
  </si>
  <si>
    <t>OBJETO: Comprar los porta diplomas, diplomas y actas de grado (papelería pre-impresa) para los grados de los estudiantes de la Institución, conforme con las especificaciones técnicas descritas.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</si>
</sst>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[$$-240A]\ * #,##0_-;\-[$$-240A]\ * #,##0_-;_-[$$-240A]\ * &quot;-&quot;??_-;_-@"/>
  </numFmts>
  <fonts count="9">
    <font>
      <sz val="11"/>
      <color theme="1"/>
      <name val="Calibri"/>
      <scheme val="minor"/>
    </font>
    <font>
      <b/>
      <sz val="11"/>
      <color theme="1"/>
      <name val="Calibri"/>
    </font>
    <font>
      <sz val="11"/>
      <name val="Calibri"/>
    </font>
    <font>
      <sz val="10"/>
      <color theme="1"/>
      <name val="Calibri"/>
    </font>
    <font>
      <b/>
      <sz val="10"/>
      <color theme="1"/>
      <name val="Calibri"/>
    </font>
    <font>
      <sz val="11"/>
      <color theme="1"/>
      <name val="Calibri"/>
    </font>
    <font>
      <b/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1"/>
      <color theme="1"/>
      <name val="Calibri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ECECEC"/>
        <bgColor rgb="FFECECEC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39997558519241921"/>
        <bgColor rgb="FFD9E2F3"/>
      </patternFill>
    </fill>
    <fill>
      <patternFill patternType="solid">
        <fgColor theme="7" tint="0.39997558519241921"/>
        <bgColor rgb="FFECECEC"/>
      </patternFill>
    </fill>
    <fill>
      <patternFill patternType="solid">
        <fgColor theme="7" tint="0.79998168889431442"/>
        <bgColor rgb="FFFEF2CB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ECECEC"/>
      </patternFill>
    </fill>
    <fill>
      <patternFill patternType="solid">
        <fgColor theme="4" tint="0.79998168889431442"/>
        <bgColor rgb="FFD9E2F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ECECEC"/>
      </patternFill>
    </fill>
  </fills>
  <borders count="3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83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3" fillId="2" borderId="1" xfId="0" applyFont="1" applyFill="1" applyBorder="1"/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20" xfId="0" applyFont="1" applyBorder="1" applyAlignment="1">
      <alignment horizontal="center" vertical="center" wrapText="1"/>
    </xf>
    <xf numFmtId="0" fontId="1" fillId="0" borderId="0" xfId="0" applyFont="1" applyBorder="1" applyAlignment="1"/>
    <xf numFmtId="0" fontId="6" fillId="0" borderId="0" xfId="0" applyFont="1" applyAlignment="1"/>
    <xf numFmtId="0" fontId="0" fillId="0" borderId="0" xfId="0" applyAlignment="1"/>
    <xf numFmtId="0" fontId="4" fillId="4" borderId="29" xfId="0" applyFont="1" applyFill="1" applyBorder="1" applyAlignment="1">
      <alignment horizontal="center" vertical="center" wrapText="1"/>
    </xf>
    <xf numFmtId="0" fontId="4" fillId="4" borderId="30" xfId="0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wrapText="1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164" fontId="1" fillId="2" borderId="11" xfId="1" applyNumberFormat="1" applyFont="1" applyFill="1" applyBorder="1" applyAlignment="1">
      <alignment horizontal="center" vertical="center"/>
    </xf>
    <xf numFmtId="165" fontId="6" fillId="2" borderId="12" xfId="0" applyNumberFormat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164" fontId="6" fillId="2" borderId="11" xfId="1" applyNumberFormat="1" applyFont="1" applyFill="1" applyBorder="1" applyAlignment="1">
      <alignment horizontal="center" vertical="center"/>
    </xf>
    <xf numFmtId="164" fontId="6" fillId="2" borderId="12" xfId="1" applyNumberFormat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165" fontId="6" fillId="2" borderId="18" xfId="0" applyNumberFormat="1" applyFont="1" applyFill="1" applyBorder="1"/>
    <xf numFmtId="3" fontId="1" fillId="0" borderId="0" xfId="0" applyNumberFormat="1" applyFont="1" applyAlignment="1">
      <alignment horizontal="center"/>
    </xf>
    <xf numFmtId="0" fontId="1" fillId="5" borderId="10" xfId="0" applyFont="1" applyFill="1" applyBorder="1" applyAlignment="1">
      <alignment wrapText="1"/>
    </xf>
    <xf numFmtId="0" fontId="6" fillId="5" borderId="10" xfId="0" applyFont="1" applyFill="1" applyBorder="1" applyAlignment="1">
      <alignment wrapText="1"/>
    </xf>
    <xf numFmtId="0" fontId="1" fillId="5" borderId="10" xfId="0" applyFont="1" applyFill="1" applyBorder="1" applyAlignment="1">
      <alignment horizontal="center" vertical="center"/>
    </xf>
    <xf numFmtId="164" fontId="1" fillId="5" borderId="11" xfId="1" applyNumberFormat="1" applyFont="1" applyFill="1" applyBorder="1" applyAlignment="1">
      <alignment horizontal="center" vertical="center"/>
    </xf>
    <xf numFmtId="165" fontId="6" fillId="5" borderId="12" xfId="0" applyNumberFormat="1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164" fontId="6" fillId="5" borderId="11" xfId="1" applyNumberFormat="1" applyFont="1" applyFill="1" applyBorder="1" applyAlignment="1">
      <alignment horizontal="center" vertical="center"/>
    </xf>
    <xf numFmtId="164" fontId="6" fillId="5" borderId="12" xfId="1" applyNumberFormat="1" applyFont="1" applyFill="1" applyBorder="1" applyAlignment="1">
      <alignment horizontal="center" vertical="center"/>
    </xf>
    <xf numFmtId="165" fontId="6" fillId="3" borderId="27" xfId="0" applyNumberFormat="1" applyFont="1" applyFill="1" applyBorder="1" applyAlignment="1"/>
    <xf numFmtId="0" fontId="3" fillId="6" borderId="5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/>
    </xf>
    <xf numFmtId="0" fontId="1" fillId="8" borderId="10" xfId="0" applyFont="1" applyFill="1" applyBorder="1" applyAlignment="1">
      <alignment wrapText="1"/>
    </xf>
    <xf numFmtId="0" fontId="1" fillId="8" borderId="10" xfId="0" applyFont="1" applyFill="1" applyBorder="1" applyAlignment="1">
      <alignment horizontal="center" vertical="center"/>
    </xf>
    <xf numFmtId="164" fontId="1" fillId="8" borderId="11" xfId="1" applyNumberFormat="1" applyFont="1" applyFill="1" applyBorder="1" applyAlignment="1">
      <alignment horizontal="center" vertical="center"/>
    </xf>
    <xf numFmtId="165" fontId="6" fillId="8" borderId="12" xfId="0" applyNumberFormat="1" applyFont="1" applyFill="1" applyBorder="1" applyAlignment="1">
      <alignment horizontal="center" vertical="center"/>
    </xf>
    <xf numFmtId="0" fontId="6" fillId="8" borderId="10" xfId="0" applyFont="1" applyFill="1" applyBorder="1" applyAlignment="1">
      <alignment horizontal="center" vertical="center"/>
    </xf>
    <xf numFmtId="164" fontId="6" fillId="8" borderId="11" xfId="1" applyNumberFormat="1" applyFont="1" applyFill="1" applyBorder="1" applyAlignment="1">
      <alignment horizontal="center" vertical="center"/>
    </xf>
    <xf numFmtId="164" fontId="6" fillId="8" borderId="12" xfId="1" applyNumberFormat="1" applyFont="1" applyFill="1" applyBorder="1" applyAlignment="1">
      <alignment horizontal="center" vertical="center"/>
    </xf>
    <xf numFmtId="0" fontId="6" fillId="8" borderId="10" xfId="0" applyFont="1" applyFill="1" applyBorder="1" applyAlignment="1">
      <alignment wrapText="1"/>
    </xf>
    <xf numFmtId="164" fontId="6" fillId="6" borderId="17" xfId="1" applyNumberFormat="1" applyFont="1" applyFill="1" applyBorder="1"/>
    <xf numFmtId="0" fontId="3" fillId="9" borderId="8" xfId="0" applyFont="1" applyFill="1" applyBorder="1" applyAlignment="1">
      <alignment horizontal="center"/>
    </xf>
    <xf numFmtId="0" fontId="4" fillId="9" borderId="6" xfId="0" applyFont="1" applyFill="1" applyBorder="1" applyAlignment="1">
      <alignment horizontal="center" vertical="center" wrapText="1"/>
    </xf>
    <xf numFmtId="0" fontId="4" fillId="9" borderId="7" xfId="0" applyFont="1" applyFill="1" applyBorder="1" applyAlignment="1">
      <alignment horizontal="center" vertical="center" wrapText="1"/>
    </xf>
    <xf numFmtId="0" fontId="1" fillId="9" borderId="9" xfId="0" applyFont="1" applyFill="1" applyBorder="1" applyAlignment="1">
      <alignment horizontal="center" vertical="center"/>
    </xf>
    <xf numFmtId="0" fontId="1" fillId="11" borderId="10" xfId="0" applyFont="1" applyFill="1" applyBorder="1" applyAlignment="1">
      <alignment wrapText="1"/>
    </xf>
    <xf numFmtId="0" fontId="1" fillId="11" borderId="10" xfId="0" applyFont="1" applyFill="1" applyBorder="1" applyAlignment="1">
      <alignment horizontal="center" vertical="center"/>
    </xf>
    <xf numFmtId="164" fontId="1" fillId="11" borderId="11" xfId="1" applyNumberFormat="1" applyFont="1" applyFill="1" applyBorder="1" applyAlignment="1">
      <alignment horizontal="center" vertical="center"/>
    </xf>
    <xf numFmtId="165" fontId="6" fillId="11" borderId="12" xfId="0" applyNumberFormat="1" applyFont="1" applyFill="1" applyBorder="1" applyAlignment="1">
      <alignment horizontal="center" vertical="center"/>
    </xf>
    <xf numFmtId="0" fontId="6" fillId="11" borderId="10" xfId="0" applyFont="1" applyFill="1" applyBorder="1" applyAlignment="1">
      <alignment horizontal="center" vertical="center"/>
    </xf>
    <xf numFmtId="164" fontId="6" fillId="11" borderId="11" xfId="1" applyNumberFormat="1" applyFont="1" applyFill="1" applyBorder="1" applyAlignment="1">
      <alignment horizontal="center" vertical="center"/>
    </xf>
    <xf numFmtId="164" fontId="6" fillId="11" borderId="12" xfId="1" applyNumberFormat="1" applyFont="1" applyFill="1" applyBorder="1" applyAlignment="1">
      <alignment horizontal="center" vertical="center"/>
    </xf>
    <xf numFmtId="0" fontId="6" fillId="11" borderId="10" xfId="0" applyFont="1" applyFill="1" applyBorder="1" applyAlignment="1">
      <alignment wrapText="1"/>
    </xf>
    <xf numFmtId="164" fontId="6" fillId="9" borderId="17" xfId="1" applyNumberFormat="1" applyFont="1" applyFill="1" applyBorder="1"/>
    <xf numFmtId="0" fontId="1" fillId="0" borderId="20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2" fillId="0" borderId="20" xfId="0" applyFont="1" applyBorder="1"/>
    <xf numFmtId="0" fontId="6" fillId="6" borderId="23" xfId="0" applyFont="1" applyFill="1" applyBorder="1" applyAlignment="1">
      <alignment horizontal="center" vertical="center" wrapText="1"/>
    </xf>
    <xf numFmtId="0" fontId="2" fillId="7" borderId="24" xfId="0" applyFont="1" applyFill="1" applyBorder="1"/>
    <xf numFmtId="0" fontId="2" fillId="7" borderId="25" xfId="0" applyFont="1" applyFill="1" applyBorder="1"/>
    <xf numFmtId="0" fontId="6" fillId="9" borderId="23" xfId="0" applyFont="1" applyFill="1" applyBorder="1" applyAlignment="1">
      <alignment horizontal="center" vertical="center" wrapText="1"/>
    </xf>
    <xf numFmtId="0" fontId="2" fillId="10" borderId="24" xfId="0" applyFont="1" applyFill="1" applyBorder="1"/>
    <xf numFmtId="0" fontId="6" fillId="2" borderId="21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2" fillId="0" borderId="22" xfId="0" applyFont="1" applyBorder="1"/>
    <xf numFmtId="0" fontId="6" fillId="3" borderId="26" xfId="0" applyFont="1" applyFill="1" applyBorder="1" applyAlignment="1">
      <alignment horizontal="center"/>
    </xf>
    <xf numFmtId="0" fontId="6" fillId="3" borderId="32" xfId="0" applyFont="1" applyFill="1" applyBorder="1" applyAlignment="1">
      <alignment horizontal="center"/>
    </xf>
    <xf numFmtId="0" fontId="4" fillId="4" borderId="28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/>
    </xf>
    <xf numFmtId="0" fontId="2" fillId="0" borderId="15" xfId="0" applyFont="1" applyBorder="1"/>
    <xf numFmtId="0" fontId="2" fillId="0" borderId="16" xfId="0" applyFont="1" applyBorder="1"/>
    <xf numFmtId="0" fontId="1" fillId="6" borderId="19" xfId="0" applyFont="1" applyFill="1" applyBorder="1" applyAlignment="1">
      <alignment horizontal="center"/>
    </xf>
    <xf numFmtId="0" fontId="2" fillId="7" borderId="15" xfId="0" applyFont="1" applyFill="1" applyBorder="1"/>
    <xf numFmtId="0" fontId="1" fillId="9" borderId="14" xfId="0" applyFont="1" applyFill="1" applyBorder="1" applyAlignment="1">
      <alignment horizontal="center"/>
    </xf>
    <xf numFmtId="0" fontId="2" fillId="10" borderId="15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190501</xdr:rowOff>
    </xdr:from>
    <xdr:ext cx="1857375" cy="6477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28625" y="190501"/>
          <a:ext cx="1857375" cy="6477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8"/>
  <sheetViews>
    <sheetView tabSelected="1" topLeftCell="N2" workbookViewId="0">
      <selection activeCell="W9" sqref="W9"/>
    </sheetView>
  </sheetViews>
  <sheetFormatPr baseColWidth="10" defaultColWidth="14.42578125" defaultRowHeight="15" customHeight="1"/>
  <cols>
    <col min="1" max="1" width="6.42578125" customWidth="1" collapsed="1"/>
    <col min="2" max="2" width="50.42578125" customWidth="1" collapsed="1"/>
    <col min="3" max="5" width="14" customWidth="1" collapsed="1"/>
    <col min="6" max="6" width="20.140625" customWidth="1" collapsed="1"/>
    <col min="7" max="7" width="8.28515625" style="7" customWidth="1" collapsed="1"/>
    <col min="8" max="8" width="50.42578125" customWidth="1" collapsed="1"/>
    <col min="9" max="11" width="14" customWidth="1" collapsed="1"/>
    <col min="12" max="12" width="16.42578125" customWidth="1" collapsed="1"/>
    <col min="13" max="13" width="8.140625" style="7" customWidth="1" collapsed="1"/>
    <col min="14" max="14" width="50.28515625" customWidth="1" collapsed="1"/>
    <col min="15" max="17" width="14" customWidth="1" collapsed="1"/>
    <col min="18" max="18" width="17.28515625" customWidth="1" collapsed="1"/>
    <col min="19" max="19" width="50.140625" customWidth="1" collapsed="1"/>
    <col min="20" max="20" width="15.140625" customWidth="1" collapsed="1"/>
    <col min="21" max="22" width="13.85546875" customWidth="1" collapsed="1"/>
    <col min="23" max="23" width="14" customWidth="1" collapsed="1"/>
    <col min="24" max="24" width="20.85546875" customWidth="1" collapsed="1"/>
    <col min="25" max="25" width="9.140625" customWidth="1" collapsed="1"/>
  </cols>
  <sheetData>
    <row r="1" spans="1:25" ht="66.75" customHeight="1">
      <c r="A1" s="61" t="s">
        <v>9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1"/>
      <c r="Y1" s="1"/>
    </row>
    <row r="2" spans="1:25" ht="18" customHeight="1">
      <c r="A2" s="62" t="s">
        <v>10</v>
      </c>
      <c r="B2" s="63"/>
      <c r="C2" s="63"/>
      <c r="D2" s="63"/>
      <c r="E2" s="63"/>
      <c r="F2" s="8"/>
      <c r="G2" s="62" t="s">
        <v>11</v>
      </c>
      <c r="H2" s="63"/>
      <c r="I2" s="63"/>
      <c r="J2" s="63"/>
      <c r="K2" s="63"/>
      <c r="L2" s="63"/>
      <c r="M2" s="62" t="s">
        <v>0</v>
      </c>
      <c r="N2" s="62"/>
      <c r="O2" s="62"/>
      <c r="P2" s="62"/>
      <c r="Q2" s="62"/>
      <c r="R2" s="62"/>
      <c r="S2" s="62"/>
      <c r="T2" s="62"/>
      <c r="U2" s="62"/>
      <c r="V2" s="62"/>
      <c r="W2" s="62"/>
      <c r="X2" s="1"/>
      <c r="Y2" s="1"/>
    </row>
    <row r="3" spans="1:25" ht="18" customHeight="1">
      <c r="A3" s="75" t="s">
        <v>19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1"/>
      <c r="Y3" s="1"/>
    </row>
    <row r="4" spans="1:25" ht="29.25" customHeight="1" thickBot="1">
      <c r="A4" s="69" t="s">
        <v>14</v>
      </c>
      <c r="B4" s="70"/>
      <c r="C4" s="70"/>
      <c r="D4" s="70"/>
      <c r="E4" s="70"/>
      <c r="F4" s="71"/>
      <c r="G4" s="64" t="s">
        <v>17</v>
      </c>
      <c r="H4" s="65"/>
      <c r="I4" s="65"/>
      <c r="J4" s="65"/>
      <c r="K4" s="65"/>
      <c r="L4" s="66"/>
      <c r="M4" s="67" t="s">
        <v>18</v>
      </c>
      <c r="N4" s="68"/>
      <c r="O4" s="68"/>
      <c r="P4" s="68"/>
      <c r="Q4" s="68"/>
      <c r="R4" s="68"/>
      <c r="S4" s="74" t="s">
        <v>7</v>
      </c>
      <c r="T4" s="74"/>
      <c r="U4" s="74"/>
      <c r="V4" s="74"/>
      <c r="W4" s="74"/>
      <c r="X4" s="1"/>
      <c r="Y4" s="1"/>
    </row>
    <row r="5" spans="1:25" ht="25.5">
      <c r="A5" s="2"/>
      <c r="B5" s="3" t="s">
        <v>1</v>
      </c>
      <c r="C5" s="3" t="s">
        <v>2</v>
      </c>
      <c r="D5" s="3" t="s">
        <v>3</v>
      </c>
      <c r="E5" s="4" t="s">
        <v>4</v>
      </c>
      <c r="F5" s="5" t="s">
        <v>5</v>
      </c>
      <c r="G5" s="35"/>
      <c r="H5" s="36" t="s">
        <v>1</v>
      </c>
      <c r="I5" s="36" t="s">
        <v>2</v>
      </c>
      <c r="J5" s="36" t="s">
        <v>3</v>
      </c>
      <c r="K5" s="37" t="s">
        <v>4</v>
      </c>
      <c r="L5" s="37" t="s">
        <v>5</v>
      </c>
      <c r="M5" s="48"/>
      <c r="N5" s="49" t="s">
        <v>1</v>
      </c>
      <c r="O5" s="49" t="s">
        <v>2</v>
      </c>
      <c r="P5" s="49" t="s">
        <v>3</v>
      </c>
      <c r="Q5" s="49" t="s">
        <v>4</v>
      </c>
      <c r="R5" s="50" t="s">
        <v>5</v>
      </c>
      <c r="S5" s="12" t="s">
        <v>1</v>
      </c>
      <c r="T5" s="13" t="s">
        <v>2</v>
      </c>
      <c r="U5" s="13" t="s">
        <v>3</v>
      </c>
      <c r="V5" s="13" t="s">
        <v>4</v>
      </c>
      <c r="W5" s="14" t="s">
        <v>5</v>
      </c>
      <c r="Y5" s="1"/>
    </row>
    <row r="6" spans="1:25" ht="258.75" customHeight="1">
      <c r="A6" s="16">
        <v>1</v>
      </c>
      <c r="B6" s="15" t="s">
        <v>12</v>
      </c>
      <c r="C6" s="17" t="s">
        <v>13</v>
      </c>
      <c r="D6" s="17">
        <v>950</v>
      </c>
      <c r="E6" s="18">
        <f>38700*19%+38700</f>
        <v>46053</v>
      </c>
      <c r="F6" s="19">
        <f>46053*950</f>
        <v>43750350</v>
      </c>
      <c r="G6" s="38">
        <v>1</v>
      </c>
      <c r="H6" s="39" t="s">
        <v>12</v>
      </c>
      <c r="I6" s="40" t="s">
        <v>13</v>
      </c>
      <c r="J6" s="40">
        <v>950</v>
      </c>
      <c r="K6" s="41">
        <f>38900*19%+38900</f>
        <v>46291</v>
      </c>
      <c r="L6" s="42">
        <f>46291*950</f>
        <v>43976450</v>
      </c>
      <c r="M6" s="51">
        <v>1</v>
      </c>
      <c r="N6" s="52" t="s">
        <v>12</v>
      </c>
      <c r="O6" s="53" t="s">
        <v>13</v>
      </c>
      <c r="P6" s="53">
        <v>950</v>
      </c>
      <c r="Q6" s="54">
        <f>39250*19%+39250</f>
        <v>46707.5</v>
      </c>
      <c r="R6" s="55">
        <f>46708*950</f>
        <v>44372600</v>
      </c>
      <c r="S6" s="26" t="s">
        <v>12</v>
      </c>
      <c r="T6" s="28" t="s">
        <v>13</v>
      </c>
      <c r="U6" s="28">
        <v>950</v>
      </c>
      <c r="V6" s="29">
        <f>38700*19%+38700</f>
        <v>46053</v>
      </c>
      <c r="W6" s="30">
        <f>46053*950</f>
        <v>43750350</v>
      </c>
      <c r="Y6" s="1"/>
    </row>
    <row r="7" spans="1:25" ht="58.5" customHeight="1">
      <c r="A7" s="16">
        <v>2</v>
      </c>
      <c r="B7" s="15" t="s">
        <v>15</v>
      </c>
      <c r="C7" s="20" t="s">
        <v>13</v>
      </c>
      <c r="D7" s="17">
        <v>950</v>
      </c>
      <c r="E7" s="21">
        <f>10800*19%+10800</f>
        <v>12852</v>
      </c>
      <c r="F7" s="22">
        <f>12852*950</f>
        <v>12209400</v>
      </c>
      <c r="G7" s="38">
        <v>2</v>
      </c>
      <c r="H7" s="39" t="s">
        <v>15</v>
      </c>
      <c r="I7" s="43" t="s">
        <v>13</v>
      </c>
      <c r="J7" s="40">
        <v>950</v>
      </c>
      <c r="K7" s="44">
        <f>10500*19%+10500</f>
        <v>12495</v>
      </c>
      <c r="L7" s="45">
        <f>12495*950</f>
        <v>11870250</v>
      </c>
      <c r="M7" s="51">
        <v>2</v>
      </c>
      <c r="N7" s="52" t="s">
        <v>15</v>
      </c>
      <c r="O7" s="56" t="s">
        <v>13</v>
      </c>
      <c r="P7" s="53">
        <v>950</v>
      </c>
      <c r="Q7" s="57">
        <f>10000*19%+10000</f>
        <v>11900</v>
      </c>
      <c r="R7" s="58">
        <f>11900*950</f>
        <v>11305000</v>
      </c>
      <c r="S7" s="26" t="s">
        <v>15</v>
      </c>
      <c r="T7" s="31" t="s">
        <v>13</v>
      </c>
      <c r="U7" s="28">
        <v>950</v>
      </c>
      <c r="V7" s="32">
        <f>10000*19%+10000</f>
        <v>11900</v>
      </c>
      <c r="W7" s="33">
        <f>11900*950</f>
        <v>11305000</v>
      </c>
      <c r="Y7" s="1"/>
    </row>
    <row r="8" spans="1:25" ht="66.75" customHeight="1">
      <c r="A8" s="16">
        <v>3</v>
      </c>
      <c r="B8" s="23" t="s">
        <v>16</v>
      </c>
      <c r="C8" s="20" t="s">
        <v>13</v>
      </c>
      <c r="D8" s="20">
        <v>950</v>
      </c>
      <c r="E8" s="21">
        <f>12500*19%+12500</f>
        <v>14875</v>
      </c>
      <c r="F8" s="22">
        <f>14875*950</f>
        <v>14131250</v>
      </c>
      <c r="G8" s="38">
        <v>3</v>
      </c>
      <c r="H8" s="46" t="s">
        <v>16</v>
      </c>
      <c r="I8" s="43" t="s">
        <v>13</v>
      </c>
      <c r="J8" s="43">
        <v>950</v>
      </c>
      <c r="K8" s="44">
        <f>11700*19%+11700</f>
        <v>13923</v>
      </c>
      <c r="L8" s="45">
        <f>13923*950</f>
        <v>13226850</v>
      </c>
      <c r="M8" s="51">
        <v>3</v>
      </c>
      <c r="N8" s="59" t="s">
        <v>16</v>
      </c>
      <c r="O8" s="56" t="s">
        <v>13</v>
      </c>
      <c r="P8" s="56">
        <v>950</v>
      </c>
      <c r="Q8" s="57">
        <f>12000*19%+12000</f>
        <v>14280</v>
      </c>
      <c r="R8" s="58">
        <f>14280*950</f>
        <v>13566000</v>
      </c>
      <c r="S8" s="27" t="s">
        <v>16</v>
      </c>
      <c r="T8" s="31" t="s">
        <v>13</v>
      </c>
      <c r="U8" s="31">
        <v>950</v>
      </c>
      <c r="V8" s="32">
        <f>11700*19%+11700</f>
        <v>13923</v>
      </c>
      <c r="W8" s="33">
        <f>13923*950</f>
        <v>13226850</v>
      </c>
      <c r="Y8" s="1"/>
    </row>
    <row r="9" spans="1:25" ht="15.75" thickBot="1">
      <c r="A9" s="76" t="s">
        <v>6</v>
      </c>
      <c r="B9" s="77"/>
      <c r="C9" s="77"/>
      <c r="D9" s="77"/>
      <c r="E9" s="78"/>
      <c r="F9" s="24">
        <f>SUM(F6:F8)</f>
        <v>70091000</v>
      </c>
      <c r="G9" s="79" t="s">
        <v>6</v>
      </c>
      <c r="H9" s="80"/>
      <c r="I9" s="80"/>
      <c r="J9" s="80"/>
      <c r="K9" s="80"/>
      <c r="L9" s="47">
        <f>SUM(L6:L8)</f>
        <v>69073550</v>
      </c>
      <c r="M9" s="81" t="s">
        <v>6</v>
      </c>
      <c r="N9" s="82"/>
      <c r="O9" s="82"/>
      <c r="P9" s="82"/>
      <c r="Q9" s="82"/>
      <c r="R9" s="60">
        <f>SUM(R6:R8)</f>
        <v>69243600</v>
      </c>
      <c r="S9" s="72" t="s">
        <v>5</v>
      </c>
      <c r="T9" s="73"/>
      <c r="U9" s="73"/>
      <c r="V9" s="73"/>
      <c r="W9" s="34">
        <f>SUM(W6:W8)</f>
        <v>68282200</v>
      </c>
      <c r="Y9" s="1"/>
    </row>
    <row r="10" spans="1:25">
      <c r="B10" s="1"/>
      <c r="C10" s="6"/>
      <c r="D10" s="6"/>
      <c r="E10" s="6"/>
      <c r="F10" s="6"/>
      <c r="G10"/>
      <c r="H10" s="1"/>
      <c r="I10" s="6"/>
      <c r="J10" s="6"/>
      <c r="K10" s="6"/>
      <c r="L10" s="6"/>
      <c r="M10"/>
      <c r="N10" s="1"/>
      <c r="O10" s="1"/>
      <c r="P10" s="1"/>
      <c r="Q10" s="1"/>
      <c r="R10" s="1"/>
      <c r="S10" s="1"/>
      <c r="T10" s="1"/>
    </row>
    <row r="11" spans="1:25">
      <c r="B11" s="10" t="s">
        <v>8</v>
      </c>
      <c r="C11" s="10"/>
      <c r="D11" s="10"/>
      <c r="E11" s="10"/>
      <c r="F11" s="10"/>
      <c r="G11" s="1"/>
      <c r="H11" s="1"/>
      <c r="I11" s="1"/>
      <c r="J11" s="1"/>
      <c r="K11" s="1"/>
      <c r="L11" s="1"/>
      <c r="M11" s="1"/>
      <c r="N11" s="1"/>
      <c r="O11" s="1"/>
    </row>
    <row r="12" spans="1:25" ht="28.5" customHeight="1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25">
      <c r="A13" s="9"/>
      <c r="B13" s="9"/>
      <c r="C13" s="10"/>
      <c r="D13" s="11"/>
      <c r="E13" s="11"/>
      <c r="F13" s="11"/>
      <c r="G13" s="11"/>
      <c r="H13" s="1"/>
      <c r="I13" s="1"/>
      <c r="J13" s="1"/>
      <c r="K13" s="1"/>
      <c r="L13" s="1"/>
      <c r="M13" s="1"/>
      <c r="N13" s="1"/>
      <c r="O13" s="1"/>
    </row>
    <row r="14" spans="1:2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25">
      <c r="B15" s="1"/>
      <c r="C15" s="1"/>
      <c r="D15" s="1"/>
      <c r="E15" s="1"/>
      <c r="F15" s="1"/>
      <c r="G15" s="1"/>
      <c r="H15" s="25"/>
      <c r="I15" s="1"/>
      <c r="J15" s="1"/>
      <c r="K15" s="1"/>
      <c r="L15" s="1"/>
      <c r="M15" s="1"/>
      <c r="N15" s="1"/>
      <c r="O15" s="1"/>
    </row>
    <row r="16" spans="1:2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2:2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2:2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2:25" ht="15.75" customHeight="1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2:25" ht="15.75" customHeight="1">
      <c r="B20" s="7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2:25" ht="15.75" customHeight="1"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2:25" ht="15.75" customHeight="1"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2:25" ht="15.75" customHeight="1"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2:25" ht="15.75" customHeight="1"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2:25" ht="15.75" customHeight="1"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2:25" ht="15.75" customHeight="1"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2:25" ht="15.75" customHeight="1"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2:25" ht="15.75" customHeight="1"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2:25" ht="15.75" customHeight="1"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2:25" ht="15.75" customHeight="1"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2:25" ht="15.75" customHeight="1"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2:25" ht="15.75" customHeight="1"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2:25" ht="15.75" customHeight="1"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2:25" ht="15.75" customHeight="1"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2:25" ht="15.75" customHeight="1"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2:25" ht="15.75" customHeight="1"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2:25" ht="15.75" customHeight="1"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2:25" ht="15.75" customHeight="1"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2:25" ht="15.75" customHeight="1"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2:25" ht="15.75" customHeight="1"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2:25" ht="15.75" customHeight="1"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2:25" ht="15.75" customHeight="1"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2:25" ht="15.75" customHeight="1"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2:25" ht="15.75" customHeight="1"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2:25" ht="15.75" customHeight="1"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2:25" ht="15.75" customHeight="1"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2:25" ht="15.75" customHeight="1"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2:25" ht="15.75" customHeight="1"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2:25" ht="15.75" customHeight="1"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2:25" ht="15.75" customHeight="1"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2:25" ht="15.75" customHeight="1"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2:25" ht="15.75" customHeight="1"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2:25" ht="15.75" customHeight="1"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2:25" ht="15.75" customHeight="1"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2:25" ht="15.75" customHeight="1"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2:25" ht="15.75" customHeight="1"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2:25" ht="15.75" customHeight="1"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2:25" ht="15.75" customHeight="1"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2:25" ht="15.75" customHeight="1"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2:25" ht="15.75" customHeight="1"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2:25" ht="15.75" customHeight="1"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2:25" ht="15.75" customHeight="1"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2:25" ht="15.75" customHeight="1"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2:25" ht="15.75" customHeight="1"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2:25" ht="15.75" customHeight="1"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2:25" ht="15.75" customHeight="1"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2:25" ht="15.75" customHeight="1"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2:25" ht="15.75" customHeight="1"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2:25" ht="15.75" customHeight="1"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2:25" ht="15.75" customHeight="1"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2:25" ht="15.75" customHeight="1"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2:25" ht="15.75" customHeight="1"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2:25" ht="15.75" customHeight="1"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2:25" ht="15.75" customHeight="1"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2:25" ht="15.75" customHeight="1"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2:25" ht="15.75" customHeight="1"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2:25" ht="15.75" customHeight="1"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2:25" ht="15.75" customHeight="1"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2:25" ht="15.75" customHeight="1"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2:25" ht="15.75" customHeight="1"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2:25" ht="15.75" customHeight="1"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2:25" ht="15.75" customHeight="1"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2:25" ht="15.75" customHeight="1"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2:25" ht="15.75" customHeight="1"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2:25" ht="15.75" customHeight="1"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2:25" ht="15.75" customHeight="1"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2:25" ht="15.75" customHeight="1"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2:25" ht="15.75" customHeight="1"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2:25" ht="15.75" customHeight="1"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2:25" ht="15.75" customHeight="1"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2:25" ht="15.75" customHeight="1"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2:25" ht="15.75" customHeight="1"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2:25" ht="15.75" customHeight="1"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2:25" ht="15.75" customHeight="1"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2:25" ht="15.75" customHeight="1"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2:25" ht="15.75" customHeight="1"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2:25" ht="15.75" customHeight="1"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2:25" ht="15.75" customHeight="1"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2:25" ht="15.75" customHeight="1"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2:25" ht="15.75" customHeight="1"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2:25" ht="15.75" customHeight="1"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2:25" ht="15.75" customHeight="1"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2:25" ht="15.75" customHeight="1"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2:25" ht="15.75" customHeight="1"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2:25" ht="15.75" customHeight="1"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2:25" ht="15.75" customHeight="1"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2:25" ht="15.75" customHeight="1"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2:25" ht="15.75" customHeight="1"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2:25" ht="15.75" customHeight="1"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2:25" ht="15.75" customHeight="1"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2:25" ht="15.75" customHeight="1"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2:25" ht="15.75" customHeight="1"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2:25" ht="15.75" customHeight="1"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2:25" ht="15.75" customHeight="1"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2:25" ht="15.75" customHeight="1"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2:25" ht="15.75" customHeight="1"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2:25" ht="15.75" customHeight="1"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2:25" ht="15.75" customHeight="1"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2:25" ht="15.75" customHeight="1"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2:25" ht="15.75" customHeight="1"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2:25" ht="15.75" customHeight="1"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2:25" ht="15.75" customHeight="1"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2:25" ht="15.75" customHeight="1"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2:25" ht="15.75" customHeight="1"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2:25" ht="15.75" customHeight="1"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2:25" ht="15.75" customHeight="1"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2:25" ht="15.75" customHeight="1"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2:25" ht="15.75" customHeight="1"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2:25" ht="15.75" customHeight="1"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2:25" ht="15.75" customHeight="1"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2:25" ht="15.75" customHeight="1"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2:25" ht="15.75" customHeight="1"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2:25" ht="15.75" customHeight="1"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2:25" ht="15.75" customHeight="1"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2:25" ht="15.75" customHeight="1"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2:25" ht="15.75" customHeight="1"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2:25" ht="15.75" customHeight="1"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2:25" ht="15.75" customHeight="1"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2:25" ht="15.75" customHeight="1"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2:25" ht="15.75" customHeight="1"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2:25" ht="15.75" customHeight="1"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2:25" ht="15.75" customHeight="1"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2:25" ht="15.75" customHeight="1"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2:25" ht="15.75" customHeight="1"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2:25" ht="15.75" customHeight="1"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2:25" ht="15.75" customHeight="1"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2:25" ht="15.75" customHeight="1"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2:25" ht="15.75" customHeight="1"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2:25" ht="15.75" customHeight="1"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2:25" ht="15.75" customHeight="1"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2:25" ht="15.75" customHeight="1"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2:25" ht="15.75" customHeight="1"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2:25" ht="15.75" customHeight="1"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2:25" ht="15.75" customHeight="1"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2:25" ht="15.75" customHeight="1"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2:25" ht="15.75" customHeight="1"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2:25" ht="15.75" customHeight="1"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2:25" ht="15.75" customHeight="1"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2:25" ht="15.75" customHeight="1"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2:25" ht="15.75" customHeight="1"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2:25" ht="15.75" customHeight="1"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2:25" ht="15.75" customHeight="1"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2:25" ht="15.75" customHeight="1"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2:25" ht="15.75" customHeight="1"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2:25" ht="15.75" customHeight="1"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2:25" ht="15.75" customHeight="1"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2:25" ht="15.75" customHeight="1"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2:25" ht="15.75" customHeight="1"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2:25" ht="15.75" customHeight="1"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2:25" ht="15.75" customHeight="1"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2:25" ht="15.75" customHeight="1"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2:25" ht="15.75" customHeight="1"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2:25" ht="15.75" customHeight="1"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2:25" ht="15.75" customHeight="1"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2:25" ht="15.75" customHeight="1"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2:25" ht="15.75" customHeight="1"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2:25" ht="15.75" customHeight="1"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2:25" ht="15.75" customHeight="1"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2:25" ht="15.75" customHeight="1"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2:25" ht="15.75" customHeight="1"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2:25" ht="15.75" customHeight="1"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2:25" ht="15.75" customHeight="1"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2:25" ht="15.75" customHeight="1"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2:25" ht="15.75" customHeight="1"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2:25" ht="15.75" customHeight="1"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2:25" ht="15.75" customHeight="1"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2:25" ht="15.75" customHeight="1"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2:25" ht="15.75" customHeight="1"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2:25" ht="15.75" customHeight="1"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2:25" ht="15.75" customHeight="1"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2:25" ht="15.75" customHeight="1"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2:25" ht="15.75" customHeight="1"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2:25" ht="15.75" customHeight="1"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2:25" ht="15.75" customHeight="1"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2:25" ht="15.75" customHeight="1"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2:25" ht="15.75" customHeight="1"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2:25" ht="15.75" customHeight="1"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2:25" ht="15.75" customHeight="1"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2:25" ht="15.75" customHeight="1"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2:25" ht="15.75" customHeight="1"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2:25" ht="15.75" customHeight="1"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2:25" ht="15.75" customHeight="1"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2:25" ht="15.75" customHeight="1"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2:25" ht="15.75" customHeight="1"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2:25" ht="15.75" customHeight="1"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2:25" ht="15.75" customHeight="1"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2:25" ht="15.75" customHeight="1"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2:25" ht="15.75" customHeight="1"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2:25" ht="15.75" customHeight="1"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2:25" ht="15.75" customHeight="1"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2:25" ht="15.75" customHeight="1"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2:25" ht="15.75" customHeight="1"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2:25" ht="15.75" customHeight="1"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2:25" ht="15.75" customHeight="1"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2:25" ht="15.75" customHeight="1"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2:25" ht="15.75" customHeight="1"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2:25" ht="15.75" customHeight="1"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2:25" ht="15.75" customHeight="1"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2:25" ht="15.75" customHeight="1"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2:25" ht="15.75" customHeight="1"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2:25" ht="15.75" customHeight="1"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2:25" ht="15.75" customHeight="1"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2:25" ht="15.75" customHeight="1"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2:25" ht="15.75" customHeight="1"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2:25" ht="15.75" customHeight="1"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2:25" ht="15.75" customHeight="1"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2:25" ht="15.75" customHeight="1"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2:25" ht="15.75" customHeight="1"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2:25" ht="15.75" customHeight="1"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2:25" ht="15.75" customHeight="1"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2:25" ht="15.75" customHeight="1"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2:25" ht="15.75" customHeight="1"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2:25" ht="15.75" customHeight="1"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2:25" ht="15.75" customHeight="1"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2:25" ht="15.75" customHeight="1"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2:25" ht="15.75" customHeight="1"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2:25" ht="15.75" customHeight="1"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2:25" ht="15.75" customHeight="1"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2:25" ht="15.75" customHeight="1"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2:25" ht="15.75" customHeight="1"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2:25" ht="15.75" customHeight="1"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2:25" ht="15.75" customHeight="1"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2:25" ht="15.75" customHeight="1"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2:25" ht="15.75" customHeight="1"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2:25" ht="15.75" customHeight="1"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2:25" ht="15.75" customHeight="1"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2:25" ht="15.75" customHeight="1"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2:25" ht="15.75" customHeight="1"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2:25" ht="15.75" customHeight="1"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2:25" ht="15.75" customHeight="1"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2:25" ht="15.75" customHeight="1"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2:25" ht="15.75" customHeight="1"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2:25" ht="15.75" customHeight="1"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2:25" ht="15.75" customHeight="1"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2:25" ht="15.75" customHeight="1"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2:25" ht="15.75" customHeight="1"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2:25" ht="15.75" customHeight="1"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2:25" ht="15.75" customHeight="1"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2:25" ht="15.75" customHeight="1"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2:25" ht="15.75" customHeight="1"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2:25" ht="15.75" customHeight="1"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2:25" ht="15.75" customHeight="1"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2:25" ht="15.75" customHeight="1"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2:25" ht="15.75" customHeight="1"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2:25" ht="15.75" customHeight="1"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2:25" ht="15.75" customHeight="1"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2:25" ht="15.75" customHeight="1"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2:25" ht="15.75" customHeight="1"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2:25" ht="15.75" customHeight="1"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2:25" ht="15.75" customHeight="1"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2:25" ht="15.75" customHeight="1"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2:25" ht="15.75" customHeight="1"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2:25" ht="15.75" customHeight="1"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2:25" ht="15.75" customHeight="1"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2:25" ht="15.75" customHeight="1"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2:25" ht="15.75" customHeight="1"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2:25" ht="15.75" customHeight="1"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2:25" ht="15.75" customHeight="1"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2:25" ht="15.75" customHeight="1"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2:25" ht="15.75" customHeight="1"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2:25" ht="15.75" customHeight="1"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2:25" ht="15.75" customHeight="1"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2:25" ht="15.75" customHeight="1"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2:25" ht="15.75" customHeight="1"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2:25" ht="15.75" customHeight="1"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2:25" ht="15.75" customHeight="1"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2:25" ht="15.75" customHeight="1"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2:25" ht="15.75" customHeight="1"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2:25" ht="15.75" customHeight="1"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2:25" ht="15.75" customHeight="1"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2:25" ht="15.75" customHeight="1"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2:25" ht="15.75" customHeight="1"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2:25" ht="15.75" customHeight="1"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2:25" ht="15.75" customHeight="1"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2:25" ht="15.75" customHeight="1"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2:25" ht="15.75" customHeight="1"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2:25" ht="15.75" customHeight="1"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2:25" ht="15.75" customHeight="1"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2:25" ht="15.75" customHeight="1"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2:25" ht="15.75" customHeight="1"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2:25" ht="15.75" customHeight="1"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2:25" ht="15.75" customHeight="1"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2:25" ht="15.75" customHeight="1"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2:25" ht="15.75" customHeight="1"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2:25" ht="15.75" customHeight="1"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2:25" ht="15.75" customHeight="1"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2:25" ht="15.75" customHeight="1"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2:25" ht="15.75" customHeight="1"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2:25" ht="15.75" customHeight="1"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2:25" ht="15.75" customHeight="1"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2:25" ht="15.75" customHeight="1"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2:25" ht="15.75" customHeight="1"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2:25" ht="15.75" customHeight="1"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2:25" ht="15.75" customHeight="1"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2:25" ht="15.75" customHeight="1"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2:25" ht="15.75" customHeight="1"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2:25" ht="15.75" customHeight="1"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2:25" ht="15.75" customHeight="1"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2:25" ht="15.75" customHeight="1"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2:25" ht="15.75" customHeight="1"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2:25" ht="15.75" customHeight="1"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2:25" ht="15.75" customHeight="1"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2:25" ht="15.75" customHeight="1"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2:25" ht="15.75" customHeight="1"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2:25" ht="15.75" customHeight="1"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2:25" ht="15.75" customHeight="1"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2:25" ht="15.75" customHeight="1"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2:25" ht="15.75" customHeight="1"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2:25" ht="15.75" customHeight="1"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2:25" ht="15.75" customHeight="1"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2:25" ht="15.75" customHeight="1"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2:25" ht="15.75" customHeight="1"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2:25" ht="15.75" customHeight="1"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2:25" ht="15.75" customHeight="1"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2:25" ht="15.75" customHeight="1"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2:25" ht="15.75" customHeight="1"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2:25" ht="15.75" customHeight="1"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2:25" ht="15.75" customHeight="1"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2:25" ht="15.75" customHeight="1"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2:25" ht="15.75" customHeight="1"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2:25" ht="15.75" customHeight="1"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2:25" ht="15.75" customHeight="1"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2:25" ht="15.75" customHeight="1"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2:25" ht="15.75" customHeight="1"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2:25" ht="15.75" customHeight="1"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2:25" ht="15.75" customHeight="1"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2:25" ht="15.75" customHeight="1"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2:25" ht="15.75" customHeight="1"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2:25" ht="15.75" customHeight="1"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2:25" ht="15.75" customHeight="1"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2:25" ht="15.75" customHeight="1"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2:25" ht="15.75" customHeight="1"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2:25" ht="15.75" customHeight="1"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2:25" ht="15.75" customHeight="1"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2:25" ht="15.75" customHeight="1"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2:25" ht="15.75" customHeight="1"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2:25" ht="15.75" customHeight="1"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2:25" ht="15.75" customHeight="1"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2:25" ht="15.75" customHeight="1"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2:25" ht="15.75" customHeight="1"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2:25" ht="15.75" customHeight="1"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2:25" ht="15.75" customHeight="1"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2:25" ht="15.75" customHeight="1"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2:25" ht="15.75" customHeight="1"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2:25" ht="15.75" customHeight="1"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2:25" ht="15.75" customHeight="1"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2:25" ht="15.75" customHeight="1"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2:25" ht="15.75" customHeight="1"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2:25" ht="15.75" customHeight="1"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2:25" ht="15.75" customHeight="1"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2:25" ht="15.75" customHeight="1"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2:25" ht="15.75" customHeight="1"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2:25" ht="15.75" customHeight="1"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2:25" ht="15.75" customHeight="1"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2:25" ht="15.75" customHeight="1"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2:25" ht="15.75" customHeight="1"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2:25" ht="15.75" customHeight="1"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2:25" ht="15.75" customHeight="1"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2:25" ht="15.75" customHeight="1"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2:25" ht="15.75" customHeight="1"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2:25" ht="15.75" customHeight="1"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2:25" ht="15.75" customHeight="1"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2:25" ht="15.75" customHeight="1"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2:25" ht="15.75" customHeight="1"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2:25" ht="15.75" customHeight="1"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2:25" ht="15.75" customHeight="1"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2:25" ht="15.75" customHeight="1"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2:25" ht="15.75" customHeight="1"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2:25" ht="15.75" customHeight="1"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2:25" ht="15.75" customHeight="1"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2:25" ht="15.75" customHeight="1"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2:25" ht="15.75" customHeight="1"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2:25" ht="15.75" customHeight="1"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2:25" ht="15.75" customHeight="1"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2:25" ht="15.75" customHeight="1"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2:25" ht="15.75" customHeight="1"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2:25" ht="15.75" customHeight="1"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2:25" ht="15.75" customHeight="1"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2:25" ht="15.75" customHeight="1"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2:25" ht="15.75" customHeight="1"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2:25" ht="15.75" customHeight="1"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2:25" ht="15.75" customHeight="1"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2:25" ht="15.75" customHeight="1"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2:25" ht="15.75" customHeight="1"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2:25" ht="15.75" customHeight="1"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2:25" ht="15.75" customHeight="1"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2:25" ht="15.75" customHeight="1"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2:25" ht="15.75" customHeight="1"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2:25" ht="15.75" customHeight="1"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2:25" ht="15.75" customHeight="1"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2:25" ht="15.75" customHeight="1"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2:25" ht="15.75" customHeight="1"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2:25" ht="15.75" customHeight="1"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2:25" ht="15.75" customHeight="1"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2:25" ht="15.75" customHeight="1"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2:25" ht="15.75" customHeight="1"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2:25" ht="15.75" customHeight="1"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2:25" ht="15.75" customHeight="1"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2:25" ht="15.75" customHeight="1"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2:25" ht="15.75" customHeight="1"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2:25" ht="15.75" customHeight="1"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2:25" ht="15.75" customHeight="1"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2:25" ht="15.75" customHeight="1"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2:25" ht="15.75" customHeight="1"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2:25" ht="15.75" customHeight="1"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2:25" ht="15.75" customHeight="1"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2:25" ht="15.75" customHeight="1"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2:25" ht="15.75" customHeight="1"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2:25" ht="15.75" customHeight="1"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2:25" ht="15.75" customHeight="1"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2:25" ht="15.75" customHeight="1"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2:25" ht="15.75" customHeight="1"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2:25" ht="15.75" customHeight="1"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2:25" ht="15.75" customHeight="1"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2:25" ht="15.75" customHeight="1"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2:25" ht="15.75" customHeight="1"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2:25" ht="15.75" customHeight="1"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2:25" ht="15.75" customHeight="1"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2:25" ht="15.75" customHeight="1"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2:25" ht="15.75" customHeight="1"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2:25" ht="15.75" customHeight="1"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2:25" ht="15.75" customHeight="1"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2:25" ht="15.75" customHeight="1"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2:25" ht="15.75" customHeight="1"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2:25" ht="15.75" customHeight="1"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2:25" ht="15.75" customHeight="1"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2:25" ht="15.75" customHeight="1"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2:25" ht="15.75" customHeight="1"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2:25" ht="15.75" customHeight="1"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2:25" ht="15.75" customHeight="1"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2:25" ht="15.75" customHeight="1"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2:25" ht="15.75" customHeight="1"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2:25" ht="15.75" customHeight="1"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2:25" ht="15.75" customHeight="1"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2:25" ht="15.75" customHeight="1"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2:25" ht="15.75" customHeight="1"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2:25" ht="15.75" customHeight="1"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2:25" ht="15.75" customHeight="1"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2:25" ht="15.75" customHeight="1"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2:25" ht="15.75" customHeight="1"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2:25" ht="15.75" customHeight="1"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2:25" ht="15.75" customHeight="1"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2:25" ht="15.75" customHeight="1"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2:25" ht="15.75" customHeight="1"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2:25" ht="15.75" customHeight="1"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2:25" ht="15.75" customHeight="1"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2:25" ht="15.75" customHeight="1"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2:25" ht="15.75" customHeight="1"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2:25" ht="15.75" customHeight="1"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2:25" ht="15.75" customHeight="1"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2:25" ht="15.75" customHeight="1"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2:25" ht="15.75" customHeight="1"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2:25" ht="15.75" customHeight="1"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2:25" ht="15.75" customHeight="1"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2:25" ht="15.75" customHeight="1"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2:25" ht="15.75" customHeight="1"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2:25" ht="15.75" customHeight="1"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2:25" ht="15.75" customHeight="1"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2:25" ht="15.75" customHeight="1"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2:25" ht="15.75" customHeight="1"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2:25" ht="15.75" customHeight="1"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2:25" ht="15.75" customHeight="1"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2:25" ht="15.75" customHeight="1"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2:25" ht="15.75" customHeight="1"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2:25" ht="15.75" customHeight="1"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2:25" ht="15.75" customHeight="1"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2:25" ht="15.75" customHeight="1"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2:25" ht="15.75" customHeight="1"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2:25" ht="15.75" customHeight="1"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2:25" ht="15.75" customHeight="1"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2:25" ht="15.75" customHeight="1"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2:25" ht="15.75" customHeight="1"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2:25" ht="15.75" customHeight="1"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2:25" ht="15.75" customHeight="1"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2:25" ht="15.75" customHeight="1"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2:25" ht="15.75" customHeight="1"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2:25" ht="15.75" customHeight="1"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2:25" ht="15.75" customHeight="1"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2:25" ht="15.75" customHeight="1"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2:25" ht="15.75" customHeight="1"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2:25" ht="15.75" customHeight="1"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2:25" ht="15.75" customHeight="1"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2:25" ht="15.75" customHeight="1"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2:25" ht="15.75" customHeight="1"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2:25" ht="15.75" customHeight="1"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2:25" ht="15.75" customHeight="1"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2:25" ht="15.75" customHeight="1"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2:25" ht="15.75" customHeight="1"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2:25" ht="15.75" customHeight="1"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2:25" ht="15.75" customHeight="1"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2:25" ht="15.75" customHeight="1"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2:25" ht="15.75" customHeight="1"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2:25" ht="15.75" customHeight="1"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2:25" ht="15.75" customHeight="1"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2:25" ht="15.75" customHeight="1"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2:25" ht="15.75" customHeight="1"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2:25" ht="15.75" customHeight="1"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2:25" ht="15.75" customHeight="1"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2:25" ht="15.75" customHeight="1"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2:25" ht="15.75" customHeight="1"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2:25" ht="15.75" customHeight="1"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2:25" ht="15.75" customHeight="1"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2:25" ht="15.75" customHeight="1"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2:25" ht="15.75" customHeight="1"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2:25" ht="15.75" customHeight="1"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2:25" ht="15.75" customHeight="1"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2:25" ht="15.75" customHeight="1"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2:25" ht="15.75" customHeight="1"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2:25" ht="15.75" customHeight="1"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2:25" ht="15.75" customHeight="1"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2:25" ht="15.75" customHeight="1"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2:25" ht="15.75" customHeight="1"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2:25" ht="15.75" customHeight="1"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2:25" ht="15.75" customHeight="1"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2:25" ht="15.75" customHeight="1"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2:25" ht="15.75" customHeight="1"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2:25" ht="15.75" customHeight="1"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2:25" ht="15.75" customHeight="1"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2:25" ht="15.75" customHeight="1"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2:25" ht="15.75" customHeight="1"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2:25" ht="15.75" customHeight="1"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2:25" ht="15.75" customHeight="1"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2:25" ht="15.75" customHeight="1"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2:25" ht="15.75" customHeight="1"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2:25" ht="15.75" customHeight="1"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2:25" ht="15.75" customHeight="1"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2:25" ht="15.75" customHeight="1"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2:25" ht="15.75" customHeight="1"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2:25" ht="15.75" customHeight="1"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2:25" ht="15.75" customHeight="1"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2:25" ht="15.75" customHeight="1"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2:25" ht="15.75" customHeight="1"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2:25" ht="15.75" customHeight="1"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2:25" ht="15.75" customHeight="1"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2:25" ht="15.75" customHeight="1"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2:25" ht="15.75" customHeight="1"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2:25" ht="15.75" customHeight="1"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2:25" ht="15.75" customHeight="1"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2:25" ht="15.75" customHeight="1"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2:25" ht="15.75" customHeight="1"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2:25" ht="15.75" customHeight="1"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2:25" ht="15.75" customHeight="1"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2:25" ht="15.75" customHeight="1"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2:25" ht="15.75" customHeight="1"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2:25" ht="15.75" customHeight="1"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2:25" ht="15.75" customHeight="1"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2:25" ht="15.75" customHeight="1"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2:25" ht="15.75" customHeight="1"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2:25" ht="15.75" customHeight="1"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2:25" ht="15.75" customHeight="1"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2:25" ht="15.75" customHeight="1"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2:25" ht="15.75" customHeight="1"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2:25" ht="15.75" customHeight="1"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2:25" ht="15.75" customHeight="1"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2:25" ht="15.75" customHeight="1"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2:25" ht="15.75" customHeight="1"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2:25" ht="15.75" customHeight="1"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2:25" ht="15.75" customHeight="1"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2:25" ht="15.75" customHeight="1"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2:25" ht="15.75" customHeight="1"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2:25" ht="15.75" customHeight="1"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2:25" ht="15.75" customHeight="1"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2:25" ht="15.75" customHeight="1"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2:25" ht="15.75" customHeight="1"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2:25" ht="15.75" customHeight="1"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2:25" ht="15.75" customHeight="1"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2:25" ht="15.75" customHeight="1"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2:25" ht="15.75" customHeight="1"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2:25" ht="15.75" customHeight="1"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2:25" ht="15.75" customHeight="1"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2:25" ht="15.75" customHeight="1"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2:25" ht="15.75" customHeight="1"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2:25" ht="15.75" customHeight="1"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2:25" ht="15.75" customHeight="1"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2:25" ht="15.75" customHeight="1"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2:25" ht="15.75" customHeight="1"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2:25" ht="15.75" customHeight="1"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2:25" ht="15.75" customHeight="1"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2:25" ht="15.75" customHeight="1"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2:25" ht="15.75" customHeight="1"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2:25" ht="15.75" customHeight="1"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2:25" ht="15.75" customHeight="1"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2:25" ht="15.75" customHeight="1"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2:25" ht="15.75" customHeight="1"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2:25" ht="15.75" customHeight="1"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2:25" ht="15.75" customHeight="1"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2:25" ht="15.75" customHeight="1"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2:25" ht="15.75" customHeight="1"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2:25" ht="15.75" customHeight="1"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2:25" ht="15.75" customHeight="1"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2:25" ht="15.75" customHeight="1"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2:25" ht="15.75" customHeight="1"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2:25" ht="15.75" customHeight="1"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2:25" ht="15.75" customHeight="1"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2:25" ht="15.75" customHeight="1"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2:25" ht="15.75" customHeight="1"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2:25" ht="15.75" customHeight="1"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2:25" ht="15.75" customHeight="1"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2:25" ht="15.75" customHeight="1"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2:25" ht="15.75" customHeight="1"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2:25" ht="15.75" customHeight="1"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2:25" ht="15.75" customHeight="1"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2:25" ht="15.75" customHeight="1"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2:25" ht="15.75" customHeight="1"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2:25" ht="15.75" customHeight="1"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2:25" ht="15.75" customHeight="1"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2:25" ht="15.75" customHeight="1"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2:25" ht="15.75" customHeight="1"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2:25" ht="15.75" customHeight="1"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2:25" ht="15.75" customHeight="1"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2:25" ht="15.75" customHeight="1"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2:25" ht="15.75" customHeight="1"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2:25" ht="15.75" customHeight="1"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2:25" ht="15.75" customHeight="1"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2:25" ht="15.75" customHeight="1"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2:25" ht="15.75" customHeight="1"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2:25" ht="15.75" customHeight="1"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2:25" ht="15.75" customHeight="1"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2:25" ht="15.75" customHeight="1"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2:25" ht="15.75" customHeight="1"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2:25" ht="15.75" customHeight="1"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2:25" ht="15.75" customHeight="1"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2:25" ht="15.75" customHeight="1"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2:25" ht="15.75" customHeight="1"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2:25" ht="15.75" customHeight="1"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2:25" ht="15.75" customHeight="1"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2:25" ht="15.75" customHeight="1"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2:25" ht="15.75" customHeight="1"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2:25" ht="15.75" customHeight="1"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2:25" ht="15.75" customHeight="1"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2:25" ht="15.75" customHeight="1"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2:25" ht="15.75" customHeight="1"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2:25" ht="15.75" customHeight="1"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2:25" ht="15.75" customHeight="1"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2:25" ht="15.75" customHeight="1"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2:25" ht="15.75" customHeight="1"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2:25" ht="15.75" customHeight="1"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2:25" ht="15.75" customHeight="1"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2:25" ht="15.75" customHeight="1"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2:25" ht="15.75" customHeight="1"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2:25" ht="15.75" customHeight="1"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2:25" ht="15.75" customHeight="1"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2:25" ht="15.75" customHeight="1"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2:25" ht="15.75" customHeight="1"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2:25" ht="15.75" customHeight="1"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2:25" ht="15.75" customHeight="1"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2:25" ht="15.75" customHeight="1"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2:25" ht="15.75" customHeight="1"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2:25" ht="15.75" customHeight="1"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2:25" ht="15.75" customHeight="1"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2:25" ht="15.75" customHeight="1"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2:25" ht="15.75" customHeight="1"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2:25" ht="15.75" customHeight="1"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2:25" ht="15.75" customHeight="1"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2:25" ht="15.75" customHeight="1"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2:25" ht="15.75" customHeight="1"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2:25" ht="15.75" customHeight="1"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2:25" ht="15.75" customHeight="1"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2:25" ht="15.75" customHeight="1"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2:25" ht="15.75" customHeight="1"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2:25" ht="15.75" customHeight="1"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2:25" ht="15.75" customHeight="1"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2:25" ht="15.75" customHeight="1"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2:25" ht="15.75" customHeight="1"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2:25" ht="15.75" customHeight="1"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2:25" ht="15.75" customHeight="1"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2:25" ht="15.75" customHeight="1"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2:25" ht="15.75" customHeight="1"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2:25" ht="15.75" customHeight="1"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2:25" ht="15.75" customHeight="1"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2:25" ht="15.75" customHeight="1"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2:25" ht="15.75" customHeight="1"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2:25" ht="15.75" customHeight="1"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2:25" ht="15.75" customHeight="1"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2:25" ht="15.75" customHeight="1"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2:25" ht="15.75" customHeight="1"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2:25" ht="15.75" customHeight="1"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2:25" ht="15.75" customHeight="1"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2:25" ht="15.75" customHeight="1"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2:25" ht="15.75" customHeight="1"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2:25" ht="15.75" customHeight="1"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2:25" ht="15.75" customHeight="1"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2:25" ht="15.75" customHeight="1"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2:25" ht="15.75" customHeight="1"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2:25" ht="15.75" customHeight="1"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2:25" ht="15.75" customHeight="1"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2:25" ht="15.75" customHeight="1"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2:25" ht="15.75" customHeight="1"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2:25" ht="15.75" customHeight="1"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2:25" ht="15.75" customHeight="1"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2:25" ht="15.75" customHeight="1"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2:25" ht="15.75" customHeight="1"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2:25" ht="15.75" customHeight="1"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2:25" ht="15.75" customHeight="1"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2:25" ht="15.75" customHeight="1"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2:25" ht="15.75" customHeight="1"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2:25" ht="15.75" customHeight="1"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2:25" ht="15.75" customHeight="1"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2:25" ht="15.75" customHeight="1"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2:25" ht="15.75" customHeight="1"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2:25" ht="15.75" customHeight="1"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2:25" ht="15.75" customHeight="1"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2:25" ht="15.75" customHeight="1"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2:25" ht="15.75" customHeight="1"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2:25" ht="15.75" customHeight="1"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2:25" ht="15.75" customHeight="1"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2:25" ht="15.75" customHeight="1"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2:25" ht="15.75" customHeight="1"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2:25" ht="15.75" customHeight="1"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2:25" ht="15.75" customHeight="1"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2:25" ht="15.75" customHeight="1"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2:25" ht="15.75" customHeight="1"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2:25" ht="15.75" customHeight="1"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2:25" ht="15.75" customHeight="1"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2:25" ht="15.75" customHeight="1"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2:25" ht="15.75" customHeight="1"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2:25" ht="15.75" customHeight="1"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2:25" ht="15.75" customHeight="1"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2:25" ht="15.75" customHeight="1"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2:25" ht="15.75" customHeight="1"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2:25" ht="15.75" customHeight="1"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2:25" ht="15.75" customHeight="1"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2:25" ht="15.75" customHeight="1"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2:25" ht="15.75" customHeight="1"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2:25" ht="15.75" customHeight="1"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2:25" ht="15.75" customHeight="1"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2:25" ht="15.75" customHeight="1"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2:25" ht="15.75" customHeight="1"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2:25" ht="15.75" customHeight="1"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2:25" ht="15.75" customHeight="1"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2:25" ht="15.75" customHeight="1"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2:25" ht="15.75" customHeight="1"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2:25" ht="15.75" customHeight="1"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2:25" ht="15.75" customHeight="1"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2:25" ht="15.75" customHeight="1"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2:25" ht="15.75" customHeight="1"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2:25" ht="15.75" customHeight="1"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2:25" ht="15.75" customHeight="1"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2:25" ht="15.75" customHeight="1"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2:25" ht="15.75" customHeight="1"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2:25" ht="15.75" customHeight="1"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2:25" ht="15.75" customHeight="1"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2:25" ht="15.75" customHeight="1"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2:25" ht="15.75" customHeight="1"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2:25" ht="15.75" customHeight="1"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2:25" ht="15.75" customHeight="1"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2:25" ht="15.75" customHeight="1"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2:25" ht="15.75" customHeight="1"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2:25" ht="15.75" customHeight="1"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2:25" ht="15.75" customHeight="1"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2:25" ht="15.75" customHeight="1"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2:25" ht="15.75" customHeight="1"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2:25" ht="15.75" customHeight="1"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2:25" ht="15.75" customHeight="1"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2:25" ht="15.75" customHeight="1"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2:25" ht="15.75" customHeight="1"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2:25" ht="15.75" customHeight="1"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2:25" ht="15.75" customHeight="1"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2:25" ht="15.75" customHeight="1"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2:25" ht="15.75" customHeight="1"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2:25" ht="15.75" customHeight="1"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2:25" ht="15.75" customHeight="1"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2:25" ht="15.75" customHeight="1"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2:25" ht="15.75" customHeight="1"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2:25" ht="15.75" customHeight="1"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2:25" ht="15.75" customHeight="1"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2:25" ht="15.75" customHeight="1"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2:25" ht="15.75" customHeight="1"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2:25" ht="15.75" customHeight="1"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2:25" ht="15.75" customHeight="1"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2:25" ht="15.75" customHeight="1"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2:25" ht="15.75" customHeight="1"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2:25" ht="15.75" customHeight="1"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2:25" ht="15.75" customHeight="1"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2:25" ht="15.75" customHeight="1"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2:25" ht="15.75" customHeight="1"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2:25" ht="15.75" customHeight="1"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2:25" ht="15.75" customHeight="1"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2:25" ht="15.75" customHeight="1"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2:25" ht="15.75" customHeight="1"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2:25" ht="15.75" customHeight="1"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2:25" ht="15.75" customHeight="1"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2:25" ht="15.75" customHeight="1"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2:25" ht="15.75" customHeight="1"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2:25" ht="15.75" customHeight="1"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2:25" ht="15.75" customHeight="1"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2:25" ht="15.75" customHeight="1"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2:25" ht="15.75" customHeight="1"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2:25" ht="15.75" customHeight="1"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2:25" ht="15.75" customHeight="1"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2:25" ht="15.75" customHeight="1"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2:25" ht="15.75" customHeight="1"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2:25" ht="15.75" customHeight="1"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2:25" ht="15.75" customHeight="1"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2:25" ht="15.75" customHeight="1"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2:25" ht="15.75" customHeight="1"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2:25" ht="15.75" customHeight="1"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2:25" ht="15.75" customHeight="1"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2:25" ht="15.75" customHeight="1"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2:25" ht="15.75" customHeight="1"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2:25" ht="15.75" customHeight="1"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2:25" ht="15.75" customHeight="1"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2:25" ht="15.75" customHeight="1"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2:25" ht="15.75" customHeight="1"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2:25" ht="15.75" customHeight="1"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2:25" ht="15.75" customHeight="1"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2:25" ht="15.75" customHeight="1"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2:25" ht="15.75" customHeight="1"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2:25" ht="15.75" customHeight="1"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2:25" ht="15.75" customHeight="1"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2:25" ht="15.75" customHeight="1"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2:25" ht="15.75" customHeight="1"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2:25" ht="15.75" customHeight="1"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2:25" ht="15.75" customHeight="1"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2:25" ht="15.75" customHeight="1"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2:25" ht="15.75" customHeight="1"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2:25" ht="15.75" customHeight="1"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2:25" ht="15.75" customHeight="1"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2:25" ht="15.75" customHeight="1"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2:25" ht="15.75" customHeight="1"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2:25" ht="15.75" customHeight="1"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2:25" ht="15.75" customHeight="1"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2:25" ht="15.75" customHeight="1"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2:25" ht="15.75" customHeight="1"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2:25" ht="15.75" customHeight="1"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2:25" ht="15.75" customHeight="1"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2:25" ht="15.75" customHeight="1"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2:25" ht="15.75" customHeight="1"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2:25" ht="15.75" customHeight="1"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2:25" ht="15.75" customHeight="1"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2:25" ht="15.75" customHeight="1"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2:25" ht="15.75" customHeight="1"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2:25" ht="15.75" customHeight="1"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2:25" ht="15.75" customHeight="1"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2:25" ht="15.75" customHeight="1"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2:25" ht="15.75" customHeight="1"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2:25" ht="15.75" customHeight="1"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2:25" ht="15.75" customHeight="1"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2:25" ht="15.75" customHeight="1"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2:25" ht="15.75" customHeight="1"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2:25" ht="15.75" customHeight="1"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2:25" ht="15.75" customHeight="1"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2:25" ht="15.75" customHeight="1"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2:25" ht="15.75" customHeight="1"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2:25" ht="15.75" customHeight="1"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2:25" ht="15.75" customHeight="1"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2:25" ht="15.75" customHeight="1"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2:25" ht="15.75" customHeight="1"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2:25" ht="15.75" customHeight="1"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2:25" ht="15.75" customHeight="1"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2:25" ht="15.75" customHeight="1"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2:25" ht="15.75" customHeight="1"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2:25" ht="15.75" customHeight="1"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2:25" ht="15.75" customHeight="1"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2:25" ht="15.75" customHeight="1"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2:25" ht="15.75" customHeight="1"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2:25" ht="15.75" customHeight="1"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2:25" ht="15.75" customHeight="1"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2:25" ht="15.75" customHeight="1"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2:25" ht="15.75" customHeight="1"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2:25" ht="15.75" customHeight="1"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2:25" ht="15.75" customHeight="1"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2:25" ht="15.75" customHeight="1"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2:25" ht="15.75" customHeight="1"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2:25" ht="15.75" customHeight="1"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2:25" ht="15.75" customHeight="1"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2:25" ht="15.75" customHeight="1"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2:25" ht="15.75" customHeight="1"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2:25" ht="15.75" customHeight="1"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2:25" ht="15.75" customHeight="1"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2:25" ht="15.75" customHeight="1"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2:25" ht="15.75" customHeight="1"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2:25" ht="15.75" customHeight="1"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2:25" ht="15.75" customHeight="1"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2:25" ht="15.75" customHeight="1"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2:25" ht="15.75" customHeight="1"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2:25" ht="15.75" customHeight="1"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2:25" ht="15.75" customHeight="1"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2:25" ht="15.75" customHeight="1"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2:25" ht="15.75" customHeight="1"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2:25" ht="15.75" customHeight="1"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2:25" ht="15.75" customHeight="1"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2:25" ht="15.75" customHeight="1"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2:25" ht="15.75" customHeight="1"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2:25" ht="15.75" customHeight="1"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2:25" ht="15.75" customHeight="1"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2:25" ht="15.75" customHeight="1"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2:25" ht="15.75" customHeight="1"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2:25" ht="15.75" customHeight="1"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2:25" ht="15.75" customHeight="1"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2:25" ht="15.75" customHeight="1"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2:25" ht="15.75" customHeight="1"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2:25" ht="15.75" customHeight="1"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2:25" ht="15.75" customHeight="1"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2:25" ht="15.75" customHeight="1"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2:25" ht="15.75" customHeight="1"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2:25" ht="15.75" customHeight="1"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2:25" ht="15.75" customHeight="1"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2:25" ht="15.75" customHeight="1"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2:25" ht="15.75" customHeight="1"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2:25" ht="15.75" customHeight="1"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2:25" ht="15.75" customHeight="1"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2:25" ht="15.75" customHeight="1"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2:25" ht="15.75" customHeight="1"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2:25" ht="15.75" customHeight="1"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2:25" ht="15.75" customHeight="1"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2:25" ht="15.75" customHeight="1"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2:25" ht="15.75" customHeight="1"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2:25" ht="15.75" customHeight="1"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2:25" ht="15.75" customHeight="1"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2:25" ht="15.75" customHeight="1"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2:25" ht="15.75" customHeight="1"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2:25" ht="15.75" customHeight="1"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2:25" ht="15.75" customHeight="1"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2:25" ht="15.75" customHeight="1"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2:25" ht="15.75" customHeight="1"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2:25" ht="15.75" customHeight="1"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2:25" ht="15.75" customHeight="1"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2:25" ht="15.75" customHeight="1"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2:25" ht="15.75" customHeight="1"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2:25" ht="15.75" customHeight="1"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2:25" ht="15.75" customHeight="1"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2:25" ht="15.75" customHeight="1"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2:25" ht="15.75" customHeight="1"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2:25" ht="15.75" customHeight="1"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2:25" ht="15.75" customHeight="1"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2:25" ht="15.75" customHeight="1"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2:25" ht="15.75" customHeight="1"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2:25" ht="15.75" customHeight="1"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2:25" ht="15.75" customHeight="1"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2:25" ht="15.75" customHeight="1"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2:25" ht="15.75" customHeight="1"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2:25" ht="15.75" customHeight="1"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2:25" ht="15.75" customHeight="1"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2:25" ht="15.75" customHeight="1"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2:25" ht="15.75" customHeight="1"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2:25" ht="15.75" customHeight="1"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2:25" ht="15.75" customHeight="1"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2:25" ht="15.75" customHeight="1"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2:25" ht="15.75" customHeight="1"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2:25" ht="15.75" customHeight="1"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2:25" ht="15.75" customHeight="1"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2:25" ht="15.75" customHeight="1"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2:25" ht="15.75" customHeight="1"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2:25" ht="15.75" customHeight="1"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2:25" ht="15.75" customHeight="1"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2:25" ht="15.75" customHeight="1"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2:25" ht="15.75" customHeight="1"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2:25" ht="15.75" customHeight="1"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2:25" ht="15.75" customHeight="1"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2:25" ht="15.75" customHeight="1"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2:25" ht="15.75" customHeight="1"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2:25" ht="15.75" customHeight="1"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2:25" ht="15.75" customHeight="1"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2:25" ht="15.75" customHeight="1"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2:25" ht="15.75" customHeight="1"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2:25" ht="15.75" customHeight="1"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2:25" ht="15.75" customHeight="1"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2:25" ht="15.75" customHeight="1"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2:25" ht="15.75" customHeight="1"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2:25" ht="15.75" customHeight="1"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2:25" ht="15.75" customHeight="1"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2:25" ht="15.75" customHeight="1"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2:25" ht="15.75" customHeight="1"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2:25" ht="15.75" customHeight="1"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2:25" ht="15.75" customHeight="1"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2:25" ht="15.75" customHeight="1"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2:25" ht="15.75" customHeight="1"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2:25" ht="15.75" customHeight="1"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2:25" ht="15.75" customHeight="1"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2:25" ht="15.75" customHeight="1"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2:25" ht="15.75" customHeight="1"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2:25" ht="15.75" customHeight="1"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2:25" ht="15.75" customHeight="1"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2:25" ht="15.75" customHeight="1"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2:25" ht="15.75" customHeight="1"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2:25" ht="15.75" customHeight="1"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2:25" ht="15.75" customHeight="1"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</sheetData>
  <mergeCells count="13">
    <mergeCell ref="S9:V9"/>
    <mergeCell ref="S4:W4"/>
    <mergeCell ref="A3:W3"/>
    <mergeCell ref="M2:W2"/>
    <mergeCell ref="A9:E9"/>
    <mergeCell ref="G9:K9"/>
    <mergeCell ref="M9:Q9"/>
    <mergeCell ref="A1:W1"/>
    <mergeCell ref="A2:E2"/>
    <mergeCell ref="G2:L2"/>
    <mergeCell ref="G4:L4"/>
    <mergeCell ref="M4:R4"/>
    <mergeCell ref="A4:F4"/>
  </mergeCells>
  <pageMargins left="0.7" right="0.7" top="0.75" bottom="0.75" header="0" footer="0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ISABELA TANGARIFE OSORNO</dc:creator>
  <cp:lastModifiedBy>Claudia María Gutierrez</cp:lastModifiedBy>
  <dcterms:created xsi:type="dcterms:W3CDTF">2015-06-05T18:19:34Z</dcterms:created>
  <dcterms:modified xsi:type="dcterms:W3CDTF">2026-09-14T16:36:33Z</dcterms:modified>
</cp:coreProperties>
</file>