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CARO\Documents\ALCALDIA URIBE URIBE\Procesos de Selección\Ascensor 2.0\"/>
    </mc:Choice>
  </mc:AlternateContent>
  <xr:revisionPtr revIDLastSave="0" documentId="8_{73B2EF02-DF2F-4776-BBF6-21366BA8A900}" xr6:coauthVersionLast="47" xr6:coauthVersionMax="47" xr10:uidLastSave="{00000000-0000-0000-0000-000000000000}"/>
  <bookViews>
    <workbookView xWindow="-120" yWindow="-120" windowWidth="20730" windowHeight="110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TRATAMIENTO'!$B$2:$X$53</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ANALISIS'!$B$2:$F$43</definedName>
    <definedName name="contratación">'IDENTIFICACION Y ANALISIS'!#REF!</definedName>
    <definedName name="ejecución">'IDENTIFICACION Y ANALISIS'!$B$20:$B$43</definedName>
    <definedName name="OPCIONES">'ASIGNACION Y TRATAMIENTO'!$B$57:$B$59</definedName>
    <definedName name="planeación">'IDENTIFICACION Y ANALISIS'!#REF!</definedName>
    <definedName name="selección">'IDENTIFICACION Y ANALISIS'!#REF!</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15" l="1"/>
  <c r="K23" i="11"/>
  <c r="I16" i="15" l="1"/>
  <c r="O11" i="6" s="1"/>
  <c r="J16" i="15"/>
  <c r="P11" i="6" s="1"/>
  <c r="C16" i="15"/>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0" i="6"/>
  <c r="H30" i="6"/>
  <c r="I30" i="6"/>
  <c r="N30" i="6"/>
  <c r="S30" i="6"/>
  <c r="T30" i="6"/>
  <c r="U30" i="6"/>
  <c r="V30" i="6"/>
  <c r="W30" i="6"/>
  <c r="X30" i="6"/>
  <c r="B35" i="15"/>
  <c r="D30" i="6" s="1"/>
  <c r="C35" i="15"/>
  <c r="C30" i="6" s="1"/>
  <c r="I35" i="15"/>
  <c r="J35" i="15"/>
  <c r="P30" i="6" s="1"/>
  <c r="B30" i="15"/>
  <c r="D25" i="6" s="1"/>
  <c r="C30" i="15"/>
  <c r="C25" i="6" s="1"/>
  <c r="I30" i="15"/>
  <c r="J30" i="15"/>
  <c r="P25" i="6" s="1"/>
  <c r="B31" i="15"/>
  <c r="D26" i="6" s="1"/>
  <c r="C31" i="15"/>
  <c r="C26" i="6" s="1"/>
  <c r="I31" i="15"/>
  <c r="O26" i="6" s="1"/>
  <c r="J31" i="15"/>
  <c r="P26" i="6" s="1"/>
  <c r="B32" i="15"/>
  <c r="D27" i="6" s="1"/>
  <c r="C32" i="15"/>
  <c r="C27" i="6" s="1"/>
  <c r="I32" i="15"/>
  <c r="J32" i="15"/>
  <c r="P27" i="6" s="1"/>
  <c r="B33" i="15"/>
  <c r="D28" i="6" s="1"/>
  <c r="C33" i="15"/>
  <c r="C28" i="6" s="1"/>
  <c r="I33" i="15"/>
  <c r="J33" i="15"/>
  <c r="P28" i="6" s="1"/>
  <c r="B34" i="15"/>
  <c r="D29" i="6" s="1"/>
  <c r="C34" i="15"/>
  <c r="C29" i="6" s="1"/>
  <c r="I34" i="15"/>
  <c r="J34" i="15"/>
  <c r="P29" i="6" s="1"/>
  <c r="B18" i="15"/>
  <c r="D13" i="6" s="1"/>
  <c r="C18" i="15"/>
  <c r="C13" i="6" s="1"/>
  <c r="I18" i="15"/>
  <c r="J18" i="15"/>
  <c r="P13" i="6" s="1"/>
  <c r="B19" i="15"/>
  <c r="D14" i="6" s="1"/>
  <c r="C19" i="15"/>
  <c r="C14" i="6" s="1"/>
  <c r="I19" i="15"/>
  <c r="O14" i="6" s="1"/>
  <c r="J19" i="15"/>
  <c r="P14" i="6" s="1"/>
  <c r="B20" i="15"/>
  <c r="D15" i="6" s="1"/>
  <c r="C20" i="15"/>
  <c r="C15" i="6" s="1"/>
  <c r="I20" i="15"/>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c r="J24" i="15"/>
  <c r="P19" i="6" s="1"/>
  <c r="B25" i="15"/>
  <c r="D20" i="6" s="1"/>
  <c r="C25" i="15"/>
  <c r="C20" i="6" s="1"/>
  <c r="I25" i="15"/>
  <c r="O20" i="6" s="1"/>
  <c r="J25" i="15"/>
  <c r="P20" i="6" s="1"/>
  <c r="B26" i="15"/>
  <c r="D21" i="6"/>
  <c r="C26" i="15"/>
  <c r="C21" i="6" s="1"/>
  <c r="I26" i="15"/>
  <c r="O21" i="6" s="1"/>
  <c r="J26" i="15"/>
  <c r="P21" i="6" s="1"/>
  <c r="B27" i="15"/>
  <c r="D22" i="6" s="1"/>
  <c r="C27" i="15"/>
  <c r="C22" i="6" s="1"/>
  <c r="I27" i="15"/>
  <c r="O22" i="6" s="1"/>
  <c r="J27" i="15"/>
  <c r="P22" i="6" s="1"/>
  <c r="B28" i="15"/>
  <c r="D23" i="6" s="1"/>
  <c r="C28" i="15"/>
  <c r="C23" i="6" s="1"/>
  <c r="I28" i="15"/>
  <c r="O23" i="6" s="1"/>
  <c r="J28" i="15"/>
  <c r="P23" i="6" s="1"/>
  <c r="B29" i="15"/>
  <c r="D24" i="6" s="1"/>
  <c r="C29" i="15"/>
  <c r="C24" i="6" s="1"/>
  <c r="F24" i="6" s="1"/>
  <c r="I29" i="15"/>
  <c r="J29" i="15"/>
  <c r="P24" i="6" s="1"/>
  <c r="B17" i="15"/>
  <c r="D12" i="6" s="1"/>
  <c r="C17" i="15"/>
  <c r="C12" i="6" s="1"/>
  <c r="I17" i="15"/>
  <c r="J17" i="15"/>
  <c r="P12" i="6" s="1"/>
  <c r="C11" i="6"/>
  <c r="F11" i="6" s="1"/>
  <c r="K36" i="11"/>
  <c r="J30" i="6" s="1"/>
  <c r="L36" i="11"/>
  <c r="K30" i="6" s="1"/>
  <c r="K35" i="11"/>
  <c r="L35" i="11" s="1"/>
  <c r="K29" i="6" s="1"/>
  <c r="K34" i="11"/>
  <c r="L34" i="11"/>
  <c r="K28" i="6" s="1"/>
  <c r="K33" i="11"/>
  <c r="J27" i="6" s="1"/>
  <c r="K32" i="11"/>
  <c r="J26" i="6" s="1"/>
  <c r="K31" i="11"/>
  <c r="L31" i="11" s="1"/>
  <c r="K25" i="6" s="1"/>
  <c r="K30" i="11"/>
  <c r="L30" i="11" s="1"/>
  <c r="K24" i="6" s="1"/>
  <c r="J24" i="6"/>
  <c r="K29" i="11"/>
  <c r="L29" i="11" s="1"/>
  <c r="K23" i="6" s="1"/>
  <c r="K28" i="11"/>
  <c r="J22" i="6" s="1"/>
  <c r="K27" i="11"/>
  <c r="L27" i="11" s="1"/>
  <c r="K21" i="6" s="1"/>
  <c r="K26" i="11"/>
  <c r="J20" i="6" s="1"/>
  <c r="K25" i="11"/>
  <c r="J19" i="6" s="1"/>
  <c r="K24" i="11"/>
  <c r="L24" i="11" s="1"/>
  <c r="K18" i="6" s="1"/>
  <c r="L23" i="1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J28" i="6"/>
  <c r="O15" i="6"/>
  <c r="K22" i="15"/>
  <c r="Q17" i="6" s="1"/>
  <c r="J16" i="6" l="1"/>
  <c r="L25" i="11"/>
  <c r="K19" i="6" s="1"/>
  <c r="L19" i="11"/>
  <c r="K13" i="6" s="1"/>
  <c r="J17" i="6"/>
  <c r="J25" i="6"/>
  <c r="K24" i="15"/>
  <c r="L24" i="15" s="1"/>
  <c r="R19" i="6" s="1"/>
  <c r="L18" i="11"/>
  <c r="K12" i="6" s="1"/>
  <c r="J21" i="6"/>
  <c r="F18" i="6"/>
  <c r="E18" i="6"/>
  <c r="E23" i="6"/>
  <c r="F23" i="6"/>
  <c r="F20" i="6"/>
  <c r="E20" i="6"/>
  <c r="F22" i="6"/>
  <c r="E22" i="6"/>
  <c r="E17" i="6"/>
  <c r="F17" i="6"/>
  <c r="F21" i="6"/>
  <c r="E21" i="6"/>
  <c r="F19" i="6"/>
  <c r="E19" i="6"/>
  <c r="L32" i="11"/>
  <c r="K26" i="6" s="1"/>
  <c r="K25" i="15"/>
  <c r="J23" i="6"/>
  <c r="K28" i="15"/>
  <c r="L28" i="15" s="1"/>
  <c r="R23" i="6" s="1"/>
  <c r="K27" i="15"/>
  <c r="K26" i="15"/>
  <c r="K23" i="15"/>
  <c r="L23" i="15" s="1"/>
  <c r="R18" i="6" s="1"/>
  <c r="K21" i="15"/>
  <c r="E11" i="6"/>
  <c r="L26" i="11"/>
  <c r="K20" i="6" s="1"/>
  <c r="L22" i="15"/>
  <c r="R17" i="6" s="1"/>
  <c r="J15" i="6"/>
  <c r="K17" i="15"/>
  <c r="L17" i="15" s="1"/>
  <c r="R12" i="6" s="1"/>
  <c r="K29" i="15"/>
  <c r="L29" i="15" s="1"/>
  <c r="R24" i="6" s="1"/>
  <c r="K20" i="15"/>
  <c r="L20" i="15" s="1"/>
  <c r="R15" i="6" s="1"/>
  <c r="K19" i="15"/>
  <c r="Q14" i="6" s="1"/>
  <c r="K18" i="15"/>
  <c r="Q13" i="6" s="1"/>
  <c r="K34" i="15"/>
  <c r="L34" i="15" s="1"/>
  <c r="R29" i="6" s="1"/>
  <c r="K33" i="15"/>
  <c r="L33" i="15" s="1"/>
  <c r="R28" i="6" s="1"/>
  <c r="K32" i="15"/>
  <c r="Q27" i="6" s="1"/>
  <c r="K30" i="15"/>
  <c r="L30" i="15" s="1"/>
  <c r="R25" i="6" s="1"/>
  <c r="K35" i="15"/>
  <c r="Q30" i="6" s="1"/>
  <c r="L28" i="11"/>
  <c r="K22" i="6" s="1"/>
  <c r="L33" i="11"/>
  <c r="K27" i="6" s="1"/>
  <c r="O24" i="6"/>
  <c r="E12" i="6"/>
  <c r="F12" i="6"/>
  <c r="E16" i="6"/>
  <c r="F16" i="6"/>
  <c r="F15" i="6"/>
  <c r="E15" i="6"/>
  <c r="F14" i="6"/>
  <c r="E14" i="6"/>
  <c r="E13" i="6"/>
  <c r="F13" i="6"/>
  <c r="F29" i="6"/>
  <c r="E29" i="6"/>
  <c r="F28" i="6"/>
  <c r="E28" i="6"/>
  <c r="F27" i="6"/>
  <c r="E27" i="6"/>
  <c r="E26" i="6"/>
  <c r="F26" i="6"/>
  <c r="E25" i="6"/>
  <c r="F25" i="6"/>
  <c r="F30" i="6"/>
  <c r="E30" i="6"/>
  <c r="K16" i="15"/>
  <c r="K31" i="15"/>
  <c r="J29" i="6"/>
  <c r="O27" i="6"/>
  <c r="L17" i="11"/>
  <c r="K11" i="6" s="1"/>
  <c r="O12" i="6"/>
  <c r="E24" i="6"/>
  <c r="O28" i="6"/>
  <c r="O29" i="6"/>
  <c r="O25" i="6"/>
  <c r="O13" i="6"/>
  <c r="Q23" i="6"/>
  <c r="J14" i="6"/>
  <c r="O30" i="6"/>
  <c r="J18" i="6"/>
  <c r="Q29" i="6" l="1"/>
  <c r="Q28" i="6"/>
  <c r="Q19" i="6"/>
  <c r="L35" i="15"/>
  <c r="R30" i="6" s="1"/>
  <c r="Q18" i="6"/>
  <c r="Q15"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<sst xmlns="http://schemas.openxmlformats.org/spreadsheetml/2006/main" count="340" uniqueCount="156">
  <si>
    <t>Catastrófico</t>
  </si>
  <si>
    <t>Moderado</t>
  </si>
  <si>
    <t>Probabilidad</t>
  </si>
  <si>
    <t>Impacto</t>
  </si>
  <si>
    <t>Regulatorios</t>
  </si>
  <si>
    <t>%</t>
  </si>
  <si>
    <t>Probabilidad de Ocurrencia</t>
  </si>
  <si>
    <t>DEFINICIONES</t>
  </si>
  <si>
    <t>Raro (puede ocurrir excepcionalmente)</t>
  </si>
  <si>
    <t>Improbable (puede ocurrir ocasionalmente)</t>
  </si>
  <si>
    <t>Posible (puede ocurrir en cualquier momento futuro)</t>
  </si>
  <si>
    <t>Probable (probablemente va a ocurrir)</t>
  </si>
  <si>
    <t>Valoración</t>
  </si>
  <si>
    <t>Insignificante</t>
  </si>
  <si>
    <t>Menor</t>
  </si>
  <si>
    <t>Mayor</t>
  </si>
  <si>
    <t>Impacto del Riesgo</t>
  </si>
  <si>
    <t>Valoración del Riesgo</t>
  </si>
  <si>
    <t>Categoría</t>
  </si>
  <si>
    <t xml:space="preserve">8, 9 y 10 </t>
  </si>
  <si>
    <t>Riesgo extremo</t>
  </si>
  <si>
    <t xml:space="preserve">6 y 7 </t>
  </si>
  <si>
    <t>Riesgo alto</t>
  </si>
  <si>
    <t>Riesgo medio</t>
  </si>
  <si>
    <t xml:space="preserve">2, 3 y 4 </t>
  </si>
  <si>
    <t>Riesgo bajo</t>
  </si>
  <si>
    <t>Operacionales</t>
  </si>
  <si>
    <t>TIPO</t>
  </si>
  <si>
    <t>CLASE</t>
  </si>
  <si>
    <t>FUENTE</t>
  </si>
  <si>
    <t>ETAPAS</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</si>
  <si>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</si>
  <si>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</si>
  <si>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</si>
  <si>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</si>
  <si>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</si>
  <si>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</si>
  <si>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</si>
  <si>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</si>
  <si>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</si>
  <si>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</si>
  <si>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</si>
  <si>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</si>
  <si>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</si>
  <si>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</si>
  <si>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</si>
  <si>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</si>
  <si>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</si>
  <si>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</si>
  <si>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</si>
  <si>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</si>
  <si>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</si>
  <si>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</si>
  <si>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</si>
  <si>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</si>
  <si>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</si>
  <si>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</si>
  <si>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</si>
  <si>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</si>
  <si>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</si>
  <si>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</si>
  <si>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</si>
  <si>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</si>
  <si>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</si>
  <si>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</si>
  <si>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</si>
  <si>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</si>
  <si>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</si>
  <si>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</si>
  <si>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</si>
  <si>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</si>
  <si>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</si>
  <si>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</si>
  <si>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</si>
  <si>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Esta matriz es un documento anexo del Estudio Previo</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</si>
  <si>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</si>
  <si>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</si>
  <si>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</si>
  <si>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</si>
  <si>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</si>
  <si>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</si>
  <si>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</si>
  <si>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</si>
  <si>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</si>
  <si>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</si>
  <si>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</si>
  <si>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</si>
  <si>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</si>
  <si>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</si>
  <si>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</si>
  <si>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</si>
  <si>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</si>
  <si>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</si>
  <si>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</si>
  <si>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</si>
  <si>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</si>
  <si>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t>Objeto del Proceso de Contratación</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</si>
  <si>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</si>
  <si>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</si>
  <si>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t>Factores ambientales.</t>
  </si>
  <si>
    <t xml:space="preserve">Normativa aplicable al objeto del Proceso de Contratación.
</t>
  </si>
  <si>
    <t>Sector del objeto del Proceso de Contratación y su mercado.</t>
  </si>
  <si>
    <t>Experiencia propia y de otras Entidades Estatales en Procesos de Contratación del mismo tipo.</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</si>
  <si>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</si>
  <si>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</si>
  <si>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Incumplimiento de compromisos adquiridos por el contratista seleccionado con sus subcontratistas, suministradores de servicios.</t>
  </si>
  <si>
    <t>Daños a la infraestructura física o bienes durante la ejecución de los servicios, que sean atribuibles al contratista</t>
  </si>
  <si>
    <t>Accidentes laborales del personal asignado por el contratista para la prestación de los servicios</t>
  </si>
  <si>
    <t xml:space="preserve">Personal del contratista sin conocimiento en la aplicación de la NTC 5926-1 </t>
  </si>
  <si>
    <t>Que se generen retrasos o reprogramaciones en la ejecución de los servicios 
Que los servicios no se presten con la calidad solicitada por la entidad</t>
  </si>
  <si>
    <t>Que se presenten demoras en la ejecución del contrato
Que se deban adelantar modificaciones al contrato 
Que se generen sobre costos que supongan adelantar adiciones de recursos</t>
  </si>
  <si>
    <t>Que se invaliden los resultados de las inspecciones adelantadas y de la certificación
Que se generen reprocesos y demoras en la ejecución del contrato</t>
  </si>
  <si>
    <t>Que se inicien sanciones o demandas contra la entidad
Que se deba reprogramar las jornadas y se generen retrasos en la ejecución del contrato</t>
  </si>
  <si>
    <t>Que se afecte la prestación normal de los servicios de la Alcaldía
Que haya afectación a los activos de información de la entidad
Que se deban iniciar trámites administrativos para la restitución de bienes o el pago de daños y perjuicios</t>
  </si>
  <si>
    <t>Objeto Contractual: Prestar el servicio de inspección general y certificación del ascensor de propiedad del fondo de desarrollo local de Rafael Uribe Uribe</t>
  </si>
  <si>
    <t>Que los resultados de la inspección del ascensor no sean confiables
Que se generen reprocesos y demoras en la ejecución del contrato</t>
  </si>
  <si>
    <t>Demora en el inicio previsto para la ejecución de los servicios e incumplimiento a la programación</t>
  </si>
  <si>
    <t>Que no te cuente con la prestación de los servicios en los tiempos requeridos por la entidad
Que se generen sanciones por parte de las autoridades distritales por no contar con la certificación
Que se deba suspender la operación del ascensor</t>
  </si>
  <si>
    <t>Daños en el ascensor que imposibiliten o dificulten su certificación</t>
  </si>
  <si>
    <t>Que se deba suspender la operación del ascensor
Que generen demoras y costos adicionales en el contrato</t>
  </si>
  <si>
    <t>Demoras en la entrega de informes, soportes o documentación contractual por parte del contratista</t>
  </si>
  <si>
    <t>Dificultad para ejercer la supervisión del contrato y de verificar el cumplimiento de las obligaciones contractuales
Imposibilidad de gestionar los pagos
Inicio de procesos de incumplimiento</t>
  </si>
  <si>
    <t>Cambios en la normativa que modifique o imponga nuevas obligaciones al contratista.</t>
  </si>
  <si>
    <t xml:space="preserve">Establecer obligaciones y clausulas de indemnidad a favor del FDLRUU
Establecer en las garantías,  la cobertura de pago de salarios, prestaciones sociales legales e indemnizaciones laborales </t>
  </si>
  <si>
    <t>Establecer plazos de entrega de la documentación
Hacer seguimiento al cronograma con  de ejecución 
Mantener canales de comunicación constante con el contratista
Generar documentos oficiales en donde se notifiquen de manera clara y oportuna los posibles incumplimientos</t>
  </si>
  <si>
    <t>Analizar los cambios en la normativa, su afectación a la ejecución del contrato y determinar si es procedente realizar ajustes en cuanto a modificaciones en el clausulado o adiciones presupuestales, según sea el caso</t>
  </si>
  <si>
    <t>Perdida de la acreditación ONAC del contratista o incumplimiento de requisitos normativos aplicables a procesos de certificación de equipos de transporte vertical</t>
  </si>
  <si>
    <t>Verificar la vigencia de la acreditación ONAC del contratista
Verificar la normatividad y aplicar los procedimientos en ella establecidos
Revisar los documentos que acrediten el cumplimiento de los requisitos normativos
Realizar el  acompañamiento de supervisión técnica</t>
  </si>
  <si>
    <t>Mantener capacitado al personal frente a la NTC5926-1, sus actualizaciones y modificaciones</t>
  </si>
  <si>
    <t>Prestar acompañamiento durante la realización de las actividades contractuales
Coordinar con anticipación con el contratista, el desarrollo de las jornadas inspección, para adoptar las medidas que permitan proteger los bienes y generar las recomendaciones que hayan a lugar previo al inicio de las actividades</t>
  </si>
  <si>
    <t>Realizar el seguimiento permanente al cumplimiento de todas las obligaciones en materia de SST, antes y durante la ejecución de las actividades</t>
  </si>
  <si>
    <t>Mantener canales de comunicación constante con el contratista para coordinar los servicios de manera anticipada y oportuna
Generar documentos oficiales en donde se notifiquen de manera clara y oportuna los posibles incumplimientos</t>
  </si>
  <si>
    <t>SI</t>
  </si>
  <si>
    <t>NO</t>
  </si>
  <si>
    <t>Contratista</t>
  </si>
  <si>
    <t>Supervisión FDLRUU y contratista</t>
  </si>
  <si>
    <t xml:space="preserve">Supervisión FDLRUU </t>
  </si>
  <si>
    <t>Al inicio del contrato</t>
  </si>
  <si>
    <t>Cuando finalice el contrato</t>
  </si>
  <si>
    <t>Cuando se requiera</t>
  </si>
  <si>
    <t>Una vez prestados los servicios</t>
  </si>
  <si>
    <t>Permanentemente</t>
  </si>
  <si>
    <t>Durante la prestación del servicio</t>
  </si>
  <si>
    <t xml:space="preserve">Con la verificación  del cumplimiento del contrato y sus estipulaciones </t>
  </si>
  <si>
    <t>Con el seguimiento a plazos pactados en el contrato y la comunicación permanente con el contratista
Con la generación de comunicaciones oficiales que den cuenta de los presuntos incumplimientos</t>
  </si>
  <si>
    <t>Con el análisis detallado de las nuevas normas frente a los documentos que hacen parte del contrato (anexo técnico, clausulado, entre otros)</t>
  </si>
  <si>
    <t>Con la capacitación permanente y periódica de los inspectores</t>
  </si>
  <si>
    <t>Con la coordinación y acompañamiento a las jornadas de inspección</t>
  </si>
  <si>
    <t>Con la verificación del uso de EPPs y la expedición del análisis de trabajo seguro</t>
  </si>
  <si>
    <t>Con el mantenimiento mensual del ascensor</t>
  </si>
  <si>
    <t>Categoría del Riesgo</t>
  </si>
  <si>
    <t>Casi cierto (ocurre en la mayoría de circunstancias)</t>
  </si>
  <si>
    <t xml:space="preserve">Con el seguimiento a la vigencia de la acreditación ONAC y la verificación de cumplimiento de las normas vigentes
Con la gestión oportuna de trámites de renovación de la acreditación y demás asociados a su actividad económica
Con la notificación de novedades a la supervisión del FDLRUU, de manera que se puedan establecer planes de contingencia </t>
  </si>
  <si>
    <t xml:space="preserve">Realizar el mantenimiento periódico del equipo
Socializar y acatar las recomendaciones sobre el adecuado uso del ascensor
</t>
  </si>
  <si>
    <t>CONTRATISTA / FDLRUU</t>
  </si>
  <si>
    <t>FDLRUU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</si>
</sst>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sz val="10"/>
      <name val="Arial"/>
      <family val="2"/>
    </font>
    <font>
      <sz val="12"/>
      <name val="Arial"/>
      <family val="2"/>
    </font>
    <font>
      <b/>
      <sz val="12"/>
      <name val="Arial"/>
      <family val="2"/>
    </font>
    <font>
      <sz val="11"/>
      <name val="Arial Narrow"/>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sz val="18"/>
      <name val="Garamond"/>
      <family val="1"/>
    </font>
    <font>
      <sz val="11"/>
      <color rgb="FFFF0000"/>
      <name val="Garamond"/>
      <family val="1"/>
    </font>
    <font>
      <b/>
      <sz val="11"/>
      <name val="Garamond"/>
      <family val="1"/>
    </font>
    <font>
      <b/>
      <sz val="11"/>
      <color indexed="9"/>
      <name val="Garamond"/>
      <family val="1"/>
    </font>
    <font>
      <b/>
      <sz val="1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276">
    <xf numFmtId="0" fontId="0" fillId="0" borderId="0" xfId="0"/>
    <xf numFmtId="0" fontId="2" fillId="0" borderId="0" xfId="0" applyFont="1" applyAlignment="1">
      <alignment wrapText="1"/>
    </xf>
    <xf numFmtId="0" fontId="2" fillId="0" borderId="0" xfId="0" applyFont="1"/>
    <xf numFmtId="0" fontId="3" fillId="0" borderId="0" xfId="0" applyFont="1"/>
    <xf numFmtId="0" fontId="4" fillId="0" borderId="0" xfId="0" applyFont="1" applyAlignment="1">
      <alignment horizontal="center" vertical="center"/>
    </xf>
    <xf numFmtId="0" fontId="8" fillId="2" borderId="27" xfId="0" applyFont="1" applyFill="1" applyBorder="1" applyAlignment="1">
      <alignment vertical="center" wrapText="1"/>
    </xf>
    <xf numFmtId="0" fontId="8" fillId="2" borderId="21" xfId="0" applyFont="1" applyFill="1" applyBorder="1" applyAlignment="1">
      <alignment horizontal="center" vertical="center" wrapText="1"/>
    </xf>
    <xf numFmtId="0" fontId="14" fillId="0" borderId="18" xfId="0" applyFont="1" applyBorder="1"/>
    <xf numFmtId="0" fontId="14" fillId="2" borderId="19" xfId="0" applyFont="1" applyFill="1" applyBorder="1" applyAlignment="1">
      <alignment vertical="center" wrapText="1"/>
    </xf>
    <xf numFmtId="0" fontId="14" fillId="0" borderId="19" xfId="0" applyFont="1" applyBorder="1"/>
    <xf numFmtId="0" fontId="11" fillId="2" borderId="14" xfId="0" applyFont="1" applyFill="1" applyBorder="1" applyAlignment="1">
      <alignment vertical="center" wrapText="1"/>
    </xf>
    <xf numFmtId="0" fontId="10" fillId="0" borderId="19" xfId="0" applyFont="1" applyBorder="1" applyAlignment="1">
      <alignment vertical="center"/>
    </xf>
    <xf numFmtId="0" fontId="14" fillId="0" borderId="21" xfId="0" applyFont="1" applyBorder="1" applyAlignment="1">
      <alignment vertical="center" wrapText="1"/>
    </xf>
    <xf numFmtId="0" fontId="11" fillId="0" borderId="16" xfId="0" applyFont="1" applyBorder="1" applyAlignment="1">
      <alignment vertical="center" wrapText="1"/>
    </xf>
    <xf numFmtId="0" fontId="11" fillId="0" borderId="12" xfId="0" applyFont="1" applyBorder="1" applyAlignment="1">
      <alignment vertical="center" wrapText="1"/>
    </xf>
    <xf numFmtId="0" fontId="11" fillId="0" borderId="14" xfId="0" applyFont="1" applyBorder="1" applyAlignment="1">
      <alignment vertical="center" wrapText="1"/>
    </xf>
    <xf numFmtId="0" fontId="10" fillId="0" borderId="22" xfId="0" applyFont="1" applyBorder="1" applyAlignment="1">
      <alignment vertical="center"/>
    </xf>
    <xf numFmtId="0" fontId="10" fillId="0" borderId="20" xfId="0" applyFont="1" applyBorder="1" applyAlignment="1">
      <alignment vertical="center"/>
    </xf>
    <xf numFmtId="0" fontId="14" fillId="2" borderId="20" xfId="0" applyFont="1" applyFill="1" applyBorder="1" applyAlignment="1">
      <alignment vertical="center" wrapText="1"/>
    </xf>
    <xf numFmtId="0" fontId="14" fillId="0" borderId="20" xfId="0" applyFont="1" applyBorder="1"/>
    <xf numFmtId="0" fontId="11" fillId="0" borderId="17" xfId="0" applyFont="1" applyBorder="1" applyAlignment="1">
      <alignment vertical="center" wrapText="1"/>
    </xf>
    <xf numFmtId="0" fontId="14" fillId="0" borderId="1" xfId="0" applyFont="1" applyBorder="1"/>
    <xf numFmtId="0" fontId="14" fillId="0" borderId="0" xfId="0" applyFont="1"/>
    <xf numFmtId="0" fontId="14" fillId="0" borderId="2" xfId="0" applyFont="1" applyBorder="1" applyAlignment="1">
      <alignment horizontal="center"/>
    </xf>
    <xf numFmtId="0" fontId="14" fillId="0" borderId="7" xfId="0" applyFont="1" applyBorder="1"/>
    <xf numFmtId="0" fontId="14" fillId="0" borderId="9" xfId="0" applyFont="1" applyBorder="1"/>
    <xf numFmtId="0" fontId="14" fillId="0" borderId="10" xfId="0" applyFont="1" applyBorder="1" applyAlignment="1">
      <alignment horizontal="center"/>
    </xf>
    <xf numFmtId="0" fontId="15" fillId="4" borderId="24" xfId="0" applyFont="1" applyFill="1" applyBorder="1" applyAlignment="1">
      <alignment horizontal="center" vertical="center" wrapText="1"/>
    </xf>
    <xf numFmtId="0" fontId="16" fillId="4" borderId="26" xfId="0" applyFont="1" applyFill="1" applyBorder="1" applyAlignment="1">
      <alignment horizontal="center" vertical="center" wrapText="1"/>
    </xf>
    <xf numFmtId="0" fontId="11" fillId="0" borderId="28" xfId="0" applyFont="1" applyBorder="1" applyAlignment="1">
      <alignment horizontal="left" vertical="center" wrapText="1"/>
    </xf>
    <xf numFmtId="0" fontId="14" fillId="0" borderId="29" xfId="0" applyFont="1" applyBorder="1" applyAlignment="1">
      <alignment horizontal="left"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center"/>
    </xf>
    <xf numFmtId="0" fontId="11" fillId="0" borderId="32" xfId="0" applyFont="1" applyBorder="1" applyAlignment="1">
      <alignment horizontal="center" vertical="center" wrapText="1"/>
    </xf>
    <xf numFmtId="0" fontId="11" fillId="0" borderId="30" xfId="0" applyFont="1" applyBorder="1" applyAlignment="1">
      <alignment horizontal="left" vertical="center" wrapText="1"/>
    </xf>
    <xf numFmtId="0" fontId="14" fillId="0" borderId="3" xfId="0" applyFont="1" applyBorder="1" applyAlignment="1">
      <alignment horizontal="left" vertical="center" wrapText="1"/>
    </xf>
    <xf numFmtId="0" fontId="11" fillId="0" borderId="15" xfId="0" applyFont="1" applyBorder="1" applyAlignment="1">
      <alignment horizontal="center" vertical="center" wrapText="1"/>
    </xf>
    <xf numFmtId="0" fontId="11" fillId="0" borderId="31" xfId="0" applyFont="1" applyBorder="1" applyAlignment="1">
      <alignment horizontal="left" vertical="center" wrapText="1"/>
    </xf>
    <xf numFmtId="0" fontId="14" fillId="0" borderId="8" xfId="0" applyFont="1" applyBorder="1" applyAlignment="1">
      <alignment horizontal="left" vertical="center" wrapText="1"/>
    </xf>
    <xf numFmtId="0" fontId="11" fillId="0" borderId="8" xfId="0" applyFont="1" applyBorder="1" applyAlignment="1">
      <alignment horizontal="center" vertical="center" wrapText="1"/>
    </xf>
    <xf numFmtId="0" fontId="11" fillId="0" borderId="8" xfId="0" applyFont="1" applyBorder="1" applyAlignment="1">
      <alignment horizontal="center" vertical="center"/>
    </xf>
    <xf numFmtId="0" fontId="11" fillId="0" borderId="33" xfId="0" applyFont="1" applyBorder="1" applyAlignment="1">
      <alignment horizontal="center" vertical="center" wrapText="1"/>
    </xf>
    <xf numFmtId="0" fontId="14" fillId="0" borderId="34" xfId="0" applyFont="1" applyBorder="1"/>
    <xf numFmtId="0" fontId="14" fillId="0" borderId="35" xfId="0" applyFont="1" applyBorder="1"/>
    <xf numFmtId="0" fontId="14" fillId="0" borderId="36" xfId="0" applyFont="1" applyBorder="1" applyAlignment="1">
      <alignment horizontal="center"/>
    </xf>
    <xf numFmtId="0" fontId="9" fillId="3" borderId="3" xfId="0" applyFont="1" applyFill="1" applyBorder="1" applyAlignment="1">
      <alignment horizontal="center" vertical="center" wrapText="1"/>
    </xf>
    <xf numFmtId="0" fontId="14" fillId="0" borderId="3" xfId="0" applyFont="1" applyBorder="1" applyAlignment="1">
      <alignment horizontal="center"/>
    </xf>
    <xf numFmtId="0" fontId="8" fillId="0" borderId="1" xfId="0" applyFont="1" applyBorder="1" applyAlignment="1">
      <alignment horizontal="right" vertical="center" textRotation="90"/>
    </xf>
    <xf numFmtId="0" fontId="14" fillId="0" borderId="0" xfId="0" applyFont="1" applyAlignment="1">
      <alignment horizontal="center" vertical="center" wrapText="1"/>
    </xf>
    <xf numFmtId="0" fontId="9" fillId="6" borderId="23" xfId="0" applyFont="1" applyFill="1" applyBorder="1" applyAlignment="1">
      <alignment horizontal="center" vertical="center"/>
    </xf>
    <xf numFmtId="0" fontId="14" fillId="7" borderId="3" xfId="0" applyFont="1" applyFill="1" applyBorder="1" applyAlignment="1">
      <alignment horizontal="center" vertical="center"/>
    </xf>
    <xf numFmtId="0" fontId="9" fillId="6" borderId="3" xfId="0" applyFont="1" applyFill="1" applyBorder="1" applyAlignment="1">
      <alignment vertical="center"/>
    </xf>
    <xf numFmtId="0" fontId="14" fillId="0" borderId="3" xfId="0" applyFont="1" applyBorder="1" applyAlignment="1">
      <alignment vertical="center"/>
    </xf>
    <xf numFmtId="0" fontId="16" fillId="4" borderId="24" xfId="0" applyFont="1" applyFill="1" applyBorder="1" applyAlignment="1">
      <alignment horizontal="center" vertical="center" wrapText="1"/>
    </xf>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8"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8" fillId="0" borderId="3" xfId="0" applyFont="1" applyBorder="1" applyAlignment="1">
      <alignment horizontal="center" vertical="center" wrapText="1"/>
    </xf>
    <xf numFmtId="0" fontId="11" fillId="0" borderId="31" xfId="0" applyFont="1" applyBorder="1" applyAlignment="1">
      <alignment horizontal="center" vertical="center" wrapText="1"/>
    </xf>
    <xf numFmtId="0" fontId="18" fillId="0" borderId="8" xfId="0" applyFont="1" applyBorder="1" applyAlignment="1">
      <alignment horizontal="center" vertical="center" wrapText="1"/>
    </xf>
    <xf numFmtId="0" fontId="14" fillId="0" borderId="8" xfId="0" applyFont="1" applyBorder="1" applyAlignment="1">
      <alignment vertical="center"/>
    </xf>
    <xf numFmtId="0" fontId="19" fillId="0" borderId="3" xfId="0" applyFont="1" applyBorder="1" applyAlignment="1">
      <alignment horizontal="center" vertical="center" wrapText="1"/>
    </xf>
    <xf numFmtId="0" fontId="20" fillId="0" borderId="1" xfId="0" applyFont="1" applyBorder="1"/>
    <xf numFmtId="0" fontId="20" fillId="0" borderId="0" xfId="0" applyFont="1" applyAlignment="1">
      <alignment horizontal="center" vertical="center"/>
    </xf>
    <xf numFmtId="0" fontId="20" fillId="0" borderId="2" xfId="0" applyFont="1" applyBorder="1" applyAlignment="1">
      <alignment horizontal="center" vertical="center"/>
    </xf>
    <xf numFmtId="0" fontId="20" fillId="0" borderId="0" xfId="0" applyFont="1"/>
    <xf numFmtId="0" fontId="20" fillId="0" borderId="0" xfId="0" applyFont="1" applyAlignment="1">
      <alignment horizontal="left"/>
    </xf>
    <xf numFmtId="0" fontId="20" fillId="0" borderId="2" xfId="0" applyFont="1" applyBorder="1" applyAlignment="1">
      <alignment horizontal="center"/>
    </xf>
    <xf numFmtId="0" fontId="10" fillId="0" borderId="13" xfId="0" applyFont="1" applyBorder="1" applyAlignment="1">
      <alignment vertical="center"/>
    </xf>
    <xf numFmtId="0" fontId="10" fillId="0" borderId="6" xfId="0" applyFont="1" applyBorder="1" applyAlignment="1">
      <alignment vertical="center"/>
    </xf>
    <xf numFmtId="0" fontId="9" fillId="6"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4" fillId="10" borderId="3" xfId="0" applyFont="1" applyFill="1" applyBorder="1" applyAlignment="1">
      <alignment horizontal="center" vertical="center"/>
    </xf>
    <xf numFmtId="0" fontId="9" fillId="6" borderId="3" xfId="0" applyFont="1" applyFill="1" applyBorder="1" applyAlignment="1">
      <alignment horizontal="center" vertical="center"/>
    </xf>
    <xf numFmtId="0" fontId="14" fillId="9" borderId="3" xfId="0" applyFont="1" applyFill="1" applyBorder="1" applyAlignment="1">
      <alignment horizontal="center" vertical="center"/>
    </xf>
    <xf numFmtId="0" fontId="14" fillId="6" borderId="3" xfId="0" applyFont="1" applyFill="1" applyBorder="1" applyAlignment="1">
      <alignment horizontal="center"/>
    </xf>
    <xf numFmtId="0" fontId="14" fillId="8" borderId="3" xfId="0" applyFont="1" applyFill="1" applyBorder="1" applyAlignment="1">
      <alignment horizontal="center" vertical="center"/>
    </xf>
    <xf numFmtId="0" fontId="9" fillId="0" borderId="0" xfId="0" applyFont="1" applyAlignment="1">
      <alignment horizontal="center"/>
    </xf>
    <xf numFmtId="0" fontId="10" fillId="0" borderId="3" xfId="0" applyFont="1" applyBorder="1" applyAlignment="1">
      <alignment horizontal="center" vertical="center" wrapText="1"/>
    </xf>
    <xf numFmtId="0" fontId="16" fillId="4" borderId="25" xfId="0" applyFont="1" applyFill="1" applyBorder="1" applyAlignment="1">
      <alignment horizontal="center" vertical="center" wrapText="1"/>
    </xf>
    <xf numFmtId="0" fontId="14"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0" xfId="0" applyFont="1"/>
    <xf numFmtId="0" fontId="10" fillId="0" borderId="0" xfId="0" applyFont="1" applyAlignment="1">
      <alignment horizontal="center"/>
    </xf>
    <xf numFmtId="0" fontId="10" fillId="0" borderId="39" xfId="0" applyFont="1" applyBorder="1"/>
    <xf numFmtId="0" fontId="10" fillId="0" borderId="39" xfId="0" applyFont="1" applyBorder="1" applyAlignment="1">
      <alignment horizontal="center"/>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textRotation="90" wrapText="1"/>
    </xf>
    <xf numFmtId="9" fontId="10" fillId="0" borderId="3" xfId="0" applyNumberFormat="1" applyFont="1" applyBorder="1" applyAlignment="1">
      <alignment horizontal="center" vertical="center" textRotation="90" wrapText="1"/>
    </xf>
    <xf numFmtId="0" fontId="10" fillId="0" borderId="3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8" xfId="0" applyFont="1" applyBorder="1" applyAlignment="1">
      <alignment horizontal="center" vertical="center" textRotation="90" wrapText="1"/>
    </xf>
    <xf numFmtId="0" fontId="10" fillId="0" borderId="3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xf numFmtId="0" fontId="10" fillId="0" borderId="10" xfId="0" applyFont="1" applyBorder="1" applyAlignment="1">
      <alignment horizontal="center" vertical="center" wrapText="1"/>
    </xf>
    <xf numFmtId="0" fontId="24" fillId="0" borderId="0" xfId="0" applyFont="1"/>
    <xf numFmtId="0" fontId="14" fillId="0" borderId="0" xfId="0" applyFont="1" applyAlignment="1">
      <alignment horizontal="center"/>
    </xf>
    <xf numFmtId="0" fontId="9" fillId="2" borderId="0" xfId="0" applyFont="1" applyFill="1" applyAlignment="1">
      <alignment vertical="top" wrapText="1" readingOrder="1"/>
    </xf>
    <xf numFmtId="0" fontId="18" fillId="0" borderId="32" xfId="0" applyFont="1" applyBorder="1" applyAlignment="1">
      <alignment horizontal="center" vertical="center" wrapText="1"/>
    </xf>
    <xf numFmtId="0" fontId="14" fillId="0" borderId="0" xfId="0" applyFont="1" applyAlignment="1">
      <alignment wrapText="1"/>
    </xf>
    <xf numFmtId="0" fontId="18" fillId="0" borderId="15" xfId="0" applyFont="1" applyBorder="1" applyAlignment="1">
      <alignment horizontal="center" vertical="center" wrapText="1"/>
    </xf>
    <xf numFmtId="0" fontId="18" fillId="0" borderId="33" xfId="0" applyFont="1" applyBorder="1" applyAlignment="1">
      <alignment horizontal="center" vertical="center" wrapText="1"/>
    </xf>
    <xf numFmtId="0" fontId="14" fillId="5" borderId="0" xfId="0" applyFont="1" applyFill="1"/>
    <xf numFmtId="0" fontId="11" fillId="0" borderId="0" xfId="0" applyFont="1"/>
    <xf numFmtId="0" fontId="8" fillId="0" borderId="0" xfId="0" applyFont="1" applyAlignment="1">
      <alignment horizontal="center" vertical="center"/>
    </xf>
    <xf numFmtId="0" fontId="25" fillId="4" borderId="3" xfId="0" applyFont="1" applyFill="1" applyBorder="1" applyAlignment="1">
      <alignment horizontal="center" vertical="center" wrapText="1"/>
    </xf>
    <xf numFmtId="0" fontId="25" fillId="4" borderId="3" xfId="0" applyFont="1" applyFill="1" applyBorder="1" applyAlignment="1">
      <alignment horizontal="center" vertical="center" textRotation="90" wrapText="1"/>
    </xf>
    <xf numFmtId="0" fontId="24" fillId="0" borderId="1" xfId="0" applyFont="1" applyBorder="1" applyAlignment="1">
      <alignment horizontal="center" vertical="top" wrapText="1"/>
    </xf>
    <xf numFmtId="0" fontId="24" fillId="0" borderId="0" xfId="0" applyFont="1" applyAlignment="1">
      <alignment horizontal="center" vertical="top" wrapText="1"/>
    </xf>
    <xf numFmtId="0" fontId="6" fillId="0" borderId="34" xfId="0" applyFont="1" applyBorder="1" applyAlignment="1">
      <alignment horizontal="left" vertical="top" wrapText="1"/>
    </xf>
    <xf numFmtId="0" fontId="6" fillId="0" borderId="35" xfId="0" applyFont="1" applyBorder="1" applyAlignment="1">
      <alignment horizontal="left" vertical="top" wrapText="1"/>
    </xf>
    <xf numFmtId="0" fontId="6" fillId="0" borderId="36" xfId="0" applyFont="1" applyBorder="1" applyAlignment="1">
      <alignment horizontal="left" vertical="top" wrapText="1"/>
    </xf>
    <xf numFmtId="0" fontId="6" fillId="0" borderId="3" xfId="0" applyFont="1" applyBorder="1" applyAlignment="1">
      <alignment vertical="center"/>
    </xf>
    <xf numFmtId="0" fontId="6" fillId="0" borderId="3" xfId="0" applyFont="1" applyBorder="1" applyAlignment="1">
      <alignment horizontal="center" vertical="center"/>
    </xf>
    <xf numFmtId="0" fontId="11" fillId="0" borderId="51" xfId="0" applyFont="1" applyBorder="1" applyAlignment="1">
      <alignment horizontal="left" vertical="center" wrapText="1"/>
    </xf>
    <xf numFmtId="0" fontId="11" fillId="0" borderId="53" xfId="0" applyFont="1" applyBorder="1" applyAlignment="1">
      <alignment horizontal="left" vertical="center"/>
    </xf>
    <xf numFmtId="0" fontId="11" fillId="0" borderId="59" xfId="0" applyFont="1" applyBorder="1" applyAlignment="1">
      <alignment horizontal="left" vertical="center"/>
    </xf>
    <xf numFmtId="0" fontId="11" fillId="0" borderId="58" xfId="0" applyFont="1" applyBorder="1" applyAlignment="1">
      <alignment horizontal="left" vertical="center"/>
    </xf>
    <xf numFmtId="0" fontId="11" fillId="0" borderId="54" xfId="0" applyFont="1" applyBorder="1" applyAlignment="1">
      <alignment horizontal="left" vertical="center"/>
    </xf>
    <xf numFmtId="0" fontId="11" fillId="0" borderId="55" xfId="0" applyFont="1" applyBorder="1" applyAlignment="1">
      <alignment horizontal="left" vertical="center"/>
    </xf>
    <xf numFmtId="0" fontId="10" fillId="0" borderId="30"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5" xfId="0" applyFont="1" applyBorder="1" applyAlignment="1">
      <alignment horizontal="center" vertical="center" wrapText="1"/>
    </xf>
    <xf numFmtId="0" fontId="3" fillId="0" borderId="3" xfId="0" applyFont="1" applyBorder="1" applyAlignment="1">
      <alignment horizontal="center"/>
    </xf>
    <xf numFmtId="0" fontId="8" fillId="0" borderId="30" xfId="0" applyFont="1" applyBorder="1" applyAlignment="1">
      <alignment horizontal="left" vertical="top" wrapText="1"/>
    </xf>
    <xf numFmtId="0" fontId="8" fillId="0" borderId="3" xfId="0" applyFont="1" applyBorder="1" applyAlignment="1">
      <alignment horizontal="left" vertical="top" wrapText="1"/>
    </xf>
    <xf numFmtId="0" fontId="8" fillId="0" borderId="15" xfId="0" applyFont="1" applyBorder="1" applyAlignment="1">
      <alignment horizontal="left" vertical="top" wrapText="1"/>
    </xf>
    <xf numFmtId="0" fontId="8" fillId="0" borderId="24" xfId="0" applyFont="1" applyBorder="1" applyAlignment="1">
      <alignment horizontal="center"/>
    </xf>
    <xf numFmtId="0" fontId="8" fillId="0" borderId="25" xfId="0" applyFont="1" applyBorder="1" applyAlignment="1">
      <alignment horizontal="center"/>
    </xf>
    <xf numFmtId="0" fontId="8" fillId="0" borderId="26" xfId="0" applyFont="1" applyBorder="1" applyAlignment="1">
      <alignment horizontal="center"/>
    </xf>
    <xf numFmtId="0" fontId="13" fillId="0" borderId="30" xfId="0" applyFont="1" applyBorder="1" applyAlignment="1">
      <alignment horizontal="left" vertical="top" wrapText="1"/>
    </xf>
    <xf numFmtId="0" fontId="11" fillId="0" borderId="3" xfId="0" applyFont="1" applyBorder="1" applyAlignment="1">
      <alignment horizontal="left" vertical="top" wrapText="1"/>
    </xf>
    <xf numFmtId="0" fontId="11" fillId="0" borderId="15" xfId="0" applyFont="1" applyBorder="1" applyAlignment="1">
      <alignment horizontal="left" vertical="top" wrapText="1"/>
    </xf>
    <xf numFmtId="0" fontId="11" fillId="0" borderId="41" xfId="0" applyFont="1" applyBorder="1" applyAlignment="1">
      <alignment horizontal="left" vertical="center" wrapText="1"/>
    </xf>
    <xf numFmtId="0" fontId="11" fillId="0" borderId="23" xfId="0" applyFont="1" applyBorder="1" applyAlignment="1">
      <alignment horizontal="left" vertical="center" wrapText="1"/>
    </xf>
    <xf numFmtId="0" fontId="11" fillId="0" borderId="42" xfId="0" applyFont="1" applyBorder="1" applyAlignment="1">
      <alignment horizontal="left" vertical="center" wrapText="1"/>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6" fillId="0" borderId="53" xfId="0" applyFont="1" applyBorder="1" applyAlignment="1">
      <alignment horizontal="center" vertical="center"/>
    </xf>
    <xf numFmtId="0" fontId="6" fillId="0" borderId="59" xfId="0" applyFont="1" applyBorder="1" applyAlignment="1">
      <alignment horizontal="center" vertical="center"/>
    </xf>
    <xf numFmtId="0" fontId="6" fillId="0" borderId="0" xfId="0" applyFont="1" applyAlignment="1">
      <alignment horizontal="center" vertical="center"/>
    </xf>
    <xf numFmtId="0" fontId="6" fillId="0" borderId="58" xfId="0" applyFont="1" applyBorder="1" applyAlignment="1">
      <alignment horizontal="center" vertical="center"/>
    </xf>
    <xf numFmtId="0" fontId="6" fillId="0" borderId="54" xfId="0" applyFont="1" applyBorder="1" applyAlignment="1">
      <alignment horizontal="center" vertical="center"/>
    </xf>
    <xf numFmtId="0" fontId="6" fillId="0" borderId="47" xfId="0" applyFont="1" applyBorder="1" applyAlignment="1">
      <alignment horizontal="center" vertical="center"/>
    </xf>
    <xf numFmtId="0" fontId="6" fillId="0" borderId="55" xfId="0" applyFont="1" applyBorder="1" applyAlignment="1">
      <alignment horizontal="center" vertical="center"/>
    </xf>
    <xf numFmtId="0" fontId="11" fillId="0" borderId="43" xfId="0" applyFont="1" applyBorder="1" applyAlignment="1">
      <alignment horizontal="left" vertical="center" wrapText="1"/>
    </xf>
    <xf numFmtId="0" fontId="11" fillId="0" borderId="60" xfId="0" applyFont="1" applyBorder="1" applyAlignment="1">
      <alignment horizontal="left" vertical="center" wrapText="1"/>
    </xf>
    <xf numFmtId="0" fontId="5" fillId="0" borderId="0" xfId="0" applyFont="1" applyAlignment="1">
      <alignment horizontal="left" vertical="center" wrapText="1"/>
    </xf>
    <xf numFmtId="0" fontId="8" fillId="0" borderId="31" xfId="0" applyFont="1" applyBorder="1" applyAlignment="1">
      <alignment horizontal="left" vertical="top" wrapText="1"/>
    </xf>
    <xf numFmtId="0" fontId="8" fillId="0" borderId="8" xfId="0" applyFont="1" applyBorder="1" applyAlignment="1">
      <alignment horizontal="left" vertical="top" wrapText="1"/>
    </xf>
    <xf numFmtId="0" fontId="8" fillId="0" borderId="33" xfId="0" applyFont="1" applyBorder="1" applyAlignment="1">
      <alignment horizontal="left" vertical="top" wrapText="1"/>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8" fillId="0" borderId="34" xfId="0" applyFont="1" applyBorder="1" applyAlignment="1">
      <alignment horizontal="left" wrapText="1"/>
    </xf>
    <xf numFmtId="0" fontId="8" fillId="0" borderId="35" xfId="0" applyFont="1" applyBorder="1" applyAlignment="1">
      <alignment horizontal="left" wrapText="1"/>
    </xf>
    <xf numFmtId="0" fontId="8" fillId="0" borderId="1" xfId="0" applyFont="1" applyBorder="1" applyAlignment="1">
      <alignment horizontal="left" wrapText="1"/>
    </xf>
    <xf numFmtId="0" fontId="8" fillId="0" borderId="0" xfId="0" applyFont="1" applyAlignment="1">
      <alignment horizontal="left" wrapText="1"/>
    </xf>
    <xf numFmtId="0" fontId="8" fillId="0" borderId="7" xfId="0" applyFont="1" applyBorder="1" applyAlignment="1">
      <alignment horizontal="left" wrapText="1"/>
    </xf>
    <xf numFmtId="0" fontId="8" fillId="0" borderId="9" xfId="0" applyFont="1" applyBorder="1" applyAlignment="1">
      <alignment horizontal="left" wrapText="1"/>
    </xf>
    <xf numFmtId="0" fontId="21" fillId="0" borderId="61" xfId="0" applyFont="1" applyBorder="1" applyAlignment="1">
      <alignment horizontal="left" vertical="center" wrapText="1"/>
    </xf>
    <xf numFmtId="0" fontId="21" fillId="0" borderId="62" xfId="0" applyFont="1" applyBorder="1" applyAlignment="1">
      <alignment horizontal="left" vertical="center" wrapText="1"/>
    </xf>
    <xf numFmtId="0" fontId="21" fillId="0" borderId="63" xfId="0" applyFont="1" applyBorder="1" applyAlignment="1">
      <alignment horizontal="left" vertical="center" wrapText="1"/>
    </xf>
    <xf numFmtId="0" fontId="11" fillId="0" borderId="3" xfId="0" applyFont="1" applyBorder="1" applyAlignment="1">
      <alignment horizontal="center"/>
    </xf>
    <xf numFmtId="0" fontId="8" fillId="2" borderId="37"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6" xfId="0" applyFont="1" applyBorder="1" applyAlignment="1">
      <alignment horizontal="center" vertical="center" wrapText="1"/>
    </xf>
    <xf numFmtId="0" fontId="10" fillId="0" borderId="13" xfId="0" applyFont="1" applyBorder="1" applyAlignment="1">
      <alignment vertical="center"/>
    </xf>
    <xf numFmtId="0" fontId="10" fillId="0" borderId="6" xfId="0" applyFont="1" applyBorder="1" applyAlignment="1">
      <alignment vertical="center"/>
    </xf>
    <xf numFmtId="0" fontId="10" fillId="0" borderId="11" xfId="0" applyFont="1" applyBorder="1" applyAlignment="1">
      <alignment vertical="center"/>
    </xf>
    <xf numFmtId="0" fontId="10" fillId="0" borderId="5" xfId="0" applyFont="1" applyBorder="1" applyAlignment="1">
      <alignment vertical="center"/>
    </xf>
    <xf numFmtId="0" fontId="10" fillId="0" borderId="3" xfId="0" applyFont="1" applyBorder="1" applyAlignment="1">
      <alignment horizontal="left" vertical="center" wrapText="1"/>
    </xf>
    <xf numFmtId="0" fontId="10" fillId="0" borderId="8" xfId="0" applyFont="1" applyBorder="1" applyAlignment="1">
      <alignment horizontal="left" vertical="center" wrapText="1"/>
    </xf>
    <xf numFmtId="0" fontId="23" fillId="0" borderId="3" xfId="0" applyFont="1" applyBorder="1" applyAlignment="1">
      <alignment horizontal="left" vertical="center" wrapText="1"/>
    </xf>
    <xf numFmtId="0" fontId="15" fillId="4" borderId="25" xfId="0" applyFont="1" applyFill="1" applyBorder="1" applyAlignment="1">
      <alignment horizontal="center" vertical="center" wrapText="1"/>
    </xf>
    <xf numFmtId="0" fontId="9" fillId="0" borderId="49"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15" fillId="4" borderId="44" xfId="0" applyFont="1" applyFill="1" applyBorder="1" applyAlignment="1">
      <alignment horizontal="center" vertical="center" wrapText="1"/>
    </xf>
    <xf numFmtId="0" fontId="15" fillId="4" borderId="45" xfId="0" applyFont="1" applyFill="1" applyBorder="1" applyAlignment="1">
      <alignment horizontal="center" vertical="center" wrapText="1"/>
    </xf>
    <xf numFmtId="0" fontId="15" fillId="4" borderId="50" xfId="0" applyFont="1" applyFill="1" applyBorder="1" applyAlignment="1">
      <alignment horizontal="center" vertical="center" wrapText="1"/>
    </xf>
    <xf numFmtId="0" fontId="22" fillId="2" borderId="44" xfId="0" applyFont="1" applyFill="1" applyBorder="1" applyAlignment="1">
      <alignment horizontal="left" vertical="top" wrapText="1" readingOrder="1"/>
    </xf>
    <xf numFmtId="0" fontId="7" fillId="2" borderId="45" xfId="0" applyFont="1" applyFill="1" applyBorder="1" applyAlignment="1">
      <alignment horizontal="left" vertical="top" wrapText="1" readingOrder="1"/>
    </xf>
    <xf numFmtId="0" fontId="7" fillId="2" borderId="46" xfId="0" applyFont="1" applyFill="1" applyBorder="1" applyAlignment="1">
      <alignment horizontal="left" vertical="top" wrapText="1" readingOrder="1"/>
    </xf>
    <xf numFmtId="0" fontId="20" fillId="0" borderId="1" xfId="0" applyFont="1" applyBorder="1" applyAlignment="1">
      <alignment horizontal="left" vertical="center" wrapText="1"/>
    </xf>
    <xf numFmtId="0" fontId="20" fillId="0" borderId="0" xfId="0" applyFont="1" applyAlignment="1">
      <alignment horizontal="left" vertical="center" wrapText="1"/>
    </xf>
    <xf numFmtId="0" fontId="20" fillId="0" borderId="2" xfId="0" applyFont="1" applyBorder="1" applyAlignment="1">
      <alignment horizontal="left" vertical="center" wrapText="1"/>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11" fillId="0" borderId="53" xfId="0" applyFont="1" applyBorder="1" applyAlignment="1">
      <alignment horizontal="left" vertical="center" wrapText="1"/>
    </xf>
    <xf numFmtId="0" fontId="11" fillId="0" borderId="59" xfId="0" applyFont="1" applyBorder="1" applyAlignment="1">
      <alignment horizontal="left" vertical="center" wrapText="1"/>
    </xf>
    <xf numFmtId="0" fontId="11" fillId="0" borderId="58" xfId="0" applyFont="1" applyBorder="1" applyAlignment="1">
      <alignment horizontal="left" vertical="center" wrapText="1"/>
    </xf>
    <xf numFmtId="0" fontId="11" fillId="0" borderId="54" xfId="0" applyFont="1" applyBorder="1" applyAlignment="1">
      <alignment horizontal="left" vertical="center" wrapText="1"/>
    </xf>
    <xf numFmtId="0" fontId="11" fillId="0" borderId="55" xfId="0" applyFont="1" applyBorder="1" applyAlignment="1">
      <alignment horizontal="left" vertical="center" wrapText="1"/>
    </xf>
    <xf numFmtId="0" fontId="8" fillId="0" borderId="48" xfId="0" applyFont="1" applyBorder="1" applyAlignment="1">
      <alignment horizontal="right" vertical="center" textRotation="90"/>
    </xf>
    <xf numFmtId="0" fontId="9" fillId="6"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0" fillId="0" borderId="29" xfId="0" applyFont="1" applyBorder="1" applyAlignment="1">
      <alignment horizontal="left" vertical="center" wrapText="1"/>
    </xf>
    <xf numFmtId="0" fontId="8" fillId="0" borderId="0" xfId="0" applyFont="1" applyAlignment="1">
      <alignment horizontal="right" vertical="center" textRotation="90"/>
    </xf>
    <xf numFmtId="0" fontId="9" fillId="0" borderId="47" xfId="0" applyFont="1" applyBorder="1" applyAlignment="1">
      <alignment horizontal="center"/>
    </xf>
    <xf numFmtId="0" fontId="14" fillId="0" borderId="15" xfId="0" applyFont="1" applyBorder="1" applyAlignment="1">
      <alignment horizontal="center" vertical="center" wrapText="1"/>
    </xf>
    <xf numFmtId="0" fontId="14" fillId="10" borderId="3" xfId="0" applyFont="1" applyFill="1" applyBorder="1" applyAlignment="1">
      <alignment horizontal="center" vertical="center"/>
    </xf>
    <xf numFmtId="0" fontId="9" fillId="6" borderId="3" xfId="0" applyFont="1" applyFill="1" applyBorder="1" applyAlignment="1">
      <alignment horizontal="center" vertical="center"/>
    </xf>
    <xf numFmtId="0" fontId="14" fillId="9" borderId="3" xfId="0" applyFont="1" applyFill="1" applyBorder="1" applyAlignment="1">
      <alignment horizontal="center" vertical="center"/>
    </xf>
    <xf numFmtId="0" fontId="14" fillId="9" borderId="15"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16" xfId="0" applyFont="1" applyFill="1" applyBorder="1" applyAlignment="1">
      <alignment horizontal="center" vertical="center"/>
    </xf>
    <xf numFmtId="0" fontId="14" fillId="10" borderId="15" xfId="0" applyFont="1" applyFill="1" applyBorder="1" applyAlignment="1">
      <alignment horizontal="center" vertical="center"/>
    </xf>
    <xf numFmtId="0" fontId="14" fillId="6" borderId="3" xfId="0" applyFont="1" applyFill="1" applyBorder="1" applyAlignment="1">
      <alignment horizontal="center"/>
    </xf>
    <xf numFmtId="0" fontId="14" fillId="8" borderId="3" xfId="0" applyFont="1" applyFill="1" applyBorder="1" applyAlignment="1">
      <alignment horizontal="center" vertical="center"/>
    </xf>
    <xf numFmtId="0" fontId="9" fillId="0" borderId="0" xfId="0" applyFont="1" applyAlignment="1">
      <alignment horizontal="center"/>
    </xf>
    <xf numFmtId="0" fontId="9" fillId="6" borderId="15" xfId="0" applyFont="1" applyFill="1" applyBorder="1" applyAlignment="1">
      <alignment horizontal="center" vertical="center" wrapText="1"/>
    </xf>
    <xf numFmtId="0" fontId="14" fillId="6" borderId="15" xfId="0" applyFont="1" applyFill="1" applyBorder="1" applyAlignment="1">
      <alignment horizontal="center"/>
    </xf>
    <xf numFmtId="0" fontId="9" fillId="2" borderId="0" xfId="0" applyFont="1" applyFill="1" applyAlignment="1">
      <alignment horizontal="center"/>
    </xf>
    <xf numFmtId="0" fontId="26" fillId="2" borderId="44" xfId="0" applyFont="1" applyFill="1" applyBorder="1" applyAlignment="1">
      <alignment horizontal="left" vertical="top" wrapText="1" readingOrder="1"/>
    </xf>
    <xf numFmtId="0" fontId="26" fillId="2" borderId="45" xfId="0" applyFont="1" applyFill="1" applyBorder="1" applyAlignment="1">
      <alignment horizontal="left" vertical="top" wrapText="1" readingOrder="1"/>
    </xf>
    <xf numFmtId="0" fontId="26" fillId="2" borderId="46" xfId="0" applyFont="1" applyFill="1" applyBorder="1" applyAlignment="1">
      <alignment horizontal="left" vertical="top" wrapText="1" readingOrder="1"/>
    </xf>
    <xf numFmtId="0" fontId="9" fillId="0" borderId="1" xfId="0" applyFont="1" applyBorder="1" applyAlignment="1">
      <alignment horizontal="center" vertical="center"/>
    </xf>
    <xf numFmtId="0" fontId="9" fillId="0" borderId="0" xfId="0" applyFont="1" applyAlignment="1">
      <alignment horizontal="center" vertical="center"/>
    </xf>
    <xf numFmtId="0" fontId="9" fillId="0" borderId="2" xfId="0" applyFont="1" applyBorder="1" applyAlignment="1">
      <alignment horizontal="center" vertical="center"/>
    </xf>
    <xf numFmtId="0" fontId="14" fillId="0" borderId="29" xfId="0" applyFont="1" applyBorder="1" applyAlignment="1">
      <alignment horizontal="center" vertical="center" wrapText="1"/>
    </xf>
    <xf numFmtId="0" fontId="10" fillId="0" borderId="29" xfId="0" applyFont="1" applyBorder="1" applyAlignment="1">
      <alignment horizontal="center" vertical="center" wrapText="1"/>
    </xf>
    <xf numFmtId="0" fontId="16" fillId="4" borderId="25" xfId="0" applyFont="1" applyFill="1" applyBorder="1" applyAlignment="1">
      <alignment horizontal="center" vertical="center" wrapText="1"/>
    </xf>
    <xf numFmtId="0" fontId="21" fillId="0" borderId="1" xfId="0" applyFont="1" applyBorder="1" applyAlignment="1">
      <alignment vertical="center" wrapText="1"/>
    </xf>
    <xf numFmtId="0" fontId="21" fillId="0" borderId="0" xfId="0" applyFont="1" applyAlignment="1">
      <alignment vertical="center" wrapText="1"/>
    </xf>
    <xf numFmtId="0" fontId="21" fillId="0" borderId="1" xfId="0" applyFont="1" applyBorder="1"/>
    <xf numFmtId="0" fontId="21" fillId="0" borderId="0" xfId="0" applyFont="1"/>
    <xf numFmtId="0" fontId="14" fillId="0" borderId="4"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21" xfId="0" applyFont="1" applyBorder="1" applyAlignment="1">
      <alignment horizontal="center" vertical="center" wrapText="1"/>
    </xf>
    <xf numFmtId="0" fontId="14" fillId="7" borderId="4" xfId="0" applyFont="1" applyFill="1" applyBorder="1" applyAlignment="1">
      <alignment horizontal="center" vertical="center"/>
    </xf>
    <xf numFmtId="0" fontId="14" fillId="7" borderId="21"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21" xfId="0" applyFont="1" applyFill="1" applyBorder="1" applyAlignment="1">
      <alignment horizontal="center" vertical="center"/>
    </xf>
    <xf numFmtId="0" fontId="9" fillId="2" borderId="47" xfId="0" applyFont="1" applyFill="1" applyBorder="1" applyAlignment="1">
      <alignment horizontal="center"/>
    </xf>
    <xf numFmtId="0" fontId="9" fillId="6" borderId="4" xfId="0" applyFont="1" applyFill="1" applyBorder="1" applyAlignment="1">
      <alignment horizontal="center" vertical="center"/>
    </xf>
    <xf numFmtId="0" fontId="9" fillId="6" borderId="21" xfId="0" applyFont="1" applyFill="1" applyBorder="1" applyAlignment="1">
      <alignment horizontal="center" vertical="center"/>
    </xf>
    <xf numFmtId="0" fontId="14" fillId="10" borderId="4" xfId="0" applyFont="1" applyFill="1" applyBorder="1" applyAlignment="1">
      <alignment horizontal="center" vertical="center"/>
    </xf>
    <xf numFmtId="0" fontId="14" fillId="10" borderId="21" xfId="0" applyFont="1" applyFill="1" applyBorder="1" applyAlignment="1">
      <alignment horizontal="center" vertical="center"/>
    </xf>
    <xf numFmtId="0" fontId="9" fillId="6" borderId="4"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14" fillId="9" borderId="21" xfId="0" applyFont="1" applyFill="1" applyBorder="1" applyAlignment="1">
      <alignment horizontal="center" vertical="center"/>
    </xf>
    <xf numFmtId="0" fontId="14" fillId="7" borderId="56" xfId="0" applyFont="1" applyFill="1" applyBorder="1" applyAlignment="1">
      <alignment horizontal="center" vertical="center"/>
    </xf>
    <xf numFmtId="0" fontId="14" fillId="7" borderId="57" xfId="0" applyFont="1" applyFill="1" applyBorder="1" applyAlignment="1">
      <alignment horizontal="center" vertical="center"/>
    </xf>
    <xf numFmtId="0" fontId="14" fillId="9" borderId="40" xfId="0" applyFont="1" applyFill="1" applyBorder="1" applyAlignment="1">
      <alignment horizontal="center" vertical="center"/>
    </xf>
    <xf numFmtId="0" fontId="9" fillId="6" borderId="40" xfId="0" applyFont="1" applyFill="1" applyBorder="1" applyAlignment="1">
      <alignment horizontal="center" vertical="center" wrapText="1"/>
    </xf>
    <xf numFmtId="0" fontId="14" fillId="8" borderId="40" xfId="0" applyFont="1" applyFill="1" applyBorder="1" applyAlignment="1">
      <alignment horizontal="center" vertical="center"/>
    </xf>
    <xf numFmtId="0" fontId="9" fillId="6" borderId="51" xfId="0" applyFont="1" applyFill="1" applyBorder="1" applyAlignment="1">
      <alignment horizontal="center" vertical="center" wrapText="1"/>
    </xf>
    <xf numFmtId="0" fontId="9" fillId="6" borderId="52" xfId="0" applyFont="1" applyFill="1" applyBorder="1" applyAlignment="1">
      <alignment horizontal="center" vertical="center" wrapText="1"/>
    </xf>
    <xf numFmtId="0" fontId="9" fillId="6" borderId="53" xfId="0" applyFont="1" applyFill="1" applyBorder="1" applyAlignment="1">
      <alignment horizontal="center" vertical="center" wrapText="1"/>
    </xf>
    <xf numFmtId="0" fontId="9" fillId="6" borderId="54" xfId="0" applyFont="1" applyFill="1" applyBorder="1" applyAlignment="1">
      <alignment horizontal="center" vertical="center" wrapText="1"/>
    </xf>
    <xf numFmtId="0" fontId="9" fillId="6" borderId="47" xfId="0" applyFont="1" applyFill="1" applyBorder="1" applyAlignment="1">
      <alignment horizontal="center" vertical="center" wrapText="1"/>
    </xf>
    <xf numFmtId="0" fontId="9" fillId="6" borderId="55" xfId="0" applyFont="1" applyFill="1" applyBorder="1" applyAlignment="1">
      <alignment horizontal="center" vertical="center" wrapText="1"/>
    </xf>
    <xf numFmtId="0" fontId="9" fillId="6" borderId="43" xfId="0" applyFont="1" applyFill="1" applyBorder="1" applyAlignment="1">
      <alignment horizontal="center" vertical="center" wrapText="1"/>
    </xf>
    <xf numFmtId="0" fontId="9" fillId="6" borderId="23" xfId="0" applyFont="1" applyFill="1" applyBorder="1" applyAlignment="1">
      <alignment horizontal="center" vertical="center" wrapText="1"/>
    </xf>
    <xf numFmtId="0" fontId="14" fillId="6" borderId="4" xfId="0" applyFont="1" applyFill="1" applyBorder="1" applyAlignment="1">
      <alignment horizontal="center"/>
    </xf>
    <xf numFmtId="0" fontId="14" fillId="6" borderId="21" xfId="0" applyFont="1" applyFill="1" applyBorder="1" applyAlignment="1">
      <alignment horizontal="center"/>
    </xf>
    <xf numFmtId="0" fontId="14" fillId="7" borderId="40" xfId="0" applyFont="1" applyFill="1" applyBorder="1" applyAlignment="1">
      <alignment horizontal="center" vertical="center"/>
    </xf>
    <xf numFmtId="0" fontId="14" fillId="6" borderId="40" xfId="0" applyFont="1" applyFill="1" applyBorder="1" applyAlignment="1">
      <alignment horizontal="center"/>
    </xf>
    <xf numFmtId="0" fontId="10"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9" fillId="6" borderId="40"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228601</xdr:colOff>
      <xdr:row>1</xdr:row>
      <xdr:rowOff>280307</xdr:rowOff>
    </xdr:from>
    <xdr:to>
      <xdr:col>3</xdr:col>
      <xdr:colOff>408462</xdr:colOff>
      <xdr:row>3</xdr:row>
      <xdr:rowOff>280307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951" y="470807"/>
          <a:ext cx="3056411" cy="1085850"/>
        </a:xfrm>
        <a:prstGeom prst="rect">
          <a:avLst/>
        </a:prstGeom>
      </xdr:spPr>
    </xdr:pic>
    <xdr:clientData/>
  </xdr:twoCellAnchor>
  <xdr:twoCellAnchor editAs="oneCell">
    <xdr:from>
      <xdr:col>3</xdr:col>
      <xdr:colOff>512618</xdr:colOff>
      <xdr:row>30</xdr:row>
      <xdr:rowOff>138545</xdr:rowOff>
    </xdr:from>
    <xdr:to>
      <xdr:col>19</xdr:col>
      <xdr:colOff>727641</xdr:colOff>
      <xdr:row>51</xdr:row>
      <xdr:rowOff>83127</xdr:rowOff>
    </xdr:to>
    <xdr:pic>
      <xdr:nvPicPr>
        <xdr:cNvPr id="3" name="Imagen 2">
          <a:extLst>
            <a:ext uri="{FF2B5EF4-FFF2-40B4-BE49-F238E27FC236}">
              <a16:creationId xmlns:a16="http://schemas.microsoft.com/office/drawing/2014/main" id="{22CABC66-94AC-42BA-A626-457B62E433C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3448" b="2606"/>
        <a:stretch/>
      </xdr:blipFill>
      <xdr:spPr bwMode="auto">
        <a:xfrm>
          <a:off x="4281054" y="18191018"/>
          <a:ext cx="14111132" cy="3451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85" zoomScaleNormal="85" zoomScalePageLayoutView="40" workbookViewId="0">
      <selection activeCell="B10" sqref="B10:F10"/>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32"/>
      <c r="C2" s="145" t="s">
        <v>80</v>
      </c>
      <c r="D2" s="146"/>
      <c r="E2" s="147"/>
      <c r="F2" s="154" t="s">
        <v>104</v>
      </c>
    </row>
    <row r="3" spans="2:6" ht="42.75" customHeight="1" x14ac:dyDescent="0.2">
      <c r="B3" s="132"/>
      <c r="C3" s="148"/>
      <c r="D3" s="149"/>
      <c r="E3" s="150"/>
      <c r="F3" s="155"/>
    </row>
    <row r="4" spans="2:6" ht="41.25" customHeight="1" x14ac:dyDescent="0.2">
      <c r="B4" s="132"/>
      <c r="C4" s="151"/>
      <c r="D4" s="152"/>
      <c r="E4" s="153"/>
      <c r="F4" s="143"/>
    </row>
    <row r="5" spans="2:6" ht="37.5" customHeight="1" thickBot="1" x14ac:dyDescent="0.25">
      <c r="B5" s="3"/>
      <c r="C5" s="4"/>
      <c r="D5" s="4"/>
      <c r="E5" s="4"/>
      <c r="F5" s="4"/>
    </row>
    <row r="6" spans="2:6" ht="21" customHeight="1" thickBot="1" x14ac:dyDescent="0.3">
      <c r="B6" s="136" t="s">
        <v>73</v>
      </c>
      <c r="C6" s="137"/>
      <c r="D6" s="137"/>
      <c r="E6" s="137"/>
      <c r="F6" s="138"/>
    </row>
    <row r="7" spans="2:6" ht="78.75" customHeight="1" x14ac:dyDescent="0.2">
      <c r="B7" s="142" t="s">
        <v>81</v>
      </c>
      <c r="C7" s="143"/>
      <c r="D7" s="143"/>
      <c r="E7" s="143"/>
      <c r="F7" s="144"/>
    </row>
    <row r="8" spans="2:6" ht="21" customHeight="1" x14ac:dyDescent="0.2">
      <c r="B8" s="139" t="s">
        <v>96</v>
      </c>
      <c r="C8" s="140"/>
      <c r="D8" s="140"/>
      <c r="E8" s="140"/>
      <c r="F8" s="141"/>
    </row>
    <row r="9" spans="2:6" ht="34.5" customHeight="1" x14ac:dyDescent="0.2">
      <c r="B9" s="133" t="s">
        <v>82</v>
      </c>
      <c r="C9" s="134"/>
      <c r="D9" s="134"/>
      <c r="E9" s="134"/>
      <c r="F9" s="135"/>
    </row>
    <row r="10" spans="2:6" ht="36" customHeight="1" x14ac:dyDescent="0.2">
      <c r="B10" s="133" t="s">
        <v>83</v>
      </c>
      <c r="C10" s="134"/>
      <c r="D10" s="134"/>
      <c r="E10" s="134"/>
      <c r="F10" s="135"/>
    </row>
    <row r="11" spans="2:6" ht="72" customHeight="1" x14ac:dyDescent="0.2">
      <c r="B11" s="133" t="s">
        <v>97</v>
      </c>
      <c r="C11" s="134"/>
      <c r="D11" s="134"/>
      <c r="E11" s="134"/>
      <c r="F11" s="135"/>
    </row>
    <row r="12" spans="2:6" ht="34.5" customHeight="1" x14ac:dyDescent="0.2">
      <c r="B12" s="133" t="s">
        <v>98</v>
      </c>
      <c r="C12" s="134"/>
      <c r="D12" s="134"/>
      <c r="E12" s="134"/>
      <c r="F12" s="135"/>
    </row>
    <row r="13" spans="2:6" ht="44.25" customHeight="1" x14ac:dyDescent="0.2">
      <c r="B13" s="133" t="s">
        <v>84</v>
      </c>
      <c r="C13" s="134"/>
      <c r="D13" s="134"/>
      <c r="E13" s="134"/>
      <c r="F13" s="135"/>
    </row>
    <row r="14" spans="2:6" ht="26.25" customHeight="1" x14ac:dyDescent="0.2">
      <c r="B14" s="133" t="s">
        <v>85</v>
      </c>
      <c r="C14" s="134"/>
      <c r="D14" s="134"/>
      <c r="E14" s="134"/>
      <c r="F14" s="135"/>
    </row>
    <row r="15" spans="2:6" ht="22.5" customHeight="1" x14ac:dyDescent="0.2">
      <c r="B15" s="133" t="s">
        <v>86</v>
      </c>
      <c r="C15" s="134"/>
      <c r="D15" s="134"/>
      <c r="E15" s="134"/>
      <c r="F15" s="135"/>
    </row>
    <row r="16" spans="2:6" ht="33" customHeight="1" x14ac:dyDescent="0.2">
      <c r="B16" s="133" t="s">
        <v>99</v>
      </c>
      <c r="C16" s="134"/>
      <c r="D16" s="134"/>
      <c r="E16" s="134"/>
      <c r="F16" s="135"/>
    </row>
    <row r="17" spans="2:6" ht="36.75" customHeight="1" x14ac:dyDescent="0.2">
      <c r="B17" s="133" t="s">
        <v>101</v>
      </c>
      <c r="C17" s="134"/>
      <c r="D17" s="134"/>
      <c r="E17" s="134"/>
      <c r="F17" s="135"/>
    </row>
    <row r="18" spans="2:6" ht="26.25" customHeight="1" x14ac:dyDescent="0.2">
      <c r="B18" s="133" t="s">
        <v>100</v>
      </c>
      <c r="C18" s="134"/>
      <c r="D18" s="134"/>
      <c r="E18" s="134"/>
      <c r="F18" s="135"/>
    </row>
    <row r="19" spans="2:6" ht="27" customHeight="1" thickBot="1" x14ac:dyDescent="0.25">
      <c r="B19" s="157" t="s">
        <v>102</v>
      </c>
      <c r="C19" s="158"/>
      <c r="D19" s="158"/>
      <c r="E19" s="158"/>
      <c r="F19" s="159"/>
    </row>
    <row r="20" spans="2:6" ht="14.25" customHeight="1" x14ac:dyDescent="0.2">
      <c r="B20" s="1"/>
    </row>
    <row r="21" spans="2:6" x14ac:dyDescent="0.2">
      <c r="B21" s="2"/>
    </row>
    <row r="22" spans="2:6" ht="17.25" customHeight="1" x14ac:dyDescent="0.2">
      <c r="B22" s="156"/>
      <c r="C22" s="156"/>
      <c r="D22" s="156"/>
      <c r="E22" s="156"/>
      <c r="F22" s="156"/>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3"/>
  <sheetViews>
    <sheetView showGridLines="0" topLeftCell="A3" zoomScale="80" zoomScaleNormal="80" zoomScalePageLayoutView="85" workbookViewId="0">
      <selection activeCell="A3" sqref="A1:XFD1048576"/>
    </sheetView>
  </sheetViews>
  <sheetFormatPr baseColWidth="10" defaultColWidth="11.5703125" defaultRowHeight="12.75" x14ac:dyDescent="0.2"/>
  <cols>
    <col min="1" max="1" width="5.28515625" style="22" customWidth="1"/>
    <col min="2" max="2" width="57.85546875" style="22" customWidth="1"/>
    <col min="3" max="3" width="105.28515625" style="22" customWidth="1"/>
    <col min="4" max="4" width="20" style="22" customWidth="1"/>
    <col min="5" max="5" width="23.42578125" style="22" customWidth="1"/>
    <col min="6" max="6" width="31" style="22" customWidth="1"/>
    <col min="7" max="16384" width="11.5703125" style="22"/>
  </cols>
  <sheetData>
    <row r="2" spans="2:6" ht="78" customHeight="1" x14ac:dyDescent="0.2">
      <c r="B2" s="172"/>
      <c r="C2" s="145" t="s">
        <v>79</v>
      </c>
      <c r="D2" s="146"/>
      <c r="E2" s="147"/>
      <c r="F2" s="154" t="s">
        <v>104</v>
      </c>
    </row>
    <row r="3" spans="2:6" ht="51" customHeight="1" x14ac:dyDescent="0.2">
      <c r="B3" s="172"/>
      <c r="C3" s="148"/>
      <c r="D3" s="149"/>
      <c r="E3" s="150"/>
      <c r="F3" s="155"/>
    </row>
    <row r="4" spans="2:6" ht="54" customHeight="1" x14ac:dyDescent="0.2">
      <c r="B4" s="172"/>
      <c r="C4" s="151"/>
      <c r="D4" s="152"/>
      <c r="E4" s="153"/>
      <c r="F4" s="143"/>
    </row>
    <row r="5" spans="2:6" ht="24.75" customHeight="1" thickBot="1" x14ac:dyDescent="0.3">
      <c r="B5" s="112"/>
      <c r="C5" s="113"/>
      <c r="D5" s="113"/>
      <c r="E5" s="113"/>
      <c r="F5" s="113"/>
    </row>
    <row r="6" spans="2:6" ht="18" customHeight="1" thickBot="1" x14ac:dyDescent="0.25">
      <c r="B6" s="160" t="s">
        <v>7</v>
      </c>
      <c r="C6" s="161"/>
      <c r="D6" s="161"/>
      <c r="E6" s="161"/>
      <c r="F6" s="162"/>
    </row>
    <row r="7" spans="2:6" ht="42.75" customHeight="1" x14ac:dyDescent="0.2">
      <c r="B7" s="163" t="s">
        <v>103</v>
      </c>
      <c r="C7" s="164"/>
      <c r="D7" s="164"/>
      <c r="E7" s="164"/>
      <c r="F7" s="164"/>
    </row>
    <row r="8" spans="2:6" ht="63" customHeight="1" x14ac:dyDescent="0.2">
      <c r="B8" s="165"/>
      <c r="C8" s="166"/>
      <c r="D8" s="166"/>
      <c r="E8" s="166"/>
      <c r="F8" s="166"/>
    </row>
    <row r="9" spans="2:6" ht="37.5" customHeight="1" x14ac:dyDescent="0.2">
      <c r="B9" s="165"/>
      <c r="C9" s="166"/>
      <c r="D9" s="166"/>
      <c r="E9" s="166"/>
      <c r="F9" s="166"/>
    </row>
    <row r="10" spans="2:6" ht="43.5" customHeight="1" x14ac:dyDescent="0.2">
      <c r="B10" s="165"/>
      <c r="C10" s="166"/>
      <c r="D10" s="166"/>
      <c r="E10" s="166"/>
      <c r="F10" s="166"/>
    </row>
    <row r="11" spans="2:6" ht="58.5" customHeight="1" x14ac:dyDescent="0.2">
      <c r="B11" s="165"/>
      <c r="C11" s="166"/>
      <c r="D11" s="166"/>
      <c r="E11" s="166"/>
      <c r="F11" s="166"/>
    </row>
    <row r="12" spans="2:6" ht="46.5" customHeight="1" x14ac:dyDescent="0.2">
      <c r="B12" s="165"/>
      <c r="C12" s="166"/>
      <c r="D12" s="166"/>
      <c r="E12" s="166"/>
      <c r="F12" s="166"/>
    </row>
    <row r="13" spans="2:6" ht="47.25" customHeight="1" x14ac:dyDescent="0.2">
      <c r="B13" s="165"/>
      <c r="C13" s="166"/>
      <c r="D13" s="166"/>
      <c r="E13" s="166"/>
      <c r="F13" s="166"/>
    </row>
    <row r="14" spans="2:6" ht="22.5" customHeight="1" thickBot="1" x14ac:dyDescent="0.25">
      <c r="B14" s="167"/>
      <c r="C14" s="168"/>
      <c r="D14" s="168"/>
      <c r="E14" s="168"/>
      <c r="F14" s="168"/>
    </row>
    <row r="15" spans="2:6" ht="16.5" customHeight="1" thickBot="1" x14ac:dyDescent="0.25">
      <c r="B15" s="177" t="s">
        <v>56</v>
      </c>
      <c r="C15" s="178"/>
      <c r="D15" s="178"/>
      <c r="E15" s="178"/>
      <c r="F15" s="179"/>
    </row>
    <row r="16" spans="2:6" ht="127.5" customHeight="1" x14ac:dyDescent="0.2">
      <c r="B16" s="169" t="s">
        <v>92</v>
      </c>
      <c r="C16" s="170"/>
      <c r="D16" s="170"/>
      <c r="E16" s="170"/>
      <c r="F16" s="171"/>
    </row>
    <row r="17" spans="2:6" ht="19.5" customHeight="1" x14ac:dyDescent="0.2">
      <c r="B17" s="5"/>
      <c r="C17" s="6" t="s">
        <v>30</v>
      </c>
      <c r="D17" s="175" t="s">
        <v>28</v>
      </c>
      <c r="E17" s="175" t="s">
        <v>29</v>
      </c>
      <c r="F17" s="173" t="s">
        <v>27</v>
      </c>
    </row>
    <row r="18" spans="2:6" ht="18" customHeight="1" x14ac:dyDescent="0.2">
      <c r="B18" s="5"/>
      <c r="C18" s="6" t="s">
        <v>32</v>
      </c>
      <c r="D18" s="176"/>
      <c r="E18" s="176"/>
      <c r="F18" s="174"/>
    </row>
    <row r="19" spans="2:6" ht="23.25" customHeight="1" x14ac:dyDescent="0.2">
      <c r="B19" s="5"/>
      <c r="C19" s="6" t="s">
        <v>31</v>
      </c>
      <c r="D19" s="12"/>
      <c r="E19" s="12"/>
      <c r="F19" s="13"/>
    </row>
    <row r="20" spans="2:6" ht="19.5" customHeight="1" x14ac:dyDescent="0.2">
      <c r="B20" s="182" t="s">
        <v>105</v>
      </c>
      <c r="C20" s="183"/>
      <c r="D20" s="8" t="s">
        <v>34</v>
      </c>
      <c r="E20" s="7" t="s">
        <v>36</v>
      </c>
      <c r="F20" s="14" t="s">
        <v>26</v>
      </c>
    </row>
    <row r="21" spans="2:6" ht="19.5" customHeight="1" x14ac:dyDescent="0.2">
      <c r="B21" s="180" t="s">
        <v>120</v>
      </c>
      <c r="C21" s="181"/>
      <c r="D21" s="8" t="s">
        <v>34</v>
      </c>
      <c r="E21" s="9" t="s">
        <v>36</v>
      </c>
      <c r="F21" s="14" t="s">
        <v>26</v>
      </c>
    </row>
    <row r="22" spans="2:6" ht="19.5" customHeight="1" x14ac:dyDescent="0.2">
      <c r="B22" s="180" t="s">
        <v>122</v>
      </c>
      <c r="C22" s="181"/>
      <c r="D22" s="8" t="s">
        <v>35</v>
      </c>
      <c r="E22" s="9" t="s">
        <v>37</v>
      </c>
      <c r="F22" s="15" t="s">
        <v>4</v>
      </c>
    </row>
    <row r="23" spans="2:6" ht="19.5" customHeight="1" x14ac:dyDescent="0.2">
      <c r="B23" s="180" t="s">
        <v>126</v>
      </c>
      <c r="C23" s="181"/>
      <c r="D23" s="8" t="s">
        <v>34</v>
      </c>
      <c r="E23" s="9" t="s">
        <v>36</v>
      </c>
      <c r="F23" s="15" t="s">
        <v>4</v>
      </c>
    </row>
    <row r="24" spans="2:6" ht="19.5" customHeight="1" x14ac:dyDescent="0.2">
      <c r="B24" s="180" t="s">
        <v>108</v>
      </c>
      <c r="C24" s="181"/>
      <c r="D24" s="8" t="s">
        <v>34</v>
      </c>
      <c r="E24" s="9" t="s">
        <v>36</v>
      </c>
      <c r="F24" s="15" t="s">
        <v>26</v>
      </c>
    </row>
    <row r="25" spans="2:6" ht="19.5" customHeight="1" x14ac:dyDescent="0.2">
      <c r="B25" s="69" t="s">
        <v>106</v>
      </c>
      <c r="C25" s="11"/>
      <c r="D25" s="8" t="s">
        <v>34</v>
      </c>
      <c r="E25" s="9" t="s">
        <v>36</v>
      </c>
      <c r="F25" s="15" t="s">
        <v>26</v>
      </c>
    </row>
    <row r="26" spans="2:6" ht="21" customHeight="1" x14ac:dyDescent="0.2">
      <c r="B26" s="69" t="s">
        <v>107</v>
      </c>
      <c r="C26" s="11"/>
      <c r="D26" s="8" t="s">
        <v>34</v>
      </c>
      <c r="E26" s="9" t="s">
        <v>36</v>
      </c>
      <c r="F26" s="15" t="s">
        <v>26</v>
      </c>
    </row>
    <row r="27" spans="2:6" ht="19.5" customHeight="1" x14ac:dyDescent="0.2">
      <c r="B27" s="180" t="s">
        <v>116</v>
      </c>
      <c r="C27" s="181"/>
      <c r="D27" s="8" t="s">
        <v>34</v>
      </c>
      <c r="E27" s="9" t="s">
        <v>36</v>
      </c>
      <c r="F27" s="15" t="s">
        <v>26</v>
      </c>
    </row>
    <row r="28" spans="2:6" ht="19.5" customHeight="1" x14ac:dyDescent="0.2">
      <c r="B28" s="180" t="s">
        <v>118</v>
      </c>
      <c r="C28" s="181"/>
      <c r="D28" s="8" t="s">
        <v>34</v>
      </c>
      <c r="E28" s="9" t="s">
        <v>36</v>
      </c>
      <c r="F28" s="15" t="s">
        <v>26</v>
      </c>
    </row>
    <row r="29" spans="2:6" ht="19.5" customHeight="1" x14ac:dyDescent="0.2">
      <c r="B29" s="180"/>
      <c r="C29" s="181"/>
      <c r="D29" s="8"/>
      <c r="E29" s="9"/>
      <c r="F29" s="15"/>
    </row>
    <row r="30" spans="2:6" ht="19.5" customHeight="1" x14ac:dyDescent="0.2">
      <c r="B30" s="180"/>
      <c r="C30" s="181"/>
      <c r="D30" s="8"/>
      <c r="E30" s="9"/>
      <c r="F30" s="15"/>
    </row>
    <row r="31" spans="2:6" ht="19.5" customHeight="1" x14ac:dyDescent="0.2">
      <c r="B31" s="180"/>
      <c r="C31" s="181"/>
      <c r="D31" s="8"/>
      <c r="E31" s="9"/>
      <c r="F31" s="15"/>
    </row>
    <row r="32" spans="2:6" ht="19.5" customHeight="1" x14ac:dyDescent="0.2">
      <c r="B32" s="180"/>
      <c r="C32" s="181"/>
      <c r="D32" s="8"/>
      <c r="E32" s="9"/>
      <c r="F32" s="15"/>
    </row>
    <row r="33" spans="2:6" ht="19.5" customHeight="1" x14ac:dyDescent="0.2">
      <c r="B33" s="69"/>
      <c r="C33" s="11"/>
      <c r="D33" s="8"/>
      <c r="E33" s="9"/>
      <c r="F33" s="15"/>
    </row>
    <row r="34" spans="2:6" ht="19.5" customHeight="1" x14ac:dyDescent="0.2">
      <c r="B34" s="180"/>
      <c r="C34" s="181"/>
      <c r="D34" s="8"/>
      <c r="E34" s="9"/>
      <c r="F34" s="15"/>
    </row>
    <row r="35" spans="2:6" ht="19.5" customHeight="1" x14ac:dyDescent="0.2">
      <c r="B35" s="180"/>
      <c r="C35" s="181"/>
      <c r="D35" s="8"/>
      <c r="E35" s="9"/>
      <c r="F35" s="10"/>
    </row>
    <row r="36" spans="2:6" ht="19.5" customHeight="1" x14ac:dyDescent="0.2">
      <c r="B36" s="180"/>
      <c r="C36" s="181"/>
      <c r="D36" s="8"/>
      <c r="E36" s="9"/>
      <c r="F36" s="10"/>
    </row>
    <row r="37" spans="2:6" ht="19.5" customHeight="1" x14ac:dyDescent="0.2">
      <c r="B37" s="180"/>
      <c r="C37" s="181"/>
      <c r="D37" s="8"/>
      <c r="E37" s="9"/>
      <c r="F37" s="10"/>
    </row>
    <row r="38" spans="2:6" ht="19.5" customHeight="1" x14ac:dyDescent="0.2">
      <c r="B38" s="180"/>
      <c r="C38" s="181"/>
      <c r="D38" s="8"/>
      <c r="E38" s="9"/>
      <c r="F38" s="10"/>
    </row>
    <row r="39" spans="2:6" ht="19.5" customHeight="1" x14ac:dyDescent="0.2">
      <c r="B39" s="69"/>
      <c r="C39" s="11"/>
      <c r="D39" s="8"/>
      <c r="E39" s="9"/>
      <c r="F39" s="10"/>
    </row>
    <row r="40" spans="2:6" ht="19.5" customHeight="1" x14ac:dyDescent="0.2">
      <c r="B40" s="180"/>
      <c r="C40" s="181"/>
      <c r="D40" s="8"/>
      <c r="E40" s="9"/>
      <c r="F40" s="10"/>
    </row>
    <row r="41" spans="2:6" ht="19.5" customHeight="1" x14ac:dyDescent="0.2">
      <c r="B41" s="69"/>
      <c r="C41" s="70"/>
      <c r="D41" s="8"/>
      <c r="E41" s="9"/>
      <c r="F41" s="15"/>
    </row>
    <row r="42" spans="2:6" ht="19.5" customHeight="1" x14ac:dyDescent="0.2">
      <c r="B42" s="69"/>
      <c r="C42" s="11"/>
      <c r="D42" s="8"/>
      <c r="E42" s="9"/>
      <c r="F42" s="15"/>
    </row>
    <row r="43" spans="2:6" ht="19.5" customHeight="1" thickBot="1" x14ac:dyDescent="0.25">
      <c r="B43" s="16"/>
      <c r="C43" s="17"/>
      <c r="D43" s="18"/>
      <c r="E43" s="19"/>
      <c r="F43" s="20"/>
    </row>
    <row r="48" spans="2:6" hidden="1" x14ac:dyDescent="0.2">
      <c r="B48" s="108" t="s">
        <v>35</v>
      </c>
    </row>
    <row r="49" spans="2:2" hidden="1" x14ac:dyDescent="0.2">
      <c r="B49" s="22" t="s">
        <v>33</v>
      </c>
    </row>
    <row r="50" spans="2:2" hidden="1" x14ac:dyDescent="0.2">
      <c r="B50" s="22" t="s">
        <v>34</v>
      </c>
    </row>
    <row r="51" spans="2:2" hidden="1" x14ac:dyDescent="0.2"/>
    <row r="52" spans="2:2" hidden="1" x14ac:dyDescent="0.2">
      <c r="B52" s="22" t="s">
        <v>36</v>
      </c>
    </row>
    <row r="53" spans="2:2" hidden="1" x14ac:dyDescent="0.2">
      <c r="B53" s="22" t="s">
        <v>37</v>
      </c>
    </row>
  </sheetData>
  <mergeCells count="27">
    <mergeCell ref="B29:C29"/>
    <mergeCell ref="B30:C30"/>
    <mergeCell ref="B31:C31"/>
    <mergeCell ref="B32:C32"/>
    <mergeCell ref="B40:C40"/>
    <mergeCell ref="B34:C34"/>
    <mergeCell ref="B35:C35"/>
    <mergeCell ref="B36:C36"/>
    <mergeCell ref="B37:C37"/>
    <mergeCell ref="B38:C38"/>
    <mergeCell ref="B22:C22"/>
    <mergeCell ref="B23:C23"/>
    <mergeCell ref="B24:C24"/>
    <mergeCell ref="B27:C27"/>
    <mergeCell ref="B28:C28"/>
    <mergeCell ref="F17:F18"/>
    <mergeCell ref="E17:E18"/>
    <mergeCell ref="D17:D18"/>
    <mergeCell ref="B15:F15"/>
    <mergeCell ref="B21:C21"/>
    <mergeCell ref="B20:C20"/>
    <mergeCell ref="B6:F6"/>
    <mergeCell ref="B7:F14"/>
    <mergeCell ref="B16:F16"/>
    <mergeCell ref="C2:E4"/>
    <mergeCell ref="F2:F4"/>
    <mergeCell ref="B2:B4"/>
  </mergeCells>
  <phoneticPr fontId="1" type="noConversion"/>
  <dataValidations count="2">
    <dataValidation type="list" allowBlank="1" showInputMessage="1" showErrorMessage="1" sqref="D20:D43" xr:uid="{00000000-0002-0000-0100-000000000000}">
      <formula1>$B$48:$B$50</formula1>
    </dataValidation>
    <dataValidation type="list" allowBlank="1" showInputMessage="1" showErrorMessage="1" sqref="E20:E43" xr:uid="{00000000-0002-0000-0100-000001000000}">
      <formula1>$B$52:$B$53</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zoomScale="90" zoomScaleNormal="90" zoomScalePageLayoutView="70" workbookViewId="0">
      <selection sqref="A1:XFD1048576"/>
    </sheetView>
  </sheetViews>
  <sheetFormatPr baseColWidth="10" defaultColWidth="11.5703125" defaultRowHeight="12.75" x14ac:dyDescent="0.2"/>
  <cols>
    <col min="1" max="1" width="4.140625" style="22" customWidth="1"/>
    <col min="2" max="2" width="41.42578125" style="22" customWidth="1"/>
    <col min="3" max="3" width="25.140625" style="22" customWidth="1"/>
    <col min="4" max="4" width="14.7109375" style="22" customWidth="1"/>
    <col min="5" max="5" width="12.42578125" style="22" customWidth="1"/>
    <col min="6" max="6" width="18.28515625" style="22" customWidth="1"/>
    <col min="7" max="7" width="24.85546875" style="22" customWidth="1"/>
    <col min="8" max="8" width="31.42578125" style="22" customWidth="1"/>
    <col min="9" max="9" width="14.7109375" style="22" customWidth="1"/>
    <col min="10" max="10" width="11.85546875" style="22" customWidth="1"/>
    <col min="11" max="11" width="14" style="22" customWidth="1"/>
    <col min="12" max="12" width="15.28515625" style="105" customWidth="1"/>
    <col min="13" max="13" width="4.85546875" style="22" customWidth="1"/>
    <col min="14" max="16384" width="11.5703125" style="22"/>
  </cols>
  <sheetData>
    <row r="1" spans="2:17" x14ac:dyDescent="0.2">
      <c r="L1" s="22"/>
    </row>
    <row r="2" spans="2:17" ht="48.75" customHeight="1" x14ac:dyDescent="0.2">
      <c r="B2" s="172"/>
      <c r="C2" s="145" t="s">
        <v>79</v>
      </c>
      <c r="D2" s="146"/>
      <c r="E2" s="146"/>
      <c r="F2" s="146"/>
      <c r="G2" s="146"/>
      <c r="H2" s="146"/>
      <c r="I2" s="146"/>
      <c r="J2" s="147"/>
      <c r="K2" s="123" t="s">
        <v>104</v>
      </c>
      <c r="L2" s="203"/>
    </row>
    <row r="3" spans="2:17" ht="42" customHeight="1" x14ac:dyDescent="0.2">
      <c r="B3" s="172"/>
      <c r="C3" s="148"/>
      <c r="D3" s="149"/>
      <c r="E3" s="149"/>
      <c r="F3" s="149"/>
      <c r="G3" s="149"/>
      <c r="H3" s="149"/>
      <c r="I3" s="149"/>
      <c r="J3" s="150"/>
      <c r="K3" s="204"/>
      <c r="L3" s="205"/>
    </row>
    <row r="4" spans="2:17" ht="36.75" customHeight="1" x14ac:dyDescent="0.2">
      <c r="B4" s="172"/>
      <c r="C4" s="151"/>
      <c r="D4" s="152"/>
      <c r="E4" s="152"/>
      <c r="F4" s="152"/>
      <c r="G4" s="152"/>
      <c r="H4" s="152"/>
      <c r="I4" s="152"/>
      <c r="J4" s="153"/>
      <c r="K4" s="206"/>
      <c r="L4" s="207"/>
    </row>
    <row r="5" spans="2:17" ht="24.75" customHeight="1" thickBot="1" x14ac:dyDescent="0.3">
      <c r="C5" s="112"/>
      <c r="D5" s="113"/>
      <c r="E5" s="113"/>
      <c r="F5" s="113"/>
      <c r="G5" s="113"/>
      <c r="L5" s="22"/>
    </row>
    <row r="6" spans="2:17" ht="103.5" customHeight="1" thickBot="1" x14ac:dyDescent="0.25">
      <c r="B6" s="194" t="s">
        <v>114</v>
      </c>
      <c r="C6" s="195"/>
      <c r="D6" s="195"/>
      <c r="E6" s="195"/>
      <c r="F6" s="195"/>
      <c r="G6" s="195"/>
      <c r="H6" s="195"/>
      <c r="I6" s="195"/>
      <c r="J6" s="195"/>
      <c r="K6" s="195"/>
      <c r="L6" s="196"/>
      <c r="M6" s="106"/>
      <c r="N6" s="106"/>
      <c r="O6" s="106"/>
      <c r="P6" s="106"/>
      <c r="Q6" s="106"/>
    </row>
    <row r="7" spans="2:17" ht="24.75" customHeight="1" x14ac:dyDescent="0.2">
      <c r="B7" s="200" t="s">
        <v>56</v>
      </c>
      <c r="C7" s="201"/>
      <c r="D7" s="201"/>
      <c r="E7" s="201"/>
      <c r="F7" s="201"/>
      <c r="G7" s="201"/>
      <c r="H7" s="201"/>
      <c r="I7" s="201"/>
      <c r="J7" s="201"/>
      <c r="K7" s="201"/>
      <c r="L7" s="202"/>
    </row>
    <row r="8" spans="2:17" ht="18" customHeight="1" x14ac:dyDescent="0.25">
      <c r="B8" s="63" t="s">
        <v>95</v>
      </c>
      <c r="C8" s="64"/>
      <c r="D8" s="64"/>
      <c r="E8" s="64"/>
      <c r="F8" s="64"/>
      <c r="G8" s="64"/>
      <c r="H8" s="64"/>
      <c r="I8" s="64"/>
      <c r="J8" s="64"/>
      <c r="K8" s="64"/>
      <c r="L8" s="65"/>
    </row>
    <row r="9" spans="2:17" ht="15.75" x14ac:dyDescent="0.25">
      <c r="B9" s="63" t="s">
        <v>93</v>
      </c>
      <c r="C9" s="66"/>
      <c r="D9" s="66"/>
      <c r="E9" s="66"/>
      <c r="F9" s="66"/>
      <c r="G9" s="66"/>
      <c r="H9" s="66"/>
      <c r="I9" s="67"/>
      <c r="J9" s="66"/>
      <c r="K9" s="66"/>
      <c r="L9" s="68"/>
    </row>
    <row r="10" spans="2:17" ht="15.75" x14ac:dyDescent="0.25">
      <c r="B10" s="63" t="s">
        <v>88</v>
      </c>
      <c r="C10" s="66"/>
      <c r="D10" s="66"/>
      <c r="E10" s="66"/>
      <c r="F10" s="66"/>
      <c r="G10" s="66"/>
      <c r="H10" s="66"/>
      <c r="I10" s="66"/>
      <c r="J10" s="66"/>
      <c r="K10" s="66"/>
      <c r="L10" s="68"/>
    </row>
    <row r="11" spans="2:17" ht="15.75" x14ac:dyDescent="0.25">
      <c r="B11" s="63" t="s">
        <v>89</v>
      </c>
      <c r="C11" s="66"/>
      <c r="D11" s="66"/>
      <c r="E11" s="66"/>
      <c r="F11" s="66"/>
      <c r="G11" s="66"/>
      <c r="H11" s="66"/>
      <c r="I11" s="66"/>
      <c r="J11" s="66"/>
      <c r="K11" s="66"/>
      <c r="L11" s="68"/>
    </row>
    <row r="12" spans="2:17" ht="18" customHeight="1" x14ac:dyDescent="0.2">
      <c r="B12" s="197" t="s">
        <v>87</v>
      </c>
      <c r="C12" s="198"/>
      <c r="D12" s="198"/>
      <c r="E12" s="198"/>
      <c r="F12" s="198"/>
      <c r="G12" s="198"/>
      <c r="H12" s="198"/>
      <c r="I12" s="198"/>
      <c r="J12" s="198"/>
      <c r="K12" s="198"/>
      <c r="L12" s="199"/>
    </row>
    <row r="13" spans="2:17" ht="15.75" x14ac:dyDescent="0.25">
      <c r="B13" s="63" t="s">
        <v>91</v>
      </c>
      <c r="C13" s="66"/>
      <c r="D13" s="66"/>
      <c r="E13" s="66"/>
      <c r="F13" s="66"/>
      <c r="G13" s="66"/>
      <c r="H13" s="66"/>
      <c r="I13" s="66"/>
      <c r="J13" s="66"/>
      <c r="K13" s="66"/>
      <c r="L13" s="68"/>
    </row>
    <row r="14" spans="2:17" ht="7.5" customHeight="1" thickBot="1" x14ac:dyDescent="0.25">
      <c r="B14" s="24"/>
      <c r="C14" s="25"/>
      <c r="D14" s="25"/>
      <c r="E14" s="25"/>
      <c r="F14" s="25"/>
      <c r="G14" s="25"/>
      <c r="H14" s="25"/>
      <c r="I14" s="25"/>
      <c r="J14" s="25"/>
      <c r="K14" s="25"/>
      <c r="L14" s="26"/>
    </row>
    <row r="15" spans="2:17" ht="33.75" customHeight="1" thickBot="1" x14ac:dyDescent="0.25">
      <c r="B15" s="191" t="s">
        <v>72</v>
      </c>
      <c r="C15" s="192"/>
      <c r="D15" s="192"/>
      <c r="E15" s="192"/>
      <c r="F15" s="192"/>
      <c r="G15" s="193"/>
      <c r="H15" s="188" t="s">
        <v>70</v>
      </c>
      <c r="I15" s="189"/>
      <c r="J15" s="189"/>
      <c r="K15" s="189"/>
      <c r="L15" s="190"/>
    </row>
    <row r="16" spans="2:17" ht="40.5" customHeight="1" thickBot="1" x14ac:dyDescent="0.25">
      <c r="B16" s="27" t="s">
        <v>38</v>
      </c>
      <c r="C16" s="187" t="s">
        <v>43</v>
      </c>
      <c r="D16" s="187"/>
      <c r="E16" s="187"/>
      <c r="F16" s="187"/>
      <c r="G16" s="187"/>
      <c r="H16" s="80" t="s">
        <v>44</v>
      </c>
      <c r="I16" s="80" t="s">
        <v>6</v>
      </c>
      <c r="J16" s="80" t="s">
        <v>3</v>
      </c>
      <c r="K16" s="80" t="s">
        <v>49</v>
      </c>
      <c r="L16" s="28" t="s">
        <v>46</v>
      </c>
    </row>
    <row r="17" spans="2:12" ht="53.25" customHeight="1" x14ac:dyDescent="0.2">
      <c r="B17" s="29" t="s">
        <v>31</v>
      </c>
      <c r="C17" s="211" t="s">
        <v>105</v>
      </c>
      <c r="D17" s="211"/>
      <c r="E17" s="211"/>
      <c r="F17" s="211"/>
      <c r="G17" s="211"/>
      <c r="H17" s="30" t="s">
        <v>109</v>
      </c>
      <c r="I17" s="31">
        <v>2</v>
      </c>
      <c r="J17" s="32">
        <v>2</v>
      </c>
      <c r="K17" s="32">
        <f>I17+J17</f>
        <v>4</v>
      </c>
      <c r="L17" s="33" t="str">
        <f t="shared" ref="L17:L36" si="0">IF(K17&lt;=4,"BAJO",IF(K17=5,"MEDIO",IF(K17=6,"ALTO",IF(K17=7,"ALTO","EXTREMO"))))</f>
        <v>BAJO</v>
      </c>
    </row>
    <row r="18" spans="2:12" ht="53.25" customHeight="1" x14ac:dyDescent="0.2">
      <c r="B18" s="34" t="s">
        <v>31</v>
      </c>
      <c r="C18" s="184" t="s">
        <v>120</v>
      </c>
      <c r="D18" s="184"/>
      <c r="E18" s="184"/>
      <c r="F18" s="184"/>
      <c r="G18" s="184"/>
      <c r="H18" s="35" t="s">
        <v>121</v>
      </c>
      <c r="I18" s="31">
        <v>2</v>
      </c>
      <c r="J18" s="32">
        <v>3</v>
      </c>
      <c r="K18" s="32">
        <f t="shared" ref="K18:K36" si="1">+I18+J18</f>
        <v>5</v>
      </c>
      <c r="L18" s="36" t="str">
        <f t="shared" si="0"/>
        <v>MEDIO</v>
      </c>
    </row>
    <row r="19" spans="2:12" ht="53.25" customHeight="1" x14ac:dyDescent="0.2">
      <c r="B19" s="34" t="s">
        <v>31</v>
      </c>
      <c r="C19" s="184" t="s">
        <v>122</v>
      </c>
      <c r="D19" s="184"/>
      <c r="E19" s="184"/>
      <c r="F19" s="184"/>
      <c r="G19" s="184"/>
      <c r="H19" s="35" t="s">
        <v>110</v>
      </c>
      <c r="I19" s="31">
        <v>2</v>
      </c>
      <c r="J19" s="32">
        <v>3</v>
      </c>
      <c r="K19" s="32">
        <f t="shared" si="1"/>
        <v>5</v>
      </c>
      <c r="L19" s="36" t="str">
        <f t="shared" si="0"/>
        <v>MEDIO</v>
      </c>
    </row>
    <row r="20" spans="2:12" ht="53.25" customHeight="1" x14ac:dyDescent="0.2">
      <c r="B20" s="34" t="s">
        <v>31</v>
      </c>
      <c r="C20" s="184" t="s">
        <v>126</v>
      </c>
      <c r="D20" s="184"/>
      <c r="E20" s="184"/>
      <c r="F20" s="184"/>
      <c r="G20" s="184"/>
      <c r="H20" s="35" t="s">
        <v>111</v>
      </c>
      <c r="I20" s="31">
        <v>3</v>
      </c>
      <c r="J20" s="32">
        <v>5</v>
      </c>
      <c r="K20" s="32">
        <f t="shared" si="1"/>
        <v>8</v>
      </c>
      <c r="L20" s="36" t="str">
        <f t="shared" si="0"/>
        <v>EXTREMO</v>
      </c>
    </row>
    <row r="21" spans="2:12" ht="53.25" customHeight="1" x14ac:dyDescent="0.2">
      <c r="B21" s="34" t="s">
        <v>31</v>
      </c>
      <c r="C21" s="184" t="s">
        <v>108</v>
      </c>
      <c r="D21" s="184"/>
      <c r="E21" s="184"/>
      <c r="F21" s="184"/>
      <c r="G21" s="184"/>
      <c r="H21" s="35" t="s">
        <v>115</v>
      </c>
      <c r="I21" s="31">
        <v>3</v>
      </c>
      <c r="J21" s="32">
        <v>5</v>
      </c>
      <c r="K21" s="32">
        <f t="shared" si="1"/>
        <v>8</v>
      </c>
      <c r="L21" s="36" t="str">
        <f t="shared" si="0"/>
        <v>EXTREMO</v>
      </c>
    </row>
    <row r="22" spans="2:12" ht="53.25" customHeight="1" x14ac:dyDescent="0.2">
      <c r="B22" s="34" t="s">
        <v>31</v>
      </c>
      <c r="C22" s="184" t="s">
        <v>106</v>
      </c>
      <c r="D22" s="184"/>
      <c r="E22" s="184"/>
      <c r="F22" s="184"/>
      <c r="G22" s="184"/>
      <c r="H22" s="35" t="s">
        <v>113</v>
      </c>
      <c r="I22" s="31">
        <v>3</v>
      </c>
      <c r="J22" s="32">
        <v>3</v>
      </c>
      <c r="K22" s="32">
        <f t="shared" si="1"/>
        <v>6</v>
      </c>
      <c r="L22" s="36" t="str">
        <f t="shared" si="0"/>
        <v>ALTO</v>
      </c>
    </row>
    <row r="23" spans="2:12" ht="53.25" customHeight="1" x14ac:dyDescent="0.2">
      <c r="B23" s="34" t="s">
        <v>31</v>
      </c>
      <c r="C23" s="186" t="s">
        <v>107</v>
      </c>
      <c r="D23" s="186"/>
      <c r="E23" s="186"/>
      <c r="F23" s="186"/>
      <c r="G23" s="186"/>
      <c r="H23" s="35" t="s">
        <v>112</v>
      </c>
      <c r="I23" s="31">
        <v>3</v>
      </c>
      <c r="J23" s="32">
        <v>4</v>
      </c>
      <c r="K23" s="32">
        <f t="shared" si="1"/>
        <v>7</v>
      </c>
      <c r="L23" s="36" t="str">
        <f t="shared" si="0"/>
        <v>ALTO</v>
      </c>
    </row>
    <row r="24" spans="2:12" ht="53.25" customHeight="1" x14ac:dyDescent="0.2">
      <c r="B24" s="34" t="s">
        <v>31</v>
      </c>
      <c r="C24" s="186" t="s">
        <v>116</v>
      </c>
      <c r="D24" s="186"/>
      <c r="E24" s="186"/>
      <c r="F24" s="186"/>
      <c r="G24" s="186"/>
      <c r="H24" s="35" t="s">
        <v>117</v>
      </c>
      <c r="I24" s="31">
        <v>2</v>
      </c>
      <c r="J24" s="32">
        <v>3</v>
      </c>
      <c r="K24" s="32">
        <f t="shared" si="1"/>
        <v>5</v>
      </c>
      <c r="L24" s="36" t="str">
        <f t="shared" si="0"/>
        <v>MEDIO</v>
      </c>
    </row>
    <row r="25" spans="2:12" ht="53.25" customHeight="1" x14ac:dyDescent="0.2">
      <c r="B25" s="34" t="s">
        <v>31</v>
      </c>
      <c r="C25" s="186" t="s">
        <v>118</v>
      </c>
      <c r="D25" s="186"/>
      <c r="E25" s="186"/>
      <c r="F25" s="186"/>
      <c r="G25" s="186"/>
      <c r="H25" s="35" t="s">
        <v>119</v>
      </c>
      <c r="I25" s="31">
        <v>3</v>
      </c>
      <c r="J25" s="32">
        <v>4</v>
      </c>
      <c r="K25" s="32">
        <f t="shared" si="1"/>
        <v>7</v>
      </c>
      <c r="L25" s="36" t="str">
        <f t="shared" si="0"/>
        <v>ALTO</v>
      </c>
    </row>
    <row r="26" spans="2:12" ht="53.25" customHeight="1" x14ac:dyDescent="0.2">
      <c r="B26" s="34"/>
      <c r="C26" s="186"/>
      <c r="D26" s="186"/>
      <c r="E26" s="186"/>
      <c r="F26" s="186"/>
      <c r="G26" s="186"/>
      <c r="H26" s="35"/>
      <c r="I26" s="31"/>
      <c r="J26" s="32"/>
      <c r="K26" s="32">
        <f t="shared" si="1"/>
        <v>0</v>
      </c>
      <c r="L26" s="36" t="str">
        <f t="shared" si="0"/>
        <v>BAJO</v>
      </c>
    </row>
    <row r="27" spans="2:12" ht="53.25" customHeight="1" x14ac:dyDescent="0.2">
      <c r="B27" s="34"/>
      <c r="C27" s="184"/>
      <c r="D27" s="184"/>
      <c r="E27" s="184"/>
      <c r="F27" s="184"/>
      <c r="G27" s="184"/>
      <c r="H27" s="35"/>
      <c r="I27" s="31"/>
      <c r="J27" s="32"/>
      <c r="K27" s="32">
        <f t="shared" si="1"/>
        <v>0</v>
      </c>
      <c r="L27" s="36" t="str">
        <f t="shared" si="0"/>
        <v>BAJO</v>
      </c>
    </row>
    <row r="28" spans="2:12" ht="53.25" customHeight="1" x14ac:dyDescent="0.2">
      <c r="B28" s="34"/>
      <c r="C28" s="184"/>
      <c r="D28" s="184"/>
      <c r="E28" s="184"/>
      <c r="F28" s="184"/>
      <c r="G28" s="184"/>
      <c r="H28" s="35"/>
      <c r="I28" s="31"/>
      <c r="J28" s="32"/>
      <c r="K28" s="32">
        <f t="shared" si="1"/>
        <v>0</v>
      </c>
      <c r="L28" s="36" t="str">
        <f t="shared" si="0"/>
        <v>BAJO</v>
      </c>
    </row>
    <row r="29" spans="2:12" ht="53.25" customHeight="1" x14ac:dyDescent="0.2">
      <c r="B29" s="34"/>
      <c r="C29" s="184"/>
      <c r="D29" s="184"/>
      <c r="E29" s="184"/>
      <c r="F29" s="184"/>
      <c r="G29" s="184"/>
      <c r="H29" s="35"/>
      <c r="I29" s="31"/>
      <c r="J29" s="32"/>
      <c r="K29" s="32">
        <f t="shared" si="1"/>
        <v>0</v>
      </c>
      <c r="L29" s="36" t="str">
        <f t="shared" si="0"/>
        <v>BAJO</v>
      </c>
    </row>
    <row r="30" spans="2:12" ht="53.25" customHeight="1" x14ac:dyDescent="0.2">
      <c r="B30" s="34"/>
      <c r="C30" s="184"/>
      <c r="D30" s="184"/>
      <c r="E30" s="184"/>
      <c r="F30" s="184"/>
      <c r="G30" s="184"/>
      <c r="H30" s="35"/>
      <c r="I30" s="31"/>
      <c r="J30" s="32"/>
      <c r="K30" s="32">
        <f t="shared" si="1"/>
        <v>0</v>
      </c>
      <c r="L30" s="36" t="str">
        <f t="shared" si="0"/>
        <v>BAJO</v>
      </c>
    </row>
    <row r="31" spans="2:12" ht="53.25" customHeight="1" x14ac:dyDescent="0.2">
      <c r="B31" s="34"/>
      <c r="C31" s="184"/>
      <c r="D31" s="184"/>
      <c r="E31" s="184"/>
      <c r="F31" s="184"/>
      <c r="G31" s="184"/>
      <c r="H31" s="35"/>
      <c r="I31" s="31"/>
      <c r="J31" s="32"/>
      <c r="K31" s="32">
        <f t="shared" si="1"/>
        <v>0</v>
      </c>
      <c r="L31" s="36" t="str">
        <f t="shared" si="0"/>
        <v>BAJO</v>
      </c>
    </row>
    <row r="32" spans="2:12" ht="53.25" customHeight="1" x14ac:dyDescent="0.2">
      <c r="B32" s="34"/>
      <c r="C32" s="184"/>
      <c r="D32" s="184"/>
      <c r="E32" s="184"/>
      <c r="F32" s="184"/>
      <c r="G32" s="184"/>
      <c r="H32" s="35"/>
      <c r="I32" s="31"/>
      <c r="J32" s="32"/>
      <c r="K32" s="32">
        <f t="shared" si="1"/>
        <v>0</v>
      </c>
      <c r="L32" s="36" t="str">
        <f t="shared" si="0"/>
        <v>BAJO</v>
      </c>
    </row>
    <row r="33" spans="2:14" ht="53.25" customHeight="1" x14ac:dyDescent="0.2">
      <c r="B33" s="34"/>
      <c r="C33" s="184"/>
      <c r="D33" s="184"/>
      <c r="E33" s="184"/>
      <c r="F33" s="184"/>
      <c r="G33" s="184"/>
      <c r="H33" s="35"/>
      <c r="I33" s="31"/>
      <c r="J33" s="32"/>
      <c r="K33" s="32">
        <f t="shared" si="1"/>
        <v>0</v>
      </c>
      <c r="L33" s="36" t="str">
        <f t="shared" si="0"/>
        <v>BAJO</v>
      </c>
    </row>
    <row r="34" spans="2:14" ht="53.25" customHeight="1" x14ac:dyDescent="0.2">
      <c r="B34" s="34"/>
      <c r="C34" s="184"/>
      <c r="D34" s="184"/>
      <c r="E34" s="184"/>
      <c r="F34" s="184"/>
      <c r="G34" s="184"/>
      <c r="H34" s="35"/>
      <c r="I34" s="31"/>
      <c r="J34" s="32"/>
      <c r="K34" s="32">
        <f t="shared" si="1"/>
        <v>0</v>
      </c>
      <c r="L34" s="36" t="str">
        <f t="shared" si="0"/>
        <v>BAJO</v>
      </c>
    </row>
    <row r="35" spans="2:14" ht="53.25" customHeight="1" x14ac:dyDescent="0.2">
      <c r="B35" s="34"/>
      <c r="C35" s="184"/>
      <c r="D35" s="184"/>
      <c r="E35" s="184"/>
      <c r="F35" s="184"/>
      <c r="G35" s="184"/>
      <c r="H35" s="35"/>
      <c r="I35" s="31"/>
      <c r="J35" s="32"/>
      <c r="K35" s="32">
        <f t="shared" si="1"/>
        <v>0</v>
      </c>
      <c r="L35" s="36" t="str">
        <f t="shared" si="0"/>
        <v>BAJO</v>
      </c>
    </row>
    <row r="36" spans="2:14" ht="53.25" customHeight="1" thickBot="1" x14ac:dyDescent="0.25">
      <c r="B36" s="37"/>
      <c r="C36" s="185"/>
      <c r="D36" s="185"/>
      <c r="E36" s="185"/>
      <c r="F36" s="185"/>
      <c r="G36" s="185"/>
      <c r="H36" s="38"/>
      <c r="I36" s="39"/>
      <c r="J36" s="40"/>
      <c r="K36" s="40">
        <f t="shared" si="1"/>
        <v>0</v>
      </c>
      <c r="L36" s="41" t="str">
        <f t="shared" si="0"/>
        <v>BAJO</v>
      </c>
    </row>
    <row r="37" spans="2:14" ht="12.75" customHeight="1" x14ac:dyDescent="0.2">
      <c r="B37" s="42"/>
      <c r="C37" s="43"/>
      <c r="D37" s="43"/>
      <c r="E37" s="43"/>
      <c r="F37" s="43"/>
      <c r="G37" s="43"/>
      <c r="H37" s="43"/>
      <c r="I37" s="43"/>
      <c r="J37" s="43"/>
      <c r="K37" s="43"/>
      <c r="L37" s="44"/>
    </row>
    <row r="38" spans="2:14" x14ac:dyDescent="0.2">
      <c r="B38" s="21"/>
      <c r="C38" s="227"/>
      <c r="D38" s="227"/>
      <c r="E38" s="227"/>
      <c r="H38" s="213"/>
      <c r="I38" s="213"/>
      <c r="L38" s="23"/>
    </row>
    <row r="39" spans="2:14" ht="19.5" customHeight="1" x14ac:dyDescent="0.2">
      <c r="B39" s="208" t="s">
        <v>2</v>
      </c>
      <c r="C39" s="209" t="s">
        <v>18</v>
      </c>
      <c r="D39" s="209"/>
      <c r="E39" s="45" t="s">
        <v>12</v>
      </c>
      <c r="G39" s="212" t="s">
        <v>3</v>
      </c>
      <c r="H39" s="71" t="s">
        <v>18</v>
      </c>
      <c r="I39" s="71" t="s">
        <v>12</v>
      </c>
      <c r="L39" s="23"/>
    </row>
    <row r="40" spans="2:14" ht="21" customHeight="1" x14ac:dyDescent="0.2">
      <c r="B40" s="208"/>
      <c r="C40" s="210" t="s">
        <v>8</v>
      </c>
      <c r="D40" s="210"/>
      <c r="E40" s="72">
        <v>1</v>
      </c>
      <c r="G40" s="212"/>
      <c r="H40" s="72" t="s">
        <v>13</v>
      </c>
      <c r="I40" s="46">
        <v>1</v>
      </c>
      <c r="L40" s="23"/>
    </row>
    <row r="41" spans="2:14" ht="15.75" customHeight="1" x14ac:dyDescent="0.2">
      <c r="B41" s="208"/>
      <c r="C41" s="210" t="s">
        <v>9</v>
      </c>
      <c r="D41" s="210"/>
      <c r="E41" s="72">
        <v>2</v>
      </c>
      <c r="G41" s="212"/>
      <c r="H41" s="72" t="s">
        <v>14</v>
      </c>
      <c r="I41" s="46">
        <v>2</v>
      </c>
      <c r="L41" s="23"/>
      <c r="N41" s="111"/>
    </row>
    <row r="42" spans="2:14" ht="24.75" customHeight="1" x14ac:dyDescent="0.2">
      <c r="B42" s="208"/>
      <c r="C42" s="210" t="s">
        <v>10</v>
      </c>
      <c r="D42" s="210"/>
      <c r="E42" s="72">
        <v>3</v>
      </c>
      <c r="G42" s="212"/>
      <c r="H42" s="72" t="s">
        <v>1</v>
      </c>
      <c r="I42" s="46">
        <v>3</v>
      </c>
      <c r="L42" s="23"/>
    </row>
    <row r="43" spans="2:14" ht="18" customHeight="1" x14ac:dyDescent="0.2">
      <c r="B43" s="208"/>
      <c r="C43" s="210" t="s">
        <v>11</v>
      </c>
      <c r="D43" s="210"/>
      <c r="E43" s="72">
        <v>4</v>
      </c>
      <c r="G43" s="212"/>
      <c r="H43" s="72" t="s">
        <v>15</v>
      </c>
      <c r="I43" s="46">
        <v>4</v>
      </c>
      <c r="L43" s="23"/>
    </row>
    <row r="44" spans="2:14" ht="29.25" customHeight="1" x14ac:dyDescent="0.2">
      <c r="B44" s="208"/>
      <c r="C44" s="210" t="s">
        <v>151</v>
      </c>
      <c r="D44" s="210"/>
      <c r="E44" s="72">
        <v>5</v>
      </c>
      <c r="G44" s="212"/>
      <c r="H44" s="72" t="s">
        <v>0</v>
      </c>
      <c r="I44" s="46">
        <v>5</v>
      </c>
      <c r="L44" s="23"/>
    </row>
    <row r="45" spans="2:14" ht="16.5" customHeight="1" x14ac:dyDescent="0.2">
      <c r="B45" s="47"/>
      <c r="C45" s="48"/>
      <c r="D45" s="48"/>
      <c r="E45" s="48"/>
      <c r="G45" s="48"/>
      <c r="H45" s="48"/>
      <c r="I45" s="48"/>
      <c r="J45" s="48"/>
      <c r="K45" s="48"/>
      <c r="L45" s="23"/>
    </row>
    <row r="46" spans="2:14" ht="16.5" customHeight="1" x14ac:dyDescent="0.2">
      <c r="B46" s="47"/>
      <c r="C46" s="213" t="s">
        <v>17</v>
      </c>
      <c r="D46" s="213"/>
      <c r="E46" s="213"/>
      <c r="F46" s="213"/>
      <c r="G46" s="213"/>
      <c r="H46" s="224"/>
      <c r="I46" s="224"/>
      <c r="J46" s="224"/>
      <c r="K46" s="224"/>
      <c r="L46" s="23"/>
    </row>
    <row r="47" spans="2:14" ht="69.75" customHeight="1" x14ac:dyDescent="0.2">
      <c r="B47" s="47"/>
      <c r="C47" s="210" t="s">
        <v>58</v>
      </c>
      <c r="D47" s="210"/>
      <c r="E47" s="210"/>
      <c r="F47" s="72" t="s">
        <v>60</v>
      </c>
      <c r="G47" s="72" t="s">
        <v>67</v>
      </c>
      <c r="H47" s="72" t="s">
        <v>65</v>
      </c>
      <c r="I47" s="210" t="s">
        <v>63</v>
      </c>
      <c r="J47" s="210"/>
      <c r="K47" s="210" t="s">
        <v>61</v>
      </c>
      <c r="L47" s="214"/>
    </row>
    <row r="48" spans="2:14" ht="69.75" customHeight="1" x14ac:dyDescent="0.2">
      <c r="B48" s="47"/>
      <c r="C48" s="210" t="s">
        <v>59</v>
      </c>
      <c r="D48" s="210"/>
      <c r="E48" s="210"/>
      <c r="F48" s="72" t="s">
        <v>69</v>
      </c>
      <c r="G48" s="72" t="s">
        <v>68</v>
      </c>
      <c r="H48" s="72" t="s">
        <v>66</v>
      </c>
      <c r="I48" s="210" t="s">
        <v>64</v>
      </c>
      <c r="J48" s="210"/>
      <c r="K48" s="210" t="s">
        <v>62</v>
      </c>
      <c r="L48" s="214"/>
    </row>
    <row r="49" spans="2:12" x14ac:dyDescent="0.2">
      <c r="B49" s="21"/>
      <c r="C49" s="209" t="s">
        <v>18</v>
      </c>
      <c r="D49" s="209"/>
      <c r="E49" s="209" t="s">
        <v>12</v>
      </c>
      <c r="F49" s="74" t="s">
        <v>13</v>
      </c>
      <c r="G49" s="74" t="s">
        <v>14</v>
      </c>
      <c r="H49" s="49" t="s">
        <v>1</v>
      </c>
      <c r="I49" s="216" t="s">
        <v>15</v>
      </c>
      <c r="J49" s="216"/>
      <c r="K49" s="209" t="s">
        <v>0</v>
      </c>
      <c r="L49" s="225"/>
    </row>
    <row r="50" spans="2:12" x14ac:dyDescent="0.2">
      <c r="B50" s="21"/>
      <c r="C50" s="209"/>
      <c r="D50" s="209"/>
      <c r="E50" s="209"/>
      <c r="F50" s="76">
        <v>1</v>
      </c>
      <c r="G50" s="76">
        <v>2</v>
      </c>
      <c r="H50" s="76">
        <v>3</v>
      </c>
      <c r="I50" s="222">
        <v>4</v>
      </c>
      <c r="J50" s="222"/>
      <c r="K50" s="222">
        <v>5</v>
      </c>
      <c r="L50" s="226"/>
    </row>
    <row r="51" spans="2:12" ht="19.5" customHeight="1" x14ac:dyDescent="0.2">
      <c r="B51" s="21"/>
      <c r="C51" s="210" t="s">
        <v>8</v>
      </c>
      <c r="D51" s="210"/>
      <c r="E51" s="81">
        <v>1</v>
      </c>
      <c r="F51" s="50">
        <v>2</v>
      </c>
      <c r="G51" s="50">
        <v>3</v>
      </c>
      <c r="H51" s="50">
        <v>4</v>
      </c>
      <c r="I51" s="223">
        <v>5</v>
      </c>
      <c r="J51" s="223"/>
      <c r="K51" s="217">
        <v>6</v>
      </c>
      <c r="L51" s="218"/>
    </row>
    <row r="52" spans="2:12" ht="21.75" customHeight="1" x14ac:dyDescent="0.2">
      <c r="B52" s="21"/>
      <c r="C52" s="210" t="s">
        <v>9</v>
      </c>
      <c r="D52" s="210"/>
      <c r="E52" s="81">
        <v>2</v>
      </c>
      <c r="F52" s="50">
        <v>3</v>
      </c>
      <c r="G52" s="50">
        <v>4</v>
      </c>
      <c r="H52" s="77">
        <v>5</v>
      </c>
      <c r="I52" s="217">
        <v>6</v>
      </c>
      <c r="J52" s="217"/>
      <c r="K52" s="219">
        <v>7</v>
      </c>
      <c r="L52" s="220"/>
    </row>
    <row r="53" spans="2:12" ht="26.25" customHeight="1" x14ac:dyDescent="0.2">
      <c r="B53" s="21"/>
      <c r="C53" s="210" t="s">
        <v>10</v>
      </c>
      <c r="D53" s="210"/>
      <c r="E53" s="81">
        <v>3</v>
      </c>
      <c r="F53" s="50">
        <v>4</v>
      </c>
      <c r="G53" s="77">
        <v>5</v>
      </c>
      <c r="H53" s="75">
        <v>6</v>
      </c>
      <c r="I53" s="217">
        <v>7</v>
      </c>
      <c r="J53" s="217"/>
      <c r="K53" s="215">
        <v>8</v>
      </c>
      <c r="L53" s="221"/>
    </row>
    <row r="54" spans="2:12" ht="21" customHeight="1" x14ac:dyDescent="0.2">
      <c r="B54" s="21"/>
      <c r="C54" s="210" t="s">
        <v>11</v>
      </c>
      <c r="D54" s="210"/>
      <c r="E54" s="81">
        <v>4</v>
      </c>
      <c r="F54" s="77">
        <v>5</v>
      </c>
      <c r="G54" s="75">
        <v>6</v>
      </c>
      <c r="H54" s="75">
        <v>7</v>
      </c>
      <c r="I54" s="215">
        <v>8</v>
      </c>
      <c r="J54" s="215"/>
      <c r="K54" s="215">
        <v>9</v>
      </c>
      <c r="L54" s="221"/>
    </row>
    <row r="55" spans="2:12" ht="27" customHeight="1" x14ac:dyDescent="0.2">
      <c r="B55" s="21"/>
      <c r="C55" s="210" t="s">
        <v>151</v>
      </c>
      <c r="D55" s="210"/>
      <c r="E55" s="81">
        <v>5</v>
      </c>
      <c r="F55" s="75">
        <v>6</v>
      </c>
      <c r="G55" s="75">
        <v>7</v>
      </c>
      <c r="H55" s="73">
        <v>8</v>
      </c>
      <c r="I55" s="215">
        <v>9</v>
      </c>
      <c r="J55" s="215"/>
      <c r="K55" s="215">
        <v>10</v>
      </c>
      <c r="L55" s="221"/>
    </row>
    <row r="56" spans="2:12" x14ac:dyDescent="0.2">
      <c r="B56" s="21"/>
      <c r="L56" s="23"/>
    </row>
    <row r="57" spans="2:12" ht="19.5" customHeight="1" x14ac:dyDescent="0.2">
      <c r="B57" s="21"/>
      <c r="G57" s="213" t="s">
        <v>150</v>
      </c>
      <c r="H57" s="213"/>
      <c r="L57" s="23"/>
    </row>
    <row r="58" spans="2:12" ht="18" customHeight="1" x14ac:dyDescent="0.2">
      <c r="B58" s="21"/>
      <c r="G58" s="74" t="s">
        <v>17</v>
      </c>
      <c r="H58" s="51" t="s">
        <v>18</v>
      </c>
      <c r="L58" s="23"/>
    </row>
    <row r="59" spans="2:12" ht="18" customHeight="1" x14ac:dyDescent="0.2">
      <c r="B59" s="21"/>
      <c r="G59" s="73" t="s">
        <v>19</v>
      </c>
      <c r="H59" s="52" t="s">
        <v>20</v>
      </c>
      <c r="L59" s="23"/>
    </row>
    <row r="60" spans="2:12" ht="18" customHeight="1" x14ac:dyDescent="0.2">
      <c r="B60" s="21"/>
      <c r="G60" s="75" t="s">
        <v>21</v>
      </c>
      <c r="H60" s="52" t="s">
        <v>22</v>
      </c>
      <c r="L60" s="23"/>
    </row>
    <row r="61" spans="2:12" ht="18" customHeight="1" x14ac:dyDescent="0.2">
      <c r="B61" s="21"/>
      <c r="G61" s="77">
        <v>5</v>
      </c>
      <c r="H61" s="52" t="s">
        <v>23</v>
      </c>
      <c r="L61" s="23"/>
    </row>
    <row r="62" spans="2:12" ht="18" customHeight="1" x14ac:dyDescent="0.2">
      <c r="B62" s="21"/>
      <c r="G62" s="50" t="s">
        <v>24</v>
      </c>
      <c r="H62" s="52" t="s">
        <v>25</v>
      </c>
      <c r="L62" s="23"/>
    </row>
    <row r="63" spans="2:12" ht="13.5" thickBot="1" x14ac:dyDescent="0.25">
      <c r="B63" s="24"/>
      <c r="C63" s="25"/>
      <c r="D63" s="25"/>
      <c r="E63" s="25"/>
      <c r="F63" s="25"/>
      <c r="G63" s="25"/>
      <c r="H63" s="25"/>
      <c r="I63" s="25"/>
      <c r="J63" s="25"/>
      <c r="K63" s="25"/>
      <c r="L63" s="26"/>
    </row>
    <row r="67" spans="2:2" hidden="1" x14ac:dyDescent="0.2">
      <c r="B67" s="22" t="s">
        <v>70</v>
      </c>
    </row>
    <row r="68" spans="2:2" hidden="1" x14ac:dyDescent="0.2">
      <c r="B68" s="22" t="s">
        <v>71</v>
      </c>
    </row>
  </sheetData>
  <mergeCells count="68">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H15:L15"/>
    <mergeCell ref="B15:G15"/>
    <mergeCell ref="B6:L6"/>
    <mergeCell ref="B2:B4"/>
    <mergeCell ref="B12:L12"/>
    <mergeCell ref="B7:L7"/>
    <mergeCell ref="C2:J4"/>
    <mergeCell ref="K2:L4"/>
    <mergeCell ref="C16:G16"/>
    <mergeCell ref="C18:G18"/>
    <mergeCell ref="C19:G19"/>
    <mergeCell ref="C20:G20"/>
    <mergeCell ref="C21:G21"/>
    <mergeCell ref="C35:G35"/>
    <mergeCell ref="C36:G36"/>
    <mergeCell ref="C32:G32"/>
    <mergeCell ref="C24:G24"/>
    <mergeCell ref="C25:G25"/>
    <mergeCell ref="C26:G26"/>
    <mergeCell ref="C31:G31"/>
  </mergeCells>
  <phoneticPr fontId="1" type="noConversion"/>
  <conditionalFormatting sqref="J17:K36">
    <cfRule type="expression" dxfId="17" priority="1" stopIfTrue="1">
      <formula>"""bajo"""</formula>
    </cfRule>
  </conditionalFormatting>
  <conditionalFormatting sqref="L17:L36">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2">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5" xr:uid="{00000000-0002-0000-0200-00000A000000}">
      <formula1>INDIRECT($B$23)</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C16" zoomScale="90" zoomScaleNormal="90" zoomScalePageLayoutView="70" workbookViewId="0">
      <selection activeCell="Q19" sqref="Q19"/>
    </sheetView>
  </sheetViews>
  <sheetFormatPr baseColWidth="10" defaultColWidth="11.5703125" defaultRowHeight="12.75" x14ac:dyDescent="0.2"/>
  <cols>
    <col min="1" max="1" width="2.85546875" style="22" customWidth="1"/>
    <col min="2" max="2" width="41.7109375" style="22" customWidth="1"/>
    <col min="3" max="3" width="15.85546875" style="22" customWidth="1"/>
    <col min="4" max="4" width="13.140625" style="22" customWidth="1"/>
    <col min="5" max="5" width="16.42578125" style="22" customWidth="1"/>
    <col min="6" max="6" width="14.85546875" style="22" customWidth="1"/>
    <col min="7" max="7" width="17.42578125" style="22" customWidth="1"/>
    <col min="8" max="8" width="14.42578125" style="22" customWidth="1"/>
    <col min="9" max="9" width="15.85546875" style="22" customWidth="1"/>
    <col min="10" max="10" width="9.42578125" style="22" customWidth="1"/>
    <col min="11" max="17" width="14" style="22" customWidth="1"/>
    <col min="18" max="18" width="20.85546875" style="105" customWidth="1"/>
    <col min="19" max="16384" width="11.5703125" style="22"/>
  </cols>
  <sheetData>
    <row r="2" spans="2:26" ht="48.75" customHeight="1" x14ac:dyDescent="0.2">
      <c r="B2" s="172"/>
      <c r="C2" s="145" t="s">
        <v>79</v>
      </c>
      <c r="D2" s="146"/>
      <c r="E2" s="146"/>
      <c r="F2" s="146"/>
      <c r="G2" s="146"/>
      <c r="H2" s="146"/>
      <c r="I2" s="146"/>
      <c r="J2" s="146"/>
      <c r="K2" s="146"/>
      <c r="L2" s="146"/>
      <c r="M2" s="146"/>
      <c r="N2" s="146"/>
      <c r="O2" s="146"/>
      <c r="P2" s="147"/>
      <c r="Q2" s="123" t="s">
        <v>104</v>
      </c>
      <c r="R2" s="203"/>
    </row>
    <row r="3" spans="2:26" ht="30" customHeight="1" x14ac:dyDescent="0.2">
      <c r="B3" s="172"/>
      <c r="C3" s="148"/>
      <c r="D3" s="149"/>
      <c r="E3" s="149"/>
      <c r="F3" s="149"/>
      <c r="G3" s="149"/>
      <c r="H3" s="149"/>
      <c r="I3" s="149"/>
      <c r="J3" s="149"/>
      <c r="K3" s="149"/>
      <c r="L3" s="149"/>
      <c r="M3" s="149"/>
      <c r="N3" s="149"/>
      <c r="O3" s="149"/>
      <c r="P3" s="150"/>
      <c r="Q3" s="204"/>
      <c r="R3" s="205"/>
    </row>
    <row r="4" spans="2:26" ht="39.75" customHeight="1" x14ac:dyDescent="0.2">
      <c r="B4" s="172"/>
      <c r="C4" s="151"/>
      <c r="D4" s="152"/>
      <c r="E4" s="152"/>
      <c r="F4" s="152"/>
      <c r="G4" s="152"/>
      <c r="H4" s="152"/>
      <c r="I4" s="152"/>
      <c r="J4" s="152"/>
      <c r="K4" s="152"/>
      <c r="L4" s="152"/>
      <c r="M4" s="152"/>
      <c r="N4" s="152"/>
      <c r="O4" s="152"/>
      <c r="P4" s="153"/>
      <c r="Q4" s="206"/>
      <c r="R4" s="207"/>
    </row>
    <row r="5" spans="2:26" ht="13.5" thickBot="1" x14ac:dyDescent="0.25"/>
    <row r="6" spans="2:26" ht="78.75" customHeight="1" thickBot="1" x14ac:dyDescent="0.25">
      <c r="B6" s="228" t="str">
        <f>+EVALUACION!B6</f>
        <v>Objeto Contractual: Prestar el servicio de inspección general y certificación del ascensor de propiedad del fondo de desarrollo local de Rafael Uribe Uribe</v>
      </c>
      <c r="C6" s="229"/>
      <c r="D6" s="229"/>
      <c r="E6" s="229"/>
      <c r="F6" s="229"/>
      <c r="G6" s="229"/>
      <c r="H6" s="229"/>
      <c r="I6" s="229"/>
      <c r="J6" s="229"/>
      <c r="K6" s="229"/>
      <c r="L6" s="229"/>
      <c r="M6" s="229"/>
      <c r="N6" s="229"/>
      <c r="O6" s="229"/>
      <c r="P6" s="229"/>
      <c r="Q6" s="229"/>
      <c r="R6" s="230"/>
      <c r="S6" s="106"/>
      <c r="T6" s="106"/>
      <c r="U6" s="106"/>
      <c r="V6" s="106"/>
      <c r="W6" s="106"/>
      <c r="X6" s="106"/>
      <c r="Y6" s="106"/>
      <c r="Z6" s="106"/>
    </row>
    <row r="7" spans="2:26" ht="24.75" customHeight="1" x14ac:dyDescent="0.2">
      <c r="B7" s="231" t="s">
        <v>56</v>
      </c>
      <c r="C7" s="232"/>
      <c r="D7" s="232"/>
      <c r="E7" s="232"/>
      <c r="F7" s="232"/>
      <c r="G7" s="232"/>
      <c r="H7" s="232"/>
      <c r="I7" s="232"/>
      <c r="J7" s="232"/>
      <c r="K7" s="232"/>
      <c r="L7" s="232"/>
      <c r="M7" s="232"/>
      <c r="N7" s="232"/>
      <c r="O7" s="232"/>
      <c r="P7" s="232"/>
      <c r="Q7" s="232"/>
      <c r="R7" s="233"/>
    </row>
    <row r="8" spans="2:26" ht="15.75" x14ac:dyDescent="0.25">
      <c r="B8" s="239" t="s">
        <v>57</v>
      </c>
      <c r="C8" s="240"/>
      <c r="D8" s="240"/>
      <c r="E8" s="240"/>
      <c r="F8" s="240"/>
      <c r="G8" s="240"/>
      <c r="H8" s="240"/>
      <c r="I8" s="240"/>
      <c r="J8" s="240"/>
      <c r="K8" s="240"/>
      <c r="L8" s="240"/>
      <c r="M8" s="240"/>
      <c r="N8" s="240"/>
      <c r="O8" s="240"/>
      <c r="P8" s="240"/>
      <c r="Q8" s="240"/>
      <c r="R8" s="240"/>
    </row>
    <row r="9" spans="2:26" ht="34.5" customHeight="1" x14ac:dyDescent="0.2">
      <c r="B9" s="237" t="s">
        <v>90</v>
      </c>
      <c r="C9" s="238"/>
      <c r="D9" s="238"/>
      <c r="E9" s="238"/>
      <c r="F9" s="238"/>
      <c r="G9" s="238"/>
      <c r="H9" s="238"/>
      <c r="I9" s="238"/>
      <c r="J9" s="238"/>
      <c r="K9" s="238"/>
      <c r="L9" s="238"/>
      <c r="M9" s="238"/>
      <c r="N9" s="238"/>
      <c r="O9" s="238"/>
      <c r="P9" s="238"/>
      <c r="Q9" s="238"/>
      <c r="R9" s="238"/>
    </row>
    <row r="10" spans="2:26" ht="15.75" x14ac:dyDescent="0.25">
      <c r="B10" s="239" t="s">
        <v>94</v>
      </c>
      <c r="C10" s="240"/>
      <c r="D10" s="240"/>
      <c r="E10" s="240"/>
      <c r="F10" s="240"/>
      <c r="G10" s="240"/>
      <c r="H10" s="240"/>
      <c r="I10" s="240"/>
      <c r="J10" s="240"/>
      <c r="K10" s="240"/>
      <c r="L10" s="240"/>
      <c r="M10" s="240"/>
      <c r="N10" s="240"/>
      <c r="O10" s="240"/>
      <c r="P10" s="240"/>
      <c r="Q10" s="240"/>
      <c r="R10" s="240"/>
    </row>
    <row r="11" spans="2:26" x14ac:dyDescent="0.2">
      <c r="B11" s="21"/>
      <c r="R11" s="23"/>
    </row>
    <row r="12" spans="2:26" x14ac:dyDescent="0.2">
      <c r="B12" s="21"/>
      <c r="R12" s="23"/>
    </row>
    <row r="13" spans="2:26" x14ac:dyDescent="0.2">
      <c r="B13" s="21"/>
      <c r="R13" s="23"/>
    </row>
    <row r="14" spans="2:26" ht="7.5" customHeight="1" thickBot="1" x14ac:dyDescent="0.25">
      <c r="B14" s="21"/>
      <c r="R14" s="23"/>
    </row>
    <row r="15" spans="2:26" ht="93.75" customHeight="1" thickBot="1" x14ac:dyDescent="0.25">
      <c r="B15" s="53" t="s">
        <v>38</v>
      </c>
      <c r="C15" s="236" t="s">
        <v>43</v>
      </c>
      <c r="D15" s="236"/>
      <c r="E15" s="236"/>
      <c r="F15" s="236"/>
      <c r="G15" s="187" t="s">
        <v>48</v>
      </c>
      <c r="H15" s="187"/>
      <c r="I15" s="80" t="s">
        <v>6</v>
      </c>
      <c r="J15" s="80" t="s">
        <v>3</v>
      </c>
      <c r="K15" s="80" t="s">
        <v>49</v>
      </c>
      <c r="L15" s="80" t="s">
        <v>46</v>
      </c>
      <c r="M15" s="80" t="s">
        <v>50</v>
      </c>
      <c r="N15" s="80" t="s">
        <v>51</v>
      </c>
      <c r="O15" s="80" t="s">
        <v>52</v>
      </c>
      <c r="P15" s="80" t="s">
        <v>53</v>
      </c>
      <c r="Q15" s="80" t="s">
        <v>75</v>
      </c>
      <c r="R15" s="28" t="s">
        <v>55</v>
      </c>
    </row>
    <row r="16" spans="2:26" s="108" customFormat="1" ht="57.75" customHeight="1" x14ac:dyDescent="0.2">
      <c r="B16" s="54" t="str">
        <f>+EVALUACION!B17</f>
        <v>EJECUCIÓN</v>
      </c>
      <c r="C16" s="235" t="str">
        <f>+EVALUACION!C17</f>
        <v>Incumplimiento de compromisos adquiridos por el contratista seleccionado con sus subcontratistas, suministradores de servicios.</v>
      </c>
      <c r="D16" s="235"/>
      <c r="E16" s="235"/>
      <c r="F16" s="235"/>
      <c r="G16" s="234" t="s">
        <v>123</v>
      </c>
      <c r="H16" s="234"/>
      <c r="I16" s="55">
        <f>+EVALUACION!I17</f>
        <v>2</v>
      </c>
      <c r="J16" s="55">
        <f>+EVALUACION!J17</f>
        <v>2</v>
      </c>
      <c r="K16" s="55">
        <f>+I16+J16</f>
        <v>4</v>
      </c>
      <c r="L16" s="55" t="str">
        <f>IF(K16&lt;=4,"BAJO",IF(K16=5,"MEDIO",IF(K16=6,"ALTO",IF(K16=7,"ALTO","EXTREMO"))))</f>
        <v>BAJO</v>
      </c>
      <c r="M16" s="55" t="s">
        <v>133</v>
      </c>
      <c r="N16" s="56" t="s">
        <v>134</v>
      </c>
      <c r="O16" s="56" t="s">
        <v>137</v>
      </c>
      <c r="P16" s="56" t="s">
        <v>138</v>
      </c>
      <c r="Q16" s="56" t="s">
        <v>143</v>
      </c>
      <c r="R16" s="107" t="s">
        <v>139</v>
      </c>
    </row>
    <row r="17" spans="2:18" s="108" customFormat="1" ht="57.75" customHeight="1" x14ac:dyDescent="0.2">
      <c r="B17" s="57" t="str">
        <f>+EVALUACION!B18</f>
        <v>EJECUCIÓN</v>
      </c>
      <c r="C17" s="130" t="str">
        <f>+EVALUACION!C18</f>
        <v>Demoras en la entrega de informes, soportes o documentación contractual por parte del contratista</v>
      </c>
      <c r="D17" s="130"/>
      <c r="E17" s="130"/>
      <c r="F17" s="130"/>
      <c r="G17" s="210" t="s">
        <v>124</v>
      </c>
      <c r="H17" s="210"/>
      <c r="I17" s="62">
        <f>+EVALUACION!I18</f>
        <v>2</v>
      </c>
      <c r="J17" s="31">
        <f>+EVALUACION!J18</f>
        <v>3</v>
      </c>
      <c r="K17" s="31">
        <f>+I17+J17</f>
        <v>5</v>
      </c>
      <c r="L17" s="31" t="str">
        <f>IF(K17&lt;=4,"BAJO",IF(K17=5,"MEDIO",IF(K17=6,"ALTO",IF(K17=7,"ALTO","EXTREMO"))))</f>
        <v>MEDIO</v>
      </c>
      <c r="M17" s="31" t="s">
        <v>133</v>
      </c>
      <c r="N17" s="58" t="s">
        <v>135</v>
      </c>
      <c r="O17" s="58" t="s">
        <v>137</v>
      </c>
      <c r="P17" s="58" t="s">
        <v>138</v>
      </c>
      <c r="Q17" s="58" t="s">
        <v>144</v>
      </c>
      <c r="R17" s="109" t="s">
        <v>140</v>
      </c>
    </row>
    <row r="18" spans="2:18" s="108" customFormat="1" ht="57.75" customHeight="1" x14ac:dyDescent="0.2">
      <c r="B18" s="57" t="str">
        <f>+EVALUACION!B19</f>
        <v>EJECUCIÓN</v>
      </c>
      <c r="C18" s="130" t="str">
        <f>+EVALUACION!C19</f>
        <v>Cambios en la normativa que modifique o imponga nuevas obligaciones al contratista.</v>
      </c>
      <c r="D18" s="130"/>
      <c r="E18" s="130"/>
      <c r="F18" s="130"/>
      <c r="G18" s="210" t="s">
        <v>125</v>
      </c>
      <c r="H18" s="210"/>
      <c r="I18" s="31">
        <f>+EVALUACION!I19</f>
        <v>2</v>
      </c>
      <c r="J18" s="31">
        <f>+EVALUACION!J19</f>
        <v>3</v>
      </c>
      <c r="K18" s="31">
        <f t="shared" ref="K18:K29" si="0">+I18+J18</f>
        <v>5</v>
      </c>
      <c r="L18" s="31" t="str">
        <f t="shared" ref="L18:L35" si="1">IF(K18&lt;=4,"BAJO",IF(K18=5,"MEDIO",IF(K18=6,"ALTO",IF(K18=7,"ALTO","EXTREMO"))))</f>
        <v>MEDIO</v>
      </c>
      <c r="M18" s="31" t="s">
        <v>132</v>
      </c>
      <c r="N18" s="58" t="s">
        <v>135</v>
      </c>
      <c r="O18" s="58" t="s">
        <v>137</v>
      </c>
      <c r="P18" s="58" t="s">
        <v>138</v>
      </c>
      <c r="Q18" s="58" t="s">
        <v>145</v>
      </c>
      <c r="R18" s="109" t="s">
        <v>139</v>
      </c>
    </row>
    <row r="19" spans="2:18" s="108" customFormat="1" ht="57.75" customHeight="1" x14ac:dyDescent="0.2">
      <c r="B19" s="57" t="str">
        <f>+EVALUACION!B20</f>
        <v>EJECUCIÓN</v>
      </c>
      <c r="C19" s="130" t="str">
        <f>+EVALUACION!C20</f>
        <v>Perdida de la acreditación ONAC del contratista o incumplimiento de requisitos normativos aplicables a procesos de certificación de equipos de transporte vertical</v>
      </c>
      <c r="D19" s="130"/>
      <c r="E19" s="130"/>
      <c r="F19" s="130"/>
      <c r="G19" s="210" t="s">
        <v>127</v>
      </c>
      <c r="H19" s="210"/>
      <c r="I19" s="31">
        <f>+EVALUACION!I20</f>
        <v>3</v>
      </c>
      <c r="J19" s="31">
        <f>+EVALUACION!J20</f>
        <v>5</v>
      </c>
      <c r="K19" s="31">
        <f t="shared" si="0"/>
        <v>8</v>
      </c>
      <c r="L19" s="31" t="str">
        <f t="shared" si="1"/>
        <v>EXTREMO</v>
      </c>
      <c r="M19" s="31" t="s">
        <v>132</v>
      </c>
      <c r="N19" s="58" t="s">
        <v>134</v>
      </c>
      <c r="O19" s="58" t="s">
        <v>137</v>
      </c>
      <c r="P19" s="58" t="s">
        <v>138</v>
      </c>
      <c r="Q19" s="58" t="s">
        <v>152</v>
      </c>
      <c r="R19" s="109" t="s">
        <v>141</v>
      </c>
    </row>
    <row r="20" spans="2:18" s="108" customFormat="1" ht="57.75" customHeight="1" x14ac:dyDescent="0.2">
      <c r="B20" s="57" t="str">
        <f>+EVALUACION!B21</f>
        <v>EJECUCIÓN</v>
      </c>
      <c r="C20" s="130" t="str">
        <f>+EVALUACION!C21</f>
        <v xml:space="preserve">Personal del contratista sin conocimiento en la aplicación de la NTC 5926-1 </v>
      </c>
      <c r="D20" s="130"/>
      <c r="E20" s="130"/>
      <c r="F20" s="130"/>
      <c r="G20" s="210" t="s">
        <v>128</v>
      </c>
      <c r="H20" s="210"/>
      <c r="I20" s="31">
        <f>+EVALUACION!I21</f>
        <v>3</v>
      </c>
      <c r="J20" s="31">
        <f>+EVALUACION!J21</f>
        <v>5</v>
      </c>
      <c r="K20" s="31">
        <f t="shared" si="0"/>
        <v>8</v>
      </c>
      <c r="L20" s="31" t="str">
        <f t="shared" si="1"/>
        <v>EXTREMO</v>
      </c>
      <c r="M20" s="31" t="s">
        <v>133</v>
      </c>
      <c r="N20" s="58" t="s">
        <v>134</v>
      </c>
      <c r="O20" s="58" t="s">
        <v>137</v>
      </c>
      <c r="P20" s="58" t="s">
        <v>138</v>
      </c>
      <c r="Q20" s="58" t="s">
        <v>146</v>
      </c>
      <c r="R20" s="109" t="s">
        <v>141</v>
      </c>
    </row>
    <row r="21" spans="2:18" s="108" customFormat="1" ht="57.75" customHeight="1" x14ac:dyDescent="0.2">
      <c r="B21" s="57" t="str">
        <f>+EVALUACION!B22</f>
        <v>EJECUCIÓN</v>
      </c>
      <c r="C21" s="130" t="str">
        <f>+EVALUACION!C22</f>
        <v>Daños a la infraestructura física o bienes durante la ejecución de los servicios, que sean atribuibles al contratista</v>
      </c>
      <c r="D21" s="130"/>
      <c r="E21" s="130"/>
      <c r="F21" s="130"/>
      <c r="G21" s="210" t="s">
        <v>129</v>
      </c>
      <c r="H21" s="210"/>
      <c r="I21" s="31">
        <f>+EVALUACION!I22</f>
        <v>3</v>
      </c>
      <c r="J21" s="31">
        <f>+EVALUACION!J22</f>
        <v>3</v>
      </c>
      <c r="K21" s="31">
        <f t="shared" si="0"/>
        <v>6</v>
      </c>
      <c r="L21" s="31" t="str">
        <f t="shared" si="1"/>
        <v>ALTO</v>
      </c>
      <c r="M21" s="31" t="s">
        <v>133</v>
      </c>
      <c r="N21" s="58" t="s">
        <v>135</v>
      </c>
      <c r="O21" s="58" t="s">
        <v>137</v>
      </c>
      <c r="P21" s="58" t="s">
        <v>138</v>
      </c>
      <c r="Q21" s="58" t="s">
        <v>147</v>
      </c>
      <c r="R21" s="109" t="s">
        <v>139</v>
      </c>
    </row>
    <row r="22" spans="2:18" s="108" customFormat="1" ht="57.75" customHeight="1" x14ac:dyDescent="0.2">
      <c r="B22" s="57" t="str">
        <f>+EVALUACION!B23</f>
        <v>EJECUCIÓN</v>
      </c>
      <c r="C22" s="130" t="str">
        <f>+EVALUACION!C23</f>
        <v>Accidentes laborales del personal asignado por el contratista para la prestación de los servicios</v>
      </c>
      <c r="D22" s="130"/>
      <c r="E22" s="130"/>
      <c r="F22" s="130"/>
      <c r="G22" s="210" t="s">
        <v>130</v>
      </c>
      <c r="H22" s="210"/>
      <c r="I22" s="31">
        <f>+EVALUACION!I23</f>
        <v>3</v>
      </c>
      <c r="J22" s="31">
        <f>+EVALUACION!J23</f>
        <v>4</v>
      </c>
      <c r="K22" s="31">
        <f t="shared" si="0"/>
        <v>7</v>
      </c>
      <c r="L22" s="31" t="str">
        <f t="shared" si="1"/>
        <v>ALTO</v>
      </c>
      <c r="M22" s="31" t="s">
        <v>133</v>
      </c>
      <c r="N22" s="58" t="s">
        <v>134</v>
      </c>
      <c r="O22" s="58" t="s">
        <v>137</v>
      </c>
      <c r="P22" s="58" t="s">
        <v>138</v>
      </c>
      <c r="Q22" s="58" t="s">
        <v>148</v>
      </c>
      <c r="R22" s="109" t="s">
        <v>142</v>
      </c>
    </row>
    <row r="23" spans="2:18" s="108" customFormat="1" ht="57.75" customHeight="1" x14ac:dyDescent="0.2">
      <c r="B23" s="57" t="str">
        <f>+EVALUACION!B24</f>
        <v>EJECUCIÓN</v>
      </c>
      <c r="C23" s="130" t="str">
        <f>+EVALUACION!C24</f>
        <v>Demora en el inicio previsto para la ejecución de los servicios e incumplimiento a la programación</v>
      </c>
      <c r="D23" s="130"/>
      <c r="E23" s="130"/>
      <c r="F23" s="130"/>
      <c r="G23" s="210" t="s">
        <v>131</v>
      </c>
      <c r="H23" s="210"/>
      <c r="I23" s="31">
        <f>+EVALUACION!I24</f>
        <v>2</v>
      </c>
      <c r="J23" s="31">
        <f>+EVALUACION!J24</f>
        <v>3</v>
      </c>
      <c r="K23" s="31">
        <f t="shared" si="0"/>
        <v>5</v>
      </c>
      <c r="L23" s="31" t="str">
        <f t="shared" si="1"/>
        <v>MEDIO</v>
      </c>
      <c r="M23" s="31" t="s">
        <v>133</v>
      </c>
      <c r="N23" s="58" t="s">
        <v>135</v>
      </c>
      <c r="O23" s="58" t="s">
        <v>137</v>
      </c>
      <c r="P23" s="58" t="s">
        <v>138</v>
      </c>
      <c r="Q23" s="58" t="s">
        <v>144</v>
      </c>
      <c r="R23" s="109" t="s">
        <v>141</v>
      </c>
    </row>
    <row r="24" spans="2:18" s="108" customFormat="1" ht="57.75" customHeight="1" x14ac:dyDescent="0.2">
      <c r="B24" s="57" t="str">
        <f>+EVALUACION!B25</f>
        <v>EJECUCIÓN</v>
      </c>
      <c r="C24" s="130" t="str">
        <f>+EVALUACION!C25</f>
        <v>Daños en el ascensor que imposibiliten o dificulten su certificación</v>
      </c>
      <c r="D24" s="130"/>
      <c r="E24" s="130"/>
      <c r="F24" s="130"/>
      <c r="G24" s="210" t="s">
        <v>153</v>
      </c>
      <c r="H24" s="210"/>
      <c r="I24" s="31">
        <f>+EVALUACION!I25</f>
        <v>3</v>
      </c>
      <c r="J24" s="31">
        <f>+EVALUACION!J25</f>
        <v>4</v>
      </c>
      <c r="K24" s="31">
        <f t="shared" si="0"/>
        <v>7</v>
      </c>
      <c r="L24" s="31" t="str">
        <f t="shared" si="1"/>
        <v>ALTO</v>
      </c>
      <c r="M24" s="31" t="s">
        <v>132</v>
      </c>
      <c r="N24" s="58" t="s">
        <v>136</v>
      </c>
      <c r="O24" s="58" t="s">
        <v>137</v>
      </c>
      <c r="P24" s="58" t="s">
        <v>138</v>
      </c>
      <c r="Q24" s="58" t="s">
        <v>149</v>
      </c>
      <c r="R24" s="109" t="s">
        <v>141</v>
      </c>
    </row>
    <row r="25" spans="2:18" s="108" customFormat="1" ht="57.75" customHeight="1" x14ac:dyDescent="0.2">
      <c r="B25" s="57">
        <f>+EVALUACION!B26</f>
        <v>0</v>
      </c>
      <c r="C25" s="130">
        <f>+EVALUACION!C26</f>
        <v>0</v>
      </c>
      <c r="D25" s="130"/>
      <c r="E25" s="130"/>
      <c r="F25" s="130"/>
      <c r="G25" s="210"/>
      <c r="H25" s="210"/>
      <c r="I25" s="31">
        <f>+EVALUACION!I26</f>
        <v>0</v>
      </c>
      <c r="J25" s="31">
        <f>+EVALUACION!J26</f>
        <v>0</v>
      </c>
      <c r="K25" s="31">
        <f t="shared" si="0"/>
        <v>0</v>
      </c>
      <c r="L25" s="31" t="str">
        <f t="shared" si="1"/>
        <v>BAJO</v>
      </c>
      <c r="M25" s="31"/>
      <c r="N25" s="58"/>
      <c r="O25" s="58"/>
      <c r="P25" s="58"/>
      <c r="Q25" s="58"/>
      <c r="R25" s="109"/>
    </row>
    <row r="26" spans="2:18" s="108" customFormat="1" ht="57.75" customHeight="1" x14ac:dyDescent="0.2">
      <c r="B26" s="57">
        <f>+EVALUACION!B27</f>
        <v>0</v>
      </c>
      <c r="C26" s="130">
        <f>+EVALUACION!C27</f>
        <v>0</v>
      </c>
      <c r="D26" s="130"/>
      <c r="E26" s="130"/>
      <c r="F26" s="130"/>
      <c r="G26" s="210"/>
      <c r="H26" s="210"/>
      <c r="I26" s="31">
        <f>+EVALUACION!I27</f>
        <v>0</v>
      </c>
      <c r="J26" s="31">
        <f>+EVALUACION!J27</f>
        <v>0</v>
      </c>
      <c r="K26" s="31">
        <f t="shared" si="0"/>
        <v>0</v>
      </c>
      <c r="L26" s="31" t="str">
        <f t="shared" si="1"/>
        <v>BAJO</v>
      </c>
      <c r="M26" s="31"/>
      <c r="N26" s="58"/>
      <c r="O26" s="58"/>
      <c r="P26" s="58"/>
      <c r="Q26" s="58"/>
      <c r="R26" s="109"/>
    </row>
    <row r="27" spans="2:18" s="108" customFormat="1" ht="57.75" customHeight="1" x14ac:dyDescent="0.2">
      <c r="B27" s="57">
        <f>+EVALUACION!B28</f>
        <v>0</v>
      </c>
      <c r="C27" s="130">
        <f>+EVALUACION!C28</f>
        <v>0</v>
      </c>
      <c r="D27" s="130"/>
      <c r="E27" s="130"/>
      <c r="F27" s="130"/>
      <c r="G27" s="210"/>
      <c r="H27" s="210"/>
      <c r="I27" s="31">
        <f>+EVALUACION!I28</f>
        <v>0</v>
      </c>
      <c r="J27" s="31">
        <f>+EVALUACION!J28</f>
        <v>0</v>
      </c>
      <c r="K27" s="31">
        <f t="shared" si="0"/>
        <v>0</v>
      </c>
      <c r="L27" s="31" t="str">
        <f t="shared" si="1"/>
        <v>BAJO</v>
      </c>
      <c r="M27" s="31"/>
      <c r="N27" s="58"/>
      <c r="O27" s="58"/>
      <c r="P27" s="58"/>
      <c r="Q27" s="58"/>
      <c r="R27" s="109"/>
    </row>
    <row r="28" spans="2:18" s="108" customFormat="1" ht="57.75" customHeight="1" x14ac:dyDescent="0.2">
      <c r="B28" s="57">
        <f>+EVALUACION!B29</f>
        <v>0</v>
      </c>
      <c r="C28" s="130">
        <f>+EVALUACION!C29</f>
        <v>0</v>
      </c>
      <c r="D28" s="130"/>
      <c r="E28" s="130"/>
      <c r="F28" s="130"/>
      <c r="G28" s="210"/>
      <c r="H28" s="210"/>
      <c r="I28" s="31">
        <f>+EVALUACION!I29</f>
        <v>0</v>
      </c>
      <c r="J28" s="31">
        <f>+EVALUACION!J29</f>
        <v>0</v>
      </c>
      <c r="K28" s="31">
        <f t="shared" si="0"/>
        <v>0</v>
      </c>
      <c r="L28" s="31" t="str">
        <f t="shared" si="1"/>
        <v>BAJO</v>
      </c>
      <c r="M28" s="31"/>
      <c r="N28" s="58"/>
      <c r="O28" s="58"/>
      <c r="P28" s="58"/>
      <c r="Q28" s="58"/>
      <c r="R28" s="109"/>
    </row>
    <row r="29" spans="2:18" s="108" customFormat="1" ht="57.75" customHeight="1" x14ac:dyDescent="0.2">
      <c r="B29" s="57">
        <f>+EVALUACION!B30</f>
        <v>0</v>
      </c>
      <c r="C29" s="130">
        <f>+EVALUACION!C30</f>
        <v>0</v>
      </c>
      <c r="D29" s="130"/>
      <c r="E29" s="130"/>
      <c r="F29" s="130"/>
      <c r="G29" s="210"/>
      <c r="H29" s="210"/>
      <c r="I29" s="31">
        <f>+EVALUACION!I30</f>
        <v>0</v>
      </c>
      <c r="J29" s="31">
        <f>+EVALUACION!J30</f>
        <v>0</v>
      </c>
      <c r="K29" s="31">
        <f t="shared" si="0"/>
        <v>0</v>
      </c>
      <c r="L29" s="31" t="str">
        <f t="shared" si="1"/>
        <v>BAJO</v>
      </c>
      <c r="M29" s="31"/>
      <c r="N29" s="58"/>
      <c r="O29" s="58"/>
      <c r="P29" s="58"/>
      <c r="Q29" s="58"/>
      <c r="R29" s="109"/>
    </row>
    <row r="30" spans="2:18" s="108" customFormat="1" ht="57.75" customHeight="1" x14ac:dyDescent="0.2">
      <c r="B30" s="57">
        <f>+EVALUACION!B31</f>
        <v>0</v>
      </c>
      <c r="C30" s="130">
        <f>+EVALUACION!C31</f>
        <v>0</v>
      </c>
      <c r="D30" s="130"/>
      <c r="E30" s="130"/>
      <c r="F30" s="130"/>
      <c r="G30" s="210"/>
      <c r="H30" s="210"/>
      <c r="I30" s="31">
        <f>+EVALUACION!I31</f>
        <v>0</v>
      </c>
      <c r="J30" s="31">
        <f>+EVALUACION!J31</f>
        <v>0</v>
      </c>
      <c r="K30" s="31">
        <f t="shared" ref="K30:K35" si="2">+I30+J30</f>
        <v>0</v>
      </c>
      <c r="L30" s="31" t="str">
        <f t="shared" si="1"/>
        <v>BAJO</v>
      </c>
      <c r="M30" s="31"/>
      <c r="N30" s="58"/>
      <c r="O30" s="58"/>
      <c r="P30" s="58"/>
      <c r="Q30" s="58"/>
      <c r="R30" s="109"/>
    </row>
    <row r="31" spans="2:18" s="108" customFormat="1" ht="57.75" customHeight="1" x14ac:dyDescent="0.2">
      <c r="B31" s="57">
        <f>+EVALUACION!B32</f>
        <v>0</v>
      </c>
      <c r="C31" s="130">
        <f>+EVALUACION!C32</f>
        <v>0</v>
      </c>
      <c r="D31" s="130"/>
      <c r="E31" s="130"/>
      <c r="F31" s="130"/>
      <c r="G31" s="210"/>
      <c r="H31" s="210"/>
      <c r="I31" s="31">
        <f>+EVALUACION!I32</f>
        <v>0</v>
      </c>
      <c r="J31" s="31">
        <f>+EVALUACION!J32</f>
        <v>0</v>
      </c>
      <c r="K31" s="31">
        <f t="shared" si="2"/>
        <v>0</v>
      </c>
      <c r="L31" s="31" t="str">
        <f t="shared" si="1"/>
        <v>BAJO</v>
      </c>
      <c r="M31" s="31"/>
      <c r="N31" s="58"/>
      <c r="O31" s="58"/>
      <c r="P31" s="58"/>
      <c r="Q31" s="58"/>
      <c r="R31" s="109"/>
    </row>
    <row r="32" spans="2:18" s="108" customFormat="1" ht="57.75" customHeight="1" x14ac:dyDescent="0.2">
      <c r="B32" s="57">
        <f>+EVALUACION!B33</f>
        <v>0</v>
      </c>
      <c r="C32" s="130">
        <f>+EVALUACION!C33</f>
        <v>0</v>
      </c>
      <c r="D32" s="130"/>
      <c r="E32" s="130"/>
      <c r="F32" s="130"/>
      <c r="G32" s="210"/>
      <c r="H32" s="210"/>
      <c r="I32" s="31">
        <f>+EVALUACION!I33</f>
        <v>0</v>
      </c>
      <c r="J32" s="31">
        <f>+EVALUACION!J33</f>
        <v>0</v>
      </c>
      <c r="K32" s="31">
        <f t="shared" si="2"/>
        <v>0</v>
      </c>
      <c r="L32" s="31" t="str">
        <f t="shared" si="1"/>
        <v>BAJO</v>
      </c>
      <c r="M32" s="31"/>
      <c r="N32" s="58"/>
      <c r="O32" s="58"/>
      <c r="P32" s="58"/>
      <c r="Q32" s="58"/>
      <c r="R32" s="109"/>
    </row>
    <row r="33" spans="2:23" s="108" customFormat="1" ht="57.75" customHeight="1" x14ac:dyDescent="0.2">
      <c r="B33" s="57">
        <f>+EVALUACION!B34</f>
        <v>0</v>
      </c>
      <c r="C33" s="130">
        <f>+EVALUACION!C34</f>
        <v>0</v>
      </c>
      <c r="D33" s="130"/>
      <c r="E33" s="130"/>
      <c r="F33" s="130"/>
      <c r="G33" s="210"/>
      <c r="H33" s="210"/>
      <c r="I33" s="31">
        <f>+EVALUACION!I34</f>
        <v>0</v>
      </c>
      <c r="J33" s="31">
        <f>+EVALUACION!J34</f>
        <v>0</v>
      </c>
      <c r="K33" s="31">
        <f t="shared" si="2"/>
        <v>0</v>
      </c>
      <c r="L33" s="31" t="str">
        <f t="shared" si="1"/>
        <v>BAJO</v>
      </c>
      <c r="M33" s="31"/>
      <c r="N33" s="58"/>
      <c r="O33" s="58"/>
      <c r="P33" s="58"/>
      <c r="Q33" s="58"/>
      <c r="R33" s="109"/>
    </row>
    <row r="34" spans="2:23" s="108" customFormat="1" ht="57.75" customHeight="1" x14ac:dyDescent="0.2">
      <c r="B34" s="57">
        <f>+EVALUACION!B35</f>
        <v>0</v>
      </c>
      <c r="C34" s="130">
        <f>+EVALUACION!C35</f>
        <v>0</v>
      </c>
      <c r="D34" s="130"/>
      <c r="E34" s="130"/>
      <c r="F34" s="130"/>
      <c r="G34" s="210"/>
      <c r="H34" s="210"/>
      <c r="I34" s="31">
        <f>+EVALUACION!I35</f>
        <v>0</v>
      </c>
      <c r="J34" s="31">
        <f>+EVALUACION!J35</f>
        <v>0</v>
      </c>
      <c r="K34" s="31">
        <f t="shared" si="2"/>
        <v>0</v>
      </c>
      <c r="L34" s="31" t="str">
        <f t="shared" si="1"/>
        <v>BAJO</v>
      </c>
      <c r="M34" s="31"/>
      <c r="N34" s="58"/>
      <c r="O34" s="58"/>
      <c r="P34" s="58"/>
      <c r="Q34" s="58"/>
      <c r="R34" s="109"/>
    </row>
    <row r="35" spans="2:23" s="108" customFormat="1" ht="57.75" customHeight="1" thickBot="1" x14ac:dyDescent="0.25">
      <c r="B35" s="59">
        <f>+EVALUACION!B36</f>
        <v>0</v>
      </c>
      <c r="C35" s="273">
        <f>+EVALUACION!C36</f>
        <v>0</v>
      </c>
      <c r="D35" s="273"/>
      <c r="E35" s="273"/>
      <c r="F35" s="273"/>
      <c r="G35" s="274"/>
      <c r="H35" s="274"/>
      <c r="I35" s="39">
        <f>+EVALUACION!I36</f>
        <v>0</v>
      </c>
      <c r="J35" s="39">
        <f>+EVALUACION!J36</f>
        <v>0</v>
      </c>
      <c r="K35" s="39">
        <f t="shared" si="2"/>
        <v>0</v>
      </c>
      <c r="L35" s="39" t="str">
        <f t="shared" si="1"/>
        <v>BAJO</v>
      </c>
      <c r="M35" s="39"/>
      <c r="N35" s="60"/>
      <c r="O35" s="60"/>
      <c r="P35" s="60"/>
      <c r="Q35" s="60"/>
      <c r="R35" s="110"/>
    </row>
    <row r="36" spans="2:23" ht="12.75" customHeight="1" x14ac:dyDescent="0.2">
      <c r="B36" s="21"/>
      <c r="R36" s="23"/>
    </row>
    <row r="37" spans="2:23" x14ac:dyDescent="0.2">
      <c r="B37" s="21"/>
      <c r="C37" s="248" t="s">
        <v>150</v>
      </c>
      <c r="D37" s="248"/>
      <c r="E37" s="248"/>
      <c r="F37" s="248"/>
      <c r="H37" s="213" t="s">
        <v>16</v>
      </c>
      <c r="I37" s="213"/>
      <c r="J37" s="213"/>
      <c r="K37" s="213"/>
      <c r="L37" s="78"/>
      <c r="M37" s="78"/>
      <c r="N37" s="78"/>
      <c r="O37" s="78"/>
      <c r="P37" s="78"/>
      <c r="Q37" s="78"/>
      <c r="R37" s="23"/>
    </row>
    <row r="38" spans="2:23" ht="19.5" customHeight="1" x14ac:dyDescent="0.2">
      <c r="B38" s="208" t="s">
        <v>2</v>
      </c>
      <c r="C38" s="253" t="s">
        <v>18</v>
      </c>
      <c r="D38" s="259"/>
      <c r="E38" s="254"/>
      <c r="F38" s="45" t="s">
        <v>12</v>
      </c>
      <c r="H38" s="253" t="s">
        <v>18</v>
      </c>
      <c r="I38" s="254"/>
      <c r="J38" s="253" t="s">
        <v>12</v>
      </c>
      <c r="K38" s="254"/>
      <c r="L38" s="48"/>
      <c r="M38" s="48"/>
      <c r="N38" s="213" t="s">
        <v>150</v>
      </c>
      <c r="O38" s="213"/>
      <c r="P38" s="213"/>
      <c r="Q38" s="48"/>
      <c r="R38" s="23"/>
    </row>
    <row r="39" spans="2:23" ht="21" customHeight="1" x14ac:dyDescent="0.2">
      <c r="B39" s="208"/>
      <c r="C39" s="241" t="s">
        <v>8</v>
      </c>
      <c r="D39" s="242"/>
      <c r="E39" s="243"/>
      <c r="F39" s="72">
        <v>1</v>
      </c>
      <c r="H39" s="241" t="s">
        <v>13</v>
      </c>
      <c r="I39" s="243"/>
      <c r="J39" s="241">
        <v>1</v>
      </c>
      <c r="K39" s="243"/>
      <c r="L39" s="48"/>
      <c r="M39" s="48"/>
      <c r="N39" s="249" t="s">
        <v>17</v>
      </c>
      <c r="O39" s="250"/>
      <c r="P39" s="51" t="s">
        <v>18</v>
      </c>
      <c r="Q39" s="48"/>
      <c r="R39" s="23"/>
    </row>
    <row r="40" spans="2:23" ht="15.75" customHeight="1" x14ac:dyDescent="0.2">
      <c r="B40" s="208"/>
      <c r="C40" s="241" t="s">
        <v>9</v>
      </c>
      <c r="D40" s="242"/>
      <c r="E40" s="243"/>
      <c r="F40" s="72">
        <v>2</v>
      </c>
      <c r="H40" s="241" t="s">
        <v>14</v>
      </c>
      <c r="I40" s="243"/>
      <c r="J40" s="241">
        <v>2</v>
      </c>
      <c r="K40" s="243"/>
      <c r="L40" s="48"/>
      <c r="M40" s="48"/>
      <c r="N40" s="251" t="s">
        <v>19</v>
      </c>
      <c r="O40" s="252"/>
      <c r="P40" s="52" t="s">
        <v>20</v>
      </c>
      <c r="Q40" s="48"/>
      <c r="R40" s="23"/>
      <c r="T40" s="111"/>
      <c r="U40" s="111"/>
      <c r="V40" s="111"/>
      <c r="W40" s="111"/>
    </row>
    <row r="41" spans="2:23" ht="24.75" customHeight="1" x14ac:dyDescent="0.2">
      <c r="B41" s="208"/>
      <c r="C41" s="241" t="s">
        <v>10</v>
      </c>
      <c r="D41" s="242"/>
      <c r="E41" s="243"/>
      <c r="F41" s="72">
        <v>3</v>
      </c>
      <c r="H41" s="241" t="s">
        <v>1</v>
      </c>
      <c r="I41" s="243"/>
      <c r="J41" s="241">
        <v>3</v>
      </c>
      <c r="K41" s="243"/>
      <c r="L41" s="48"/>
      <c r="M41" s="48"/>
      <c r="N41" s="219" t="s">
        <v>21</v>
      </c>
      <c r="O41" s="255"/>
      <c r="P41" s="52" t="s">
        <v>22</v>
      </c>
      <c r="Q41" s="48"/>
      <c r="R41" s="23"/>
    </row>
    <row r="42" spans="2:23" ht="18" customHeight="1" x14ac:dyDescent="0.2">
      <c r="B42" s="208"/>
      <c r="C42" s="241" t="s">
        <v>11</v>
      </c>
      <c r="D42" s="242"/>
      <c r="E42" s="243"/>
      <c r="F42" s="72">
        <v>4</v>
      </c>
      <c r="H42" s="241" t="s">
        <v>15</v>
      </c>
      <c r="I42" s="243"/>
      <c r="J42" s="241">
        <v>4</v>
      </c>
      <c r="K42" s="243"/>
      <c r="L42" s="48"/>
      <c r="M42" s="48"/>
      <c r="N42" s="246">
        <v>5</v>
      </c>
      <c r="O42" s="247"/>
      <c r="P42" s="52" t="s">
        <v>23</v>
      </c>
      <c r="Q42" s="48"/>
      <c r="R42" s="23"/>
    </row>
    <row r="43" spans="2:23" ht="21" customHeight="1" thickBot="1" x14ac:dyDescent="0.25">
      <c r="B43" s="208"/>
      <c r="C43" s="241" t="s">
        <v>151</v>
      </c>
      <c r="D43" s="242"/>
      <c r="E43" s="243"/>
      <c r="F43" s="72">
        <v>5</v>
      </c>
      <c r="H43" s="241" t="s">
        <v>0</v>
      </c>
      <c r="I43" s="243"/>
      <c r="J43" s="241">
        <v>5</v>
      </c>
      <c r="K43" s="243"/>
      <c r="L43" s="48"/>
      <c r="M43" s="48"/>
      <c r="N43" s="256" t="s">
        <v>24</v>
      </c>
      <c r="O43" s="257"/>
      <c r="P43" s="61" t="s">
        <v>25</v>
      </c>
      <c r="Q43" s="48"/>
      <c r="R43" s="23"/>
    </row>
    <row r="44" spans="2:23" x14ac:dyDescent="0.2">
      <c r="B44" s="21"/>
      <c r="R44" s="23"/>
    </row>
    <row r="45" spans="2:23" ht="18" customHeight="1" x14ac:dyDescent="0.2">
      <c r="B45" s="21"/>
      <c r="C45" s="213" t="s">
        <v>17</v>
      </c>
      <c r="D45" s="213"/>
      <c r="E45" s="213"/>
      <c r="F45" s="213"/>
      <c r="G45" s="213"/>
      <c r="H45" s="213"/>
      <c r="I45" s="213"/>
      <c r="J45" s="213"/>
      <c r="K45" s="213"/>
      <c r="L45" s="213"/>
      <c r="M45" s="213"/>
      <c r="N45" s="213"/>
      <c r="O45" s="213"/>
      <c r="P45" s="213"/>
      <c r="Q45" s="213"/>
      <c r="R45" s="23"/>
    </row>
    <row r="46" spans="2:23" ht="68.25" customHeight="1" x14ac:dyDescent="0.2">
      <c r="B46" s="21"/>
      <c r="C46" s="241" t="s">
        <v>58</v>
      </c>
      <c r="D46" s="242"/>
      <c r="E46" s="242"/>
      <c r="F46" s="243"/>
      <c r="G46" s="241" t="s">
        <v>60</v>
      </c>
      <c r="H46" s="243"/>
      <c r="I46" s="241" t="s">
        <v>67</v>
      </c>
      <c r="J46" s="242"/>
      <c r="K46" s="243"/>
      <c r="L46" s="241" t="s">
        <v>65</v>
      </c>
      <c r="M46" s="243"/>
      <c r="N46" s="241" t="s">
        <v>63</v>
      </c>
      <c r="O46" s="243"/>
      <c r="P46" s="241" t="s">
        <v>61</v>
      </c>
      <c r="Q46" s="243"/>
      <c r="R46" s="23"/>
    </row>
    <row r="47" spans="2:23" ht="60" customHeight="1" x14ac:dyDescent="0.2">
      <c r="B47" s="21"/>
      <c r="C47" s="241" t="s">
        <v>59</v>
      </c>
      <c r="D47" s="242"/>
      <c r="E47" s="242"/>
      <c r="F47" s="243"/>
      <c r="G47" s="241" t="s">
        <v>69</v>
      </c>
      <c r="H47" s="243"/>
      <c r="I47" s="241" t="s">
        <v>68</v>
      </c>
      <c r="J47" s="242"/>
      <c r="K47" s="243"/>
      <c r="L47" s="241" t="s">
        <v>66</v>
      </c>
      <c r="M47" s="243"/>
      <c r="N47" s="241" t="s">
        <v>64</v>
      </c>
      <c r="O47" s="243"/>
      <c r="P47" s="241" t="s">
        <v>62</v>
      </c>
      <c r="Q47" s="243"/>
      <c r="R47" s="23"/>
    </row>
    <row r="48" spans="2:23" x14ac:dyDescent="0.2">
      <c r="B48" s="21"/>
      <c r="C48" s="261" t="s">
        <v>18</v>
      </c>
      <c r="D48" s="262"/>
      <c r="E48" s="263"/>
      <c r="F48" s="267" t="s">
        <v>12</v>
      </c>
      <c r="G48" s="249" t="s">
        <v>13</v>
      </c>
      <c r="H48" s="250"/>
      <c r="I48" s="249" t="s">
        <v>14</v>
      </c>
      <c r="J48" s="275"/>
      <c r="K48" s="250"/>
      <c r="L48" s="249" t="s">
        <v>1</v>
      </c>
      <c r="M48" s="250"/>
      <c r="N48" s="249" t="s">
        <v>15</v>
      </c>
      <c r="O48" s="250"/>
      <c r="P48" s="253" t="s">
        <v>0</v>
      </c>
      <c r="Q48" s="254"/>
      <c r="R48" s="23"/>
    </row>
    <row r="49" spans="2:18" x14ac:dyDescent="0.2">
      <c r="B49" s="21"/>
      <c r="C49" s="264"/>
      <c r="D49" s="265"/>
      <c r="E49" s="266"/>
      <c r="F49" s="268"/>
      <c r="G49" s="269">
        <v>1</v>
      </c>
      <c r="H49" s="270"/>
      <c r="I49" s="269">
        <v>2</v>
      </c>
      <c r="J49" s="272"/>
      <c r="K49" s="270"/>
      <c r="L49" s="269">
        <v>3</v>
      </c>
      <c r="M49" s="270"/>
      <c r="N49" s="269">
        <v>4</v>
      </c>
      <c r="O49" s="270"/>
      <c r="P49" s="269">
        <v>5</v>
      </c>
      <c r="Q49" s="270"/>
      <c r="R49" s="23"/>
    </row>
    <row r="50" spans="2:18" ht="19.5" customHeight="1" x14ac:dyDescent="0.2">
      <c r="B50" s="21"/>
      <c r="C50" s="241" t="s">
        <v>8</v>
      </c>
      <c r="D50" s="242"/>
      <c r="E50" s="243"/>
      <c r="F50" s="81">
        <v>1</v>
      </c>
      <c r="G50" s="244">
        <v>2</v>
      </c>
      <c r="H50" s="245"/>
      <c r="I50" s="244">
        <v>3</v>
      </c>
      <c r="J50" s="271"/>
      <c r="K50" s="245"/>
      <c r="L50" s="244">
        <v>4</v>
      </c>
      <c r="M50" s="245"/>
      <c r="N50" s="246">
        <v>5</v>
      </c>
      <c r="O50" s="247"/>
      <c r="P50" s="219">
        <v>6</v>
      </c>
      <c r="Q50" s="255"/>
      <c r="R50" s="23"/>
    </row>
    <row r="51" spans="2:18" ht="21.75" customHeight="1" x14ac:dyDescent="0.2">
      <c r="B51" s="21"/>
      <c r="C51" s="241" t="s">
        <v>9</v>
      </c>
      <c r="D51" s="242"/>
      <c r="E51" s="243"/>
      <c r="F51" s="81">
        <v>2</v>
      </c>
      <c r="G51" s="244">
        <v>3</v>
      </c>
      <c r="H51" s="245"/>
      <c r="I51" s="244">
        <v>4</v>
      </c>
      <c r="J51" s="271"/>
      <c r="K51" s="245"/>
      <c r="L51" s="246">
        <v>5</v>
      </c>
      <c r="M51" s="247"/>
      <c r="N51" s="219">
        <v>6</v>
      </c>
      <c r="O51" s="255"/>
      <c r="P51" s="219">
        <v>7</v>
      </c>
      <c r="Q51" s="255"/>
      <c r="R51" s="23"/>
    </row>
    <row r="52" spans="2:18" ht="21" customHeight="1" x14ac:dyDescent="0.2">
      <c r="B52" s="21"/>
      <c r="C52" s="241" t="s">
        <v>10</v>
      </c>
      <c r="D52" s="242"/>
      <c r="E52" s="243"/>
      <c r="F52" s="81">
        <v>3</v>
      </c>
      <c r="G52" s="244">
        <v>4</v>
      </c>
      <c r="H52" s="245"/>
      <c r="I52" s="246">
        <v>5</v>
      </c>
      <c r="J52" s="260"/>
      <c r="K52" s="247"/>
      <c r="L52" s="219">
        <v>6</v>
      </c>
      <c r="M52" s="255"/>
      <c r="N52" s="219">
        <v>7</v>
      </c>
      <c r="O52" s="255"/>
      <c r="P52" s="251">
        <v>8</v>
      </c>
      <c r="Q52" s="252"/>
      <c r="R52" s="23"/>
    </row>
    <row r="53" spans="2:18" ht="21" customHeight="1" x14ac:dyDescent="0.2">
      <c r="B53" s="21"/>
      <c r="C53" s="241" t="s">
        <v>11</v>
      </c>
      <c r="D53" s="242"/>
      <c r="E53" s="243"/>
      <c r="F53" s="81">
        <v>4</v>
      </c>
      <c r="G53" s="246">
        <v>5</v>
      </c>
      <c r="H53" s="247"/>
      <c r="I53" s="219">
        <v>6</v>
      </c>
      <c r="J53" s="258"/>
      <c r="K53" s="255"/>
      <c r="L53" s="219">
        <v>7</v>
      </c>
      <c r="M53" s="255"/>
      <c r="N53" s="251">
        <v>8</v>
      </c>
      <c r="O53" s="252"/>
      <c r="P53" s="251">
        <v>9</v>
      </c>
      <c r="Q53" s="252"/>
      <c r="R53" s="23"/>
    </row>
    <row r="54" spans="2:18" ht="21" customHeight="1" x14ac:dyDescent="0.2">
      <c r="B54" s="21"/>
      <c r="C54" s="241" t="s">
        <v>151</v>
      </c>
      <c r="D54" s="242"/>
      <c r="E54" s="243"/>
      <c r="F54" s="81">
        <v>5</v>
      </c>
      <c r="G54" s="219">
        <v>6</v>
      </c>
      <c r="H54" s="255"/>
      <c r="I54" s="219">
        <v>7</v>
      </c>
      <c r="J54" s="258"/>
      <c r="K54" s="255"/>
      <c r="L54" s="251">
        <v>8</v>
      </c>
      <c r="M54" s="252"/>
      <c r="N54" s="251">
        <v>9</v>
      </c>
      <c r="O54" s="252"/>
      <c r="P54" s="251">
        <v>10</v>
      </c>
      <c r="Q54" s="252"/>
      <c r="R54" s="23"/>
    </row>
    <row r="55" spans="2:18" ht="13.5" thickBot="1" x14ac:dyDescent="0.25">
      <c r="B55" s="24"/>
      <c r="C55" s="25"/>
      <c r="D55" s="25"/>
      <c r="E55" s="25"/>
      <c r="F55" s="25"/>
      <c r="G55" s="25"/>
      <c r="H55" s="25"/>
      <c r="I55" s="25"/>
      <c r="J55" s="25"/>
      <c r="K55" s="25"/>
      <c r="L55" s="25"/>
      <c r="M55" s="25"/>
      <c r="N55" s="25"/>
      <c r="O55" s="25"/>
      <c r="P55" s="25"/>
      <c r="Q55" s="25"/>
      <c r="R55" s="26"/>
    </row>
  </sheetData>
  <mergeCells count="132">
    <mergeCell ref="C34:F34"/>
    <mergeCell ref="G34:H34"/>
    <mergeCell ref="C35:F35"/>
    <mergeCell ref="I53:K53"/>
    <mergeCell ref="C45:Q45"/>
    <mergeCell ref="G48:H48"/>
    <mergeCell ref="G49:H49"/>
    <mergeCell ref="G50:H50"/>
    <mergeCell ref="G35:H35"/>
    <mergeCell ref="P50:Q50"/>
    <mergeCell ref="P51:Q51"/>
    <mergeCell ref="I48:K48"/>
    <mergeCell ref="P49:Q49"/>
    <mergeCell ref="N48:O48"/>
    <mergeCell ref="P48:Q48"/>
    <mergeCell ref="P52:Q52"/>
    <mergeCell ref="P53:Q53"/>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C25:F25"/>
    <mergeCell ref="G25:H25"/>
    <mergeCell ref="G31:H31"/>
    <mergeCell ref="C32:F32"/>
    <mergeCell ref="G32:H32"/>
    <mergeCell ref="C33:F33"/>
    <mergeCell ref="G33:H33"/>
    <mergeCell ref="C53:E53"/>
    <mergeCell ref="G52:H52"/>
    <mergeCell ref="G53:H53"/>
    <mergeCell ref="G30:H30"/>
    <mergeCell ref="C31:F31"/>
    <mergeCell ref="H39:I39"/>
    <mergeCell ref="C37:F37"/>
    <mergeCell ref="H37:K37"/>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35 M16:Q35">
    <cfRule type="expression" dxfId="12" priority="29" stopIfTrue="1">
      <formula>"""bajo"""</formula>
    </cfRule>
  </conditionalFormatting>
  <conditionalFormatting sqref="L16:L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64"/>
  <sheetViews>
    <sheetView showGridLines="0" tabSelected="1" view="pageBreakPreview" topLeftCell="A15" zoomScale="55" zoomScaleNormal="55" zoomScaleSheetLayoutView="55" zoomScalePageLayoutView="70" workbookViewId="0">
      <selection activeCell="C19" sqref="C19"/>
    </sheetView>
  </sheetViews>
  <sheetFormatPr baseColWidth="10" defaultColWidth="11.42578125" defaultRowHeight="15" x14ac:dyDescent="0.2"/>
  <cols>
    <col min="1" max="1" width="4.28515625" style="87" customWidth="1"/>
    <col min="2" max="2" width="8.7109375" style="87" customWidth="1"/>
    <col min="3" max="3" width="42" style="87" customWidth="1"/>
    <col min="4" max="6" width="8.7109375" style="87" customWidth="1"/>
    <col min="7" max="7" width="41.42578125" style="87" customWidth="1"/>
    <col min="8" max="13" width="8.7109375" style="87" customWidth="1"/>
    <col min="14" max="14" width="38.5703125" style="87" customWidth="1"/>
    <col min="15" max="18" width="8.7109375" style="87" customWidth="1"/>
    <col min="19" max="19" width="9.7109375" style="87" customWidth="1"/>
    <col min="20" max="20" width="12.85546875" style="87" customWidth="1"/>
    <col min="21" max="21" width="11.42578125" style="87"/>
    <col min="22" max="22" width="10.85546875" style="87" customWidth="1"/>
    <col min="23" max="23" width="31" style="87" customWidth="1"/>
    <col min="24" max="24" width="13.85546875" style="87" customWidth="1"/>
    <col min="25" max="16384" width="11.42578125" style="87"/>
  </cols>
  <sheetData>
    <row r="1" spans="2:24" s="83" customFormat="1" x14ac:dyDescent="0.25">
      <c r="S1" s="84"/>
    </row>
    <row r="2" spans="2:24" s="83" customFormat="1" ht="54" customHeight="1" x14ac:dyDescent="0.25">
      <c r="B2" s="121"/>
      <c r="C2" s="122" t="s">
        <v>79</v>
      </c>
      <c r="D2" s="122"/>
      <c r="E2" s="122"/>
      <c r="F2" s="122"/>
      <c r="G2" s="122"/>
      <c r="H2" s="122"/>
      <c r="I2" s="122"/>
      <c r="J2" s="122"/>
      <c r="K2" s="122"/>
      <c r="L2" s="122"/>
      <c r="M2" s="122"/>
      <c r="N2" s="122"/>
      <c r="O2" s="122"/>
      <c r="P2" s="122"/>
      <c r="Q2" s="122"/>
      <c r="R2" s="122"/>
      <c r="S2" s="122"/>
      <c r="T2" s="122"/>
      <c r="U2" s="122"/>
      <c r="V2" s="122"/>
      <c r="W2" s="123" t="s">
        <v>104</v>
      </c>
      <c r="X2" s="124"/>
    </row>
    <row r="3" spans="2:24" s="83" customFormat="1" ht="31.5" customHeight="1" x14ac:dyDescent="0.25">
      <c r="B3" s="121"/>
      <c r="C3" s="122"/>
      <c r="D3" s="122"/>
      <c r="E3" s="122"/>
      <c r="F3" s="122"/>
      <c r="G3" s="122"/>
      <c r="H3" s="122"/>
      <c r="I3" s="122"/>
      <c r="J3" s="122"/>
      <c r="K3" s="122"/>
      <c r="L3" s="122"/>
      <c r="M3" s="122"/>
      <c r="N3" s="122"/>
      <c r="O3" s="122"/>
      <c r="P3" s="122"/>
      <c r="Q3" s="122"/>
      <c r="R3" s="122"/>
      <c r="S3" s="122"/>
      <c r="T3" s="122"/>
      <c r="U3" s="122"/>
      <c r="V3" s="122"/>
      <c r="W3" s="125"/>
      <c r="X3" s="126"/>
    </row>
    <row r="4" spans="2:24" s="83" customFormat="1" ht="47.25" customHeight="1" x14ac:dyDescent="0.25">
      <c r="B4" s="121"/>
      <c r="C4" s="122"/>
      <c r="D4" s="122"/>
      <c r="E4" s="122"/>
      <c r="F4" s="122"/>
      <c r="G4" s="122"/>
      <c r="H4" s="122"/>
      <c r="I4" s="122"/>
      <c r="J4" s="122"/>
      <c r="K4" s="122"/>
      <c r="L4" s="122"/>
      <c r="M4" s="122"/>
      <c r="N4" s="122"/>
      <c r="O4" s="122"/>
      <c r="P4" s="122"/>
      <c r="Q4" s="122"/>
      <c r="R4" s="122"/>
      <c r="S4" s="122"/>
      <c r="T4" s="122"/>
      <c r="U4" s="122"/>
      <c r="V4" s="122"/>
      <c r="W4" s="127"/>
      <c r="X4" s="128"/>
    </row>
    <row r="5" spans="2:24" s="83" customFormat="1" ht="32.25" customHeight="1" thickBot="1" x14ac:dyDescent="0.3">
      <c r="B5" s="85"/>
      <c r="C5" s="85"/>
      <c r="D5" s="85"/>
      <c r="E5" s="85"/>
      <c r="F5" s="85"/>
      <c r="G5" s="85"/>
      <c r="H5" s="85"/>
      <c r="I5" s="85"/>
      <c r="J5" s="85"/>
      <c r="K5" s="85"/>
      <c r="L5" s="85"/>
      <c r="M5" s="85"/>
      <c r="N5" s="85"/>
      <c r="O5" s="85"/>
      <c r="P5" s="85"/>
      <c r="Q5" s="85"/>
      <c r="R5" s="85"/>
      <c r="S5" s="86"/>
      <c r="T5" s="85"/>
      <c r="U5" s="85"/>
      <c r="V5" s="85"/>
      <c r="W5" s="85"/>
      <c r="X5" s="85"/>
    </row>
    <row r="6" spans="2:24" ht="24.6" customHeight="1" x14ac:dyDescent="0.2">
      <c r="B6" s="118" t="str">
        <f>+EVALUACION!B6</f>
        <v>Objeto Contractual: Prestar el servicio de inspección general y certificación del ascensor de propiedad del fondo de desarrollo local de Rafael Uribe Uribe</v>
      </c>
      <c r="C6" s="119"/>
      <c r="D6" s="119"/>
      <c r="E6" s="119"/>
      <c r="F6" s="119"/>
      <c r="G6" s="119"/>
      <c r="H6" s="119"/>
      <c r="I6" s="119"/>
      <c r="J6" s="119"/>
      <c r="K6" s="119"/>
      <c r="L6" s="119"/>
      <c r="M6" s="119"/>
      <c r="N6" s="119"/>
      <c r="O6" s="119"/>
      <c r="P6" s="119"/>
      <c r="Q6" s="119"/>
      <c r="R6" s="119"/>
      <c r="S6" s="119"/>
      <c r="T6" s="119"/>
      <c r="U6" s="119"/>
      <c r="V6" s="119"/>
      <c r="W6" s="119"/>
      <c r="X6" s="120"/>
    </row>
    <row r="7" spans="2:24" ht="26.25" customHeight="1" x14ac:dyDescent="0.2">
      <c r="B7" s="129" t="s">
        <v>74</v>
      </c>
      <c r="C7" s="130"/>
      <c r="D7" s="130"/>
      <c r="E7" s="130"/>
      <c r="F7" s="130"/>
      <c r="G7" s="130"/>
      <c r="H7" s="130"/>
      <c r="I7" s="130"/>
      <c r="J7" s="130"/>
      <c r="K7" s="130"/>
      <c r="L7" s="130"/>
      <c r="M7" s="130"/>
      <c r="N7" s="130"/>
      <c r="O7" s="130"/>
      <c r="P7" s="130"/>
      <c r="Q7" s="130"/>
      <c r="R7" s="130"/>
      <c r="S7" s="130"/>
      <c r="T7" s="130"/>
      <c r="U7" s="130"/>
      <c r="V7" s="130"/>
      <c r="W7" s="130"/>
      <c r="X7" s="131"/>
    </row>
    <row r="8" spans="2:24" ht="20.25" customHeight="1" x14ac:dyDescent="0.2">
      <c r="B8" s="129"/>
      <c r="C8" s="130"/>
      <c r="D8" s="130"/>
      <c r="E8" s="130"/>
      <c r="F8" s="130"/>
      <c r="G8" s="130"/>
      <c r="H8" s="130"/>
      <c r="I8" s="130"/>
      <c r="J8" s="130"/>
      <c r="K8" s="130"/>
      <c r="L8" s="130"/>
      <c r="M8" s="130"/>
      <c r="N8" s="130"/>
      <c r="O8" s="130"/>
      <c r="P8" s="130"/>
      <c r="Q8" s="130"/>
      <c r="R8" s="130"/>
      <c r="S8" s="130"/>
      <c r="T8" s="130"/>
      <c r="U8" s="130"/>
      <c r="V8" s="130"/>
      <c r="W8" s="130"/>
      <c r="X8" s="131"/>
    </row>
    <row r="9" spans="2:24" ht="24.75" customHeight="1" x14ac:dyDescent="0.2">
      <c r="B9" s="116"/>
      <c r="C9" s="117"/>
      <c r="D9" s="117"/>
      <c r="E9" s="117"/>
      <c r="F9" s="117"/>
      <c r="G9" s="117"/>
      <c r="H9" s="117"/>
      <c r="I9" s="117"/>
      <c r="J9" s="117"/>
      <c r="K9" s="117"/>
      <c r="L9" s="117"/>
      <c r="M9" s="117"/>
      <c r="N9" s="117"/>
      <c r="O9" s="117"/>
      <c r="P9" s="117"/>
      <c r="Q9" s="117"/>
      <c r="R9" s="117"/>
      <c r="X9" s="90"/>
    </row>
    <row r="10" spans="2:24" ht="106.5" customHeight="1" x14ac:dyDescent="0.2">
      <c r="B10" s="114" t="s">
        <v>39</v>
      </c>
      <c r="C10" s="114" t="s">
        <v>43</v>
      </c>
      <c r="D10" s="115" t="s">
        <v>42</v>
      </c>
      <c r="E10" s="115" t="s">
        <v>40</v>
      </c>
      <c r="F10" s="115" t="s">
        <v>41</v>
      </c>
      <c r="G10" s="114" t="s">
        <v>44</v>
      </c>
      <c r="H10" s="115" t="s">
        <v>2</v>
      </c>
      <c r="I10" s="115" t="s">
        <v>3</v>
      </c>
      <c r="J10" s="115" t="s">
        <v>45</v>
      </c>
      <c r="K10" s="115" t="s">
        <v>46</v>
      </c>
      <c r="L10" s="115" t="s">
        <v>47</v>
      </c>
      <c r="M10" s="114" t="s">
        <v>5</v>
      </c>
      <c r="N10" s="114" t="s">
        <v>48</v>
      </c>
      <c r="O10" s="115" t="s">
        <v>2</v>
      </c>
      <c r="P10" s="115" t="s">
        <v>3</v>
      </c>
      <c r="Q10" s="115" t="s">
        <v>45</v>
      </c>
      <c r="R10" s="115" t="s">
        <v>46</v>
      </c>
      <c r="S10" s="114" t="s">
        <v>50</v>
      </c>
      <c r="T10" s="114" t="s">
        <v>51</v>
      </c>
      <c r="U10" s="114" t="s">
        <v>52</v>
      </c>
      <c r="V10" s="114" t="s">
        <v>53</v>
      </c>
      <c r="W10" s="114" t="s">
        <v>54</v>
      </c>
      <c r="X10" s="114" t="s">
        <v>55</v>
      </c>
    </row>
    <row r="11" spans="2:24" ht="106.5" customHeight="1" x14ac:dyDescent="0.2">
      <c r="B11" s="79">
        <v>1</v>
      </c>
      <c r="C11" s="79" t="str">
        <f>+'EVALUACION CON CONTROLES'!C16:F16</f>
        <v>Incumplimiento de compromisos adquiridos por el contratista seleccionado con sus subcontratistas, suministradores de servicios.</v>
      </c>
      <c r="D11" s="91" t="str">
        <f>+'EVALUACION CON CONTROLES'!B16</f>
        <v>EJECUCIÓN</v>
      </c>
      <c r="E11" s="91" t="str">
        <f>VLOOKUP(C11,'IDENTIFICACION Y ANALISIS'!$B$19:$F$43,3,FALSE)</f>
        <v>Especifico</v>
      </c>
      <c r="F11" s="91" t="str">
        <f>VLOOKUP(C11,'IDENTIFICACION Y ANALISIS'!$B$19:$F$43,4,FALSE)</f>
        <v>Interno</v>
      </c>
      <c r="G11" s="79" t="str">
        <f>+EVALUACION!H17</f>
        <v>Que se generen retrasos o reprogramaciones en la ejecución de los servicios 
Que los servicios no se presten con la calidad solicitada por la entidad</v>
      </c>
      <c r="H11" s="79">
        <f>+EVALUACION!I17</f>
        <v>2</v>
      </c>
      <c r="I11" s="79">
        <f>+EVALUACION!J17</f>
        <v>2</v>
      </c>
      <c r="J11" s="79">
        <f>+EVALUACION!K17</f>
        <v>4</v>
      </c>
      <c r="K11" s="91" t="str">
        <f>+EVALUACION!L17</f>
        <v>BAJO</v>
      </c>
      <c r="L11" s="91" t="s">
        <v>77</v>
      </c>
      <c r="M11" s="92">
        <v>1</v>
      </c>
      <c r="N11" s="79" t="str">
        <f>+'EVALUACION CON CONTROLES'!G16</f>
        <v xml:space="preserve">Establecer obligaciones y clausulas de indemnidad a favor del FDLRUU
Establecer en las garantías,  la cobertura de pago de salarios, prestaciones sociales legales e indemnizaciones laborales </v>
      </c>
      <c r="O11" s="79">
        <f>+'EVALUACION CON CONTROLES'!I16</f>
        <v>2</v>
      </c>
      <c r="P11" s="79">
        <f>+'EVALUACION CON CONTROLES'!J16</f>
        <v>2</v>
      </c>
      <c r="Q11" s="79">
        <f>+'EVALUACION CON CONTROLES'!K16</f>
        <v>4</v>
      </c>
      <c r="R11" s="91" t="str">
        <f>+'EVALUACION CON CONTROLES'!L16</f>
        <v>BAJO</v>
      </c>
      <c r="S11" s="79" t="str">
        <f>+'EVALUACION CON CONTROLES'!M16</f>
        <v>NO</v>
      </c>
      <c r="T11" s="79" t="str">
        <f>+'EVALUACION CON CONTROLES'!N16</f>
        <v>Contratista</v>
      </c>
      <c r="U11" s="79" t="str">
        <f>+'EVALUACION CON CONTROLES'!O16</f>
        <v>Al inicio del contrato</v>
      </c>
      <c r="V11" s="79" t="str">
        <f>+'EVALUACION CON CONTROLES'!P16</f>
        <v>Cuando finalice el contrato</v>
      </c>
      <c r="W11" s="79" t="str">
        <f>+'EVALUACION CON CONTROLES'!Q16</f>
        <v xml:space="preserve">Con la verificación  del cumplimiento del contrato y sus estipulaciones </v>
      </c>
      <c r="X11" s="79" t="str">
        <f>+'EVALUACION CON CONTROLES'!R16</f>
        <v>Cuando se requiera</v>
      </c>
    </row>
    <row r="12" spans="2:24" ht="106.5" customHeight="1" x14ac:dyDescent="0.2">
      <c r="B12" s="79">
        <v>2</v>
      </c>
      <c r="C12" s="79" t="str">
        <f>+'EVALUACION CON CONTROLES'!C17:F17</f>
        <v>Demoras en la entrega de informes, soportes o documentación contractual por parte del contratista</v>
      </c>
      <c r="D12" s="91" t="str">
        <f>+'EVALUACION CON CONTROLES'!B17</f>
        <v>EJECUCIÓN</v>
      </c>
      <c r="E12" s="91" t="str">
        <f>VLOOKUP(C12,'IDENTIFICACION Y ANALISIS'!$B$19:$F$43,3,FALSE)</f>
        <v>Especifico</v>
      </c>
      <c r="F12" s="91" t="str">
        <f>VLOOKUP(C12,'IDENTIFICACION Y ANALISIS'!$B$19:$F$43,4,FALSE)</f>
        <v>Interno</v>
      </c>
      <c r="G12" s="79" t="str">
        <f>+EVALUACION!H18</f>
        <v>Dificultad para ejercer la supervisión del contrato y de verificar el cumplimiento de las obligaciones contractuales
Imposibilidad de gestionar los pagos
Inicio de procesos de incumplimiento</v>
      </c>
      <c r="H12" s="79">
        <f>+EVALUACION!I18</f>
        <v>2</v>
      </c>
      <c r="I12" s="79">
        <f>+EVALUACION!J18</f>
        <v>3</v>
      </c>
      <c r="J12" s="79">
        <f>+EVALUACION!K18</f>
        <v>5</v>
      </c>
      <c r="K12" s="91" t="str">
        <f>+EVALUACION!L18</f>
        <v>MEDIO</v>
      </c>
      <c r="L12" s="91" t="s">
        <v>154</v>
      </c>
      <c r="M12" s="92">
        <v>0.5</v>
      </c>
      <c r="N12" s="79" t="str">
        <f>+'EVALUACION CON CONTROLES'!G17</f>
        <v>Establecer plazos de entrega de la documentación
Hacer seguimiento al cronograma con  de ejecución 
Mantener canales de comunicación constante con el contratista
Generar documentos oficiales en donde se notifiquen de manera clara y oportuna los posibles incumplimientos</v>
      </c>
      <c r="O12" s="79">
        <f>+'EVALUACION CON CONTROLES'!I17</f>
        <v>2</v>
      </c>
      <c r="P12" s="79">
        <f>+'EVALUACION CON CONTROLES'!J17</f>
        <v>3</v>
      </c>
      <c r="Q12" s="79">
        <f>+'EVALUACION CON CONTROLES'!K17</f>
        <v>5</v>
      </c>
      <c r="R12" s="91" t="str">
        <f>+'EVALUACION CON CONTROLES'!L17</f>
        <v>MEDIO</v>
      </c>
      <c r="S12" s="79" t="str">
        <f>+'EVALUACION CON CONTROLES'!M17</f>
        <v>NO</v>
      </c>
      <c r="T12" s="79" t="str">
        <f>+'EVALUACION CON CONTROLES'!N17</f>
        <v>Supervisión FDLRUU y contratista</v>
      </c>
      <c r="U12" s="79" t="str">
        <f>+'EVALUACION CON CONTROLES'!O17</f>
        <v>Al inicio del contrato</v>
      </c>
      <c r="V12" s="79" t="str">
        <f>+'EVALUACION CON CONTROLES'!P17</f>
        <v>Cuando finalice el contrato</v>
      </c>
      <c r="W12" s="79" t="str">
        <f>+'EVALUACION CON CONTROLES'!Q17</f>
        <v>Con el seguimiento a plazos pactados en el contrato y la comunicación permanente con el contratista
Con la generación de comunicaciones oficiales que den cuenta de los presuntos incumplimientos</v>
      </c>
      <c r="X12" s="79" t="str">
        <f>+'EVALUACION CON CONTROLES'!R17</f>
        <v>Una vez prestados los servicios</v>
      </c>
    </row>
    <row r="13" spans="2:24" ht="106.5" customHeight="1" x14ac:dyDescent="0.2">
      <c r="B13" s="79">
        <v>3</v>
      </c>
      <c r="C13" s="79" t="str">
        <f>+'EVALUACION CON CONTROLES'!C18:F18</f>
        <v>Cambios en la normativa que modifique o imponga nuevas obligaciones al contratista.</v>
      </c>
      <c r="D13" s="91" t="str">
        <f>+'EVALUACION CON CONTROLES'!B18</f>
        <v>EJECUCIÓN</v>
      </c>
      <c r="E13" s="91" t="str">
        <f>VLOOKUP(C13,'IDENTIFICACION Y ANALISIS'!$B$19:$F$43,3,FALSE)</f>
        <v>General</v>
      </c>
      <c r="F13" s="91" t="str">
        <f>VLOOKUP(C13,'IDENTIFICACION Y ANALISIS'!$B$19:$F$43,4,FALSE)</f>
        <v>Externo</v>
      </c>
      <c r="G13" s="79" t="str">
        <f>+EVALUACION!H19</f>
        <v>Que se presenten demoras en la ejecución del contrato
Que se deban adelantar modificaciones al contrato 
Que se generen sobre costos que supongan adelantar adiciones de recursos</v>
      </c>
      <c r="H13" s="79">
        <f>+EVALUACION!I19</f>
        <v>2</v>
      </c>
      <c r="I13" s="79">
        <f>+EVALUACION!J19</f>
        <v>3</v>
      </c>
      <c r="J13" s="79">
        <f>+EVALUACION!K19</f>
        <v>5</v>
      </c>
      <c r="K13" s="91" t="str">
        <f>+EVALUACION!L19</f>
        <v>MEDIO</v>
      </c>
      <c r="L13" s="91" t="s">
        <v>154</v>
      </c>
      <c r="M13" s="92">
        <v>0.5</v>
      </c>
      <c r="N13" s="79" t="str">
        <f>+'EVALUACION CON CONTROLES'!G18</f>
        <v>Analizar los cambios en la normativa, su afectación a la ejecución del contrato y determinar si es procedente realizar ajustes en cuanto a modificaciones en el clausulado o adiciones presupuestales, según sea el caso</v>
      </c>
      <c r="O13" s="79">
        <f>+'EVALUACION CON CONTROLES'!I18</f>
        <v>2</v>
      </c>
      <c r="P13" s="79">
        <f>+'EVALUACION CON CONTROLES'!J18</f>
        <v>3</v>
      </c>
      <c r="Q13" s="79">
        <f>+'EVALUACION CON CONTROLES'!K18</f>
        <v>5</v>
      </c>
      <c r="R13" s="91" t="str">
        <f>+'EVALUACION CON CONTROLES'!L18</f>
        <v>MEDIO</v>
      </c>
      <c r="S13" s="79" t="str">
        <f>+'EVALUACION CON CONTROLES'!M18</f>
        <v>SI</v>
      </c>
      <c r="T13" s="79" t="str">
        <f>+'EVALUACION CON CONTROLES'!N18</f>
        <v>Supervisión FDLRUU y contratista</v>
      </c>
      <c r="U13" s="79" t="str">
        <f>+'EVALUACION CON CONTROLES'!O18</f>
        <v>Al inicio del contrato</v>
      </c>
      <c r="V13" s="79" t="str">
        <f>+'EVALUACION CON CONTROLES'!P18</f>
        <v>Cuando finalice el contrato</v>
      </c>
      <c r="W13" s="79" t="str">
        <f>+'EVALUACION CON CONTROLES'!Q18</f>
        <v>Con el análisis detallado de las nuevas normas frente a los documentos que hacen parte del contrato (anexo técnico, clausulado, entre otros)</v>
      </c>
      <c r="X13" s="79" t="str">
        <f>+'EVALUACION CON CONTROLES'!R18</f>
        <v>Cuando se requiera</v>
      </c>
    </row>
    <row r="14" spans="2:24" ht="194.45" customHeight="1" x14ac:dyDescent="0.2">
      <c r="B14" s="79">
        <v>4</v>
      </c>
      <c r="C14" s="79" t="str">
        <f>+'EVALUACION CON CONTROLES'!C19:F19</f>
        <v>Perdida de la acreditación ONAC del contratista o incumplimiento de requisitos normativos aplicables a procesos de certificación de equipos de transporte vertical</v>
      </c>
      <c r="D14" s="91" t="str">
        <f>+'EVALUACION CON CONTROLES'!B19</f>
        <v>EJECUCIÓN</v>
      </c>
      <c r="E14" s="91" t="str">
        <f>VLOOKUP(C14,'IDENTIFICACION Y ANALISIS'!$B$19:$F$43,3,FALSE)</f>
        <v>Especifico</v>
      </c>
      <c r="F14" s="91" t="str">
        <f>VLOOKUP(C14,'IDENTIFICACION Y ANALISIS'!$B$19:$F$43,4,FALSE)</f>
        <v>Interno</v>
      </c>
      <c r="G14" s="79" t="str">
        <f>+EVALUACION!H20</f>
        <v>Que se invaliden los resultados de las inspecciones adelantadas y de la certificación
Que se generen reprocesos y demoras en la ejecución del contrato</v>
      </c>
      <c r="H14" s="79">
        <f>+EVALUACION!I20</f>
        <v>3</v>
      </c>
      <c r="I14" s="79">
        <f>+EVALUACION!J20</f>
        <v>5</v>
      </c>
      <c r="J14" s="79">
        <f>+EVALUACION!K20</f>
        <v>8</v>
      </c>
      <c r="K14" s="91" t="str">
        <f>+EVALUACION!L20</f>
        <v>EXTREMO</v>
      </c>
      <c r="L14" s="91" t="s">
        <v>77</v>
      </c>
      <c r="M14" s="92">
        <v>1</v>
      </c>
      <c r="N14" s="79" t="str">
        <f>+'EVALUACION CON CONTROLES'!G19</f>
        <v>Verificar la vigencia de la acreditación ONAC del contratista
Verificar la normatividad y aplicar los procedimientos en ella establecidos
Revisar los documentos que acrediten el cumplimiento de los requisitos normativos
Realizar el  acompañamiento de supervisión técnica</v>
      </c>
      <c r="O14" s="79">
        <f>+'EVALUACION CON CONTROLES'!I19</f>
        <v>3</v>
      </c>
      <c r="P14" s="79">
        <f>+'EVALUACION CON CONTROLES'!J19</f>
        <v>5</v>
      </c>
      <c r="Q14" s="79">
        <f>+'EVALUACION CON CONTROLES'!K19</f>
        <v>8</v>
      </c>
      <c r="R14" s="91" t="str">
        <f>+'EVALUACION CON CONTROLES'!L19</f>
        <v>EXTREMO</v>
      </c>
      <c r="S14" s="79" t="str">
        <f>+'EVALUACION CON CONTROLES'!M19</f>
        <v>SI</v>
      </c>
      <c r="T14" s="79" t="str">
        <f>+'EVALUACION CON CONTROLES'!N19</f>
        <v>Contratista</v>
      </c>
      <c r="U14" s="79" t="str">
        <f>+'EVALUACION CON CONTROLES'!O19</f>
        <v>Al inicio del contrato</v>
      </c>
      <c r="V14" s="79" t="str">
        <f>+'EVALUACION CON CONTROLES'!P19</f>
        <v>Cuando finalice el contrato</v>
      </c>
      <c r="W14" s="79" t="str">
        <f>+'EVALUACION CON CONTROLES'!Q19</f>
        <v xml:space="preserve">Con el seguimiento a la vigencia de la acreditación ONAC y la verificación de cumplimiento de las normas vigentes
Con la gestión oportuna de trámites de renovación de la acreditación y demás asociados a su actividad económica
Con la notificación de novedades a la supervisión del FDLRUU, de manera que se puedan establecer planes de contingencia </v>
      </c>
      <c r="X14" s="79" t="str">
        <f>+'EVALUACION CON CONTROLES'!R19</f>
        <v>Permanentemente</v>
      </c>
    </row>
    <row r="15" spans="2:24" ht="106.5" customHeight="1" x14ac:dyDescent="0.2">
      <c r="B15" s="79">
        <v>5</v>
      </c>
      <c r="C15" s="79" t="str">
        <f>+'EVALUACION CON CONTROLES'!C20:F20</f>
        <v xml:space="preserve">Personal del contratista sin conocimiento en la aplicación de la NTC 5926-1 </v>
      </c>
      <c r="D15" s="91" t="str">
        <f>+'EVALUACION CON CONTROLES'!B20</f>
        <v>EJECUCIÓN</v>
      </c>
      <c r="E15" s="91" t="str">
        <f>VLOOKUP(C15,'IDENTIFICACION Y ANALISIS'!$B$19:$F$43,3,FALSE)</f>
        <v>Especifico</v>
      </c>
      <c r="F15" s="91" t="str">
        <f>VLOOKUP(C15,'IDENTIFICACION Y ANALISIS'!$B$19:$F$43,4,FALSE)</f>
        <v>Interno</v>
      </c>
      <c r="G15" s="79" t="str">
        <f>+EVALUACION!H21</f>
        <v>Que los resultados de la inspección del ascensor no sean confiables
Que se generen reprocesos y demoras en la ejecución del contrato</v>
      </c>
      <c r="H15" s="79">
        <f>+EVALUACION!I21</f>
        <v>3</v>
      </c>
      <c r="I15" s="79">
        <f>+EVALUACION!J21</f>
        <v>5</v>
      </c>
      <c r="J15" s="79">
        <f>+EVALUACION!K21</f>
        <v>8</v>
      </c>
      <c r="K15" s="91" t="str">
        <f>+EVALUACION!L21</f>
        <v>EXTREMO</v>
      </c>
      <c r="L15" s="91" t="s">
        <v>77</v>
      </c>
      <c r="M15" s="92">
        <v>1</v>
      </c>
      <c r="N15" s="79" t="str">
        <f>+'EVALUACION CON CONTROLES'!G20</f>
        <v>Mantener capacitado al personal frente a la NTC5926-1, sus actualizaciones y modificaciones</v>
      </c>
      <c r="O15" s="79">
        <f>+'EVALUACION CON CONTROLES'!I20</f>
        <v>3</v>
      </c>
      <c r="P15" s="79">
        <f>+'EVALUACION CON CONTROLES'!J20</f>
        <v>5</v>
      </c>
      <c r="Q15" s="79">
        <f>+'EVALUACION CON CONTROLES'!K20</f>
        <v>8</v>
      </c>
      <c r="R15" s="91" t="str">
        <f>+'EVALUACION CON CONTROLES'!L20</f>
        <v>EXTREMO</v>
      </c>
      <c r="S15" s="79" t="str">
        <f>+'EVALUACION CON CONTROLES'!M20</f>
        <v>NO</v>
      </c>
      <c r="T15" s="79" t="str">
        <f>+'EVALUACION CON CONTROLES'!N20</f>
        <v>Contratista</v>
      </c>
      <c r="U15" s="79" t="str">
        <f>+'EVALUACION CON CONTROLES'!O20</f>
        <v>Al inicio del contrato</v>
      </c>
      <c r="V15" s="79" t="str">
        <f>+'EVALUACION CON CONTROLES'!P20</f>
        <v>Cuando finalice el contrato</v>
      </c>
      <c r="W15" s="79" t="str">
        <f>+'EVALUACION CON CONTROLES'!Q20</f>
        <v>Con la capacitación permanente y periódica de los inspectores</v>
      </c>
      <c r="X15" s="79" t="str">
        <f>+'EVALUACION CON CONTROLES'!R20</f>
        <v>Permanentemente</v>
      </c>
    </row>
    <row r="16" spans="2:24" ht="106.5" customHeight="1" x14ac:dyDescent="0.2">
      <c r="B16" s="79">
        <v>6</v>
      </c>
      <c r="C16" s="79" t="str">
        <f>+'EVALUACION CON CONTROLES'!C21:F21</f>
        <v>Daños a la infraestructura física o bienes durante la ejecución de los servicios, que sean atribuibles al contratista</v>
      </c>
      <c r="D16" s="91" t="str">
        <f>+'EVALUACION CON CONTROLES'!B21</f>
        <v>EJECUCIÓN</v>
      </c>
      <c r="E16" s="91" t="str">
        <f>VLOOKUP(C16,'IDENTIFICACION Y ANALISIS'!$B$19:$F$43,3,FALSE)</f>
        <v>Especifico</v>
      </c>
      <c r="F16" s="91" t="str">
        <f>VLOOKUP(C16,'IDENTIFICACION Y ANALISIS'!$B$19:$F$43,4,FALSE)</f>
        <v>Interno</v>
      </c>
      <c r="G16" s="79" t="str">
        <f>+EVALUACION!H22</f>
        <v>Que se afecte la prestación normal de los servicios de la Alcaldía
Que haya afectación a los activos de información de la entidad
Que se deban iniciar trámites administrativos para la restitución de bienes o el pago de daños y perjuicios</v>
      </c>
      <c r="H16" s="79">
        <f>+EVALUACION!I22</f>
        <v>3</v>
      </c>
      <c r="I16" s="79">
        <f>+EVALUACION!J22</f>
        <v>3</v>
      </c>
      <c r="J16" s="79">
        <f>+EVALUACION!K22</f>
        <v>6</v>
      </c>
      <c r="K16" s="91" t="str">
        <f>+EVALUACION!L22</f>
        <v>ALTO</v>
      </c>
      <c r="L16" s="91" t="s">
        <v>154</v>
      </c>
      <c r="M16" s="92">
        <v>0.5</v>
      </c>
      <c r="N16" s="79" t="str">
        <f>+'EVALUACION CON CONTROLES'!G21</f>
        <v>Prestar acompañamiento durante la realización de las actividades contractuales
Coordinar con anticipación con el contratista, el desarrollo de las jornadas inspección, para adoptar las medidas que permitan proteger los bienes y generar las recomendaciones que hayan a lugar previo al inicio de las actividades</v>
      </c>
      <c r="O16" s="79">
        <f>+'EVALUACION CON CONTROLES'!I21</f>
        <v>3</v>
      </c>
      <c r="P16" s="79">
        <f>+'EVALUACION CON CONTROLES'!J21</f>
        <v>3</v>
      </c>
      <c r="Q16" s="79">
        <f>+'EVALUACION CON CONTROLES'!K21</f>
        <v>6</v>
      </c>
      <c r="R16" s="91" t="str">
        <f>+'EVALUACION CON CONTROLES'!L21</f>
        <v>ALTO</v>
      </c>
      <c r="S16" s="79" t="str">
        <f>+'EVALUACION CON CONTROLES'!M21</f>
        <v>NO</v>
      </c>
      <c r="T16" s="79" t="str">
        <f>+'EVALUACION CON CONTROLES'!N21</f>
        <v>Supervisión FDLRUU y contratista</v>
      </c>
      <c r="U16" s="79" t="str">
        <f>+'EVALUACION CON CONTROLES'!O21</f>
        <v>Al inicio del contrato</v>
      </c>
      <c r="V16" s="79" t="str">
        <f>+'EVALUACION CON CONTROLES'!P21</f>
        <v>Cuando finalice el contrato</v>
      </c>
      <c r="W16" s="79" t="str">
        <f>+'EVALUACION CON CONTROLES'!Q21</f>
        <v>Con la coordinación y acompañamiento a las jornadas de inspección</v>
      </c>
      <c r="X16" s="79" t="str">
        <f>+'EVALUACION CON CONTROLES'!R21</f>
        <v>Cuando se requiera</v>
      </c>
    </row>
    <row r="17" spans="2:24" ht="106.5" customHeight="1" x14ac:dyDescent="0.2">
      <c r="B17" s="79">
        <v>7</v>
      </c>
      <c r="C17" s="79" t="str">
        <f>+'EVALUACION CON CONTROLES'!C22:F22</f>
        <v>Accidentes laborales del personal asignado por el contratista para la prestación de los servicios</v>
      </c>
      <c r="D17" s="91" t="str">
        <f>+'EVALUACION CON CONTROLES'!B22</f>
        <v>EJECUCIÓN</v>
      </c>
      <c r="E17" s="91" t="str">
        <f>VLOOKUP(C17,'IDENTIFICACION Y ANALISIS'!$B$19:$F$43,3,FALSE)</f>
        <v>Especifico</v>
      </c>
      <c r="F17" s="91" t="str">
        <f>VLOOKUP(C17,'IDENTIFICACION Y ANALISIS'!$B$19:$F$43,4,FALSE)</f>
        <v>Interno</v>
      </c>
      <c r="G17" s="79" t="str">
        <f>+EVALUACION!H23</f>
        <v>Que se inicien sanciones o demandas contra la entidad
Que se deba reprogramar las jornadas y se generen retrasos en la ejecución del contrato</v>
      </c>
      <c r="H17" s="79">
        <f>+EVALUACION!I23</f>
        <v>3</v>
      </c>
      <c r="I17" s="79">
        <f>+EVALUACION!J23</f>
        <v>4</v>
      </c>
      <c r="J17" s="79">
        <f>+EVALUACION!K23</f>
        <v>7</v>
      </c>
      <c r="K17" s="91" t="str">
        <f>+EVALUACION!L23</f>
        <v>ALTO</v>
      </c>
      <c r="L17" s="91" t="s">
        <v>77</v>
      </c>
      <c r="M17" s="92">
        <v>1</v>
      </c>
      <c r="N17" s="79" t="str">
        <f>+'EVALUACION CON CONTROLES'!G22</f>
        <v>Realizar el seguimiento permanente al cumplimiento de todas las obligaciones en materia de SST, antes y durante la ejecución de las actividades</v>
      </c>
      <c r="O17" s="79">
        <f>+'EVALUACION CON CONTROLES'!I22</f>
        <v>3</v>
      </c>
      <c r="P17" s="79">
        <f>+'EVALUACION CON CONTROLES'!J22</f>
        <v>4</v>
      </c>
      <c r="Q17" s="79">
        <f>+'EVALUACION CON CONTROLES'!K22</f>
        <v>7</v>
      </c>
      <c r="R17" s="91" t="str">
        <f>+'EVALUACION CON CONTROLES'!L22</f>
        <v>ALTO</v>
      </c>
      <c r="S17" s="79" t="str">
        <f>+'EVALUACION CON CONTROLES'!M22</f>
        <v>NO</v>
      </c>
      <c r="T17" s="79" t="str">
        <f>+'EVALUACION CON CONTROLES'!N22</f>
        <v>Contratista</v>
      </c>
      <c r="U17" s="79" t="str">
        <f>+'EVALUACION CON CONTROLES'!O22</f>
        <v>Al inicio del contrato</v>
      </c>
      <c r="V17" s="79" t="str">
        <f>+'EVALUACION CON CONTROLES'!P22</f>
        <v>Cuando finalice el contrato</v>
      </c>
      <c r="W17" s="79" t="str">
        <f>+'EVALUACION CON CONTROLES'!Q22</f>
        <v>Con la verificación del uso de EPPs y la expedición del análisis de trabajo seguro</v>
      </c>
      <c r="X17" s="79" t="str">
        <f>+'EVALUACION CON CONTROLES'!R22</f>
        <v>Durante la prestación del servicio</v>
      </c>
    </row>
    <row r="18" spans="2:24" ht="106.5" customHeight="1" x14ac:dyDescent="0.2">
      <c r="B18" s="79">
        <v>8</v>
      </c>
      <c r="C18" s="79" t="str">
        <f>+'EVALUACION CON CONTROLES'!C23:F23</f>
        <v>Demora en el inicio previsto para la ejecución de los servicios e incumplimiento a la programación</v>
      </c>
      <c r="D18" s="91" t="str">
        <f>+'EVALUACION CON CONTROLES'!B23</f>
        <v>EJECUCIÓN</v>
      </c>
      <c r="E18" s="91" t="str">
        <f>VLOOKUP(C18,'IDENTIFICACION Y ANALISIS'!$B$19:$F$43,3,FALSE)</f>
        <v>Especifico</v>
      </c>
      <c r="F18" s="91" t="str">
        <f>VLOOKUP(C18,'IDENTIFICACION Y ANALISIS'!$B$19:$F$43,4,FALSE)</f>
        <v>Interno</v>
      </c>
      <c r="G18" s="79" t="str">
        <f>+EVALUACION!H24</f>
        <v>Que no te cuente con la prestación de los servicios en los tiempos requeridos por la entidad
Que se generen sanciones por parte de las autoridades distritales por no contar con la certificación
Que se deba suspender la operación del ascensor</v>
      </c>
      <c r="H18" s="79">
        <f>+EVALUACION!I24</f>
        <v>2</v>
      </c>
      <c r="I18" s="79">
        <f>+EVALUACION!J24</f>
        <v>3</v>
      </c>
      <c r="J18" s="79">
        <f>+EVALUACION!K24</f>
        <v>5</v>
      </c>
      <c r="K18" s="91" t="str">
        <f>+EVALUACION!L24</f>
        <v>MEDIO</v>
      </c>
      <c r="L18" s="91" t="s">
        <v>154</v>
      </c>
      <c r="M18" s="92">
        <v>0.5</v>
      </c>
      <c r="N18" s="79" t="str">
        <f>+'EVALUACION CON CONTROLES'!G23</f>
        <v>Mantener canales de comunicación constante con el contratista para coordinar los servicios de manera anticipada y oportuna
Generar documentos oficiales en donde se notifiquen de manera clara y oportuna los posibles incumplimientos</v>
      </c>
      <c r="O18" s="79">
        <f>+'EVALUACION CON CONTROLES'!I23</f>
        <v>2</v>
      </c>
      <c r="P18" s="79">
        <f>+'EVALUACION CON CONTROLES'!J23</f>
        <v>3</v>
      </c>
      <c r="Q18" s="79">
        <f>+'EVALUACION CON CONTROLES'!K23</f>
        <v>5</v>
      </c>
      <c r="R18" s="91" t="str">
        <f>+'EVALUACION CON CONTROLES'!L23</f>
        <v>MEDIO</v>
      </c>
      <c r="S18" s="79" t="str">
        <f>+'EVALUACION CON CONTROLES'!M23</f>
        <v>NO</v>
      </c>
      <c r="T18" s="79" t="str">
        <f>+'EVALUACION CON CONTROLES'!N23</f>
        <v>Supervisión FDLRUU y contratista</v>
      </c>
      <c r="U18" s="79" t="str">
        <f>+'EVALUACION CON CONTROLES'!O23</f>
        <v>Al inicio del contrato</v>
      </c>
      <c r="V18" s="79" t="str">
        <f>+'EVALUACION CON CONTROLES'!P23</f>
        <v>Cuando finalice el contrato</v>
      </c>
      <c r="W18" s="79" t="str">
        <f>+'EVALUACION CON CONTROLES'!Q23</f>
        <v>Con el seguimiento a plazos pactados en el contrato y la comunicación permanente con el contratista
Con la generación de comunicaciones oficiales que den cuenta de los presuntos incumplimientos</v>
      </c>
      <c r="X18" s="79" t="str">
        <f>+'EVALUACION CON CONTROLES'!R23</f>
        <v>Permanentemente</v>
      </c>
    </row>
    <row r="19" spans="2:24" ht="106.5" customHeight="1" x14ac:dyDescent="0.2">
      <c r="B19" s="79">
        <v>9</v>
      </c>
      <c r="C19" s="79" t="str">
        <f>+'EVALUACION CON CONTROLES'!C24:F24</f>
        <v>Daños en el ascensor que imposibiliten o dificulten su certificación</v>
      </c>
      <c r="D19" s="91" t="str">
        <f>+'EVALUACION CON CONTROLES'!B24</f>
        <v>EJECUCIÓN</v>
      </c>
      <c r="E19" s="91" t="str">
        <f>VLOOKUP(C19,'IDENTIFICACION Y ANALISIS'!$B$19:$F$43,3,FALSE)</f>
        <v>Especifico</v>
      </c>
      <c r="F19" s="91" t="str">
        <f>VLOOKUP(C19,'IDENTIFICACION Y ANALISIS'!$B$19:$F$43,4,FALSE)</f>
        <v>Interno</v>
      </c>
      <c r="G19" s="79" t="str">
        <f>+EVALUACION!H25</f>
        <v>Que se deba suspender la operación del ascensor
Que generen demoras y costos adicionales en el contrato</v>
      </c>
      <c r="H19" s="79">
        <f>+EVALUACION!I25</f>
        <v>3</v>
      </c>
      <c r="I19" s="79">
        <f>+EVALUACION!J25</f>
        <v>4</v>
      </c>
      <c r="J19" s="79">
        <f>+EVALUACION!K25</f>
        <v>7</v>
      </c>
      <c r="K19" s="91" t="str">
        <f>+EVALUACION!L25</f>
        <v>ALTO</v>
      </c>
      <c r="L19" s="91" t="s">
        <v>155</v>
      </c>
      <c r="M19" s="92">
        <v>1</v>
      </c>
      <c r="N19" s="79" t="str">
        <f>+'EVALUACION CON CONTROLES'!G24</f>
        <v xml:space="preserve">Realizar el mantenimiento periódico del equipo
Socializar y acatar las recomendaciones sobre el adecuado uso del ascensor
</v>
      </c>
      <c r="O19" s="79">
        <f>+'EVALUACION CON CONTROLES'!I24</f>
        <v>3</v>
      </c>
      <c r="P19" s="79">
        <f>+'EVALUACION CON CONTROLES'!J24</f>
        <v>4</v>
      </c>
      <c r="Q19" s="79">
        <f>+'EVALUACION CON CONTROLES'!K24</f>
        <v>7</v>
      </c>
      <c r="R19" s="91" t="str">
        <f>+'EVALUACION CON CONTROLES'!L24</f>
        <v>ALTO</v>
      </c>
      <c r="S19" s="79" t="str">
        <f>+'EVALUACION CON CONTROLES'!M24</f>
        <v>SI</v>
      </c>
      <c r="T19" s="79" t="str">
        <f>+'EVALUACION CON CONTROLES'!N24</f>
        <v xml:space="preserve">Supervisión FDLRUU </v>
      </c>
      <c r="U19" s="79" t="str">
        <f>+'EVALUACION CON CONTROLES'!O24</f>
        <v>Al inicio del contrato</v>
      </c>
      <c r="V19" s="79" t="str">
        <f>+'EVALUACION CON CONTROLES'!P24</f>
        <v>Cuando finalice el contrato</v>
      </c>
      <c r="W19" s="79" t="str">
        <f>+'EVALUACION CON CONTROLES'!Q24</f>
        <v>Con el mantenimiento mensual del ascensor</v>
      </c>
      <c r="X19" s="79" t="str">
        <f>+'EVALUACION CON CONTROLES'!R24</f>
        <v>Permanentemente</v>
      </c>
    </row>
    <row r="20" spans="2:24" ht="106.5" hidden="1" customHeight="1" x14ac:dyDescent="0.2">
      <c r="B20" s="88">
        <v>10</v>
      </c>
      <c r="C20" s="79">
        <f>+'EVALUACION CON CONTROLES'!C25:F25</f>
        <v>0</v>
      </c>
      <c r="D20" s="91">
        <f>+'EVALUACION CON CONTROLES'!B25</f>
        <v>0</v>
      </c>
      <c r="E20" s="91" t="e">
        <f>VLOOKUP(C20,'IDENTIFICACION Y ANALISIS'!$B$19:$F$43,3,FALSE)</f>
        <v>#N/A</v>
      </c>
      <c r="F20" s="91" t="e">
        <f>VLOOKUP(C20,'IDENTIFICACION Y ANALISIS'!$B$19:$F$43,4,FALSE)</f>
        <v>#N/A</v>
      </c>
      <c r="G20" s="79">
        <f>+EVALUACION!H26</f>
        <v>0</v>
      </c>
      <c r="H20" s="79">
        <f>+EVALUACION!I26</f>
        <v>0</v>
      </c>
      <c r="I20" s="79">
        <f>+EVALUACION!J26</f>
        <v>0</v>
      </c>
      <c r="J20" s="79">
        <f>+EVALUACION!K26</f>
        <v>0</v>
      </c>
      <c r="K20" s="91" t="str">
        <f>+EVALUACION!L26</f>
        <v>BAJO</v>
      </c>
      <c r="L20" s="79"/>
      <c r="M20" s="91"/>
      <c r="N20" s="79">
        <f>+'EVALUACION CON CONTROLES'!G25</f>
        <v>0</v>
      </c>
      <c r="O20" s="79">
        <f>+'EVALUACION CON CONTROLES'!I25</f>
        <v>0</v>
      </c>
      <c r="P20" s="79">
        <f>+'EVALUACION CON CONTROLES'!J25</f>
        <v>0</v>
      </c>
      <c r="Q20" s="79">
        <f>+'EVALUACION CON CONTROLES'!K25</f>
        <v>0</v>
      </c>
      <c r="R20" s="91" t="str">
        <f>+'EVALUACION CON CONTROLES'!L25</f>
        <v>BAJO</v>
      </c>
      <c r="S20" s="79">
        <f>+'EVALUACION CON CONTROLES'!M25</f>
        <v>0</v>
      </c>
      <c r="T20" s="79">
        <f>+'EVALUACION CON CONTROLES'!N25</f>
        <v>0</v>
      </c>
      <c r="U20" s="79">
        <f>+'EVALUACION CON CONTROLES'!O25</f>
        <v>0</v>
      </c>
      <c r="V20" s="79">
        <f>+'EVALUACION CON CONTROLES'!P25</f>
        <v>0</v>
      </c>
      <c r="W20" s="79">
        <f>+'EVALUACION CON CONTROLES'!Q25</f>
        <v>0</v>
      </c>
      <c r="X20" s="89">
        <f>+'EVALUACION CON CONTROLES'!R25</f>
        <v>0</v>
      </c>
    </row>
    <row r="21" spans="2:24" ht="106.5" hidden="1" customHeight="1" x14ac:dyDescent="0.2">
      <c r="B21" s="88">
        <v>11</v>
      </c>
      <c r="C21" s="79">
        <f>+'EVALUACION CON CONTROLES'!C26:F26</f>
        <v>0</v>
      </c>
      <c r="D21" s="91">
        <f>+'EVALUACION CON CONTROLES'!B26</f>
        <v>0</v>
      </c>
      <c r="E21" s="91" t="e">
        <f>VLOOKUP(C21,'IDENTIFICACION Y ANALISIS'!$B$19:$F$43,3,FALSE)</f>
        <v>#N/A</v>
      </c>
      <c r="F21" s="91" t="e">
        <f>VLOOKUP(C21,'IDENTIFICACION Y ANALISIS'!$B$19:$F$43,4,FALSE)</f>
        <v>#N/A</v>
      </c>
      <c r="G21" s="79">
        <f>+EVALUACION!H27</f>
        <v>0</v>
      </c>
      <c r="H21" s="79">
        <f>+EVALUACION!I27</f>
        <v>0</v>
      </c>
      <c r="I21" s="79">
        <f>+EVALUACION!J27</f>
        <v>0</v>
      </c>
      <c r="J21" s="79">
        <f>+EVALUACION!K27</f>
        <v>0</v>
      </c>
      <c r="K21" s="91" t="str">
        <f>+EVALUACION!L27</f>
        <v>BAJO</v>
      </c>
      <c r="L21" s="79"/>
      <c r="M21" s="91"/>
      <c r="N21" s="79">
        <f>+'EVALUACION CON CONTROLES'!G26</f>
        <v>0</v>
      </c>
      <c r="O21" s="79">
        <f>+'EVALUACION CON CONTROLES'!I26</f>
        <v>0</v>
      </c>
      <c r="P21" s="79">
        <f>+'EVALUACION CON CONTROLES'!J26</f>
        <v>0</v>
      </c>
      <c r="Q21" s="79">
        <f>+'EVALUACION CON CONTROLES'!K26</f>
        <v>0</v>
      </c>
      <c r="R21" s="91" t="str">
        <f>+'EVALUACION CON CONTROLES'!L26</f>
        <v>BAJO</v>
      </c>
      <c r="S21" s="79">
        <f>+'EVALUACION CON CONTROLES'!M26</f>
        <v>0</v>
      </c>
      <c r="T21" s="79">
        <f>+'EVALUACION CON CONTROLES'!N26</f>
        <v>0</v>
      </c>
      <c r="U21" s="79">
        <f>+'EVALUACION CON CONTROLES'!O26</f>
        <v>0</v>
      </c>
      <c r="V21" s="79">
        <f>+'EVALUACION CON CONTROLES'!P26</f>
        <v>0</v>
      </c>
      <c r="W21" s="79">
        <f>+'EVALUACION CON CONTROLES'!Q26</f>
        <v>0</v>
      </c>
      <c r="X21" s="89">
        <f>+'EVALUACION CON CONTROLES'!R26</f>
        <v>0</v>
      </c>
    </row>
    <row r="22" spans="2:24" ht="106.5" hidden="1" customHeight="1" x14ac:dyDescent="0.2">
      <c r="B22" s="88">
        <v>12</v>
      </c>
      <c r="C22" s="79">
        <f>+'EVALUACION CON CONTROLES'!C27:F27</f>
        <v>0</v>
      </c>
      <c r="D22" s="91">
        <f>+'EVALUACION CON CONTROLES'!B27</f>
        <v>0</v>
      </c>
      <c r="E22" s="91" t="e">
        <f>VLOOKUP(C22,'IDENTIFICACION Y ANALISIS'!$B$19:$F$43,3,FALSE)</f>
        <v>#N/A</v>
      </c>
      <c r="F22" s="91" t="e">
        <f>VLOOKUP(C22,'IDENTIFICACION Y ANALISIS'!$B$19:$F$43,4,FALSE)</f>
        <v>#N/A</v>
      </c>
      <c r="G22" s="79">
        <f>+EVALUACION!H28</f>
        <v>0</v>
      </c>
      <c r="H22" s="79">
        <f>+EVALUACION!I28</f>
        <v>0</v>
      </c>
      <c r="I22" s="79">
        <f>+EVALUACION!J28</f>
        <v>0</v>
      </c>
      <c r="J22" s="79">
        <f>+EVALUACION!K28</f>
        <v>0</v>
      </c>
      <c r="K22" s="91" t="str">
        <f>+EVALUACION!L28</f>
        <v>BAJO</v>
      </c>
      <c r="L22" s="79"/>
      <c r="M22" s="91"/>
      <c r="N22" s="79">
        <f>+'EVALUACION CON CONTROLES'!G27</f>
        <v>0</v>
      </c>
      <c r="O22" s="79">
        <f>+'EVALUACION CON CONTROLES'!I27</f>
        <v>0</v>
      </c>
      <c r="P22" s="79">
        <f>+'EVALUACION CON CONTROLES'!J27</f>
        <v>0</v>
      </c>
      <c r="Q22" s="79">
        <f>+'EVALUACION CON CONTROLES'!K27</f>
        <v>0</v>
      </c>
      <c r="R22" s="91" t="str">
        <f>+'EVALUACION CON CONTROLES'!L27</f>
        <v>BAJO</v>
      </c>
      <c r="S22" s="79">
        <f>+'EVALUACION CON CONTROLES'!M27</f>
        <v>0</v>
      </c>
      <c r="T22" s="79">
        <f>+'EVALUACION CON CONTROLES'!N27</f>
        <v>0</v>
      </c>
      <c r="U22" s="79">
        <f>+'EVALUACION CON CONTROLES'!O27</f>
        <v>0</v>
      </c>
      <c r="V22" s="79">
        <f>+'EVALUACION CON CONTROLES'!P27</f>
        <v>0</v>
      </c>
      <c r="W22" s="79">
        <f>+'EVALUACION CON CONTROLES'!Q27</f>
        <v>0</v>
      </c>
      <c r="X22" s="89">
        <f>+'EVALUACION CON CONTROLES'!R27</f>
        <v>0</v>
      </c>
    </row>
    <row r="23" spans="2:24" ht="106.5" hidden="1" customHeight="1" x14ac:dyDescent="0.2">
      <c r="B23" s="88">
        <v>13</v>
      </c>
      <c r="C23" s="79">
        <f>+'EVALUACION CON CONTROLES'!C28:F28</f>
        <v>0</v>
      </c>
      <c r="D23" s="91">
        <f>+'EVALUACION CON CONTROLES'!B28</f>
        <v>0</v>
      </c>
      <c r="E23" s="91" t="e">
        <f>VLOOKUP(C23,'IDENTIFICACION Y ANALISIS'!$B$19:$F$43,3,FALSE)</f>
        <v>#N/A</v>
      </c>
      <c r="F23" s="91" t="e">
        <f>VLOOKUP(C23,'IDENTIFICACION Y ANALISIS'!$B$19:$F$43,4,FALSE)</f>
        <v>#N/A</v>
      </c>
      <c r="G23" s="79">
        <f>+EVALUACION!H29</f>
        <v>0</v>
      </c>
      <c r="H23" s="79">
        <f>+EVALUACION!I29</f>
        <v>0</v>
      </c>
      <c r="I23" s="79">
        <f>+EVALUACION!J29</f>
        <v>0</v>
      </c>
      <c r="J23" s="79">
        <f>+EVALUACION!K29</f>
        <v>0</v>
      </c>
      <c r="K23" s="91" t="str">
        <f>+EVALUACION!L29</f>
        <v>BAJO</v>
      </c>
      <c r="L23" s="79"/>
      <c r="M23" s="91"/>
      <c r="N23" s="79">
        <f>+'EVALUACION CON CONTROLES'!G28</f>
        <v>0</v>
      </c>
      <c r="O23" s="79">
        <f>+'EVALUACION CON CONTROLES'!I28</f>
        <v>0</v>
      </c>
      <c r="P23" s="79">
        <f>+'EVALUACION CON CONTROLES'!J28</f>
        <v>0</v>
      </c>
      <c r="Q23" s="79">
        <f>+'EVALUACION CON CONTROLES'!K28</f>
        <v>0</v>
      </c>
      <c r="R23" s="91" t="str">
        <f>+'EVALUACION CON CONTROLES'!L28</f>
        <v>BAJO</v>
      </c>
      <c r="S23" s="79">
        <f>+'EVALUACION CON CONTROLES'!M28</f>
        <v>0</v>
      </c>
      <c r="T23" s="79">
        <f>+'EVALUACION CON CONTROLES'!N28</f>
        <v>0</v>
      </c>
      <c r="U23" s="79">
        <f>+'EVALUACION CON CONTROLES'!O28</f>
        <v>0</v>
      </c>
      <c r="V23" s="79">
        <f>+'EVALUACION CON CONTROLES'!P28</f>
        <v>0</v>
      </c>
      <c r="W23" s="79">
        <f>+'EVALUACION CON CONTROLES'!Q28</f>
        <v>0</v>
      </c>
      <c r="X23" s="89">
        <f>+'EVALUACION CON CONTROLES'!R28</f>
        <v>0</v>
      </c>
    </row>
    <row r="24" spans="2:24" ht="106.5" hidden="1" customHeight="1" x14ac:dyDescent="0.2">
      <c r="B24" s="88">
        <v>14</v>
      </c>
      <c r="C24" s="79">
        <f>+'EVALUACION CON CONTROLES'!C29:F29</f>
        <v>0</v>
      </c>
      <c r="D24" s="91">
        <f>+'EVALUACION CON CONTROLES'!B29</f>
        <v>0</v>
      </c>
      <c r="E24" s="91" t="e">
        <f>VLOOKUP(C24,'IDENTIFICACION Y ANALISIS'!$B$19:$F$43,3,FALSE)</f>
        <v>#N/A</v>
      </c>
      <c r="F24" s="91" t="e">
        <f>VLOOKUP(C24,'IDENTIFICACION Y ANALISIS'!$B$19:$F$43,4,FALSE)</f>
        <v>#N/A</v>
      </c>
      <c r="G24" s="79">
        <f>+EVALUACION!H30</f>
        <v>0</v>
      </c>
      <c r="H24" s="79">
        <f>+EVALUACION!I30</f>
        <v>0</v>
      </c>
      <c r="I24" s="79">
        <f>+EVALUACION!J30</f>
        <v>0</v>
      </c>
      <c r="J24" s="79">
        <f>+EVALUACION!K30</f>
        <v>0</v>
      </c>
      <c r="K24" s="91" t="str">
        <f>+EVALUACION!L30</f>
        <v>BAJO</v>
      </c>
      <c r="L24" s="79"/>
      <c r="M24" s="91"/>
      <c r="N24" s="79">
        <f>+'EVALUACION CON CONTROLES'!G29</f>
        <v>0</v>
      </c>
      <c r="O24" s="79">
        <f>+'EVALUACION CON CONTROLES'!I29</f>
        <v>0</v>
      </c>
      <c r="P24" s="79">
        <f>+'EVALUACION CON CONTROLES'!J29</f>
        <v>0</v>
      </c>
      <c r="Q24" s="79">
        <f>+'EVALUACION CON CONTROLES'!K29</f>
        <v>0</v>
      </c>
      <c r="R24" s="91" t="str">
        <f>+'EVALUACION CON CONTROLES'!L29</f>
        <v>BAJO</v>
      </c>
      <c r="S24" s="79">
        <f>+'EVALUACION CON CONTROLES'!M29</f>
        <v>0</v>
      </c>
      <c r="T24" s="79">
        <f>+'EVALUACION CON CONTROLES'!N29</f>
        <v>0</v>
      </c>
      <c r="U24" s="79">
        <f>+'EVALUACION CON CONTROLES'!O29</f>
        <v>0</v>
      </c>
      <c r="V24" s="79">
        <f>+'EVALUACION CON CONTROLES'!P29</f>
        <v>0</v>
      </c>
      <c r="W24" s="79">
        <f>+'EVALUACION CON CONTROLES'!Q29</f>
        <v>0</v>
      </c>
      <c r="X24" s="89">
        <f>+'EVALUACION CON CONTROLES'!R29</f>
        <v>0</v>
      </c>
    </row>
    <row r="25" spans="2:24" ht="106.5" hidden="1" customHeight="1" x14ac:dyDescent="0.2">
      <c r="B25" s="88">
        <v>15</v>
      </c>
      <c r="C25" s="79">
        <f>+'EVALUACION CON CONTROLES'!C30:F30</f>
        <v>0</v>
      </c>
      <c r="D25" s="91">
        <f>+'EVALUACION CON CONTROLES'!B30</f>
        <v>0</v>
      </c>
      <c r="E25" s="91" t="e">
        <f>VLOOKUP(C25,'IDENTIFICACION Y ANALISIS'!$B$19:$F$43,3,FALSE)</f>
        <v>#N/A</v>
      </c>
      <c r="F25" s="91" t="e">
        <f>VLOOKUP(C25,'IDENTIFICACION Y ANALISIS'!$B$19:$F$43,4,FALSE)</f>
        <v>#N/A</v>
      </c>
      <c r="G25" s="79">
        <f>+EVALUACION!H31</f>
        <v>0</v>
      </c>
      <c r="H25" s="79">
        <f>+EVALUACION!I31</f>
        <v>0</v>
      </c>
      <c r="I25" s="79">
        <f>+EVALUACION!J31</f>
        <v>0</v>
      </c>
      <c r="J25" s="79">
        <f>+EVALUACION!K31</f>
        <v>0</v>
      </c>
      <c r="K25" s="91" t="str">
        <f>+EVALUACION!L31</f>
        <v>BAJO</v>
      </c>
      <c r="L25" s="79"/>
      <c r="M25" s="91"/>
      <c r="N25" s="79">
        <f>+'EVALUACION CON CONTROLES'!G30</f>
        <v>0</v>
      </c>
      <c r="O25" s="79">
        <f>+'EVALUACION CON CONTROLES'!I30</f>
        <v>0</v>
      </c>
      <c r="P25" s="79">
        <f>+'EVALUACION CON CONTROLES'!J30</f>
        <v>0</v>
      </c>
      <c r="Q25" s="79">
        <f>+'EVALUACION CON CONTROLES'!K30</f>
        <v>0</v>
      </c>
      <c r="R25" s="91" t="str">
        <f>+'EVALUACION CON CONTROLES'!L30</f>
        <v>BAJO</v>
      </c>
      <c r="S25" s="79">
        <f>+'EVALUACION CON CONTROLES'!M30</f>
        <v>0</v>
      </c>
      <c r="T25" s="79">
        <f>+'EVALUACION CON CONTROLES'!N30</f>
        <v>0</v>
      </c>
      <c r="U25" s="79">
        <f>+'EVALUACION CON CONTROLES'!O30</f>
        <v>0</v>
      </c>
      <c r="V25" s="79">
        <f>+'EVALUACION CON CONTROLES'!P30</f>
        <v>0</v>
      </c>
      <c r="W25" s="79">
        <f>+'EVALUACION CON CONTROLES'!Q30</f>
        <v>0</v>
      </c>
      <c r="X25" s="89">
        <f>+'EVALUACION CON CONTROLES'!R30</f>
        <v>0</v>
      </c>
    </row>
    <row r="26" spans="2:24" ht="106.5" hidden="1" customHeight="1" x14ac:dyDescent="0.2">
      <c r="B26" s="88">
        <v>16</v>
      </c>
      <c r="C26" s="79">
        <f>+'EVALUACION CON CONTROLES'!C31:F31</f>
        <v>0</v>
      </c>
      <c r="D26" s="91">
        <f>+'EVALUACION CON CONTROLES'!B31</f>
        <v>0</v>
      </c>
      <c r="E26" s="91" t="e">
        <f>VLOOKUP(C26,'IDENTIFICACION Y ANALISIS'!$B$19:$F$43,3,FALSE)</f>
        <v>#N/A</v>
      </c>
      <c r="F26" s="91" t="e">
        <f>VLOOKUP(C26,'IDENTIFICACION Y ANALISIS'!$B$19:$F$43,4,FALSE)</f>
        <v>#N/A</v>
      </c>
      <c r="G26" s="79">
        <f>+EVALUACION!H32</f>
        <v>0</v>
      </c>
      <c r="H26" s="79">
        <f>+EVALUACION!I32</f>
        <v>0</v>
      </c>
      <c r="I26" s="79">
        <f>+EVALUACION!J32</f>
        <v>0</v>
      </c>
      <c r="J26" s="79">
        <f>+EVALUACION!K32</f>
        <v>0</v>
      </c>
      <c r="K26" s="91" t="str">
        <f>+EVALUACION!L32</f>
        <v>BAJO</v>
      </c>
      <c r="L26" s="79"/>
      <c r="M26" s="91"/>
      <c r="N26" s="79">
        <f>+'EVALUACION CON CONTROLES'!G31</f>
        <v>0</v>
      </c>
      <c r="O26" s="79">
        <f>+'EVALUACION CON CONTROLES'!I31</f>
        <v>0</v>
      </c>
      <c r="P26" s="79">
        <f>+'EVALUACION CON CONTROLES'!J31</f>
        <v>0</v>
      </c>
      <c r="Q26" s="79">
        <f>+'EVALUACION CON CONTROLES'!K31</f>
        <v>0</v>
      </c>
      <c r="R26" s="91" t="str">
        <f>+'EVALUACION CON CONTROLES'!L31</f>
        <v>BAJO</v>
      </c>
      <c r="S26" s="79">
        <f>+'EVALUACION CON CONTROLES'!M31</f>
        <v>0</v>
      </c>
      <c r="T26" s="79">
        <f>+'EVALUACION CON CONTROLES'!N31</f>
        <v>0</v>
      </c>
      <c r="U26" s="79">
        <f>+'EVALUACION CON CONTROLES'!O31</f>
        <v>0</v>
      </c>
      <c r="V26" s="79">
        <f>+'EVALUACION CON CONTROLES'!P31</f>
        <v>0</v>
      </c>
      <c r="W26" s="79">
        <f>+'EVALUACION CON CONTROLES'!Q31</f>
        <v>0</v>
      </c>
      <c r="X26" s="89">
        <f>+'EVALUACION CON CONTROLES'!R31</f>
        <v>0</v>
      </c>
    </row>
    <row r="27" spans="2:24" ht="106.5" hidden="1" customHeight="1" x14ac:dyDescent="0.2">
      <c r="B27" s="88">
        <v>17</v>
      </c>
      <c r="C27" s="79">
        <f>+'EVALUACION CON CONTROLES'!C32:F32</f>
        <v>0</v>
      </c>
      <c r="D27" s="91">
        <f>+'EVALUACION CON CONTROLES'!B32</f>
        <v>0</v>
      </c>
      <c r="E27" s="91" t="e">
        <f>VLOOKUP(C27,'IDENTIFICACION Y ANALISIS'!$B$19:$F$43,3,FALSE)</f>
        <v>#N/A</v>
      </c>
      <c r="F27" s="91" t="e">
        <f>VLOOKUP(C27,'IDENTIFICACION Y ANALISIS'!$B$19:$F$43,4,FALSE)</f>
        <v>#N/A</v>
      </c>
      <c r="G27" s="79">
        <f>+EVALUACION!H33</f>
        <v>0</v>
      </c>
      <c r="H27" s="79">
        <f>+EVALUACION!I33</f>
        <v>0</v>
      </c>
      <c r="I27" s="79">
        <f>+EVALUACION!J33</f>
        <v>0</v>
      </c>
      <c r="J27" s="79">
        <f>+EVALUACION!K33</f>
        <v>0</v>
      </c>
      <c r="K27" s="91" t="str">
        <f>+EVALUACION!L33</f>
        <v>BAJO</v>
      </c>
      <c r="L27" s="79"/>
      <c r="M27" s="91"/>
      <c r="N27" s="79">
        <f>+'EVALUACION CON CONTROLES'!G32</f>
        <v>0</v>
      </c>
      <c r="O27" s="79">
        <f>+'EVALUACION CON CONTROLES'!I32</f>
        <v>0</v>
      </c>
      <c r="P27" s="79">
        <f>+'EVALUACION CON CONTROLES'!J32</f>
        <v>0</v>
      </c>
      <c r="Q27" s="79">
        <f>+'EVALUACION CON CONTROLES'!K32</f>
        <v>0</v>
      </c>
      <c r="R27" s="91" t="str">
        <f>+'EVALUACION CON CONTROLES'!L32</f>
        <v>BAJO</v>
      </c>
      <c r="S27" s="79">
        <f>+'EVALUACION CON CONTROLES'!M32</f>
        <v>0</v>
      </c>
      <c r="T27" s="79">
        <f>+'EVALUACION CON CONTROLES'!N32</f>
        <v>0</v>
      </c>
      <c r="U27" s="79">
        <f>+'EVALUACION CON CONTROLES'!O32</f>
        <v>0</v>
      </c>
      <c r="V27" s="79">
        <f>+'EVALUACION CON CONTROLES'!P32</f>
        <v>0</v>
      </c>
      <c r="W27" s="79">
        <f>+'EVALUACION CON CONTROLES'!Q32</f>
        <v>0</v>
      </c>
      <c r="X27" s="89">
        <f>+'EVALUACION CON CONTROLES'!R32</f>
        <v>0</v>
      </c>
    </row>
    <row r="28" spans="2:24" ht="106.5" hidden="1" customHeight="1" x14ac:dyDescent="0.2">
      <c r="B28" s="88">
        <v>18</v>
      </c>
      <c r="C28" s="79">
        <f>+'EVALUACION CON CONTROLES'!C33:F33</f>
        <v>0</v>
      </c>
      <c r="D28" s="91">
        <f>+'EVALUACION CON CONTROLES'!B33</f>
        <v>0</v>
      </c>
      <c r="E28" s="91" t="e">
        <f>VLOOKUP(C28,'IDENTIFICACION Y ANALISIS'!$B$19:$F$43,3,FALSE)</f>
        <v>#N/A</v>
      </c>
      <c r="F28" s="91" t="e">
        <f>VLOOKUP(C28,'IDENTIFICACION Y ANALISIS'!$B$19:$F$43,4,FALSE)</f>
        <v>#N/A</v>
      </c>
      <c r="G28" s="79">
        <f>+EVALUACION!H34</f>
        <v>0</v>
      </c>
      <c r="H28" s="79">
        <f>+EVALUACION!I34</f>
        <v>0</v>
      </c>
      <c r="I28" s="79">
        <f>+EVALUACION!J34</f>
        <v>0</v>
      </c>
      <c r="J28" s="79">
        <f>+EVALUACION!K34</f>
        <v>0</v>
      </c>
      <c r="K28" s="91" t="str">
        <f>+EVALUACION!L34</f>
        <v>BAJO</v>
      </c>
      <c r="L28" s="79"/>
      <c r="M28" s="91"/>
      <c r="N28" s="79">
        <f>+'EVALUACION CON CONTROLES'!G33</f>
        <v>0</v>
      </c>
      <c r="O28" s="79">
        <f>+'EVALUACION CON CONTROLES'!I33</f>
        <v>0</v>
      </c>
      <c r="P28" s="79">
        <f>+'EVALUACION CON CONTROLES'!J33</f>
        <v>0</v>
      </c>
      <c r="Q28" s="79">
        <f>+'EVALUACION CON CONTROLES'!K33</f>
        <v>0</v>
      </c>
      <c r="R28" s="91" t="str">
        <f>+'EVALUACION CON CONTROLES'!L33</f>
        <v>BAJO</v>
      </c>
      <c r="S28" s="79">
        <f>+'EVALUACION CON CONTROLES'!M33</f>
        <v>0</v>
      </c>
      <c r="T28" s="79">
        <f>+'EVALUACION CON CONTROLES'!N33</f>
        <v>0</v>
      </c>
      <c r="U28" s="79">
        <f>+'EVALUACION CON CONTROLES'!O33</f>
        <v>0</v>
      </c>
      <c r="V28" s="79">
        <f>+'EVALUACION CON CONTROLES'!P33</f>
        <v>0</v>
      </c>
      <c r="W28" s="79">
        <f>+'EVALUACION CON CONTROLES'!Q33</f>
        <v>0</v>
      </c>
      <c r="X28" s="89">
        <f>+'EVALUACION CON CONTROLES'!R33</f>
        <v>0</v>
      </c>
    </row>
    <row r="29" spans="2:24" ht="106.5" hidden="1" customHeight="1" thickBot="1" x14ac:dyDescent="0.25">
      <c r="B29" s="88">
        <v>19</v>
      </c>
      <c r="C29" s="79">
        <f>+'EVALUACION CON CONTROLES'!C34:F34</f>
        <v>0</v>
      </c>
      <c r="D29" s="91">
        <f>+'EVALUACION CON CONTROLES'!B34</f>
        <v>0</v>
      </c>
      <c r="E29" s="91" t="e">
        <f>VLOOKUP(C29,'IDENTIFICACION Y ANALISIS'!$B$19:$F$43,3,FALSE)</f>
        <v>#N/A</v>
      </c>
      <c r="F29" s="91" t="e">
        <f>VLOOKUP(C29,'IDENTIFICACION Y ANALISIS'!$B$19:$F$43,4,FALSE)</f>
        <v>#N/A</v>
      </c>
      <c r="G29" s="79">
        <f>+EVALUACION!H35</f>
        <v>0</v>
      </c>
      <c r="H29" s="79">
        <f>+EVALUACION!I35</f>
        <v>0</v>
      </c>
      <c r="I29" s="79">
        <f>+EVALUACION!J35</f>
        <v>0</v>
      </c>
      <c r="J29" s="79">
        <f>+EVALUACION!K35</f>
        <v>0</v>
      </c>
      <c r="K29" s="91" t="str">
        <f>+EVALUACION!L35</f>
        <v>BAJO</v>
      </c>
      <c r="L29" s="79"/>
      <c r="M29" s="91"/>
      <c r="N29" s="79">
        <f>+'EVALUACION CON CONTROLES'!G34</f>
        <v>0</v>
      </c>
      <c r="O29" s="79">
        <f>+'EVALUACION CON CONTROLES'!I34</f>
        <v>0</v>
      </c>
      <c r="P29" s="79">
        <f>+'EVALUACION CON CONTROLES'!J34</f>
        <v>0</v>
      </c>
      <c r="Q29" s="79">
        <f>+'EVALUACION CON CONTROLES'!K34</f>
        <v>0</v>
      </c>
      <c r="R29" s="91" t="str">
        <f>+'EVALUACION CON CONTROLES'!L34</f>
        <v>BAJO</v>
      </c>
      <c r="S29" s="79">
        <f>+'EVALUACION CON CONTROLES'!M34</f>
        <v>0</v>
      </c>
      <c r="T29" s="79">
        <f>+'EVALUACION CON CONTROLES'!N34</f>
        <v>0</v>
      </c>
      <c r="U29" s="79">
        <f>+'EVALUACION CON CONTROLES'!O34</f>
        <v>0</v>
      </c>
      <c r="V29" s="79">
        <f>+'EVALUACION CON CONTROLES'!P34</f>
        <v>0</v>
      </c>
      <c r="W29" s="79">
        <f>+'EVALUACION CON CONTROLES'!Q34</f>
        <v>0</v>
      </c>
      <c r="X29" s="93">
        <f>+'EVALUACION CON CONTROLES'!R34</f>
        <v>0</v>
      </c>
    </row>
    <row r="30" spans="2:24" ht="106.5" hidden="1" customHeight="1" thickBot="1" x14ac:dyDescent="0.25">
      <c r="B30" s="94">
        <v>20</v>
      </c>
      <c r="C30" s="82">
        <f>+'EVALUACION CON CONTROLES'!C35:F35</f>
        <v>0</v>
      </c>
      <c r="D30" s="95">
        <f>+'EVALUACION CON CONTROLES'!B35</f>
        <v>0</v>
      </c>
      <c r="E30" s="95" t="e">
        <f>VLOOKUP(C30,'IDENTIFICACION Y ANALISIS'!$B$19:$F$43,3,FALSE)</f>
        <v>#N/A</v>
      </c>
      <c r="F30" s="95" t="e">
        <f>VLOOKUP(C30,'IDENTIFICACION Y ANALISIS'!$B$19:$F$43,4,FALSE)</f>
        <v>#N/A</v>
      </c>
      <c r="G30" s="82">
        <f>+EVALUACION!H36</f>
        <v>0</v>
      </c>
      <c r="H30" s="82">
        <f>+EVALUACION!I36</f>
        <v>0</v>
      </c>
      <c r="I30" s="82">
        <f>+EVALUACION!J36</f>
        <v>0</v>
      </c>
      <c r="J30" s="82">
        <f>+EVALUACION!K36</f>
        <v>0</v>
      </c>
      <c r="K30" s="95" t="str">
        <f>+EVALUACION!L36</f>
        <v>BAJO</v>
      </c>
      <c r="L30" s="82"/>
      <c r="M30" s="95"/>
      <c r="N30" s="82">
        <f>+'EVALUACION CON CONTROLES'!G35</f>
        <v>0</v>
      </c>
      <c r="O30" s="82">
        <f>+'EVALUACION CON CONTROLES'!I35</f>
        <v>0</v>
      </c>
      <c r="P30" s="82">
        <f>+'EVALUACION CON CONTROLES'!J35</f>
        <v>0</v>
      </c>
      <c r="Q30" s="82">
        <f>+'EVALUACION CON CONTROLES'!K35</f>
        <v>0</v>
      </c>
      <c r="R30" s="95" t="str">
        <f>+'EVALUACION CON CONTROLES'!L35</f>
        <v>BAJO</v>
      </c>
      <c r="S30" s="82">
        <f>+'EVALUACION CON CONTROLES'!M35</f>
        <v>0</v>
      </c>
      <c r="T30" s="82">
        <f>+'EVALUACION CON CONTROLES'!N35</f>
        <v>0</v>
      </c>
      <c r="U30" s="82">
        <f>+'EVALUACION CON CONTROLES'!O35</f>
        <v>0</v>
      </c>
      <c r="V30" s="82">
        <f>+'EVALUACION CON CONTROLES'!P35</f>
        <v>0</v>
      </c>
      <c r="W30" s="82">
        <f>+'EVALUACION CON CONTROLES'!Q35</f>
        <v>0</v>
      </c>
      <c r="X30" s="96">
        <f>+'EVALUACION CON CONTROLES'!R35</f>
        <v>0</v>
      </c>
    </row>
    <row r="31" spans="2:24" ht="13.5" customHeight="1" x14ac:dyDescent="0.2">
      <c r="B31" s="97"/>
      <c r="X31" s="90"/>
    </row>
    <row r="32" spans="2:24" ht="13.5" customHeight="1" x14ac:dyDescent="0.2">
      <c r="B32" s="97"/>
      <c r="C32" s="98"/>
      <c r="D32" s="98"/>
      <c r="E32" s="98"/>
      <c r="F32" s="98"/>
      <c r="G32" s="98"/>
      <c r="H32" s="98"/>
      <c r="I32" s="98"/>
      <c r="J32" s="98"/>
      <c r="K32" s="98"/>
      <c r="L32" s="98"/>
      <c r="M32" s="98"/>
      <c r="N32" s="98"/>
      <c r="O32" s="98"/>
      <c r="P32" s="98"/>
      <c r="Q32" s="98"/>
      <c r="R32" s="98"/>
      <c r="S32" s="98"/>
      <c r="T32" s="98"/>
      <c r="U32" s="98"/>
      <c r="V32" s="98"/>
      <c r="W32" s="98"/>
      <c r="X32" s="99"/>
    </row>
    <row r="33" spans="2:24" ht="13.5" customHeight="1" x14ac:dyDescent="0.2">
      <c r="B33" s="97"/>
      <c r="C33" s="98"/>
      <c r="D33" s="98"/>
      <c r="E33" s="98"/>
      <c r="F33" s="98"/>
      <c r="G33" s="98"/>
      <c r="H33" s="98"/>
      <c r="I33" s="98"/>
      <c r="J33" s="98"/>
      <c r="K33" s="98"/>
      <c r="L33" s="98"/>
      <c r="M33" s="98"/>
      <c r="N33" s="98"/>
      <c r="O33" s="98"/>
      <c r="P33" s="98"/>
      <c r="Q33" s="98"/>
      <c r="R33" s="98"/>
      <c r="S33" s="98"/>
      <c r="T33" s="98"/>
      <c r="U33" s="98"/>
      <c r="V33" s="98"/>
      <c r="W33" s="98"/>
      <c r="X33" s="99"/>
    </row>
    <row r="34" spans="2:24" ht="13.5" customHeight="1" x14ac:dyDescent="0.2">
      <c r="B34" s="97"/>
      <c r="C34" s="98"/>
      <c r="D34" s="98"/>
      <c r="E34" s="98"/>
      <c r="F34" s="98"/>
      <c r="G34" s="98"/>
      <c r="H34" s="98"/>
      <c r="I34" s="98"/>
      <c r="J34" s="98"/>
      <c r="K34" s="98"/>
      <c r="L34" s="98"/>
      <c r="M34" s="98"/>
      <c r="N34" s="98"/>
      <c r="O34" s="98"/>
      <c r="P34" s="98"/>
      <c r="Q34" s="98"/>
      <c r="R34" s="98"/>
      <c r="S34" s="98"/>
      <c r="T34" s="98"/>
      <c r="U34" s="98"/>
      <c r="V34" s="98"/>
      <c r="W34" s="98"/>
      <c r="X34" s="99"/>
    </row>
    <row r="35" spans="2:24" ht="13.5" customHeight="1" x14ac:dyDescent="0.2">
      <c r="B35" s="97"/>
      <c r="C35" s="98"/>
      <c r="D35" s="98"/>
      <c r="E35" s="98"/>
      <c r="F35" s="98"/>
      <c r="G35" s="98"/>
      <c r="H35" s="98"/>
      <c r="I35" s="98"/>
      <c r="J35" s="98"/>
      <c r="K35" s="98"/>
      <c r="L35" s="98"/>
      <c r="M35" s="98"/>
      <c r="N35" s="98"/>
      <c r="O35" s="98"/>
      <c r="P35" s="98"/>
      <c r="Q35" s="98"/>
      <c r="R35" s="98"/>
      <c r="S35" s="98"/>
      <c r="T35" s="98"/>
      <c r="U35" s="98"/>
      <c r="V35" s="98"/>
      <c r="W35" s="98"/>
      <c r="X35" s="99"/>
    </row>
    <row r="36" spans="2:24" ht="13.5" customHeight="1" x14ac:dyDescent="0.2">
      <c r="B36" s="97"/>
      <c r="C36" s="98"/>
      <c r="D36" s="98"/>
      <c r="E36" s="98"/>
      <c r="F36" s="98"/>
      <c r="G36" s="98"/>
      <c r="H36" s="98"/>
      <c r="I36" s="98"/>
      <c r="J36" s="98"/>
      <c r="K36" s="98"/>
      <c r="L36" s="98"/>
      <c r="M36" s="98"/>
      <c r="N36" s="98"/>
      <c r="O36" s="98"/>
      <c r="P36" s="98"/>
      <c r="Q36" s="98"/>
      <c r="R36" s="98"/>
      <c r="S36" s="98"/>
      <c r="T36" s="98"/>
      <c r="U36" s="98"/>
      <c r="V36" s="98"/>
      <c r="W36" s="98"/>
      <c r="X36" s="99"/>
    </row>
    <row r="37" spans="2:24" ht="13.5" customHeight="1" x14ac:dyDescent="0.2">
      <c r="B37" s="97"/>
      <c r="C37" s="98"/>
      <c r="D37" s="98"/>
      <c r="E37" s="98"/>
      <c r="F37" s="98"/>
      <c r="G37" s="98"/>
      <c r="H37" s="98"/>
      <c r="I37" s="98"/>
      <c r="J37" s="98"/>
      <c r="K37" s="98"/>
      <c r="L37" s="98"/>
      <c r="M37" s="98"/>
      <c r="N37" s="98"/>
      <c r="O37" s="98"/>
      <c r="P37" s="98"/>
      <c r="Q37" s="98"/>
      <c r="R37" s="98"/>
      <c r="S37" s="98"/>
      <c r="T37" s="98"/>
      <c r="U37" s="98"/>
      <c r="V37" s="98"/>
      <c r="W37" s="98"/>
      <c r="X37" s="99"/>
    </row>
    <row r="38" spans="2:24" ht="13.5" customHeight="1" x14ac:dyDescent="0.2">
      <c r="B38" s="97"/>
      <c r="C38" s="98"/>
      <c r="D38" s="98"/>
      <c r="E38" s="98"/>
      <c r="F38" s="98"/>
      <c r="G38" s="98"/>
      <c r="H38" s="98"/>
      <c r="I38" s="98"/>
      <c r="J38" s="98"/>
      <c r="K38" s="98"/>
      <c r="L38" s="98"/>
      <c r="M38" s="98"/>
      <c r="N38" s="98"/>
      <c r="O38" s="98"/>
      <c r="P38" s="98"/>
      <c r="Q38" s="98"/>
      <c r="R38" s="98"/>
      <c r="S38" s="98"/>
      <c r="T38" s="98"/>
      <c r="U38" s="98"/>
      <c r="V38" s="98"/>
      <c r="W38" s="98"/>
      <c r="X38" s="99"/>
    </row>
    <row r="39" spans="2:24" ht="13.5" customHeight="1" x14ac:dyDescent="0.2">
      <c r="B39" s="97"/>
      <c r="C39" s="98"/>
      <c r="D39" s="98"/>
      <c r="E39" s="98"/>
      <c r="F39" s="98"/>
      <c r="G39" s="98"/>
      <c r="H39" s="98"/>
      <c r="I39" s="98"/>
      <c r="J39" s="98"/>
      <c r="K39" s="98"/>
      <c r="L39" s="98"/>
      <c r="M39" s="98"/>
      <c r="N39" s="98"/>
      <c r="O39" s="98"/>
      <c r="P39" s="98"/>
      <c r="Q39" s="98"/>
      <c r="R39" s="98"/>
      <c r="S39" s="98"/>
      <c r="T39" s="98"/>
      <c r="U39" s="98"/>
      <c r="V39" s="98"/>
      <c r="W39" s="98"/>
      <c r="X39" s="99"/>
    </row>
    <row r="40" spans="2:24" ht="14.45" customHeight="1" x14ac:dyDescent="0.2">
      <c r="B40" s="97"/>
      <c r="C40" s="98"/>
      <c r="D40" s="98"/>
      <c r="E40" s="98"/>
      <c r="F40" s="98"/>
      <c r="G40" s="98"/>
      <c r="H40" s="98"/>
      <c r="I40" s="98"/>
      <c r="J40" s="98"/>
      <c r="K40" s="98"/>
      <c r="L40" s="98"/>
      <c r="M40" s="98"/>
      <c r="N40" s="98"/>
      <c r="O40" s="98"/>
      <c r="P40" s="98"/>
      <c r="Q40" s="98"/>
      <c r="R40" s="98"/>
      <c r="S40" s="98"/>
      <c r="T40" s="98"/>
      <c r="U40" s="98"/>
      <c r="V40" s="98"/>
      <c r="W40" s="98"/>
      <c r="X40" s="99"/>
    </row>
    <row r="41" spans="2:24" ht="13.5" customHeight="1" x14ac:dyDescent="0.2">
      <c r="B41" s="97"/>
      <c r="C41" s="98"/>
      <c r="D41" s="98"/>
      <c r="E41" s="98"/>
      <c r="F41" s="98"/>
      <c r="G41" s="98"/>
      <c r="H41" s="98"/>
      <c r="I41" s="98"/>
      <c r="J41" s="98"/>
      <c r="K41" s="98"/>
      <c r="L41" s="98"/>
      <c r="M41" s="98"/>
      <c r="N41" s="98"/>
      <c r="O41" s="98"/>
      <c r="P41" s="98"/>
      <c r="Q41" s="98"/>
      <c r="R41" s="98"/>
      <c r="S41" s="98"/>
      <c r="T41" s="98"/>
      <c r="U41" s="98"/>
      <c r="V41" s="98"/>
      <c r="W41" s="98"/>
      <c r="X41" s="99"/>
    </row>
    <row r="42" spans="2:24" ht="13.5" customHeight="1" x14ac:dyDescent="0.2">
      <c r="B42" s="97"/>
      <c r="C42" s="98"/>
      <c r="D42" s="98"/>
      <c r="E42" s="98"/>
      <c r="F42" s="98"/>
      <c r="G42" s="98"/>
      <c r="H42" s="98"/>
      <c r="I42" s="98"/>
      <c r="J42" s="98"/>
      <c r="K42" s="98"/>
      <c r="L42" s="98"/>
      <c r="M42" s="98"/>
      <c r="N42" s="98"/>
      <c r="O42" s="98"/>
      <c r="P42" s="98"/>
      <c r="Q42" s="98"/>
      <c r="R42" s="98"/>
      <c r="S42" s="98"/>
      <c r="T42" s="98"/>
      <c r="U42" s="98"/>
      <c r="V42" s="98"/>
      <c r="W42" s="98"/>
      <c r="X42" s="99"/>
    </row>
    <row r="43" spans="2:24" ht="13.5" customHeight="1" x14ac:dyDescent="0.2">
      <c r="B43" s="97"/>
      <c r="C43" s="98"/>
      <c r="D43" s="98"/>
      <c r="E43" s="98"/>
      <c r="F43" s="98"/>
      <c r="G43" s="98"/>
      <c r="H43" s="98"/>
      <c r="I43" s="98"/>
      <c r="J43" s="98"/>
      <c r="K43" s="98"/>
      <c r="L43" s="98"/>
      <c r="M43" s="98"/>
      <c r="N43" s="98"/>
      <c r="O43" s="98"/>
      <c r="P43" s="98"/>
      <c r="Q43" s="98"/>
      <c r="R43" s="98"/>
      <c r="S43" s="98"/>
      <c r="T43" s="98"/>
      <c r="U43" s="98"/>
      <c r="V43" s="98"/>
      <c r="W43" s="98"/>
      <c r="X43" s="99"/>
    </row>
    <row r="44" spans="2:24" ht="13.5" customHeight="1" x14ac:dyDescent="0.2">
      <c r="B44" s="97"/>
      <c r="C44" s="98"/>
      <c r="D44" s="98"/>
      <c r="E44" s="98"/>
      <c r="F44" s="98"/>
      <c r="G44" s="98"/>
      <c r="H44" s="98"/>
      <c r="I44" s="98"/>
      <c r="J44" s="98"/>
      <c r="K44" s="98"/>
      <c r="L44" s="98"/>
      <c r="M44" s="98"/>
      <c r="N44" s="98"/>
      <c r="O44" s="98"/>
      <c r="P44" s="98"/>
      <c r="Q44" s="98"/>
      <c r="R44" s="98"/>
      <c r="S44" s="98"/>
      <c r="T44" s="98"/>
      <c r="U44" s="98"/>
      <c r="V44" s="98"/>
      <c r="W44" s="98"/>
      <c r="X44" s="99"/>
    </row>
    <row r="45" spans="2:24" ht="13.5" customHeight="1" x14ac:dyDescent="0.2">
      <c r="B45" s="97"/>
      <c r="C45" s="98"/>
      <c r="D45" s="98"/>
      <c r="E45" s="98"/>
      <c r="F45" s="98"/>
      <c r="G45" s="98"/>
      <c r="H45" s="98"/>
      <c r="I45" s="98"/>
      <c r="J45" s="98"/>
      <c r="K45" s="98"/>
      <c r="L45" s="98"/>
      <c r="M45" s="98"/>
      <c r="N45" s="98"/>
      <c r="O45" s="98"/>
      <c r="P45" s="98"/>
      <c r="Q45" s="98"/>
      <c r="R45" s="98"/>
      <c r="S45" s="98"/>
      <c r="T45" s="98"/>
      <c r="U45" s="98"/>
      <c r="V45" s="98"/>
      <c r="W45" s="98"/>
      <c r="X45" s="99"/>
    </row>
    <row r="46" spans="2:24" ht="13.5" customHeight="1" x14ac:dyDescent="0.2">
      <c r="B46" s="97"/>
      <c r="C46" s="98"/>
      <c r="D46" s="98"/>
      <c r="E46" s="98"/>
      <c r="F46" s="98"/>
      <c r="G46" s="98"/>
      <c r="H46" s="98"/>
      <c r="I46" s="98"/>
      <c r="J46" s="98"/>
      <c r="K46" s="98"/>
      <c r="L46" s="98"/>
      <c r="M46" s="98"/>
      <c r="N46" s="98"/>
      <c r="O46" s="98"/>
      <c r="P46" s="98"/>
      <c r="Q46" s="98"/>
      <c r="R46" s="98"/>
      <c r="S46" s="98"/>
      <c r="T46" s="98"/>
      <c r="U46" s="98"/>
      <c r="V46" s="98"/>
      <c r="W46" s="98"/>
      <c r="X46" s="99"/>
    </row>
    <row r="47" spans="2:24" ht="13.5" customHeight="1" x14ac:dyDescent="0.2">
      <c r="B47" s="97"/>
      <c r="C47" s="98"/>
      <c r="D47" s="98"/>
      <c r="E47" s="98"/>
      <c r="F47" s="98"/>
      <c r="G47" s="98"/>
      <c r="H47" s="98"/>
      <c r="I47" s="98"/>
      <c r="J47" s="98"/>
      <c r="K47" s="98"/>
      <c r="L47" s="98"/>
      <c r="M47" s="98"/>
      <c r="N47" s="98"/>
      <c r="O47" s="98"/>
      <c r="P47" s="98"/>
      <c r="Q47" s="98"/>
      <c r="R47" s="98"/>
      <c r="S47" s="98"/>
      <c r="T47" s="98"/>
      <c r="U47" s="98"/>
      <c r="V47" s="98"/>
      <c r="W47" s="98"/>
      <c r="X47" s="99"/>
    </row>
    <row r="48" spans="2:24" ht="13.5" customHeight="1" x14ac:dyDescent="0.2">
      <c r="B48" s="97"/>
      <c r="C48" s="98"/>
      <c r="D48" s="98"/>
      <c r="E48" s="98"/>
      <c r="F48" s="98"/>
      <c r="G48" s="98"/>
      <c r="H48" s="98"/>
      <c r="I48" s="98"/>
      <c r="J48" s="98"/>
      <c r="K48" s="98"/>
      <c r="L48" s="98"/>
      <c r="M48" s="98"/>
      <c r="N48" s="98"/>
      <c r="O48" s="98"/>
      <c r="P48" s="98"/>
      <c r="Q48" s="98"/>
      <c r="R48" s="98"/>
      <c r="S48" s="98"/>
      <c r="T48" s="98"/>
      <c r="U48" s="98"/>
      <c r="V48" s="98"/>
      <c r="W48" s="98"/>
      <c r="X48" s="99"/>
    </row>
    <row r="49" spans="2:24" ht="13.5" customHeight="1" x14ac:dyDescent="0.2">
      <c r="B49" s="97"/>
      <c r="C49" s="98"/>
      <c r="D49" s="98"/>
      <c r="E49" s="98"/>
      <c r="F49" s="98"/>
      <c r="G49" s="98"/>
      <c r="H49" s="98"/>
      <c r="I49" s="98"/>
      <c r="J49" s="98"/>
      <c r="K49" s="98"/>
      <c r="L49" s="98"/>
      <c r="M49" s="98"/>
      <c r="N49" s="98"/>
      <c r="O49" s="98"/>
      <c r="P49" s="98"/>
      <c r="Q49" s="98"/>
      <c r="R49" s="98"/>
      <c r="S49" s="98"/>
      <c r="T49" s="98"/>
      <c r="U49" s="98"/>
      <c r="V49" s="98"/>
      <c r="W49" s="98"/>
      <c r="X49" s="99"/>
    </row>
    <row r="50" spans="2:24" ht="13.5" customHeight="1" x14ac:dyDescent="0.2">
      <c r="B50" s="97"/>
      <c r="C50" s="98"/>
      <c r="D50" s="98"/>
      <c r="E50" s="98"/>
      <c r="F50" s="98"/>
      <c r="G50" s="98"/>
      <c r="H50" s="98"/>
      <c r="I50" s="98"/>
      <c r="J50" s="98"/>
      <c r="K50" s="98"/>
      <c r="L50" s="98"/>
      <c r="M50" s="98"/>
      <c r="N50" s="98"/>
      <c r="O50" s="98"/>
      <c r="P50" s="98"/>
      <c r="Q50" s="98"/>
      <c r="R50" s="98"/>
      <c r="S50" s="98"/>
      <c r="T50" s="98"/>
      <c r="U50" s="98"/>
      <c r="V50" s="98"/>
      <c r="W50" s="98"/>
      <c r="X50" s="99"/>
    </row>
    <row r="51" spans="2:24" ht="13.5" customHeight="1" x14ac:dyDescent="0.2">
      <c r="B51" s="97"/>
      <c r="C51" s="98"/>
      <c r="D51" s="98"/>
      <c r="E51" s="98"/>
      <c r="F51" s="98"/>
      <c r="G51" s="98"/>
      <c r="H51" s="98"/>
      <c r="I51" s="98"/>
      <c r="J51" s="98"/>
      <c r="K51" s="98"/>
      <c r="L51" s="98"/>
      <c r="M51" s="98"/>
      <c r="N51" s="98"/>
      <c r="O51" s="98"/>
      <c r="P51" s="98"/>
      <c r="Q51" s="98"/>
      <c r="R51" s="98"/>
      <c r="S51" s="98"/>
      <c r="T51" s="98"/>
      <c r="U51" s="98"/>
      <c r="V51" s="98"/>
      <c r="W51" s="98"/>
      <c r="X51" s="99"/>
    </row>
    <row r="52" spans="2:24" ht="13.5" customHeight="1" x14ac:dyDescent="0.2">
      <c r="B52" s="97"/>
      <c r="C52" s="98"/>
      <c r="D52" s="98"/>
      <c r="E52" s="98"/>
      <c r="F52" s="98"/>
      <c r="G52" s="98"/>
      <c r="H52" s="98"/>
      <c r="I52" s="98"/>
      <c r="J52" s="98"/>
      <c r="K52" s="98"/>
      <c r="L52" s="98"/>
      <c r="M52" s="98"/>
      <c r="N52" s="98"/>
      <c r="O52" s="98"/>
      <c r="P52" s="98"/>
      <c r="Q52" s="98"/>
      <c r="R52" s="98"/>
      <c r="S52" s="98"/>
      <c r="T52" s="98"/>
      <c r="U52" s="98"/>
      <c r="V52" s="98"/>
      <c r="W52" s="98"/>
      <c r="X52" s="99"/>
    </row>
    <row r="53" spans="2:24" ht="13.5" customHeight="1" thickBot="1" x14ac:dyDescent="0.3">
      <c r="B53" s="100"/>
      <c r="C53" s="101"/>
      <c r="D53" s="102"/>
      <c r="E53" s="102"/>
      <c r="F53" s="102"/>
      <c r="G53" s="102"/>
      <c r="H53" s="102"/>
      <c r="I53" s="102"/>
      <c r="J53" s="102"/>
      <c r="K53" s="102"/>
      <c r="L53" s="102"/>
      <c r="M53" s="102"/>
      <c r="N53" s="101"/>
      <c r="O53" s="101"/>
      <c r="P53" s="101"/>
      <c r="Q53" s="101"/>
      <c r="R53" s="101"/>
      <c r="S53" s="101"/>
      <c r="T53" s="101"/>
      <c r="U53" s="101"/>
      <c r="V53" s="101"/>
      <c r="W53" s="101"/>
      <c r="X53" s="103"/>
    </row>
    <row r="54" spans="2:24" ht="16.5" customHeight="1" x14ac:dyDescent="0.25">
      <c r="D54" s="83"/>
      <c r="F54" s="83"/>
      <c r="G54" s="83"/>
      <c r="H54" s="83"/>
      <c r="I54" s="83"/>
      <c r="J54" s="83"/>
      <c r="K54" s="83"/>
      <c r="L54" s="83"/>
      <c r="M54" s="83"/>
      <c r="N54" s="83"/>
      <c r="O54" s="83"/>
      <c r="P54" s="83"/>
      <c r="Q54" s="83"/>
      <c r="R54" s="83"/>
    </row>
    <row r="55" spans="2:24" ht="16.5" customHeight="1" x14ac:dyDescent="0.25">
      <c r="D55" s="83"/>
      <c r="F55" s="83"/>
      <c r="G55" s="83"/>
      <c r="H55" s="83"/>
      <c r="I55" s="83"/>
      <c r="J55" s="83"/>
      <c r="K55" s="83"/>
      <c r="L55" s="83"/>
      <c r="M55" s="83"/>
      <c r="N55" s="83"/>
      <c r="O55" s="83"/>
      <c r="P55" s="83"/>
      <c r="Q55" s="83"/>
      <c r="R55" s="83"/>
    </row>
    <row r="56" spans="2:24" ht="12.75" customHeight="1" x14ac:dyDescent="0.25">
      <c r="D56" s="83"/>
      <c r="F56" s="83"/>
      <c r="G56" s="83"/>
      <c r="H56" s="83"/>
      <c r="I56" s="83"/>
      <c r="J56" s="83"/>
      <c r="K56" s="83"/>
      <c r="L56" s="83"/>
      <c r="M56" s="83"/>
      <c r="N56" s="83"/>
      <c r="O56" s="83"/>
      <c r="P56" s="83"/>
      <c r="Q56" s="83"/>
      <c r="R56" s="83"/>
    </row>
    <row r="57" spans="2:24" ht="30" hidden="1" x14ac:dyDescent="0.25">
      <c r="B57" s="87" t="s">
        <v>77</v>
      </c>
      <c r="D57" s="83"/>
      <c r="F57" s="83"/>
      <c r="G57" s="83"/>
      <c r="H57" s="83"/>
      <c r="I57" s="83"/>
      <c r="J57" s="83"/>
      <c r="K57" s="83"/>
      <c r="L57" s="83"/>
      <c r="M57" s="83"/>
      <c r="N57" s="83"/>
      <c r="O57" s="83"/>
      <c r="P57" s="83"/>
      <c r="Q57" s="83"/>
      <c r="R57" s="83"/>
    </row>
    <row r="58" spans="2:24" hidden="1" x14ac:dyDescent="0.25">
      <c r="B58" s="87" t="s">
        <v>76</v>
      </c>
      <c r="D58" s="104"/>
      <c r="F58" s="83"/>
      <c r="G58" s="104"/>
      <c r="H58" s="104"/>
      <c r="I58" s="104"/>
      <c r="J58" s="104"/>
      <c r="K58" s="104"/>
      <c r="L58" s="104"/>
      <c r="M58" s="104"/>
      <c r="N58" s="104"/>
      <c r="O58" s="104"/>
      <c r="P58" s="104"/>
      <c r="Q58" s="104"/>
      <c r="R58" s="104"/>
    </row>
    <row r="59" spans="2:24" ht="45" hidden="1" x14ac:dyDescent="0.25">
      <c r="B59" s="87" t="s">
        <v>78</v>
      </c>
      <c r="D59" s="83"/>
      <c r="F59" s="83"/>
      <c r="G59" s="83"/>
      <c r="H59" s="83"/>
      <c r="I59" s="83"/>
      <c r="J59" s="83"/>
      <c r="K59" s="83"/>
      <c r="L59" s="83"/>
      <c r="M59" s="83"/>
      <c r="N59" s="83"/>
      <c r="O59" s="83"/>
      <c r="P59" s="83"/>
      <c r="Q59" s="83"/>
      <c r="R59" s="83"/>
    </row>
    <row r="60" spans="2:24" x14ac:dyDescent="0.25">
      <c r="D60" s="83"/>
      <c r="F60" s="83"/>
      <c r="G60" s="83"/>
      <c r="H60" s="83"/>
      <c r="I60" s="83"/>
      <c r="J60" s="83"/>
      <c r="K60" s="83"/>
      <c r="L60" s="83"/>
      <c r="M60" s="83"/>
      <c r="N60" s="83"/>
      <c r="O60" s="83"/>
      <c r="P60" s="83"/>
      <c r="Q60" s="83"/>
      <c r="R60" s="83"/>
    </row>
    <row r="61" spans="2:24" x14ac:dyDescent="0.25">
      <c r="D61" s="83"/>
      <c r="F61" s="83"/>
      <c r="G61" s="83"/>
      <c r="H61" s="83"/>
      <c r="I61" s="83"/>
      <c r="J61" s="83"/>
      <c r="K61" s="83"/>
      <c r="L61" s="83"/>
      <c r="M61" s="83"/>
      <c r="N61" s="83"/>
      <c r="O61" s="83"/>
      <c r="P61" s="83"/>
      <c r="Q61" s="83"/>
      <c r="R61" s="83"/>
    </row>
    <row r="62" spans="2:24" x14ac:dyDescent="0.25">
      <c r="D62" s="83"/>
      <c r="F62" s="83"/>
      <c r="G62" s="83"/>
      <c r="H62" s="83"/>
      <c r="I62" s="83"/>
      <c r="J62" s="83"/>
      <c r="K62" s="83"/>
      <c r="L62" s="83"/>
      <c r="M62" s="83"/>
      <c r="N62" s="83"/>
      <c r="O62" s="83"/>
      <c r="P62" s="83"/>
      <c r="Q62" s="83"/>
      <c r="R62" s="83"/>
    </row>
    <row r="63" spans="2:24" ht="12.75" customHeight="1" x14ac:dyDescent="0.25">
      <c r="D63" s="83"/>
    </row>
    <row r="64" spans="2:24" x14ac:dyDescent="0.25">
      <c r="D64" s="83"/>
    </row>
  </sheetData>
  <mergeCells count="6">
    <mergeCell ref="B9:R9"/>
    <mergeCell ref="B6:X6"/>
    <mergeCell ref="B2:B4"/>
    <mergeCell ref="C2:V4"/>
    <mergeCell ref="W2:X4"/>
    <mergeCell ref="B7:X8"/>
  </mergeCells>
  <phoneticPr fontId="1" type="noConversion"/>
  <conditionalFormatting sqref="K11:K30">
    <cfRule type="cellIs" dxfId="7" priority="42" stopIfTrue="1" operator="equal">
      <formula>"EXTREMO"</formula>
    </cfRule>
    <cfRule type="cellIs" dxfId="6" priority="43" stopIfTrue="1" operator="equal">
      <formula>"ALTO"</formula>
    </cfRule>
    <cfRule type="cellIs" dxfId="5" priority="44" stopIfTrue="1" operator="equal">
      <formula>"MEDIO"</formula>
    </cfRule>
    <cfRule type="cellIs" dxfId="4" priority="45" stopIfTrue="1" operator="equal">
      <formula>"BAJO"</formula>
    </cfRule>
  </conditionalFormatting>
  <conditionalFormatting sqref="R11:R30">
    <cfRule type="cellIs" dxfId="3" priority="82" stopIfTrue="1" operator="equal">
      <formula>"EXTREMO"</formula>
    </cfRule>
    <cfRule type="cellIs" dxfId="2" priority="83" stopIfTrue="1" operator="equal">
      <formula>"ALTO"</formula>
    </cfRule>
    <cfRule type="cellIs" dxfId="1" priority="84" stopIfTrue="1" operator="equal">
      <formula>"MEDIO"</formula>
    </cfRule>
    <cfRule type="cellIs" dxfId="0" priority="85" stopIfTrue="1" operator="equal">
      <formula>"BAJO"</formula>
    </cfRule>
  </conditionalFormatting>
  <dataValidations count="1">
    <dataValidation type="list" allowBlank="1" showInputMessage="1" showErrorMessage="1" sqref="L11 L14:L15 L17 L19:L30" xr:uid="{00000000-0002-0000-0400-000000000000}">
      <formula1>OPCIONES</formula1>
    </dataValidation>
  </dataValidations>
  <printOptions horizontalCentered="1" verticalCentered="1"/>
  <pageMargins left="0.25" right="0.25" top="0.75" bottom="0.75" header="0.3" footer="0.3"/>
  <pageSetup paperSize="3" scale="64" fitToHeight="2" orientation="landscape" verticalDpi="4294967295" r:id="rId1"/>
  <headerFooter alignWithMargins="0"/>
  <rowBreaks count="2" manualBreakCount="2">
    <brk id="17"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ejecución</vt:lpstr>
      <vt:lpstr>OPCIONES</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Caro Lozano Duarte</cp:lastModifiedBy>
  <cp:lastPrinted>2021-08-05T16:35:29Z</cp:lastPrinted>
  <dcterms:created xsi:type="dcterms:W3CDTF">2007-06-14T01:55:06Z</dcterms:created>
  <dcterms:modified xsi:type="dcterms:W3CDTF">2026-10-01T23:21:02Z</dcterms:modified>
</cp:coreProperties>
</file>