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C:\Users\SANDRA BARON\OneDrive\Documentos\1. MIOS PARTE UNO\2026 INVIAS\PROYECTO DE PLIEGO\CMA-037 PUENTES\"/>
    </mc:Choice>
  </mc:AlternateContent>
  <xr:revisionPtr revIDLastSave="0" documentId="13_ncr:1_{A299C363-AF61-4772-9309-33E9213A5D1E}" xr6:coauthVersionLast="47" xr6:coauthVersionMax="47" xr10:uidLastSave="{00000000-0000-0000-0000-000000000000}"/>
  <bookViews>
    <workbookView xWindow="-108" yWindow="-108" windowWidth="23256" windowHeight="12456" xr2:uid="{00000000-000D-0000-FFFF-FFFF00000000}"/>
  </bookViews>
  <sheets>
    <sheet name="MATRIZ RIESGOS INTERVENTORIA" sheetId="1" r:id="rId1"/>
    <sheet name="CRITERIOS VALORACION DEL RIESGO" sheetId="2" r:id="rId2"/>
  </sheets>
  <definedNames>
    <definedName name="_xlnm._FilterDatabase" localSheetId="0" hidden="1">'MATRIZ RIESGOS INTERVENTORIA'!$B$4:$Y$6</definedName>
    <definedName name="_xlnm.Print_Area" localSheetId="0">'MATRIZ RIESGOS INTERVENTORIA'!$A$1:$Y$23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6" i="1" l="1"/>
  <c r="K36" i="1"/>
  <c r="R27" i="1"/>
  <c r="K27" i="1"/>
  <c r="K29" i="1"/>
  <c r="R21" i="1"/>
  <c r="K21" i="1"/>
  <c r="R20" i="1"/>
  <c r="K20" i="1"/>
  <c r="R19" i="1"/>
  <c r="K19" i="1"/>
  <c r="R18" i="1"/>
  <c r="K18" i="1"/>
  <c r="R17" i="1"/>
  <c r="K17" i="1"/>
  <c r="R16" i="1"/>
  <c r="K16" i="1"/>
  <c r="R15" i="1"/>
  <c r="K15" i="1"/>
  <c r="R14" i="1"/>
  <c r="K14" i="1"/>
  <c r="R44" i="1"/>
  <c r="K44" i="1"/>
  <c r="R43" i="1"/>
  <c r="K43" i="1"/>
  <c r="R29" i="1"/>
  <c r="S29" i="1" s="1"/>
  <c r="S36" i="1" l="1"/>
  <c r="L36" i="1"/>
  <c r="S27" i="1"/>
  <c r="L27" i="1"/>
  <c r="L29" i="1"/>
  <c r="S21" i="1"/>
  <c r="L21" i="1"/>
  <c r="S20" i="1"/>
  <c r="L20" i="1"/>
  <c r="S19" i="1"/>
  <c r="L19" i="1"/>
  <c r="S18" i="1"/>
  <c r="L18" i="1"/>
  <c r="S17" i="1"/>
  <c r="L17" i="1"/>
  <c r="S16" i="1"/>
  <c r="L16" i="1"/>
  <c r="S15" i="1"/>
  <c r="L15" i="1"/>
  <c r="S14" i="1"/>
  <c r="L14" i="1"/>
  <c r="S44" i="1"/>
  <c r="L44" i="1"/>
  <c r="L43" i="1"/>
  <c r="S43" i="1"/>
  <c r="R22" i="1"/>
  <c r="S22" i="1" s="1"/>
  <c r="K22" i="1"/>
  <c r="L22" i="1" s="1"/>
  <c r="K35" i="1"/>
  <c r="L35" i="1" s="1"/>
  <c r="R35" i="1"/>
  <c r="S35" i="1" s="1"/>
  <c r="R24" i="1" l="1"/>
  <c r="S24" i="1" s="1"/>
  <c r="K24" i="1"/>
  <c r="L24" i="1" s="1"/>
  <c r="R25" i="1"/>
  <c r="S25" i="1" s="1"/>
  <c r="K25" i="1"/>
  <c r="L25" i="1" s="1"/>
  <c r="R28" i="1"/>
  <c r="K32" i="1"/>
  <c r="L32" i="1" s="1"/>
  <c r="K42" i="1"/>
  <c r="L42" i="1" s="1"/>
  <c r="R42" i="1"/>
  <c r="T42" i="1" s="1"/>
  <c r="K39" i="1"/>
  <c r="L39" i="1" s="1"/>
  <c r="R39" i="1"/>
  <c r="S39" i="1" s="1"/>
  <c r="R40" i="1"/>
  <c r="S40" i="1" s="1"/>
  <c r="R41" i="1"/>
  <c r="S41" i="1" s="1"/>
  <c r="R32" i="1"/>
  <c r="S32" i="1" s="1"/>
  <c r="K28" i="1"/>
  <c r="L28" i="1" s="1"/>
  <c r="R8" i="1"/>
  <c r="S8" i="1" s="1"/>
  <c r="R9" i="1"/>
  <c r="S9" i="1" s="1"/>
  <c r="R10" i="1"/>
  <c r="S10" i="1" s="1"/>
  <c r="R11" i="1"/>
  <c r="S11" i="1" s="1"/>
  <c r="R12" i="1"/>
  <c r="S12" i="1" s="1"/>
  <c r="R13" i="1"/>
  <c r="S13" i="1" s="1"/>
  <c r="R23" i="1"/>
  <c r="S23" i="1" s="1"/>
  <c r="R26" i="1"/>
  <c r="S26" i="1" s="1"/>
  <c r="R30" i="1"/>
  <c r="S30" i="1" s="1"/>
  <c r="R31" i="1"/>
  <c r="S31" i="1" s="1"/>
  <c r="R33" i="1"/>
  <c r="S33" i="1" s="1"/>
  <c r="R34" i="1"/>
  <c r="S34" i="1" s="1"/>
  <c r="R37" i="1"/>
  <c r="S37" i="1" s="1"/>
  <c r="R38" i="1"/>
  <c r="S38" i="1" s="1"/>
  <c r="K8" i="1"/>
  <c r="L8" i="1" s="1"/>
  <c r="K9" i="1"/>
  <c r="L9" i="1" s="1"/>
  <c r="K10" i="1"/>
  <c r="L10" i="1" s="1"/>
  <c r="K11" i="1"/>
  <c r="L11" i="1" s="1"/>
  <c r="K12" i="1"/>
  <c r="L12" i="1" s="1"/>
  <c r="K13" i="1"/>
  <c r="L13" i="1" s="1"/>
  <c r="K23" i="1"/>
  <c r="L23" i="1" s="1"/>
  <c r="K26" i="1"/>
  <c r="L26" i="1" s="1"/>
  <c r="K30" i="1"/>
  <c r="L30" i="1" s="1"/>
  <c r="K31" i="1"/>
  <c r="L31" i="1" s="1"/>
  <c r="K33" i="1"/>
  <c r="L33" i="1" s="1"/>
  <c r="K34" i="1"/>
  <c r="L34" i="1" s="1"/>
  <c r="K37" i="1"/>
  <c r="L37" i="1" s="1"/>
  <c r="K38" i="1"/>
  <c r="L38" i="1" s="1"/>
  <c r="K40" i="1"/>
  <c r="L40" i="1" s="1"/>
  <c r="K41" i="1"/>
  <c r="L41" i="1" s="1"/>
  <c r="R7" i="1"/>
  <c r="S7" i="1" s="1"/>
  <c r="K7" i="1"/>
  <c r="L7" i="1" s="1"/>
  <c r="S42" i="1" l="1"/>
</calcChain>
</file>

<file path=xl/sharedStrings.xml><?xml version="1.0" encoding="utf-8"?>
<sst xmlns="http://schemas.openxmlformats.org/spreadsheetml/2006/main" count="604" uniqueCount="302">
  <si>
    <t>No.</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</si>
  <si>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</si>
  <si>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</si>
  <si>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</si>
  <si>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</si>
  <si>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</si>
  <si>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</si>
  <si>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</si>
  <si>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</si>
  <si>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</si>
  <si>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</si>
  <si>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</si>
  <si>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</si>
  <si>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</si>
  <si>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</si>
  <si>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</si>
  <si>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</si>
  <si>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</si>
  <si>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</si>
  <si>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X</t>
  </si>
  <si>
    <t>SI</t>
  </si>
  <si>
    <t>Al inicio de la manifestación del riesgo</t>
  </si>
  <si>
    <t>A la terminación de la ocurrencia del evento</t>
  </si>
  <si>
    <t>Cuando se presente el evento</t>
  </si>
  <si>
    <t>Externo</t>
  </si>
  <si>
    <t>Especifico</t>
  </si>
  <si>
    <t>Riesgo Operacional</t>
  </si>
  <si>
    <t>A la terminación de la ejecución del contrato</t>
  </si>
  <si>
    <t>Mensual</t>
  </si>
  <si>
    <t>Al inicio de la ejecución contractual</t>
  </si>
  <si>
    <t>Permanente</t>
  </si>
  <si>
    <t>Riesgo de la Naturaleza</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</si>
  <si>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</si>
  <si>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</si>
  <si>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</si>
  <si>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</si>
  <si>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</si>
  <si>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</si>
  <si>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</si>
  <si>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</si>
  <si>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</si>
  <si>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</si>
  <si>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</si>
  <si>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</si>
  <si>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</si>
  <si>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</si>
  <si>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</si>
  <si>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</si>
  <si>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</si>
  <si>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</si>
  <si>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</si>
  <si>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</si>
  <si>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</si>
  <si>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</si>
  <si>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</si>
  <si>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</si>
  <si>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</si>
  <si>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</si>
  <si>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</si>
  <si>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</si>
  <si>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</si>
  <si>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Riesgo político-social, Riesgo de la naturaleza</t>
  </si>
  <si>
    <t xml:space="preserve">Revisión de la información obtenida, para tomar las medidas a que haya lugar </t>
  </si>
  <si>
    <t>Al inicio de la manifestación y/o evidencia del evento</t>
  </si>
  <si>
    <t>Cuando se presente el evento.</t>
  </si>
  <si>
    <t>Semanal</t>
  </si>
  <si>
    <t>Retrasos o suspensión dentro de la ejecución del contrato.</t>
  </si>
  <si>
    <t>Si</t>
  </si>
  <si>
    <t xml:space="preserve">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 </t>
  </si>
  <si>
    <t>Revisión y seguimiento de avances parciales durante la ejecución del contrato</t>
  </si>
  <si>
    <t>Riesgo Sociales o Políticos</t>
  </si>
  <si>
    <t>Riesgo Financiero</t>
  </si>
  <si>
    <t>Riesgo Regulatorio</t>
  </si>
  <si>
    <t>Riesgos de la Salud</t>
  </si>
  <si>
    <t>Al inicio de la ejecución del contrato</t>
  </si>
  <si>
    <t>A la terminación del contrato</t>
  </si>
  <si>
    <t>Al inicio de la ejecución del contrato y de manera permanente.</t>
  </si>
  <si>
    <t>Diario</t>
  </si>
  <si>
    <t xml:space="preserve">Interna </t>
  </si>
  <si>
    <t xml:space="preserve">Planeación </t>
  </si>
  <si>
    <t xml:space="preserve">Riesgo Procesal </t>
  </si>
  <si>
    <t xml:space="preserve">Selección </t>
  </si>
  <si>
    <t>Con la revisión de hojas de vida y verificación de cumplimiento de perfiles.</t>
  </si>
  <si>
    <t>Con la aprobación de hojas de vida y durante la ejecución del contrato.</t>
  </si>
  <si>
    <t>Verificación de Hojas de Vida por parte del Invias (supervisor)</t>
  </si>
  <si>
    <t>Vigilancia permanente de los cambios de salud de los colaboradores. 
Reportes de ARL sobre el cumplimiento de estos elementos.</t>
  </si>
  <si>
    <t>Interno</t>
  </si>
  <si>
    <t>Cada vez que se requiera</t>
  </si>
  <si>
    <t>Selección - Ejecución</t>
  </si>
  <si>
    <t>NO</t>
  </si>
  <si>
    <t xml:space="preserve">Mesas de Trabajo Internas Interdisciplinarias, Monitoreo a etapas de Planificación, Estructuración y precontractuales </t>
  </si>
  <si>
    <t xml:space="preserve">Contratación </t>
  </si>
  <si>
    <t>Seguimiento y Verificación  para que se aporten las garantías requeridas</t>
  </si>
  <si>
    <t xml:space="preserve"> Desde el inicio del proceso contractual </t>
  </si>
  <si>
    <t>Hasta la suscripción del contrato</t>
  </si>
  <si>
    <t>Riesgo Económico  Riesgo Operacional</t>
  </si>
  <si>
    <t xml:space="preserve">Desde el inicio del proceso contractual </t>
  </si>
  <si>
    <t xml:space="preserve">Mesas de trabajo internas interdisciplinarias. 
Monitoreo a etapas de planificación, estructuración y precontractuales </t>
  </si>
  <si>
    <t xml:space="preserve">Que no se firme el contrato </t>
  </si>
  <si>
    <t xml:space="preserve">Seguimiento a las obligación del Consultor para que se firme el contrato </t>
  </si>
  <si>
    <t>Retraso o incumplimiento en el perfeccionamiento del contrato</t>
  </si>
  <si>
    <t>Hasta la liquidación del contrato</t>
  </si>
  <si>
    <t>Fase precontractual,   y cuando se expida la nueva  normatividad que pueda afectar el contrato</t>
  </si>
  <si>
    <t>Al inicio de la presentación del evento</t>
  </si>
  <si>
    <t>Riesgos de Corrupción</t>
  </si>
  <si>
    <t>Graves daños personales e Institucionales.
 Daño a la reputación de la entidad, pérdida de recursos y daños sociales.</t>
  </si>
  <si>
    <t>Riesgo Tecnológico</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</si>
  <si>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</si>
  <si>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</si>
  <si>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En la etapa precontractual y específicamente durante la ejecución del mismo</t>
  </si>
  <si>
    <t>Tecnológico</t>
  </si>
  <si>
    <t>Contar con equipos de tecnología actualizada y debidamente calibrados y certificados por entes competentes.</t>
  </si>
  <si>
    <t>A la terminación de la ejecución contractual</t>
  </si>
  <si>
    <t xml:space="preserve">Instituto
</t>
  </si>
  <si>
    <t>Instituto</t>
  </si>
  <si>
    <t>A la terminación del evento</t>
  </si>
  <si>
    <t>Inicio del contrato</t>
  </si>
  <si>
    <t>Accidentes de trabajo y posible exposición a riegos operacionales</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</si>
  <si>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</si>
  <si>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 xml:space="preserve">Orden público y seguridad: Posible ocurrencia de actos terroristas, paros, huelgas, manifestaciones, disturbios y demás que afecten el orden público y se ubiquen en las zonas de influencia del contrato de Consultoría.  </t>
  </si>
  <si>
    <t>Selección</t>
  </si>
  <si>
    <t>Colusión en el proceso</t>
  </si>
  <si>
    <t>Apertura del proceso de contratación</t>
  </si>
  <si>
    <t>Adjudicación del proceso de contratación</t>
  </si>
  <si>
    <t>Seguimiento y control del proceso precontractual por parte del área encargada</t>
  </si>
  <si>
    <t>Que se describa de manera inadecuada la necesidad que se pretende satisfacer con especificaciones técnicas incompletas o erróneas</t>
  </si>
  <si>
    <t xml:space="preserve">
CONSULTOR
</t>
  </si>
  <si>
    <t>Factor Multiplicador y Precios Por debajo del Presupuesto Oficial en la propuesta del Proponente  y/o Consultor</t>
  </si>
  <si>
    <t>Impacto económico al Consultor</t>
  </si>
  <si>
    <t>Implementación de Controles en la Fase contractual que aseguren la eficiencia del Consultor en la ejecución del contrato conforme a sus obligaciones contractuales y a la oferta  económica presentada.</t>
  </si>
  <si>
    <t>Consultor</t>
  </si>
  <si>
    <t>Seguimiento y control al cumplimiento de  todas las obligaciones del contrato de Consultoría.  
Visitas de supervisión.  
Seguimiento a informes y requerimientos escritos.</t>
  </si>
  <si>
    <t xml:space="preserve">Capacitación periódica a equipos de personal planificador, estructurador y evaluador (si aplica).
Elaboración de estudio del sector y de mercado, así como los estudios previos en forma clara y precisa (Tener ayudas didácticas lista de chequeo de soportes de la capacidad legal, experticia, del tipo de perfil de consultor y requisitos habilitantes (si aplican, según modalidad de contratación) ). </t>
  </si>
  <si>
    <t>Entorpece la ejecución contractual
Afectación al cronograma del proceso, desencadenando el reinicio del mismo para la escogencia del nuevo Consultor.</t>
  </si>
  <si>
    <t>Instituto
Consultor</t>
  </si>
  <si>
    <t>Afectación del inicio de la ejecución contractual
Mayores costos y plazos asociados al proceso de contratación e imposibilidad de ejecutar el contrato.</t>
  </si>
  <si>
    <t xml:space="preserve">Que se seleccione a un futuro consultor sin el cumplimiento de las condiciones y requisitos mínimos y habilitantes del tipo y modalidad de contratación </t>
  </si>
  <si>
    <t xml:space="preserve">Transgredir los principios de transparencia, selección objetiva, economía y los propios de la contratación estatal. 
Retrasos, incumplimientos en obligaciones contractuales  por falta de capacidad, idoneidad y experiencia del Consultor seleccionado.    </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</si>
  <si>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Consultor de presentar las garantías correspondientes.
La  revisión  se  lleva  a  cabo  con  el  seguimiento  del  personal  de la Entidad  perteneciente  a  la  dependencia  encargada  de  selección  y contratación.</t>
  </si>
  <si>
    <t>Disposición de Personal no idóneo. Consiste en asignar por parte de la Consultoría a personal sin las competencias funcionales, capacitación o entrenamiento para la realización de las labores de su contrato de Estudios y Diseños en cualquiera de sus etapas y/o Volúmenes.</t>
  </si>
  <si>
    <t xml:space="preserve">Cambio del Equipo de Trabajo. Se refiere a la posibilidad que durante la ejecución de la Consultoría sea necesario el cambio parcial o total del equipo de trabajo. </t>
  </si>
  <si>
    <t>Éxito en el cumplimiento de las metas propuesta de la Consultoría y las obligaciones contractuales.</t>
  </si>
  <si>
    <t>El Consultor deberá garantizar la selección idónea de personal que este a su cargo, en cumplimiento de los perfiles especializados así como los de gestión profesional y apoyo de los otros componentes o hitos a desarrollar.</t>
  </si>
  <si>
    <t xml:space="preserve">El Consultor deberá suministrar todos los EPP a sus colaboradores  o solicitar a la ARL que los suministre </t>
  </si>
  <si>
    <t xml:space="preserve">Posible pérdida de Bienes del Consultor.
Reprogramación de cronogramas, retrasos en la ejecución del contrato </t>
  </si>
  <si>
    <t>El Consultor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</si>
  <si>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 xml:space="preserve">A partir de la información oficial, información del Consultor, de las Territoriales del Instituto, se determinan acciones a seguir, para procurar la menor afectación al contrato.
Reunión de seguimiento periódica </t>
  </si>
  <si>
    <t>Revisiones de expertos del Consultor en los tratamientos y controles  a ser implementados</t>
  </si>
  <si>
    <t>Determinadas por los expertos del Consultor en esta materia</t>
  </si>
  <si>
    <t xml:space="preserve">Falta de información oportuna para el cumplimiento del objeto contractual. 
Pérdida parcial o total de la información digital de trazabilidad de la Consultoría </t>
  </si>
  <si>
    <t>Información errónea o inadecuada de los datos durante la  ejecución del contrato de Consultoría</t>
  </si>
  <si>
    <t>Afectación en el cumplimiento de las obligaciones, entregables y pagos que se llegasen a causar a favor del Consultor.</t>
  </si>
  <si>
    <t>Realizar mayores reprocesos que impactan el objeto del contrato
Incumplimiento del objeto del contrato. 
Deficiente calidad de los procesos y productos</t>
  </si>
  <si>
    <t xml:space="preserve">INSTITUTO NACIONAL DE VÍAS
MATRIZ DE RIESGOS </t>
  </si>
  <si>
    <t>Riesgo Económico</t>
  </si>
  <si>
    <t>Retrasos en la Ejecución del Contrato</t>
  </si>
  <si>
    <t>Riesgo Bajo</t>
  </si>
  <si>
    <t>Riesgo Procesal
Operacional</t>
  </si>
  <si>
    <t>Riesgo Procesal 
Operacional</t>
  </si>
  <si>
    <t>El Consultor deberá realizar la Planeación y Programación de Gastos que determine un razonable Flujo de Caja.</t>
  </si>
  <si>
    <t>Desde el Inicio de la Ejecución del Contrato</t>
  </si>
  <si>
    <t>A la Terminación del Contrato</t>
  </si>
  <si>
    <t xml:space="preserve">
Consultor</t>
  </si>
  <si>
    <t>Confidencialidad y seguridad de los Datos: Esta relacionado con la protección de datos sensibles o secretos comerciales</t>
  </si>
  <si>
    <t xml:space="preserve">Seguimiento y monitoreo al futuro Consultor para revisar las condiciones que impidan la suscripción </t>
  </si>
  <si>
    <t>Verificación de la gestión ambiental y social, realizada y sus resultados por parte del Especialista Ambiental del Interventor.   
Comités Técnicos, seguimiento a informes ambientales por parte de la Supervisión ambiental, requerimientos escritos.
Retroalimentación en los procedimientos adelantados por los responsables del tratamiento.</t>
  </si>
  <si>
    <t xml:space="preserve">Realizar mayores reprocesos en la ejecución del contrato de Consultoría,  por la  contratación de nuevo equipo de trabajo. </t>
  </si>
  <si>
    <t>Mayores Costos de la Consultoría. Se refiere a la posibilidad que la Consultoría pueda incurrir en mayores gastos ocasionados por deficiencias en el control presupuestal de personal y costos directos.</t>
  </si>
  <si>
    <t>Interferencia  en la ejecución de la Consultoría. 
Podía generar  parálisis parcial o total de la ejecución. 
Afectación en los entregables de la Consultoría .</t>
  </si>
  <si>
    <t xml:space="preserve">Fuerza mayor asegurable.  Son las relacionadas con los impactos adversos debido a la ocurrencia de desastres naturales, que afecten los bienes, equipos, maquinaria, personal, insumos, materiales, etc. De propiedad del Consultor.  Riesgo que asume el PROPONENTE Y/O CONSULTOR.  Se excluyen daños en bienes de la nación que estarán a cargo de El Instituto. </t>
  </si>
  <si>
    <t xml:space="preserve">Fallas en los equipos tecnológicos utilizados para la toma y procesamiento de la información y el control del desarrollo de los estudios objeto del contrato de Consultoría
  </t>
  </si>
  <si>
    <t>Instituto
consultor</t>
  </si>
  <si>
    <t>Disponibilidad de los Elementos de Protección Personal. Se refiere a la posibilidad de que el Consultor no disponga o suministre a sus colaboradores en sitio de los Elementos de Protección Personal EPP y los de Riesgo Bilógico.</t>
  </si>
  <si>
    <t>Iliquidez del Consultor para garantizar la continuidad y cumplimiento del contrato.</t>
  </si>
  <si>
    <t>Demoras en la Información: El Consultor deberá atender los requerimientos o aclaraciones que efectúe el INVIAS, ante la evidencia de deficiencia de la información, falta de claridad de criterios y conceptos técnicos y/o calidad del producto.</t>
  </si>
  <si>
    <t>Reprogramación de los cronogramas de ejecución y entrega de productos</t>
  </si>
  <si>
    <t>Afectación en el desarrollo del contrato 
Modificación de Estudios y Diseños.</t>
  </si>
  <si>
    <t>Proceso precontractual con las normas aplicables vigentes.   Revisión de  los cambios sustanciales de normas que se produzcan posterior al cierre del proceso y que afecten el normal desarrollo del contrato,  con el fin de estudiar los ajustes pertinentes a que hubiere lugar.
Disponer de las información actualizada respecto a Normas Técnicas</t>
  </si>
  <si>
    <t>Específico</t>
  </si>
  <si>
    <t>Cambio en las Normas Técnicas: Se refiere a posibles cambios en las normas asociadas a aspectos técnicos y normas ambientales y prediales que podrían influir considerablemente en los Estudios y diseños.</t>
  </si>
  <si>
    <t>Vigilancia de cada una de las actuaciones de los participantes del contrato de consultoría</t>
  </si>
  <si>
    <t xml:space="preserve">Verificar durante la ejecución del contrato y el adecuado funcionamiento y estado de los equipos y sistemas tecnológicos utilizados. </t>
  </si>
  <si>
    <t>Revisión preliminar de la necesidad acorde con el presupuesto de la Consultoría. 
Elaboración de los documentos precontractuales con las respectivas justificaciones y soportes.</t>
  </si>
  <si>
    <t>CLASE</t>
  </si>
  <si>
    <t>FUENTE</t>
  </si>
  <si>
    <t>ETAPA</t>
  </si>
  <si>
    <t>TIPO DE RIESGO</t>
  </si>
  <si>
    <t>DESCRIPCIÓN (QUE PUEDE PASAR Y COMO PUEDE OCURRIR)</t>
  </si>
  <si>
    <t>CONSECUENCIA DE OCURRENCIA DEL EVENTO</t>
  </si>
  <si>
    <t>VALORACIÓN</t>
  </si>
  <si>
    <t>CATEGORÍA</t>
  </si>
  <si>
    <t xml:space="preserve">Diario, atendiendo el cronograma de contratación </t>
  </si>
  <si>
    <t>Posibles perjuicios técnicos, financieros  y/o  legales contra la entidad  e imposibilidad de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</si>
  <si>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Consultor.
La  revisión  se  lleva a cabo con el seguimiento del personal de la Entidad perteneciente a la dependencia encargada. </t>
  </si>
  <si>
    <t>Reunión de seguimiento y comunicación con el Consultor
Implementar un sistema de alertas para identificar rápidamente evidencias de deficiencias o retrasos en la información.
Llevar un registro documentado de todos los requerimientos, aclaraciones y respuestas, asegurando trazabilidad y seguimiento</t>
  </si>
  <si>
    <t>Monitoreo financiero y técnico por parte de la interventoría y la supervisión de la consultoría. 
Comités técnicos y financieros
Requerimientos escritos</t>
  </si>
  <si>
    <t>Retrasos en la ejecución del contrato, limitando la capacidad de seguimiento técnico y comprometiendo la toma de decisiones oportunas por parte de la entidad.</t>
  </si>
  <si>
    <t>Riesgo Ambiental
Riesgo Social</t>
  </si>
  <si>
    <t>Demora en la ejecución del contrato. 
Pérdida de bienes del Consultor</t>
  </si>
  <si>
    <t>Afectación al cronograma del contrato
Retraso en la ejecución de los trabajos
Posibles sanciones administrativas, conflictos con comunidades, pérdida de confianza institucional afectaciones a la imagen de la entidad</t>
  </si>
  <si>
    <t>El consultor deberá implementar un plan de gestión ambiental y social que contemple la identificación temprana de requisitos normativos, la recopilación rigurosa de información técnica y jurídica, y la articulación con las autoridades ambientales locales
El consultor deberá diseñar e implementar estrategias de divulgación y participación comunitaria que garanticen la transparencia, el acceso a la información y la construcción de confianza con los actores sociales involucrados</t>
  </si>
  <si>
    <t>El Consultor deberá  garantizar el cumplimiento y suficiencia de requerimientos técnicos, establecidos en los términos de referencias para  cada una de las solicitudes o requerimientos hechos por la Entidad y/o la interventoría.
El consultor deberá atender los requerimientos de información adicional y/o falta de claridad de criterios y conceptos técnicos y/o calidad del producto</t>
  </si>
  <si>
    <t>Impacto financiero a los flujos de la Consultoría</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</si>
  <si>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la consultoría, para advertir oportunamente sobre su interferencia con el contrato y tomar las medidas tendiente a mitigar el impacto.  
Ante la aparición del evento efectuar los ajustes.
En caso de guerra tratar y acordar con El Instituto el tratamiento contractual </t>
  </si>
  <si>
    <t xml:space="preserve">Recopilación de datos estadísticos e información a partir  de las fuentes oficiales durante la etapa precontractual y contractual, sobre la ocurrencia de desastres naturales en la región del contrato, para adoptar medidas tendientes a mitigar su impacto sobre bienes del Consultor. </t>
  </si>
  <si>
    <t>Incumplimiento del Consultor en las gestiones ambientales y sociales necesarias para el desarrollo del contrato de consultoría</t>
  </si>
  <si>
    <t>Todos los participantes de la Ejecución de del contrato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</si>
  <si>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Retrasos en la entrega de documentos básicos de verificación del avance del contrato por parte del consultor</t>
  </si>
  <si>
    <t>El consultor deberá establecer un sistema de planificación y control documental que asegure la entrega puntual de los documentos requeridos, conforme a los hitos definidos en el contrato. 
Además, deberá mantener una comunicación fluida con la  interventoría y la supervisión del contrato para anticipar posibles ajustes y responder oportunamente a observaciones,  que puedan comprometer el avance del contrato de consultoría</t>
  </si>
  <si>
    <t>El Consultor deberá garantizar una estabilidad organizacional y laboral favorable que mitigue la deserción de personal. Se hará el cambio de profesionales que requiera el supervisor del contrato manteniendo los mínimos de formación y experiencia del componente humano ofertad</t>
  </si>
  <si>
    <t>Limitación en la movilidad. Se refiere a la posibilidad de encontrar limitaciones o restricciones en los Departamentos, Municipios, Veredas, corregimientos o sectores necesarios para acceder al lugar donde se desarrolle el mismo.</t>
  </si>
  <si>
    <t xml:space="preserve">El Consultor deberá analizar al momento de la estructuración de su oferta las condiciones de movilidad y acceso de los sectores propios de la ejecución del contrato, así como los necesarios para el transporte de materiales, personal o servicios.
El Consultor e Interventor deberán adoptar medidas de contingencia para superar los atrasos.
El INVIAS realizará la solicitud a las autoridades a fin de que se llegue a soluciones que permitan la continuidad en la ejecución del contrato. 
</t>
  </si>
  <si>
    <t>Planes de contingencia que permitan superar el evento y evitar retrasos en el cronograma del contrato.
Reuniones de seguimiento por parte de la interventoría y la Supervisión del contrato</t>
  </si>
  <si>
    <t xml:space="preserve">Seguimiento a la implementación de la nueva normatividad que aplique al contrato y a las medidas tomadas para mitigar su efecto. 
 Informes, requerimientos escritos. </t>
  </si>
  <si>
    <t>La supervisión e interventoría del contrato, deberán hacer seguimiento técnico y administrativo continuo a los entregables del consultor, mediante la revisión de cronogramas, validación de metodologías y control de calidad de los documentos recibidos.
Comités técnicos
Requerimientos escritos</t>
  </si>
  <si>
    <t xml:space="preserve">El consultor deberá ejecutar todas las labores necesarias para garantizar la entrega de estudios y diseños completos, técnicamente viables y constructivos, alineados con las normas vigentes y los estándares actuales en cada especialidad de ingeniería involucrada. </t>
  </si>
  <si>
    <t>La supervisión e interventoría de la consultoría deberán verificar que los estudios y diseños entregados por el consultor cumplan con los requerimientos técnicos, normativos y contractuales establecidos. 
Seguimiento al cumplimiento de los cronogramas, a la calidad de los productos entregables y la coherencia entre la solución propuesta y su viabilidad constructiva. 
Requerimientos escritos 
Comités técnicos</t>
  </si>
  <si>
    <t>Riesgo Social</t>
  </si>
  <si>
    <t>Cambios por ocurrencia de aspectos ambientales y fenómenos naturales adversos, que afecten el adecuado seguimiento y desarrollo de las actividades de cada contrato</t>
  </si>
  <si>
    <t>Conocimiento y verificación previa de las posibles amenazas y zonas vulnerables. 
El Consultor deberá implementar acciones en caso de presentarse alguno de estos riesgos identificados.
Ante la aparición del evento tratar y acordar con El Instituto el tratamiento contractual.</t>
  </si>
  <si>
    <t>Reunión de seguimiento y comunicación con las Entidades de control del riesgo de desastres del  departamento</t>
  </si>
  <si>
    <t>Semanal hasta que se supere el evento</t>
  </si>
  <si>
    <r>
      <t xml:space="preserve">Gestión Indebida y dolosa de los Recursos Financieros, de Insumos. Se refiere a la posibilidad de que el </t>
    </r>
    <r>
      <rPr>
        <u/>
        <sz val="11"/>
        <rFont val="Calibri"/>
        <family val="2"/>
        <scheme val="minor"/>
      </rPr>
      <t xml:space="preserve"> </t>
    </r>
    <r>
      <rPr>
        <sz val="11"/>
        <rFont val="Calibri"/>
        <family val="2"/>
        <scheme val="minor"/>
      </rPr>
      <t>Consultor, la Interventoría y los funcionarios del Instituto, promuevan y participen de acciones fraudulentas en el manejo de los recursos sin la respectiva justificación.</t>
    </r>
  </si>
  <si>
    <t>Riesgo por omisión, revisión incompleta o falta de determinación sobre la necesidad de consultas o permisos ambientales y sociales, de acuerdo con la normatividad vigente y que pueda afectar el cumplimiento del alcance contractual.</t>
  </si>
  <si>
    <t>Atrasos en la ejecución del contrato por trámites no previstos o no gestionados oportunamente.
Incumplimiento normativo frente a autoridades ambientales y sociales.</t>
  </si>
  <si>
    <t>Con la aprobación de la interventoría en materia socio ambiental</t>
  </si>
  <si>
    <t>La supervisión del contrato y la interventoría deberán mantener una matriz de trazabilidad con fechas de recopilación, validación, actualización y observaciones técnicas.
La supervisión del contrato y la interventoría deberán activar alertas tempranas ante inconsistencias, vacíos o demoras en la aprobación documental.</t>
  </si>
  <si>
    <t>Mensual hasta la aprobación de la interventoría</t>
  </si>
  <si>
    <t>Riesgo Operacional
Riesgo Ambiental
Riesgo Social</t>
  </si>
  <si>
    <t>Cambios de la Naturaleza. Se refiere a posibles cambios en aspectos ambientales y de la naturaleza que podrían influir considerablemente en los Estudios y diseños de las futuras obras. También impactos adversos debido a la ocurrencia de desastres naturales, que afecten los bienes, equipos, maquinaria, personal, insumos, materiales, etc. De propiedad del Consultor.  Riesgo que asume el PROPONENTE Y/O CONSULTOR.  Se excluyen daños en bienes de la nación que estarán a cargo de El Instituto</t>
  </si>
  <si>
    <t>Impacto económico a los flujos financieros del contrato</t>
  </si>
  <si>
    <t>Al inicio y durante la ejecución del contrato</t>
  </si>
  <si>
    <t xml:space="preserve">
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Verificación de las condiciones presupuestales del contrato</t>
  </si>
  <si>
    <t>Riesgo de alteración del PAC por circunstancias no imputables al INSTITUTO o por circunstancias de fuerza mayor o por estados de excepción decretados en el país.</t>
  </si>
  <si>
    <t>ESTUDIOS Y DISEÑOS PARA PUENTES PEATONALES EN EL MUNICIPIO DE DABEIBA, DEPARTAMENTO DE ANTIOQUIA</t>
  </si>
  <si>
    <t>Graves daños personales e institucionales. Daño a la reputación de la entidad, pérdida de recursos y daños sociales.</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</si>
  <si>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</si>
  <si>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Vigilancia de cada una de las actuaciones de los participantes de las obras.</t>
  </si>
  <si>
    <t>Riesgo Reputacional</t>
  </si>
  <si>
    <t>Impedir, limitar o poner en riesgo el ejercicio de su objeto social o empresarial en Colombia, afectando drásticamente la ejecución del presente Contrato hasta su posible paralización.</t>
  </si>
  <si>
    <t>Permanente en la etapa precontractual y en la contractual cuando se presente el evento.</t>
  </si>
  <si>
    <t>Incumplimiento en la entrega de las alternativas de tipología estructural dentro del plazo establecido</t>
  </si>
  <si>
    <t>El Consultor deberá elaborar un cronograma detallado de actividades, establecer hitos de control semanales y cumplir con la entrega de los documentos en los tiempos estipulados .</t>
  </si>
  <si>
    <t>Seguimiento al avance de los estudios conceptuales, revisión de entregables y verificación del cumplimiento del cronograma.
Comité de Seguimiento
Requerimientos por escrito</t>
  </si>
  <si>
    <t xml:space="preserve">Semanal hasta que se entreguen las alternativas </t>
  </si>
  <si>
    <t>Formulación de alternativas técnicamente insuficientes o con análisis incompletos.</t>
  </si>
  <si>
    <t>Afectación del cronograma de estudios y posibles incumplimientos contractuales.</t>
  </si>
  <si>
    <t>El Consultor deberá definir criterios técnicos de evaluación desde el inicio, implementando revisiones internas de calidad y realizar validaciones interdisciplinarias.</t>
  </si>
  <si>
    <t>A la aprobación de las alternativas</t>
  </si>
  <si>
    <t>A la entrega de alternativas</t>
  </si>
  <si>
    <t>La Supervisión e interventoría de la consultoría deberán realizar de manera periódica verificación de los avances técnicos y revisión por especialistas antes de la entrega oficial.</t>
  </si>
  <si>
    <t>Semanal hasta que se realice la aprobación de las alternativas</t>
  </si>
  <si>
    <t>No consideración de variables ambientales, de sostenibilidad o económicas exigidas en la evaluación de alternativas.</t>
  </si>
  <si>
    <t xml:space="preserve">Riesgo Operación
Riesgo Ambiental
</t>
  </si>
  <si>
    <t>Necesidad de reformular análisis y retrasos en la aprobación de la alternativa seleccionada.</t>
  </si>
  <si>
    <t>El Consultor deberá elaborar una metodología que incorpore todas las variables exigidas contractualmente.</t>
  </si>
  <si>
    <t>A la entrega y aprobación de las alternativas</t>
  </si>
  <si>
    <t>La Supervisión e interventoría de la consultoría deberán hacer revisiones sobre la información entregada para verificar la inclusión de todos los criterios requeridos.</t>
  </si>
  <si>
    <t>Semanal hasta que se realice la entrega, validación y aprobación de las alternativas</t>
  </si>
  <si>
    <t>Incumplimiento de la normatividad técnica vigente aplicable a infraestructura peatonal.</t>
  </si>
  <si>
    <t xml:space="preserve">Riesgo Operación
</t>
  </si>
  <si>
    <t>El Consultor deberá hacer una revisión normativa integral desde el inicio de la consultoría y elaborar una matriz de cumplimiento de requisitos técnicos y legales.</t>
  </si>
  <si>
    <t>La supervisión e interventoría de la consultoría deberán hacer verificaciones periódicas sobre el cumplimiento de la normativa y revisiones técnicas antes de cada entrega.
Comité de Seguimiento
Requerimientos por escrito</t>
  </si>
  <si>
    <t>Deficiencia en el diseño que no garantice condiciones adecuadas de accesibilidad para los usuarios del puente (incluyendo peatones, adultos mayores, niños, personas con movilidad reducida o discapacidad, usuarios en sillas de ruedas, bicicletas, animales, así como las mercancías que transportan los habitantes de la zona, entre otros)</t>
  </si>
  <si>
    <t>El Consultor deberá incorporar criterios de diseño universal y verificar el cumplimiento de las disposiciones sobre accesibilidad desde la fase conceptual.</t>
  </si>
  <si>
    <t>A la entrega y aprobación de los diseños</t>
  </si>
  <si>
    <t xml:space="preserve"> necesidad de realizar estudios complementarios o reprocesos.
Afectación al cronograma de la consultoría</t>
  </si>
  <si>
    <t>El Consultor deberá realizar un reconocimiento integral del área de influencia, apoyado en información cartográfica, visitas de campo y fuentes oficiales.</t>
  </si>
  <si>
    <t>La supervisión e interventoría de la consultoría deberán revisar el diseño de los elementos de accesibilidad durante la etapa del diseño.
Comité de Seguimiento
Requerimientos por escrito</t>
  </si>
  <si>
    <t>La supervisión e interventoría de la consultoría deberán hacer seguimiento al cumplimiento del plan de trabajo y verificación de que se hayan evaluado todas las fuentes potenciales identificadas.</t>
  </si>
  <si>
    <t>Semanal hasta que cese el evento</t>
  </si>
  <si>
    <t>Entrega incompleta o deficiente calidad técnica de los estudios y diseños conforme con la normatividad vigente y los estándares aplicables en todas las especialidades requeridas.</t>
  </si>
  <si>
    <t>Retrasos en la ejecución del contrato</t>
  </si>
  <si>
    <t>Retraso en la solicitud de información a las empresas de servicios públicos al inicio de la Consultoría</t>
  </si>
  <si>
    <t>Identificación incompleta o insuficiente de las fuentes de materiales dentro de las áreas de influencia de la consultoría</t>
  </si>
  <si>
    <t>Afectación del cronograma y posible incumplimiento de los plazos contractuales.</t>
  </si>
  <si>
    <t>El consultor deberá realizar solicitud formal de información a todas las empresas de servicios públicos identificadas en el área de influencia de la Consultoría.</t>
  </si>
  <si>
    <t>La supervisión e interventoría de la consultoría deberán verificar durante las primeras semanas del contrato el envío de las solicitudes y hacer seguimiento al cumplimiento del cronograma.</t>
  </si>
  <si>
    <t>Al inicio de la ejecución de contrato</t>
  </si>
  <si>
    <t>A la terminación de la ejecución de contrato</t>
  </si>
  <si>
    <r>
      <rPr>
        <b/>
        <sz val="10"/>
        <rFont val="Calibri"/>
        <family val="2"/>
        <scheme val="minor"/>
      </rPr>
      <t>Coexistencia de Proyectos:</t>
    </r>
    <r>
      <rPr>
        <sz val="10"/>
        <rFont val="Calibri"/>
        <family val="2"/>
        <scheme val="minor"/>
      </rPr>
      <t xml:space="preserve"> En desarrollo de la fase de la ejecución de la Consultoría, se espera la interacción y armonización concurran Contratistas del Instituto o de otra Entidad que se encuentre ejecutando en la actualidad o ejecuten actividades en el corredor vial proyectos que también intervienen en la misma zona de construcción de la obra</t>
    </r>
  </si>
  <si>
    <t xml:space="preserve">
Modificación o retrasos de
cronograma o plan detallado de trabajo.</t>
  </si>
  <si>
    <t>Se deberán definir acuerdos contractuales de coexistencia
El Consultor debe establecer y mantener los canales de comunicación y coordinación con los demás proyectos que le afectan o puedan llegar a afectarle.</t>
  </si>
  <si>
    <t>Seguimiento permanente por parte de la Interventoría y/o Supervisión de la Consultoría
 Informes de resultados, requerimientos escritos.</t>
  </si>
  <si>
    <t>Identificación incompleta o tardía de las obligaciones derivadas de la Ley de Víctimas y demás normativa aplicable en zonas afectadas por el conflicto armado.</t>
  </si>
  <si>
    <t>necesidad de incorporar actividades adicionales, retrasos en el desarrollo de los estudios y posibles observaciones por parte de la entidad.</t>
  </si>
  <si>
    <t>El Supervisor e interventoría de la Consultoría deberán verificar periódicamente el cumplimiento de la matriz de requisitos legales y el avance de las actividades sociales identificadas.</t>
  </si>
  <si>
    <t>Intervención de áreas con presencia de comunidades étnicas sin verificar previamente el régimen jurídico aplicable.</t>
  </si>
  <si>
    <t>Conflictos con las comunidades, requerimiento de trámites adicionales y retrasos en la ejecución de los estudios y diseños.</t>
  </si>
  <si>
    <t>El Consultor deberá Identificar oportunamente la presencia de comunidades étnicas mediante consultas a las entidades competentes y evaluar las restricciones aplicables antes de definir las intervenciones.</t>
  </si>
  <si>
    <t>Necesidad de ajustes y reprocesos incrementando costos y tiempos de la Consultoría.</t>
  </si>
  <si>
    <t>Semanal hasta que se aprueben los diseños</t>
  </si>
  <si>
    <t>El consultor deberá establecer un protocolo técnico-jurídico para la revisión de expedientes, licencias y pronunciamientos previos.
La interventoría deberá realizar la validación de la necesidad de consultas o permisos adicionales.
La interventoría y la supervisión deberán documentar  la trazabilidad de la revisión y decisiones adoptadas en actas técnicas y registros oficiales</t>
  </si>
  <si>
    <t>Gestión Indebida y dolosa de los Recursos Financieros, de Insumos y Obras. Se refiere a la posibilidad de que el Consultor,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</si>
  <si>
    <r>
      <rPr>
        <b/>
        <sz val="11"/>
        <rFont val="Calibri"/>
        <family val="2"/>
        <scheme val="minor"/>
      </rPr>
      <t xml:space="preserve">Comportamiento Corporativo: </t>
    </r>
    <r>
      <rPr>
        <sz val="11"/>
        <rFont val="Calibri"/>
        <family val="2"/>
        <scheme val="minor"/>
      </rPr>
      <t>Se refiere a la posibilidad de que el Consultor adjudicatario del presente proceso licitatorio del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del actual contrato.</t>
    </r>
  </si>
  <si>
    <t xml:space="preserve">Si el PROPONENTE se encuentra en la situación expuesta en el Riesgo Reputacional denominado Comportamiento Corporativo, deberá abstenerse de participar del presente proceso Licitatorio.                       
Si el Proponente se convierte en Consultor y el Riesgo Reputacional se manifiesta durante la ejecución contractual y de dicha manifestación se llegase a ocasionar daños al contrato y al INVIAS, la Entidad procederá a la aplicación de las clausulas que se estipulen en el Contrato y a las Normas Colombianas vigentes que rijan para la situación acaecida. </t>
  </si>
  <si>
    <t>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El Consultor, deberá tramitar las cuentas y facturas de manera puntual, cumpliendo estrictamente con lo establecido en los documentos contractuales.</t>
  </si>
  <si>
    <t>El Consultor deberá realizar desde el inicio un diagnóstico jurídico y social del área de influencia, identificando las obligaciones legales y los instrumentos aplicables a la Consultoría.</t>
  </si>
  <si>
    <t>La supervisión e interventoría de la consultoría deberá hacer seguimiento al resultado de las consultas institucionales y verificación de las áreas con presencia de comunidades étnicas dentro del corredor.</t>
  </si>
  <si>
    <t>Etapa precontractual y durante la ejecución de la Consultoría</t>
  </si>
  <si>
    <t>Reprocesos, retrasos en la Consultoría y posibles incumplimientos contractuales.</t>
  </si>
  <si>
    <t>CMA-DTE-SPI-037-2026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</si>
</sst>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color theme="1"/>
      <name val="Calibri"/>
      <family val="2"/>
      <scheme val="minor"/>
    </font>
    <font>
      <b/>
      <sz val="11"/>
      <name val="Calibri"/>
      <family val="2"/>
      <scheme val="minor"/>
    </font>
    <font>
      <sz val="11"/>
      <color rgb="FF000000"/>
      <name val="Calibri"/>
      <family val="2"/>
      <scheme val="minor"/>
    </font>
    <font>
      <u/>
      <sz val="11"/>
      <name val="Calibri"/>
      <family val="2"/>
      <scheme val="minor"/>
    </font>
    <font>
      <sz val="10"/>
      <name val="Calibri"/>
      <family val="2"/>
      <scheme val="minor"/>
    </font>
    <font>
      <b/>
      <sz val="1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medium">
        <color auto="1"/>
      </right>
      <top style="thin">
        <color auto="1"/>
      </top>
      <bottom style="thin">
        <color auto="1"/>
      </bottom>
      <diagonal/>
    </border>
    <border>
      <left style="medium">
        <color indexed="64"/>
      </left>
      <right style="thin">
        <color auto="1"/>
      </right>
      <top style="thin">
        <color auto="1"/>
      </top>
      <bottom style="thin">
        <color auto="1"/>
      </bottom>
      <diagonal/>
    </border>
    <border>
      <left style="thin">
        <color indexed="64"/>
      </left>
      <right style="medium">
        <color indexed="64"/>
      </right>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87">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8" fillId="0" borderId="0" xfId="0" applyFont="1"/>
    <xf numFmtId="9" fontId="8" fillId="0" borderId="1" xfId="2" applyFont="1" applyFill="1" applyBorder="1" applyAlignment="1">
      <alignment horizontal="center" vertical="center" wrapText="1"/>
    </xf>
    <xf numFmtId="0" fontId="8" fillId="0" borderId="8" xfId="1" applyFont="1" applyBorder="1" applyAlignment="1">
      <alignment horizontal="center" vertical="center" textRotation="90" wrapText="1"/>
    </xf>
    <xf numFmtId="9" fontId="8" fillId="0" borderId="2" xfId="2" applyFont="1" applyFill="1" applyBorder="1" applyAlignment="1">
      <alignment horizontal="center" vertical="center" wrapText="1"/>
    </xf>
    <xf numFmtId="9" fontId="8" fillId="0" borderId="8" xfId="2" applyFont="1" applyFill="1" applyBorder="1" applyAlignment="1">
      <alignment horizontal="center" vertical="center" wrapText="1"/>
    </xf>
    <xf numFmtId="0" fontId="8" fillId="0" borderId="1" xfId="1" applyFont="1" applyBorder="1" applyAlignment="1">
      <alignment horizontal="center" vertical="center" textRotation="90" wrapText="1"/>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8" fillId="0" borderId="1" xfId="0" applyFont="1" applyBorder="1" applyAlignment="1">
      <alignment horizontal="center" vertical="center" textRotation="90" wrapText="1"/>
    </xf>
    <xf numFmtId="0" fontId="4" fillId="0" borderId="2" xfId="0" applyFont="1" applyBorder="1" applyAlignment="1">
      <alignment horizontal="center" vertical="center" wrapText="1"/>
    </xf>
    <xf numFmtId="0" fontId="4" fillId="0" borderId="1" xfId="0" applyFont="1" applyBorder="1"/>
    <xf numFmtId="0" fontId="7" fillId="0" borderId="1" xfId="0" applyFont="1" applyBorder="1" applyAlignment="1">
      <alignment horizontal="center" vertical="center" textRotation="90"/>
    </xf>
    <xf numFmtId="0" fontId="7" fillId="0" borderId="1" xfId="0" applyFont="1" applyBorder="1" applyAlignment="1">
      <alignment horizontal="center" vertical="center" textRotation="90" wrapText="1"/>
    </xf>
    <xf numFmtId="0" fontId="9" fillId="0" borderId="1" xfId="0" applyFont="1" applyBorder="1" applyAlignment="1">
      <alignment horizontal="center" vertical="center" wrapText="1"/>
    </xf>
    <xf numFmtId="0" fontId="8" fillId="3" borderId="1" xfId="0" applyFont="1" applyFill="1" applyBorder="1" applyAlignment="1">
      <alignment horizontal="center" vertical="center" textRotation="90"/>
    </xf>
    <xf numFmtId="0" fontId="4" fillId="3" borderId="1" xfId="0" applyFont="1" applyFill="1" applyBorder="1" applyAlignment="1">
      <alignment horizontal="center" vertical="center" wrapText="1"/>
    </xf>
    <xf numFmtId="0" fontId="8" fillId="3" borderId="1" xfId="0" applyFont="1" applyFill="1" applyBorder="1" applyAlignment="1">
      <alignment horizontal="center" vertical="center" textRotation="90" wrapText="1"/>
    </xf>
    <xf numFmtId="0" fontId="4" fillId="0" borderId="8" xfId="0" applyFont="1" applyBorder="1" applyAlignment="1">
      <alignment horizontal="center" vertical="center" wrapText="1"/>
    </xf>
    <xf numFmtId="0" fontId="7" fillId="0" borderId="2" xfId="0" applyFont="1" applyBorder="1" applyAlignment="1">
      <alignment horizontal="center" vertical="center" textRotation="90"/>
    </xf>
    <xf numFmtId="0" fontId="4" fillId="0" borderId="17" xfId="0" applyFont="1" applyBorder="1" applyAlignment="1">
      <alignment horizontal="center" vertical="center" wrapText="1"/>
    </xf>
    <xf numFmtId="0" fontId="4" fillId="3" borderId="1" xfId="0" applyFont="1" applyFill="1" applyBorder="1" applyAlignment="1">
      <alignment horizontal="center" vertical="center"/>
    </xf>
    <xf numFmtId="0" fontId="7" fillId="3" borderId="1" xfId="0" applyFont="1" applyFill="1" applyBorder="1" applyAlignment="1">
      <alignment horizontal="center" vertical="center" textRotation="90"/>
    </xf>
    <xf numFmtId="0" fontId="8"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7" xfId="0" applyBorder="1" applyAlignment="1">
      <alignment horizontal="center" vertical="center" wrapText="1"/>
    </xf>
    <xf numFmtId="0" fontId="0" fillId="3" borderId="1" xfId="0" applyFill="1" applyBorder="1" applyAlignment="1">
      <alignment horizontal="center" vertical="center" wrapText="1"/>
    </xf>
    <xf numFmtId="0" fontId="0" fillId="0" borderId="1" xfId="0" applyBorder="1" applyAlignment="1">
      <alignment horizontal="center" vertical="center"/>
    </xf>
    <xf numFmtId="0" fontId="0" fillId="0" borderId="18" xfId="0" applyBorder="1" applyAlignment="1">
      <alignment horizontal="center" vertical="center" wrapText="1"/>
    </xf>
    <xf numFmtId="0" fontId="4" fillId="0" borderId="8" xfId="0" applyFont="1" applyBorder="1" applyAlignment="1">
      <alignment horizontal="center" vertical="center"/>
    </xf>
    <xf numFmtId="0" fontId="8" fillId="0" borderId="8" xfId="0" applyFont="1" applyBorder="1" applyAlignment="1">
      <alignment horizontal="center" vertical="center" wrapText="1"/>
    </xf>
    <xf numFmtId="0" fontId="8" fillId="0" borderId="8" xfId="0" applyFont="1" applyBorder="1" applyAlignment="1">
      <alignment horizontal="center" vertical="center"/>
    </xf>
    <xf numFmtId="0" fontId="4" fillId="0" borderId="19" xfId="0" applyFont="1" applyBorder="1" applyAlignment="1">
      <alignment horizontal="center" vertical="center" wrapText="1"/>
    </xf>
    <xf numFmtId="0" fontId="11" fillId="0" borderId="0" xfId="0" applyFont="1"/>
    <xf numFmtId="0" fontId="12" fillId="0" borderId="1" xfId="0" applyFont="1" applyBorder="1" applyAlignment="1">
      <alignment horizontal="center" vertical="center" textRotation="90"/>
    </xf>
    <xf numFmtId="0" fontId="12" fillId="0" borderId="1" xfId="0" applyFont="1" applyBorder="1" applyAlignment="1">
      <alignment horizontal="center" vertical="center" textRotation="90" wrapText="1"/>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12"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4" fillId="0" borderId="6" xfId="0" applyFont="1" applyBorder="1" applyAlignment="1">
      <alignment horizontal="center" vertical="center" wrapText="1"/>
    </xf>
    <xf numFmtId="9" fontId="8" fillId="0" borderId="7" xfId="2" applyFont="1" applyFill="1" applyBorder="1" applyAlignment="1">
      <alignment horizontal="center" vertical="center" wrapText="1"/>
    </xf>
    <xf numFmtId="9" fontId="8" fillId="0" borderId="5" xfId="2" applyFont="1" applyFill="1" applyBorder="1" applyAlignment="1">
      <alignment horizontal="center" vertical="center" wrapText="1"/>
    </xf>
    <xf numFmtId="9" fontId="8" fillId="0" borderId="8" xfId="2" applyFont="1" applyFill="1" applyBorder="1" applyAlignment="1">
      <alignment horizontal="center" vertical="center" wrapText="1"/>
    </xf>
    <xf numFmtId="0" fontId="8" fillId="0" borderId="9" xfId="0" applyFont="1" applyBorder="1" applyAlignment="1">
      <alignment horizontal="center"/>
    </xf>
    <xf numFmtId="0" fontId="8" fillId="0" borderId="10" xfId="0" applyFont="1" applyBorder="1" applyAlignment="1">
      <alignment horizontal="center"/>
    </xf>
    <xf numFmtId="0" fontId="8" fillId="0" borderId="13" xfId="0" applyFont="1" applyBorder="1" applyAlignment="1">
      <alignment horizontal="center"/>
    </xf>
    <xf numFmtId="0" fontId="8" fillId="0" borderId="11" xfId="0" applyFont="1" applyBorder="1" applyAlignment="1">
      <alignment horizontal="center"/>
    </xf>
    <xf numFmtId="0" fontId="8" fillId="0" borderId="0" xfId="0" applyFont="1" applyAlignment="1">
      <alignment horizontal="center"/>
    </xf>
    <xf numFmtId="0" fontId="8" fillId="0" borderId="14" xfId="0" applyFont="1" applyBorder="1" applyAlignment="1">
      <alignment horizontal="center"/>
    </xf>
    <xf numFmtId="0" fontId="8" fillId="0" borderId="12" xfId="0" applyFont="1" applyBorder="1" applyAlignment="1">
      <alignment horizontal="center"/>
    </xf>
    <xf numFmtId="0" fontId="8" fillId="0" borderId="15" xfId="0" applyFont="1" applyBorder="1" applyAlignment="1">
      <alignment horizontal="center"/>
    </xf>
    <xf numFmtId="0" fontId="8" fillId="0" borderId="16" xfId="0" applyFont="1" applyBorder="1" applyAlignment="1">
      <alignment horizontal="center"/>
    </xf>
    <xf numFmtId="0" fontId="8" fillId="0" borderId="7" xfId="1" applyFont="1" applyBorder="1" applyAlignment="1">
      <alignment horizontal="center" vertical="center" textRotation="90" wrapText="1"/>
    </xf>
    <xf numFmtId="0" fontId="8" fillId="0" borderId="5" xfId="1" applyFont="1" applyBorder="1" applyAlignment="1">
      <alignment horizontal="center" vertical="center" textRotation="90" wrapText="1"/>
    </xf>
    <xf numFmtId="0" fontId="8" fillId="0" borderId="8" xfId="1" applyFont="1" applyBorder="1" applyAlignment="1">
      <alignment horizontal="center" vertical="center" textRotation="90"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9" fontId="8" fillId="0" borderId="9" xfId="2" applyFont="1" applyFill="1" applyBorder="1" applyAlignment="1">
      <alignment horizontal="center" vertical="center" wrapText="1"/>
    </xf>
    <xf numFmtId="9" fontId="8" fillId="0" borderId="13" xfId="2" applyFont="1" applyFill="1" applyBorder="1" applyAlignment="1">
      <alignment horizontal="center" vertical="center" wrapText="1"/>
    </xf>
    <xf numFmtId="9" fontId="8" fillId="0" borderId="12" xfId="2" applyFont="1" applyFill="1" applyBorder="1" applyAlignment="1">
      <alignment horizontal="center" vertical="center" wrapText="1"/>
    </xf>
    <xf numFmtId="9" fontId="8" fillId="0" borderId="16" xfId="2" applyFont="1" applyFill="1" applyBorder="1" applyAlignment="1">
      <alignment horizontal="center" vertical="center" wrapText="1"/>
    </xf>
    <xf numFmtId="9" fontId="8" fillId="0" borderId="10" xfId="2" applyFont="1" applyFill="1" applyBorder="1" applyAlignment="1">
      <alignment horizontal="center" vertical="center" wrapText="1"/>
    </xf>
    <xf numFmtId="9" fontId="8" fillId="0" borderId="15" xfId="2" applyFont="1" applyFill="1" applyBorder="1" applyAlignment="1">
      <alignment horizontal="center" vertical="center" wrapText="1"/>
    </xf>
    <xf numFmtId="9" fontId="8" fillId="0" borderId="1" xfId="2" applyFont="1" applyFill="1" applyBorder="1" applyAlignment="1">
      <alignment horizontal="center" vertical="center" wrapText="1"/>
    </xf>
    <xf numFmtId="0" fontId="8" fillId="0" borderId="7" xfId="1" applyFont="1" applyBorder="1" applyAlignment="1">
      <alignment horizontal="center" vertical="center" wrapText="1"/>
    </xf>
    <xf numFmtId="0" fontId="8" fillId="0" borderId="5" xfId="1" applyFont="1" applyBorder="1" applyAlignment="1">
      <alignment horizontal="center" vertical="center" wrapText="1"/>
    </xf>
    <xf numFmtId="0" fontId="8" fillId="0" borderId="8" xfId="1"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268061</xdr:colOff>
      <xdr:row>0</xdr:row>
      <xdr:rowOff>876084</xdr:rowOff>
    </xdr:from>
    <xdr:to>
      <xdr:col>5</xdr:col>
      <xdr:colOff>152400</xdr:colOff>
      <xdr:row>2</xdr:row>
      <xdr:rowOff>113362</xdr:rowOff>
    </xdr:to>
    <xdr:pic>
      <xdr:nvPicPr>
        <xdr:cNvPr id="2" name="Imagen 1">
          <a:extLst>
            <a:ext uri="{FF2B5EF4-FFF2-40B4-BE49-F238E27FC236}">
              <a16:creationId xmlns:a16="http://schemas.microsoft.com/office/drawing/2014/main" id="{5583C3A9-F8FD-4024-8508-B04B6E0FA4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9575" y="876084"/>
          <a:ext cx="1658711" cy="663307"/>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44"/>
  <sheetViews>
    <sheetView showGridLines="0" tabSelected="1" zoomScale="70" zoomScaleNormal="70" workbookViewId="0">
      <selection activeCell="G2" sqref="G2:Y2"/>
    </sheetView>
  </sheetViews>
  <sheetFormatPr baseColWidth="10" defaultColWidth="10.88671875" defaultRowHeight="139.19999999999999" customHeight="1" x14ac:dyDescent="0.3"/>
  <cols>
    <col min="1" max="1" width="2.109375" style="2" customWidth="1"/>
    <col min="2" max="2" width="5.6640625" style="9" bestFit="1" customWidth="1"/>
    <col min="3" max="3" width="5.44140625" style="9" customWidth="1"/>
    <col min="4" max="4" width="6.6640625" style="9" customWidth="1"/>
    <col min="5" max="5" width="8.109375" style="9" bestFit="1" customWidth="1"/>
    <col min="6" max="6" width="8.5546875" style="9" customWidth="1"/>
    <col min="7" max="7" width="41.33203125" style="19" customWidth="1"/>
    <col min="8" max="8" width="33.44140625" style="19" customWidth="1"/>
    <col min="9" max="11" width="10.5546875" style="2" customWidth="1"/>
    <col min="12" max="12" width="14.44140625" style="9" customWidth="1"/>
    <col min="13" max="13" width="10.5546875" style="2" customWidth="1"/>
    <col min="14" max="14" width="17.6640625" style="2" customWidth="1"/>
    <col min="15" max="15" width="60.33203125" style="2" customWidth="1"/>
    <col min="16" max="19" width="11.109375" style="2" customWidth="1"/>
    <col min="20" max="20" width="15.109375" style="2" customWidth="1"/>
    <col min="21" max="21" width="20.33203125" style="2" customWidth="1"/>
    <col min="22" max="22" width="20.109375" style="2" customWidth="1"/>
    <col min="23" max="23" width="19.5546875" style="2" customWidth="1"/>
    <col min="24" max="24" width="56.109375" style="2" customWidth="1"/>
    <col min="25" max="25" width="27.33203125" style="2" customWidth="1"/>
    <col min="26" max="16384" width="10.88671875" style="2"/>
  </cols>
  <sheetData>
    <row r="1" spans="1:25" s="9" customFormat="1" ht="51" customHeight="1" x14ac:dyDescent="0.3">
      <c r="B1" s="55"/>
      <c r="C1" s="56"/>
      <c r="D1" s="56"/>
      <c r="E1" s="56"/>
      <c r="F1" s="57"/>
      <c r="G1" s="67" t="s">
        <v>153</v>
      </c>
      <c r="H1" s="68"/>
      <c r="I1" s="68"/>
      <c r="J1" s="68"/>
      <c r="K1" s="68"/>
      <c r="L1" s="68"/>
      <c r="M1" s="68"/>
      <c r="N1" s="68"/>
      <c r="O1" s="68"/>
      <c r="P1" s="68"/>
      <c r="Q1" s="68"/>
      <c r="R1" s="68"/>
      <c r="S1" s="68"/>
      <c r="T1" s="68"/>
      <c r="U1" s="68"/>
      <c r="V1" s="68"/>
      <c r="W1" s="68"/>
      <c r="X1" s="68"/>
      <c r="Y1" s="69"/>
    </row>
    <row r="2" spans="1:25" s="9" customFormat="1" ht="43.2" customHeight="1" x14ac:dyDescent="0.3">
      <c r="B2" s="58"/>
      <c r="C2" s="59"/>
      <c r="D2" s="59"/>
      <c r="E2" s="59"/>
      <c r="F2" s="60"/>
      <c r="G2" s="70" t="s">
        <v>301</v>
      </c>
      <c r="H2" s="71"/>
      <c r="I2" s="71"/>
      <c r="J2" s="71"/>
      <c r="K2" s="71"/>
      <c r="L2" s="71"/>
      <c r="M2" s="71"/>
      <c r="N2" s="71"/>
      <c r="O2" s="71"/>
      <c r="P2" s="71"/>
      <c r="Q2" s="71"/>
      <c r="R2" s="71"/>
      <c r="S2" s="71"/>
      <c r="T2" s="71"/>
      <c r="U2" s="71"/>
      <c r="V2" s="71"/>
      <c r="W2" s="71"/>
      <c r="X2" s="71"/>
      <c r="Y2" s="72"/>
    </row>
    <row r="3" spans="1:25" s="9" customFormat="1" ht="47.4" customHeight="1" x14ac:dyDescent="0.3">
      <c r="B3" s="61"/>
      <c r="C3" s="62"/>
      <c r="D3" s="62"/>
      <c r="E3" s="62"/>
      <c r="F3" s="63"/>
      <c r="G3" s="67" t="s">
        <v>234</v>
      </c>
      <c r="H3" s="73"/>
      <c r="I3" s="73"/>
      <c r="J3" s="73"/>
      <c r="K3" s="73"/>
      <c r="L3" s="73"/>
      <c r="M3" s="73"/>
      <c r="N3" s="73"/>
      <c r="O3" s="73"/>
      <c r="P3" s="73"/>
      <c r="Q3" s="73"/>
      <c r="R3" s="73"/>
      <c r="S3" s="73"/>
      <c r="T3" s="73"/>
      <c r="U3" s="73"/>
      <c r="V3" s="73"/>
      <c r="W3" s="73"/>
      <c r="X3" s="73"/>
      <c r="Y3" s="74"/>
    </row>
    <row r="4" spans="1:25" s="9" customFormat="1" ht="139.19999999999999" customHeight="1" x14ac:dyDescent="0.3">
      <c r="B4" s="64" t="s">
        <v>0</v>
      </c>
      <c r="C4" s="64" t="s">
        <v>183</v>
      </c>
      <c r="D4" s="64" t="s">
        <v>184</v>
      </c>
      <c r="E4" s="64" t="s">
        <v>185</v>
      </c>
      <c r="F4" s="64" t="s">
        <v>186</v>
      </c>
      <c r="G4" s="82" t="s">
        <v>187</v>
      </c>
      <c r="H4" s="82" t="s">
        <v>188</v>
      </c>
      <c r="I4" s="64" t="s">
        <v>8</v>
      </c>
      <c r="J4" s="64" t="s">
        <v>9</v>
      </c>
      <c r="K4" s="64" t="s">
        <v>189</v>
      </c>
      <c r="L4" s="64" t="s">
        <v>190</v>
      </c>
      <c r="M4" s="75" t="s">
        <v>1</v>
      </c>
      <c r="N4" s="76"/>
      <c r="O4" s="52" t="s">
        <v>2</v>
      </c>
      <c r="P4" s="75" t="s">
        <v>3</v>
      </c>
      <c r="Q4" s="79"/>
      <c r="R4" s="79"/>
      <c r="S4" s="76"/>
      <c r="T4" s="52" t="s">
        <v>4</v>
      </c>
      <c r="U4" s="52" t="s">
        <v>5</v>
      </c>
      <c r="V4" s="52" t="s">
        <v>12</v>
      </c>
      <c r="W4" s="52" t="s">
        <v>13</v>
      </c>
      <c r="X4" s="81" t="s">
        <v>6</v>
      </c>
      <c r="Y4" s="81"/>
    </row>
    <row r="5" spans="1:25" s="9" customFormat="1" ht="139.19999999999999" customHeight="1" x14ac:dyDescent="0.3">
      <c r="B5" s="65"/>
      <c r="C5" s="65"/>
      <c r="D5" s="65"/>
      <c r="E5" s="65"/>
      <c r="F5" s="65"/>
      <c r="G5" s="83"/>
      <c r="H5" s="83"/>
      <c r="I5" s="65"/>
      <c r="J5" s="65"/>
      <c r="K5" s="65"/>
      <c r="L5" s="65"/>
      <c r="M5" s="77"/>
      <c r="N5" s="78"/>
      <c r="O5" s="53"/>
      <c r="P5" s="77"/>
      <c r="Q5" s="80"/>
      <c r="R5" s="80"/>
      <c r="S5" s="78"/>
      <c r="T5" s="53"/>
      <c r="U5" s="53"/>
      <c r="V5" s="53"/>
      <c r="W5" s="53"/>
      <c r="X5" s="81"/>
      <c r="Y5" s="81"/>
    </row>
    <row r="6" spans="1:25" s="9" customFormat="1" ht="139.19999999999999" customHeight="1" x14ac:dyDescent="0.3">
      <c r="B6" s="66"/>
      <c r="C6" s="66"/>
      <c r="D6" s="66"/>
      <c r="E6" s="66"/>
      <c r="F6" s="66"/>
      <c r="G6" s="84"/>
      <c r="H6" s="84"/>
      <c r="I6" s="66"/>
      <c r="J6" s="66"/>
      <c r="K6" s="66"/>
      <c r="L6" s="66"/>
      <c r="M6" s="10" t="s">
        <v>7</v>
      </c>
      <c r="N6" s="12" t="s">
        <v>126</v>
      </c>
      <c r="O6" s="54"/>
      <c r="P6" s="14" t="s">
        <v>8</v>
      </c>
      <c r="Q6" s="14" t="s">
        <v>9</v>
      </c>
      <c r="R6" s="14" t="s">
        <v>10</v>
      </c>
      <c r="S6" s="14" t="s">
        <v>11</v>
      </c>
      <c r="T6" s="54"/>
      <c r="U6" s="54"/>
      <c r="V6" s="54"/>
      <c r="W6" s="54"/>
      <c r="X6" s="13" t="s">
        <v>14</v>
      </c>
      <c r="Y6" s="10" t="s">
        <v>15</v>
      </c>
    </row>
    <row r="7" spans="1:25" ht="139.19999999999999" customHeight="1" x14ac:dyDescent="0.3">
      <c r="A7" s="15"/>
      <c r="B7" s="16">
        <v>1</v>
      </c>
      <c r="C7" s="17" t="s">
        <v>25</v>
      </c>
      <c r="D7" s="17" t="s">
        <v>78</v>
      </c>
      <c r="E7" s="11" t="s">
        <v>79</v>
      </c>
      <c r="F7" s="11" t="s">
        <v>80</v>
      </c>
      <c r="G7" s="18" t="s">
        <v>125</v>
      </c>
      <c r="H7" s="18" t="s">
        <v>151</v>
      </c>
      <c r="I7" s="18">
        <v>2</v>
      </c>
      <c r="J7" s="18">
        <v>3</v>
      </c>
      <c r="K7" s="18">
        <f>+I7+J7</f>
        <v>5</v>
      </c>
      <c r="L7" s="34" t="str">
        <f>+IF(AND(K7&gt;=2,K7&lt;=4),"Riesgo Bajo",IF(K7=5,"Riesgo Medio",IF(AND(K7&gt;=6,K7&lt;=7),"Riesgo Alto",IF(AND(K7&gt;=8,K7&lt;=10),"Riesgo Extremo",""))))</f>
        <v>Riesgo Medio</v>
      </c>
      <c r="M7" s="18" t="s">
        <v>19</v>
      </c>
      <c r="N7" s="18"/>
      <c r="O7" s="18" t="s">
        <v>182</v>
      </c>
      <c r="P7" s="18">
        <v>1</v>
      </c>
      <c r="Q7" s="18">
        <v>2</v>
      </c>
      <c r="R7" s="18">
        <f>+P7+Q7</f>
        <v>3</v>
      </c>
      <c r="S7" s="18" t="str">
        <f>+IF(AND(R7&gt;=2,R7&lt;=4),"Riesgo Bajo",IF(R7=5,"Riesgo Medio",IF(AND(R7&gt;=6,R7&lt;=7),"Riesgo Alto",IF(AND(R7&gt;=8,R7&lt;=10),"Riesgo Extremo",""))))</f>
        <v>Riesgo Bajo</v>
      </c>
      <c r="T7" s="18" t="s">
        <v>20</v>
      </c>
      <c r="U7" s="18" t="s">
        <v>113</v>
      </c>
      <c r="V7" s="18" t="s">
        <v>93</v>
      </c>
      <c r="W7" s="18" t="s">
        <v>94</v>
      </c>
      <c r="X7" s="18" t="s">
        <v>90</v>
      </c>
      <c r="Y7" s="18" t="s">
        <v>191</v>
      </c>
    </row>
    <row r="8" spans="1:25" ht="139.19999999999999" customHeight="1" x14ac:dyDescent="0.3">
      <c r="A8" s="19"/>
      <c r="B8" s="16">
        <v>2</v>
      </c>
      <c r="C8" s="17" t="s">
        <v>16</v>
      </c>
      <c r="D8" s="17" t="s">
        <v>24</v>
      </c>
      <c r="E8" s="17" t="s">
        <v>120</v>
      </c>
      <c r="F8" s="11" t="s">
        <v>80</v>
      </c>
      <c r="G8" s="18" t="s">
        <v>121</v>
      </c>
      <c r="H8" s="18" t="s">
        <v>192</v>
      </c>
      <c r="I8" s="18">
        <v>2</v>
      </c>
      <c r="J8" s="18">
        <v>3</v>
      </c>
      <c r="K8" s="18">
        <f t="shared" ref="K8:K44" si="0">+I8+J8</f>
        <v>5</v>
      </c>
      <c r="L8" s="34" t="str">
        <f t="shared" ref="L8:L44" si="1">+IF(AND(K8&gt;=2,K8&lt;=4),"Riesgo Bajo",IF(K8=5,"Riesgo Medio",IF(AND(K8&gt;=6,K8&lt;=7),"Riesgo Alto",IF(AND(K8&gt;=8,K8&lt;=10),"Riesgo Extremo",""))))</f>
        <v>Riesgo Medio</v>
      </c>
      <c r="M8" s="18" t="s">
        <v>19</v>
      </c>
      <c r="N8" s="18" t="s">
        <v>19</v>
      </c>
      <c r="O8" s="18" t="s">
        <v>193</v>
      </c>
      <c r="P8" s="18">
        <v>1</v>
      </c>
      <c r="Q8" s="18">
        <v>2</v>
      </c>
      <c r="R8" s="18">
        <f t="shared" ref="R8:R44" si="2">+P8+Q8</f>
        <v>3</v>
      </c>
      <c r="S8" s="18" t="str">
        <f t="shared" ref="S8:S44" si="3">+IF(AND(R8&gt;=2,R8&lt;=4),"Riesgo Bajo",IF(R8=5,"Riesgo Medio",IF(AND(R8&gt;=6,R8&lt;=7),"Riesgo Alto",IF(AND(R8&gt;=8,R8&lt;=10),"Riesgo Extremo",""))))</f>
        <v>Riesgo Bajo</v>
      </c>
      <c r="T8" s="18" t="s">
        <v>20</v>
      </c>
      <c r="U8" s="18" t="s">
        <v>134</v>
      </c>
      <c r="V8" s="18" t="s">
        <v>122</v>
      </c>
      <c r="W8" s="18" t="s">
        <v>123</v>
      </c>
      <c r="X8" s="18" t="s">
        <v>124</v>
      </c>
      <c r="Y8" s="18" t="s">
        <v>191</v>
      </c>
    </row>
    <row r="9" spans="1:25" ht="139.19999999999999" customHeight="1" x14ac:dyDescent="0.3">
      <c r="B9" s="16">
        <v>3</v>
      </c>
      <c r="C9" s="17" t="s">
        <v>16</v>
      </c>
      <c r="D9" s="17" t="s">
        <v>24</v>
      </c>
      <c r="E9" s="17" t="s">
        <v>88</v>
      </c>
      <c r="F9" s="20" t="s">
        <v>95</v>
      </c>
      <c r="G9" s="18" t="s">
        <v>127</v>
      </c>
      <c r="H9" s="18" t="s">
        <v>128</v>
      </c>
      <c r="I9" s="18">
        <v>2</v>
      </c>
      <c r="J9" s="18">
        <v>3</v>
      </c>
      <c r="K9" s="18">
        <f t="shared" si="0"/>
        <v>5</v>
      </c>
      <c r="L9" s="34" t="str">
        <f t="shared" si="1"/>
        <v>Riesgo Medio</v>
      </c>
      <c r="M9" s="18"/>
      <c r="N9" s="18" t="s">
        <v>19</v>
      </c>
      <c r="O9" s="18" t="s">
        <v>129</v>
      </c>
      <c r="P9" s="18">
        <v>1</v>
      </c>
      <c r="Q9" s="18">
        <v>2</v>
      </c>
      <c r="R9" s="18">
        <f t="shared" si="2"/>
        <v>3</v>
      </c>
      <c r="S9" s="18" t="str">
        <f t="shared" si="3"/>
        <v>Riesgo Bajo</v>
      </c>
      <c r="T9" s="18" t="s">
        <v>89</v>
      </c>
      <c r="U9" s="18" t="s">
        <v>130</v>
      </c>
      <c r="V9" s="18" t="s">
        <v>74</v>
      </c>
      <c r="W9" s="18" t="s">
        <v>27</v>
      </c>
      <c r="X9" s="18" t="s">
        <v>131</v>
      </c>
      <c r="Y9" s="18" t="s">
        <v>191</v>
      </c>
    </row>
    <row r="10" spans="1:25" ht="139.19999999999999" customHeight="1" x14ac:dyDescent="0.3">
      <c r="B10" s="16">
        <v>4</v>
      </c>
      <c r="C10" s="17" t="s">
        <v>25</v>
      </c>
      <c r="D10" s="17" t="s">
        <v>78</v>
      </c>
      <c r="E10" s="17" t="s">
        <v>81</v>
      </c>
      <c r="F10" s="20" t="s">
        <v>157</v>
      </c>
      <c r="G10" s="18" t="s">
        <v>136</v>
      </c>
      <c r="H10" s="18" t="s">
        <v>137</v>
      </c>
      <c r="I10" s="18">
        <v>2</v>
      </c>
      <c r="J10" s="18">
        <v>3</v>
      </c>
      <c r="K10" s="18">
        <f t="shared" si="0"/>
        <v>5</v>
      </c>
      <c r="L10" s="34" t="str">
        <f t="shared" si="1"/>
        <v>Riesgo Medio</v>
      </c>
      <c r="M10" s="18" t="s">
        <v>19</v>
      </c>
      <c r="N10" s="18"/>
      <c r="O10" s="18" t="s">
        <v>132</v>
      </c>
      <c r="P10" s="18">
        <v>1</v>
      </c>
      <c r="Q10" s="18">
        <v>2</v>
      </c>
      <c r="R10" s="18">
        <f t="shared" si="2"/>
        <v>3</v>
      </c>
      <c r="S10" s="18" t="str">
        <f t="shared" si="3"/>
        <v>Riesgo Bajo</v>
      </c>
      <c r="T10" s="18" t="s">
        <v>20</v>
      </c>
      <c r="U10" s="18" t="s">
        <v>114</v>
      </c>
      <c r="V10" s="18" t="s">
        <v>96</v>
      </c>
      <c r="W10" s="18" t="s">
        <v>94</v>
      </c>
      <c r="X10" s="18" t="s">
        <v>97</v>
      </c>
      <c r="Y10" s="18" t="s">
        <v>191</v>
      </c>
    </row>
    <row r="11" spans="1:25" ht="139.19999999999999" customHeight="1" x14ac:dyDescent="0.3">
      <c r="B11" s="16">
        <v>5</v>
      </c>
      <c r="C11" s="17" t="s">
        <v>25</v>
      </c>
      <c r="D11" s="17" t="s">
        <v>17</v>
      </c>
      <c r="E11" s="17" t="s">
        <v>91</v>
      </c>
      <c r="F11" s="20" t="s">
        <v>158</v>
      </c>
      <c r="G11" s="18" t="s">
        <v>98</v>
      </c>
      <c r="H11" s="18" t="s">
        <v>133</v>
      </c>
      <c r="I11" s="18">
        <v>2</v>
      </c>
      <c r="J11" s="18">
        <v>3</v>
      </c>
      <c r="K11" s="18">
        <f t="shared" si="0"/>
        <v>5</v>
      </c>
      <c r="L11" s="34" t="str">
        <f t="shared" si="1"/>
        <v>Riesgo Medio</v>
      </c>
      <c r="M11" s="18" t="s">
        <v>19</v>
      </c>
      <c r="N11" s="18" t="s">
        <v>19</v>
      </c>
      <c r="O11" s="18" t="s">
        <v>99</v>
      </c>
      <c r="P11" s="18">
        <v>1</v>
      </c>
      <c r="Q11" s="18">
        <v>2</v>
      </c>
      <c r="R11" s="18">
        <f t="shared" si="2"/>
        <v>3</v>
      </c>
      <c r="S11" s="18" t="str">
        <f t="shared" si="3"/>
        <v>Riesgo Bajo</v>
      </c>
      <c r="T11" s="18" t="s">
        <v>20</v>
      </c>
      <c r="U11" s="18" t="s">
        <v>134</v>
      </c>
      <c r="V11" s="18" t="s">
        <v>93</v>
      </c>
      <c r="W11" s="18" t="s">
        <v>94</v>
      </c>
      <c r="X11" s="18" t="s">
        <v>164</v>
      </c>
      <c r="Y11" s="18" t="s">
        <v>191</v>
      </c>
    </row>
    <row r="12" spans="1:25" ht="139.19999999999999" customHeight="1" x14ac:dyDescent="0.3">
      <c r="B12" s="16">
        <v>6</v>
      </c>
      <c r="C12" s="17" t="s">
        <v>25</v>
      </c>
      <c r="D12" s="17" t="s">
        <v>17</v>
      </c>
      <c r="E12" s="17" t="s">
        <v>91</v>
      </c>
      <c r="F12" s="20" t="s">
        <v>158</v>
      </c>
      <c r="G12" s="18" t="s">
        <v>100</v>
      </c>
      <c r="H12" s="18" t="s">
        <v>135</v>
      </c>
      <c r="I12" s="18">
        <v>2</v>
      </c>
      <c r="J12" s="18">
        <v>3</v>
      </c>
      <c r="K12" s="18">
        <f t="shared" si="0"/>
        <v>5</v>
      </c>
      <c r="L12" s="34" t="str">
        <f t="shared" si="1"/>
        <v>Riesgo Medio</v>
      </c>
      <c r="M12" s="18"/>
      <c r="N12" s="18" t="s">
        <v>19</v>
      </c>
      <c r="O12" s="18" t="s">
        <v>138</v>
      </c>
      <c r="P12" s="18">
        <v>1</v>
      </c>
      <c r="Q12" s="18">
        <v>2</v>
      </c>
      <c r="R12" s="18">
        <f t="shared" si="2"/>
        <v>3</v>
      </c>
      <c r="S12" s="18" t="str">
        <f t="shared" si="3"/>
        <v>Riesgo Bajo</v>
      </c>
      <c r="T12" s="18" t="s">
        <v>20</v>
      </c>
      <c r="U12" s="18" t="s">
        <v>162</v>
      </c>
      <c r="V12" s="18" t="s">
        <v>93</v>
      </c>
      <c r="W12" s="18" t="s">
        <v>101</v>
      </c>
      <c r="X12" s="18" t="s">
        <v>92</v>
      </c>
      <c r="Y12" s="18" t="s">
        <v>23</v>
      </c>
    </row>
    <row r="13" spans="1:25" ht="139.19999999999999" customHeight="1" x14ac:dyDescent="0.3">
      <c r="B13" s="16">
        <v>7</v>
      </c>
      <c r="C13" s="17" t="s">
        <v>16</v>
      </c>
      <c r="D13" s="17" t="s">
        <v>24</v>
      </c>
      <c r="E13" s="17" t="s">
        <v>18</v>
      </c>
      <c r="F13" s="17" t="s">
        <v>26</v>
      </c>
      <c r="G13" s="18" t="s">
        <v>174</v>
      </c>
      <c r="H13" s="18" t="s">
        <v>175</v>
      </c>
      <c r="I13" s="18">
        <v>3</v>
      </c>
      <c r="J13" s="18">
        <v>3</v>
      </c>
      <c r="K13" s="18">
        <f t="shared" si="0"/>
        <v>6</v>
      </c>
      <c r="L13" s="34" t="str">
        <f t="shared" si="1"/>
        <v>Riesgo Alto</v>
      </c>
      <c r="M13" s="18"/>
      <c r="N13" s="18" t="s">
        <v>19</v>
      </c>
      <c r="O13" s="18" t="s">
        <v>201</v>
      </c>
      <c r="P13" s="18">
        <v>2</v>
      </c>
      <c r="Q13" s="18">
        <v>2</v>
      </c>
      <c r="R13" s="18">
        <f t="shared" si="2"/>
        <v>4</v>
      </c>
      <c r="S13" s="18" t="str">
        <f t="shared" si="3"/>
        <v>Riesgo Bajo</v>
      </c>
      <c r="T13" s="18" t="s">
        <v>20</v>
      </c>
      <c r="U13" s="18" t="s">
        <v>130</v>
      </c>
      <c r="V13" s="18" t="s">
        <v>29</v>
      </c>
      <c r="W13" s="18" t="s">
        <v>115</v>
      </c>
      <c r="X13" s="18" t="s">
        <v>194</v>
      </c>
      <c r="Y13" s="18" t="s">
        <v>30</v>
      </c>
    </row>
    <row r="14" spans="1:25" ht="139.19999999999999" customHeight="1" x14ac:dyDescent="0.3">
      <c r="B14" s="16">
        <v>8</v>
      </c>
      <c r="C14" s="17" t="s">
        <v>25</v>
      </c>
      <c r="D14" s="17" t="s">
        <v>24</v>
      </c>
      <c r="E14" s="17" t="s">
        <v>18</v>
      </c>
      <c r="F14" s="17" t="s">
        <v>26</v>
      </c>
      <c r="G14" s="18" t="s">
        <v>241</v>
      </c>
      <c r="H14" s="18" t="s">
        <v>246</v>
      </c>
      <c r="I14" s="18">
        <v>2</v>
      </c>
      <c r="J14" s="18">
        <v>3</v>
      </c>
      <c r="K14" s="18">
        <f t="shared" ref="K14" si="4">+I14+J14</f>
        <v>5</v>
      </c>
      <c r="L14" s="34" t="str">
        <f t="shared" ref="L14" si="5">+IF(AND(K14&gt;=2,K14&lt;=4),"Riesgo Bajo",IF(K14=5,"Riesgo Medio",IF(AND(K14&gt;=6,K14&lt;=7),"Riesgo Alto",IF(AND(K14&gt;=8,K14&lt;=10),"Riesgo Extremo",""))))</f>
        <v>Riesgo Medio</v>
      </c>
      <c r="M14" s="18"/>
      <c r="N14" s="18" t="s">
        <v>19</v>
      </c>
      <c r="O14" s="18" t="s">
        <v>242</v>
      </c>
      <c r="P14" s="18">
        <v>1</v>
      </c>
      <c r="Q14" s="18">
        <v>1</v>
      </c>
      <c r="R14" s="18">
        <f t="shared" ref="R14" si="6">+P14+Q14</f>
        <v>2</v>
      </c>
      <c r="S14" s="18" t="str">
        <f t="shared" ref="S14" si="7">+IF(AND(R14&gt;=2,R14&lt;=4),"Riesgo Bajo",IF(R14=5,"Riesgo Medio",IF(AND(R14&gt;=6,R14&lt;=7),"Riesgo Alto",IF(AND(R14&gt;=8,R14&lt;=10),"Riesgo Extremo",""))))</f>
        <v>Riesgo Bajo</v>
      </c>
      <c r="T14" s="18" t="s">
        <v>20</v>
      </c>
      <c r="U14" s="18" t="s">
        <v>130</v>
      </c>
      <c r="V14" s="18" t="s">
        <v>29</v>
      </c>
      <c r="W14" s="18" t="s">
        <v>249</v>
      </c>
      <c r="X14" s="18" t="s">
        <v>243</v>
      </c>
      <c r="Y14" s="18" t="s">
        <v>244</v>
      </c>
    </row>
    <row r="15" spans="1:25" ht="139.19999999999999" customHeight="1" x14ac:dyDescent="0.3">
      <c r="B15" s="16">
        <v>9</v>
      </c>
      <c r="C15" s="17" t="s">
        <v>25</v>
      </c>
      <c r="D15" s="17" t="s">
        <v>24</v>
      </c>
      <c r="E15" s="17" t="s">
        <v>18</v>
      </c>
      <c r="F15" s="17" t="s">
        <v>26</v>
      </c>
      <c r="G15" s="18" t="s">
        <v>245</v>
      </c>
      <c r="H15" s="18" t="s">
        <v>290</v>
      </c>
      <c r="I15" s="18">
        <v>2</v>
      </c>
      <c r="J15" s="18">
        <v>3</v>
      </c>
      <c r="K15" s="18">
        <f t="shared" ref="K15" si="8">+I15+J15</f>
        <v>5</v>
      </c>
      <c r="L15" s="34" t="str">
        <f t="shared" ref="L15" si="9">+IF(AND(K15&gt;=2,K15&lt;=4),"Riesgo Bajo",IF(K15=5,"Riesgo Medio",IF(AND(K15&gt;=6,K15&lt;=7),"Riesgo Alto",IF(AND(K15&gt;=8,K15&lt;=10),"Riesgo Extremo",""))))</f>
        <v>Riesgo Medio</v>
      </c>
      <c r="M15" s="18"/>
      <c r="N15" s="18" t="s">
        <v>19</v>
      </c>
      <c r="O15" s="18" t="s">
        <v>247</v>
      </c>
      <c r="P15" s="18">
        <v>1</v>
      </c>
      <c r="Q15" s="18">
        <v>1</v>
      </c>
      <c r="R15" s="18">
        <f t="shared" ref="R15" si="10">+P15+Q15</f>
        <v>2</v>
      </c>
      <c r="S15" s="18" t="str">
        <f t="shared" ref="S15" si="11">+IF(AND(R15&gt;=2,R15&lt;=4),"Riesgo Bajo",IF(R15=5,"Riesgo Medio",IF(AND(R15&gt;=6,R15&lt;=7),"Riesgo Alto",IF(AND(R15&gt;=8,R15&lt;=10),"Riesgo Extremo",""))))</f>
        <v>Riesgo Bajo</v>
      </c>
      <c r="T15" s="18" t="s">
        <v>20</v>
      </c>
      <c r="U15" s="18" t="s">
        <v>130</v>
      </c>
      <c r="V15" s="18" t="s">
        <v>29</v>
      </c>
      <c r="W15" s="18" t="s">
        <v>248</v>
      </c>
      <c r="X15" s="18" t="s">
        <v>250</v>
      </c>
      <c r="Y15" s="18" t="s">
        <v>251</v>
      </c>
    </row>
    <row r="16" spans="1:25" ht="139.19999999999999" customHeight="1" x14ac:dyDescent="0.3">
      <c r="B16" s="16">
        <v>10</v>
      </c>
      <c r="C16" s="17" t="s">
        <v>25</v>
      </c>
      <c r="D16" s="17" t="s">
        <v>24</v>
      </c>
      <c r="E16" s="17" t="s">
        <v>18</v>
      </c>
      <c r="F16" s="20" t="s">
        <v>253</v>
      </c>
      <c r="G16" s="18" t="s">
        <v>252</v>
      </c>
      <c r="H16" s="18" t="s">
        <v>254</v>
      </c>
      <c r="I16" s="18">
        <v>2</v>
      </c>
      <c r="J16" s="18">
        <v>3</v>
      </c>
      <c r="K16" s="18">
        <f t="shared" ref="K16" si="12">+I16+J16</f>
        <v>5</v>
      </c>
      <c r="L16" s="34" t="str">
        <f t="shared" ref="L16" si="13">+IF(AND(K16&gt;=2,K16&lt;=4),"Riesgo Bajo",IF(K16=5,"Riesgo Medio",IF(AND(K16&gt;=6,K16&lt;=7),"Riesgo Alto",IF(AND(K16&gt;=8,K16&lt;=10),"Riesgo Extremo",""))))</f>
        <v>Riesgo Medio</v>
      </c>
      <c r="M16" s="18"/>
      <c r="N16" s="18" t="s">
        <v>19</v>
      </c>
      <c r="O16" s="18" t="s">
        <v>255</v>
      </c>
      <c r="P16" s="18">
        <v>1</v>
      </c>
      <c r="Q16" s="18">
        <v>1</v>
      </c>
      <c r="R16" s="18">
        <f t="shared" ref="R16" si="14">+P16+Q16</f>
        <v>2</v>
      </c>
      <c r="S16" s="18" t="str">
        <f t="shared" ref="S16" si="15">+IF(AND(R16&gt;=2,R16&lt;=4),"Riesgo Bajo",IF(R16=5,"Riesgo Medio",IF(AND(R16&gt;=6,R16&lt;=7),"Riesgo Alto",IF(AND(R16&gt;=8,R16&lt;=10),"Riesgo Extremo",""))))</f>
        <v>Riesgo Bajo</v>
      </c>
      <c r="T16" s="18" t="s">
        <v>20</v>
      </c>
      <c r="U16" s="18" t="s">
        <v>130</v>
      </c>
      <c r="V16" s="18" t="s">
        <v>29</v>
      </c>
      <c r="W16" s="18" t="s">
        <v>256</v>
      </c>
      <c r="X16" s="18" t="s">
        <v>257</v>
      </c>
      <c r="Y16" s="18" t="s">
        <v>258</v>
      </c>
    </row>
    <row r="17" spans="2:25" ht="139.19999999999999" customHeight="1" x14ac:dyDescent="0.3">
      <c r="B17" s="16">
        <v>11</v>
      </c>
      <c r="C17" s="17" t="s">
        <v>25</v>
      </c>
      <c r="D17" s="17" t="s">
        <v>24</v>
      </c>
      <c r="E17" s="17" t="s">
        <v>18</v>
      </c>
      <c r="F17" s="17" t="s">
        <v>260</v>
      </c>
      <c r="G17" s="18" t="s">
        <v>259</v>
      </c>
      <c r="H17" s="18" t="s">
        <v>300</v>
      </c>
      <c r="I17" s="18">
        <v>2</v>
      </c>
      <c r="J17" s="18">
        <v>3</v>
      </c>
      <c r="K17" s="18">
        <f t="shared" ref="K17" si="16">+I17+J17</f>
        <v>5</v>
      </c>
      <c r="L17" s="34" t="str">
        <f t="shared" ref="L17" si="17">+IF(AND(K17&gt;=2,K17&lt;=4),"Riesgo Bajo",IF(K17=5,"Riesgo Medio",IF(AND(K17&gt;=6,K17&lt;=7),"Riesgo Alto",IF(AND(K17&gt;=8,K17&lt;=10),"Riesgo Extremo",""))))</f>
        <v>Riesgo Medio</v>
      </c>
      <c r="M17" s="18"/>
      <c r="N17" s="18" t="s">
        <v>19</v>
      </c>
      <c r="O17" s="18" t="s">
        <v>261</v>
      </c>
      <c r="P17" s="18">
        <v>1</v>
      </c>
      <c r="Q17" s="18">
        <v>1</v>
      </c>
      <c r="R17" s="18">
        <f t="shared" ref="R17" si="18">+P17+Q17</f>
        <v>2</v>
      </c>
      <c r="S17" s="18" t="str">
        <f t="shared" ref="S17" si="19">+IF(AND(R17&gt;=2,R17&lt;=4),"Riesgo Bajo",IF(R17=5,"Riesgo Medio",IF(AND(R17&gt;=6,R17&lt;=7),"Riesgo Alto",IF(AND(R17&gt;=8,R17&lt;=10),"Riesgo Extremo",""))))</f>
        <v>Riesgo Bajo</v>
      </c>
      <c r="T17" s="18" t="s">
        <v>20</v>
      </c>
      <c r="U17" s="18" t="s">
        <v>130</v>
      </c>
      <c r="V17" s="18" t="s">
        <v>29</v>
      </c>
      <c r="W17" s="18" t="s">
        <v>115</v>
      </c>
      <c r="X17" s="18" t="s">
        <v>262</v>
      </c>
      <c r="Y17" s="18" t="s">
        <v>221</v>
      </c>
    </row>
    <row r="18" spans="2:25" ht="139.19999999999999" customHeight="1" x14ac:dyDescent="0.3">
      <c r="B18" s="16">
        <v>12</v>
      </c>
      <c r="C18" s="17" t="s">
        <v>25</v>
      </c>
      <c r="D18" s="17" t="s">
        <v>24</v>
      </c>
      <c r="E18" s="17" t="s">
        <v>18</v>
      </c>
      <c r="F18" s="17" t="s">
        <v>260</v>
      </c>
      <c r="G18" s="18" t="s">
        <v>263</v>
      </c>
      <c r="H18" s="18" t="s">
        <v>300</v>
      </c>
      <c r="I18" s="18">
        <v>2</v>
      </c>
      <c r="J18" s="18">
        <v>3</v>
      </c>
      <c r="K18" s="18">
        <f t="shared" ref="K18" si="20">+I18+J18</f>
        <v>5</v>
      </c>
      <c r="L18" s="34" t="str">
        <f t="shared" ref="L18" si="21">+IF(AND(K18&gt;=2,K18&lt;=4),"Riesgo Bajo",IF(K18=5,"Riesgo Medio",IF(AND(K18&gt;=6,K18&lt;=7),"Riesgo Alto",IF(AND(K18&gt;=8,K18&lt;=10),"Riesgo Extremo",""))))</f>
        <v>Riesgo Medio</v>
      </c>
      <c r="M18" s="18"/>
      <c r="N18" s="18" t="s">
        <v>19</v>
      </c>
      <c r="O18" s="18" t="s">
        <v>264</v>
      </c>
      <c r="P18" s="18">
        <v>1</v>
      </c>
      <c r="Q18" s="18">
        <v>1</v>
      </c>
      <c r="R18" s="18">
        <f t="shared" ref="R18" si="22">+P18+Q18</f>
        <v>2</v>
      </c>
      <c r="S18" s="18" t="str">
        <f t="shared" ref="S18" si="23">+IF(AND(R18&gt;=2,R18&lt;=4),"Riesgo Bajo",IF(R18=5,"Riesgo Medio",IF(AND(R18&gt;=6,R18&lt;=7),"Riesgo Alto",IF(AND(R18&gt;=8,R18&lt;=10),"Riesgo Extremo",""))))</f>
        <v>Riesgo Bajo</v>
      </c>
      <c r="T18" s="18" t="s">
        <v>20</v>
      </c>
      <c r="U18" s="18" t="s">
        <v>130</v>
      </c>
      <c r="V18" s="18" t="s">
        <v>29</v>
      </c>
      <c r="W18" s="18" t="s">
        <v>265</v>
      </c>
      <c r="X18" s="18" t="s">
        <v>268</v>
      </c>
      <c r="Y18" s="18" t="s">
        <v>291</v>
      </c>
    </row>
    <row r="19" spans="2:25" ht="139.19999999999999" customHeight="1" x14ac:dyDescent="0.3">
      <c r="B19" s="16">
        <v>13</v>
      </c>
      <c r="C19" s="17" t="s">
        <v>25</v>
      </c>
      <c r="D19" s="17" t="s">
        <v>24</v>
      </c>
      <c r="E19" s="17" t="s">
        <v>18</v>
      </c>
      <c r="F19" s="17" t="s">
        <v>260</v>
      </c>
      <c r="G19" s="18" t="s">
        <v>274</v>
      </c>
      <c r="H19" s="18" t="s">
        <v>266</v>
      </c>
      <c r="I19" s="18">
        <v>2</v>
      </c>
      <c r="J19" s="18">
        <v>3</v>
      </c>
      <c r="K19" s="18">
        <f t="shared" ref="K19" si="24">+I19+J19</f>
        <v>5</v>
      </c>
      <c r="L19" s="34" t="str">
        <f t="shared" ref="L19" si="25">+IF(AND(K19&gt;=2,K19&lt;=4),"Riesgo Bajo",IF(K19=5,"Riesgo Medio",IF(AND(K19&gt;=6,K19&lt;=7),"Riesgo Alto",IF(AND(K19&gt;=8,K19&lt;=10),"Riesgo Extremo",""))))</f>
        <v>Riesgo Medio</v>
      </c>
      <c r="M19" s="18"/>
      <c r="N19" s="18" t="s">
        <v>19</v>
      </c>
      <c r="O19" s="18" t="s">
        <v>267</v>
      </c>
      <c r="P19" s="18">
        <v>1</v>
      </c>
      <c r="Q19" s="18">
        <v>1</v>
      </c>
      <c r="R19" s="18">
        <f t="shared" ref="R19" si="26">+P19+Q19</f>
        <v>2</v>
      </c>
      <c r="S19" s="18" t="str">
        <f t="shared" ref="S19" si="27">+IF(AND(R19&gt;=2,R19&lt;=4),"Riesgo Bajo",IF(R19=5,"Riesgo Medio",IF(AND(R19&gt;=6,R19&lt;=7),"Riesgo Alto",IF(AND(R19&gt;=8,R19&lt;=10),"Riesgo Extremo",""))))</f>
        <v>Riesgo Bajo</v>
      </c>
      <c r="T19" s="18" t="s">
        <v>20</v>
      </c>
      <c r="U19" s="18" t="s">
        <v>130</v>
      </c>
      <c r="V19" s="18" t="s">
        <v>29</v>
      </c>
      <c r="W19" s="18" t="s">
        <v>115</v>
      </c>
      <c r="X19" s="18" t="s">
        <v>269</v>
      </c>
      <c r="Y19" s="18" t="s">
        <v>270</v>
      </c>
    </row>
    <row r="20" spans="2:25" ht="139.19999999999999" customHeight="1" x14ac:dyDescent="0.3">
      <c r="B20" s="16">
        <v>14</v>
      </c>
      <c r="C20" s="17" t="s">
        <v>25</v>
      </c>
      <c r="D20" s="17" t="s">
        <v>24</v>
      </c>
      <c r="E20" s="17" t="s">
        <v>18</v>
      </c>
      <c r="F20" s="17" t="s">
        <v>260</v>
      </c>
      <c r="G20" s="18" t="s">
        <v>273</v>
      </c>
      <c r="H20" s="18" t="s">
        <v>275</v>
      </c>
      <c r="I20" s="18">
        <v>2</v>
      </c>
      <c r="J20" s="18">
        <v>3</v>
      </c>
      <c r="K20" s="18">
        <f t="shared" ref="K20:K21" si="28">+I20+J20</f>
        <v>5</v>
      </c>
      <c r="L20" s="34" t="str">
        <f t="shared" ref="L20:L21" si="29">+IF(AND(K20&gt;=2,K20&lt;=4),"Riesgo Bajo",IF(K20=5,"Riesgo Medio",IF(AND(K20&gt;=6,K20&lt;=7),"Riesgo Alto",IF(AND(K20&gt;=8,K20&lt;=10),"Riesgo Extremo",""))))</f>
        <v>Riesgo Medio</v>
      </c>
      <c r="M20" s="18"/>
      <c r="N20" s="18" t="s">
        <v>19</v>
      </c>
      <c r="O20" s="18" t="s">
        <v>276</v>
      </c>
      <c r="P20" s="18">
        <v>1</v>
      </c>
      <c r="Q20" s="18">
        <v>1</v>
      </c>
      <c r="R20" s="18">
        <f t="shared" ref="R20:R21" si="30">+P20+Q20</f>
        <v>2</v>
      </c>
      <c r="S20" s="18" t="str">
        <f t="shared" ref="S20:S21" si="31">+IF(AND(R20&gt;=2,R20&lt;=4),"Riesgo Bajo",IF(R20=5,"Riesgo Medio",IF(AND(R20&gt;=6,R20&lt;=7),"Riesgo Alto",IF(AND(R20&gt;=8,R20&lt;=10),"Riesgo Extremo",""))))</f>
        <v>Riesgo Bajo</v>
      </c>
      <c r="T20" s="18" t="s">
        <v>20</v>
      </c>
      <c r="U20" s="18" t="s">
        <v>130</v>
      </c>
      <c r="V20" s="18" t="s">
        <v>29</v>
      </c>
      <c r="W20" s="18" t="s">
        <v>115</v>
      </c>
      <c r="X20" s="18" t="s">
        <v>277</v>
      </c>
      <c r="Y20" s="18" t="s">
        <v>270</v>
      </c>
    </row>
    <row r="21" spans="2:25" s="44" customFormat="1" ht="139.19999999999999" customHeight="1" x14ac:dyDescent="0.3">
      <c r="B21" s="16">
        <v>15</v>
      </c>
      <c r="C21" s="45" t="s">
        <v>178</v>
      </c>
      <c r="D21" s="45" t="s">
        <v>86</v>
      </c>
      <c r="E21" s="46" t="s">
        <v>18</v>
      </c>
      <c r="F21" s="46" t="s">
        <v>26</v>
      </c>
      <c r="G21" s="47" t="s">
        <v>280</v>
      </c>
      <c r="H21" s="47" t="s">
        <v>281</v>
      </c>
      <c r="I21" s="47">
        <v>2</v>
      </c>
      <c r="J21" s="47">
        <v>3</v>
      </c>
      <c r="K21" s="48">
        <f t="shared" si="28"/>
        <v>5</v>
      </c>
      <c r="L21" s="49" t="str">
        <f t="shared" si="29"/>
        <v>Riesgo Medio</v>
      </c>
      <c r="M21" s="49"/>
      <c r="N21" s="49" t="s">
        <v>19</v>
      </c>
      <c r="O21" s="47" t="s">
        <v>282</v>
      </c>
      <c r="P21" s="47">
        <v>1</v>
      </c>
      <c r="Q21" s="47">
        <v>1</v>
      </c>
      <c r="R21" s="47">
        <f t="shared" si="30"/>
        <v>2</v>
      </c>
      <c r="S21" s="49" t="str">
        <f t="shared" si="31"/>
        <v>Riesgo Bajo</v>
      </c>
      <c r="T21" s="47" t="s">
        <v>20</v>
      </c>
      <c r="U21" s="18" t="s">
        <v>130</v>
      </c>
      <c r="V21" s="47" t="s">
        <v>278</v>
      </c>
      <c r="W21" s="50" t="s">
        <v>279</v>
      </c>
      <c r="X21" s="47" t="s">
        <v>283</v>
      </c>
      <c r="Y21" s="47" t="s">
        <v>65</v>
      </c>
    </row>
    <row r="22" spans="2:25" ht="139.19999999999999" customHeight="1" x14ac:dyDescent="0.3">
      <c r="B22" s="16">
        <v>16</v>
      </c>
      <c r="C22" s="17" t="s">
        <v>25</v>
      </c>
      <c r="D22" s="17" t="s">
        <v>24</v>
      </c>
      <c r="E22" s="17" t="s">
        <v>18</v>
      </c>
      <c r="F22" s="20" t="s">
        <v>228</v>
      </c>
      <c r="G22" s="18" t="s">
        <v>223</v>
      </c>
      <c r="H22" s="18" t="s">
        <v>224</v>
      </c>
      <c r="I22" s="18">
        <v>2</v>
      </c>
      <c r="J22" s="18">
        <v>3</v>
      </c>
      <c r="K22" s="18">
        <f t="shared" si="0"/>
        <v>5</v>
      </c>
      <c r="L22" s="34" t="str">
        <f t="shared" si="1"/>
        <v>Riesgo Medio</v>
      </c>
      <c r="M22" s="18"/>
      <c r="N22" s="18" t="s">
        <v>19</v>
      </c>
      <c r="O22" s="18" t="s">
        <v>292</v>
      </c>
      <c r="P22" s="18">
        <v>1</v>
      </c>
      <c r="Q22" s="18">
        <v>2</v>
      </c>
      <c r="R22" s="18">
        <f t="shared" si="2"/>
        <v>3</v>
      </c>
      <c r="S22" s="18" t="str">
        <f t="shared" si="3"/>
        <v>Riesgo Bajo</v>
      </c>
      <c r="T22" s="18" t="s">
        <v>20</v>
      </c>
      <c r="U22" s="18" t="s">
        <v>130</v>
      </c>
      <c r="V22" s="18" t="s">
        <v>29</v>
      </c>
      <c r="W22" s="18" t="s">
        <v>225</v>
      </c>
      <c r="X22" s="18" t="s">
        <v>226</v>
      </c>
      <c r="Y22" s="18" t="s">
        <v>227</v>
      </c>
    </row>
    <row r="23" spans="2:25" ht="139.19999999999999" customHeight="1" x14ac:dyDescent="0.3">
      <c r="B23" s="16">
        <v>17</v>
      </c>
      <c r="C23" s="17" t="s">
        <v>25</v>
      </c>
      <c r="D23" s="17" t="s">
        <v>24</v>
      </c>
      <c r="E23" s="17" t="s">
        <v>18</v>
      </c>
      <c r="F23" s="17" t="s">
        <v>26</v>
      </c>
      <c r="G23" s="18" t="s">
        <v>139</v>
      </c>
      <c r="H23" s="35" t="s">
        <v>152</v>
      </c>
      <c r="I23" s="18">
        <v>3</v>
      </c>
      <c r="J23" s="18">
        <v>3</v>
      </c>
      <c r="K23" s="18">
        <f t="shared" si="0"/>
        <v>6</v>
      </c>
      <c r="L23" s="34" t="str">
        <f t="shared" si="1"/>
        <v>Riesgo Alto</v>
      </c>
      <c r="M23" s="18"/>
      <c r="N23" s="18" t="s">
        <v>19</v>
      </c>
      <c r="O23" s="18" t="s">
        <v>142</v>
      </c>
      <c r="P23" s="18">
        <v>1</v>
      </c>
      <c r="Q23" s="18">
        <v>2</v>
      </c>
      <c r="R23" s="18">
        <f t="shared" si="2"/>
        <v>3</v>
      </c>
      <c r="S23" s="18" t="str">
        <f t="shared" si="3"/>
        <v>Riesgo Bajo</v>
      </c>
      <c r="T23" s="18" t="s">
        <v>20</v>
      </c>
      <c r="U23" s="18" t="s">
        <v>130</v>
      </c>
      <c r="V23" s="18" t="s">
        <v>82</v>
      </c>
      <c r="W23" s="18" t="s">
        <v>83</v>
      </c>
      <c r="X23" s="18" t="s">
        <v>84</v>
      </c>
      <c r="Y23" s="36" t="s">
        <v>87</v>
      </c>
    </row>
    <row r="24" spans="2:25" ht="139.19999999999999" customHeight="1" x14ac:dyDescent="0.3">
      <c r="B24" s="16">
        <v>18</v>
      </c>
      <c r="C24" s="17" t="s">
        <v>178</v>
      </c>
      <c r="D24" s="17" t="s">
        <v>86</v>
      </c>
      <c r="E24" s="20" t="s">
        <v>18</v>
      </c>
      <c r="F24" s="20" t="s">
        <v>26</v>
      </c>
      <c r="G24" s="18" t="s">
        <v>271</v>
      </c>
      <c r="H24" s="35" t="s">
        <v>272</v>
      </c>
      <c r="I24" s="18">
        <v>3</v>
      </c>
      <c r="J24" s="18">
        <v>3</v>
      </c>
      <c r="K24" s="18">
        <f t="shared" ref="K24" si="32">+I24+J24</f>
        <v>6</v>
      </c>
      <c r="L24" s="34" t="str">
        <f t="shared" ref="L24" si="33">+IF(AND(K24&gt;=2,K24&lt;=4),"Riesgo Bajo",IF(K24=5,"Riesgo Medio",IF(AND(K24&gt;=6,K24&lt;=7),"Riesgo Alto",IF(AND(K24&gt;=8,K24&lt;=10),"Riesgo Extremo",""))))</f>
        <v>Riesgo Alto</v>
      </c>
      <c r="M24" s="18"/>
      <c r="N24" s="18" t="s">
        <v>19</v>
      </c>
      <c r="O24" s="18" t="s">
        <v>215</v>
      </c>
      <c r="P24" s="18">
        <v>2</v>
      </c>
      <c r="Q24" s="18">
        <v>2</v>
      </c>
      <c r="R24" s="18">
        <f t="shared" ref="R24" si="34">+P24+Q24</f>
        <v>4</v>
      </c>
      <c r="S24" s="18" t="str">
        <f t="shared" ref="S24" si="35">+IF(AND(R24&gt;=2,R24&lt;=4),"Riesgo Bajo",IF(R24=5,"Riesgo Medio",IF(AND(R24&gt;=6,R24&lt;=7),"Riesgo Alto",IF(AND(R24&gt;=8,R24&lt;=10),"Riesgo Extremo",""))))</f>
        <v>Riesgo Bajo</v>
      </c>
      <c r="T24" s="18" t="s">
        <v>20</v>
      </c>
      <c r="U24" s="18" t="s">
        <v>130</v>
      </c>
      <c r="V24" s="18" t="s">
        <v>29</v>
      </c>
      <c r="W24" s="21" t="s">
        <v>115</v>
      </c>
      <c r="X24" s="18" t="s">
        <v>216</v>
      </c>
      <c r="Y24" s="35" t="s">
        <v>65</v>
      </c>
    </row>
    <row r="25" spans="2:25" ht="139.19999999999999" customHeight="1" x14ac:dyDescent="0.3">
      <c r="B25" s="16">
        <v>19</v>
      </c>
      <c r="C25" s="17" t="s">
        <v>16</v>
      </c>
      <c r="D25" s="17" t="s">
        <v>24</v>
      </c>
      <c r="E25" s="17" t="s">
        <v>18</v>
      </c>
      <c r="F25" s="20" t="s">
        <v>26</v>
      </c>
      <c r="G25" s="18" t="s">
        <v>207</v>
      </c>
      <c r="H25" s="35" t="s">
        <v>196</v>
      </c>
      <c r="I25" s="18">
        <v>2</v>
      </c>
      <c r="J25" s="18">
        <v>3</v>
      </c>
      <c r="K25" s="18">
        <f t="shared" ref="K25" si="36">+I25+J25</f>
        <v>5</v>
      </c>
      <c r="L25" s="34" t="str">
        <f t="shared" ref="L25" si="37">+IF(AND(K25&gt;=2,K25&lt;=4),"Riesgo Bajo",IF(K25=5,"Riesgo Medio",IF(AND(K25&gt;=6,K25&lt;=7),"Riesgo Alto",IF(AND(K25&gt;=8,K25&lt;=10),"Riesgo Extremo",""))))</f>
        <v>Riesgo Medio</v>
      </c>
      <c r="M25" s="18"/>
      <c r="N25" s="18" t="s">
        <v>19</v>
      </c>
      <c r="O25" s="18" t="s">
        <v>208</v>
      </c>
      <c r="P25" s="18">
        <v>1</v>
      </c>
      <c r="Q25" s="18">
        <v>2</v>
      </c>
      <c r="R25" s="18">
        <f t="shared" ref="R25" si="38">+P25+Q25</f>
        <v>3</v>
      </c>
      <c r="S25" s="18" t="str">
        <f t="shared" ref="S25" si="39">+IF(AND(R25&gt;=2,R25&lt;=4),"Riesgo Bajo",IF(R25=5,"Riesgo Medio",IF(AND(R25&gt;=6,R25&lt;=7),"Riesgo Alto",IF(AND(R25&gt;=8,R25&lt;=10),"Riesgo Extremo",""))))</f>
        <v>Riesgo Bajo</v>
      </c>
      <c r="T25" s="18" t="s">
        <v>20</v>
      </c>
      <c r="U25" s="18" t="s">
        <v>130</v>
      </c>
      <c r="V25" s="18" t="s">
        <v>29</v>
      </c>
      <c r="W25" s="18" t="s">
        <v>112</v>
      </c>
      <c r="X25" s="18" t="s">
        <v>214</v>
      </c>
      <c r="Y25" s="35" t="s">
        <v>28</v>
      </c>
    </row>
    <row r="26" spans="2:25" ht="139.19999999999999" customHeight="1" x14ac:dyDescent="0.3">
      <c r="B26" s="16">
        <v>20</v>
      </c>
      <c r="C26" s="17" t="s">
        <v>25</v>
      </c>
      <c r="D26" s="17" t="s">
        <v>24</v>
      </c>
      <c r="E26" s="17" t="s">
        <v>18</v>
      </c>
      <c r="F26" s="20" t="s">
        <v>26</v>
      </c>
      <c r="G26" s="18" t="s">
        <v>140</v>
      </c>
      <c r="H26" s="18" t="s">
        <v>166</v>
      </c>
      <c r="I26" s="15">
        <v>2</v>
      </c>
      <c r="J26" s="15">
        <v>3</v>
      </c>
      <c r="K26" s="18">
        <f t="shared" si="0"/>
        <v>5</v>
      </c>
      <c r="L26" s="34" t="str">
        <f t="shared" si="1"/>
        <v>Riesgo Medio</v>
      </c>
      <c r="M26" s="18"/>
      <c r="N26" s="18" t="s">
        <v>19</v>
      </c>
      <c r="O26" s="18" t="s">
        <v>209</v>
      </c>
      <c r="P26" s="18">
        <v>1</v>
      </c>
      <c r="Q26" s="18">
        <v>2</v>
      </c>
      <c r="R26" s="18">
        <f t="shared" si="2"/>
        <v>3</v>
      </c>
      <c r="S26" s="18" t="str">
        <f t="shared" si="3"/>
        <v>Riesgo Bajo</v>
      </c>
      <c r="T26" s="18" t="s">
        <v>20</v>
      </c>
      <c r="U26" s="18" t="s">
        <v>130</v>
      </c>
      <c r="V26" s="18" t="s">
        <v>21</v>
      </c>
      <c r="W26" s="18" t="s">
        <v>22</v>
      </c>
      <c r="X26" s="18" t="s">
        <v>141</v>
      </c>
      <c r="Y26" s="18" t="s">
        <v>87</v>
      </c>
    </row>
    <row r="27" spans="2:25" ht="139.19999999999999" customHeight="1" x14ac:dyDescent="0.3">
      <c r="B27" s="16">
        <v>21</v>
      </c>
      <c r="C27" s="23" t="s">
        <v>16</v>
      </c>
      <c r="D27" s="23" t="s">
        <v>24</v>
      </c>
      <c r="E27" s="23" t="s">
        <v>18</v>
      </c>
      <c r="F27" s="23" t="s">
        <v>26</v>
      </c>
      <c r="G27" s="51" t="s">
        <v>284</v>
      </c>
      <c r="H27" s="18" t="s">
        <v>285</v>
      </c>
      <c r="I27" s="15">
        <v>2</v>
      </c>
      <c r="J27" s="15">
        <v>3</v>
      </c>
      <c r="K27" s="18">
        <f t="shared" ref="K27" si="40">+I27+J27</f>
        <v>5</v>
      </c>
      <c r="L27" s="34" t="str">
        <f t="shared" ref="L27" si="41">+IF(AND(K27&gt;=2,K27&lt;=4),"Riesgo Bajo",IF(K27=5,"Riesgo Medio",IF(AND(K27&gt;=6,K27&lt;=7),"Riesgo Alto",IF(AND(K27&gt;=8,K27&lt;=10),"Riesgo Extremo",""))))</f>
        <v>Riesgo Medio</v>
      </c>
      <c r="M27" s="18"/>
      <c r="N27" s="18" t="s">
        <v>19</v>
      </c>
      <c r="O27" s="18" t="s">
        <v>297</v>
      </c>
      <c r="P27" s="18">
        <v>1</v>
      </c>
      <c r="Q27" s="18">
        <v>2</v>
      </c>
      <c r="R27" s="18">
        <f t="shared" ref="R27" si="42">+P27+Q27</f>
        <v>3</v>
      </c>
      <c r="S27" s="18" t="str">
        <f t="shared" ref="S27" si="43">+IF(AND(R27&gt;=2,R27&lt;=4),"Riesgo Bajo",IF(R27=5,"Riesgo Medio",IF(AND(R27&gt;=6,R27&lt;=7),"Riesgo Alto",IF(AND(R27&gt;=8,R27&lt;=10),"Riesgo Extremo",""))))</f>
        <v>Riesgo Bajo</v>
      </c>
      <c r="T27" s="18" t="s">
        <v>20</v>
      </c>
      <c r="U27" s="18" t="s">
        <v>130</v>
      </c>
      <c r="V27" s="18" t="s">
        <v>21</v>
      </c>
      <c r="W27" s="18" t="s">
        <v>22</v>
      </c>
      <c r="X27" s="18" t="s">
        <v>286</v>
      </c>
      <c r="Y27" s="18" t="s">
        <v>30</v>
      </c>
    </row>
    <row r="28" spans="2:25" ht="139.19999999999999" customHeight="1" x14ac:dyDescent="0.3">
      <c r="B28" s="16">
        <v>22</v>
      </c>
      <c r="C28" s="17" t="s">
        <v>16</v>
      </c>
      <c r="D28" s="17" t="s">
        <v>24</v>
      </c>
      <c r="E28" s="17" t="s">
        <v>18</v>
      </c>
      <c r="F28" s="20" t="s">
        <v>154</v>
      </c>
      <c r="G28" s="18" t="s">
        <v>210</v>
      </c>
      <c r="H28" s="18" t="s">
        <v>155</v>
      </c>
      <c r="I28" s="15">
        <v>2</v>
      </c>
      <c r="J28" s="15">
        <v>3</v>
      </c>
      <c r="K28" s="18">
        <f t="shared" si="0"/>
        <v>5</v>
      </c>
      <c r="L28" s="34" t="str">
        <f t="shared" si="1"/>
        <v>Riesgo Medio</v>
      </c>
      <c r="M28" s="18" t="s">
        <v>19</v>
      </c>
      <c r="N28" s="18" t="s">
        <v>19</v>
      </c>
      <c r="O28" s="18" t="s">
        <v>211</v>
      </c>
      <c r="P28" s="18">
        <v>1</v>
      </c>
      <c r="Q28" s="18">
        <v>1</v>
      </c>
      <c r="R28" s="18">
        <f t="shared" si="2"/>
        <v>2</v>
      </c>
      <c r="S28" s="18" t="s">
        <v>156</v>
      </c>
      <c r="T28" s="18" t="s">
        <v>20</v>
      </c>
      <c r="U28" s="18" t="s">
        <v>171</v>
      </c>
      <c r="V28" s="18" t="s">
        <v>103</v>
      </c>
      <c r="W28" s="18" t="s">
        <v>22</v>
      </c>
      <c r="X28" s="18" t="s">
        <v>212</v>
      </c>
      <c r="Y28" s="18" t="s">
        <v>28</v>
      </c>
    </row>
    <row r="29" spans="2:25" ht="139.19999999999999" customHeight="1" x14ac:dyDescent="0.3">
      <c r="B29" s="16">
        <v>23</v>
      </c>
      <c r="C29" s="33" t="s">
        <v>16</v>
      </c>
      <c r="D29" s="33" t="s">
        <v>24</v>
      </c>
      <c r="E29" s="33" t="s">
        <v>18</v>
      </c>
      <c r="F29" s="23" t="s">
        <v>154</v>
      </c>
      <c r="G29" s="35" t="s">
        <v>233</v>
      </c>
      <c r="H29" s="37" t="s">
        <v>230</v>
      </c>
      <c r="I29" s="15">
        <v>2</v>
      </c>
      <c r="J29" s="15">
        <v>3</v>
      </c>
      <c r="K29" s="18">
        <f t="shared" ref="K29" si="44">+I29+J29</f>
        <v>5</v>
      </c>
      <c r="L29" s="34" t="str">
        <f t="shared" ref="L29" si="45">+IF(AND(K29&gt;=2,K29&lt;=4),"Riesgo Bajo",IF(K29=5,"Riesgo Medio",IF(AND(K29&gt;=6,K29&lt;=7),"Riesgo Alto",IF(AND(K29&gt;=8,K29&lt;=10),"Riesgo Extremo",""))))</f>
        <v>Riesgo Medio</v>
      </c>
      <c r="M29" s="18" t="s">
        <v>19</v>
      </c>
      <c r="N29" s="37" t="s">
        <v>19</v>
      </c>
      <c r="O29" s="27" t="s">
        <v>296</v>
      </c>
      <c r="P29" s="37">
        <v>1</v>
      </c>
      <c r="Q29" s="37">
        <v>1</v>
      </c>
      <c r="R29" s="18">
        <f t="shared" si="2"/>
        <v>2</v>
      </c>
      <c r="S29" s="18" t="str">
        <f t="shared" ref="S29" si="46">+IF(AND(R29&gt;=2,R29&lt;=4),"Riesgo Bajo",IF(R29=5,"Riesgo Medio",IF(AND(R29&gt;=6,R29&lt;=7),"Riesgo Alto",IF(AND(R29&gt;=8,R29&lt;=10),"Riesgo Extremo",""))))</f>
        <v>Riesgo Bajo</v>
      </c>
      <c r="T29" s="35" t="s">
        <v>20</v>
      </c>
      <c r="U29" s="35" t="s">
        <v>134</v>
      </c>
      <c r="V29" s="37" t="s">
        <v>231</v>
      </c>
      <c r="W29" s="37" t="s">
        <v>27</v>
      </c>
      <c r="X29" s="27" t="s">
        <v>232</v>
      </c>
      <c r="Y29" s="37" t="s">
        <v>28</v>
      </c>
    </row>
    <row r="30" spans="2:25" ht="139.19999999999999" customHeight="1" x14ac:dyDescent="0.3">
      <c r="B30" s="16">
        <v>24</v>
      </c>
      <c r="C30" s="17" t="s">
        <v>16</v>
      </c>
      <c r="D30" s="17" t="s">
        <v>24</v>
      </c>
      <c r="E30" s="17" t="s">
        <v>18</v>
      </c>
      <c r="F30" s="20" t="s">
        <v>72</v>
      </c>
      <c r="G30" s="18" t="s">
        <v>179</v>
      </c>
      <c r="H30" s="18" t="s">
        <v>176</v>
      </c>
      <c r="I30" s="15">
        <v>2</v>
      </c>
      <c r="J30" s="15">
        <v>3</v>
      </c>
      <c r="K30" s="18">
        <f t="shared" si="0"/>
        <v>5</v>
      </c>
      <c r="L30" s="34" t="str">
        <f t="shared" si="1"/>
        <v>Riesgo Medio</v>
      </c>
      <c r="M30" s="18" t="s">
        <v>19</v>
      </c>
      <c r="N30" s="18"/>
      <c r="O30" s="18" t="s">
        <v>177</v>
      </c>
      <c r="P30" s="18">
        <v>1</v>
      </c>
      <c r="Q30" s="18">
        <v>2</v>
      </c>
      <c r="R30" s="18">
        <f t="shared" si="2"/>
        <v>3</v>
      </c>
      <c r="S30" s="18" t="str">
        <f t="shared" si="3"/>
        <v>Riesgo Bajo</v>
      </c>
      <c r="T30" s="18" t="s">
        <v>89</v>
      </c>
      <c r="U30" s="18" t="s">
        <v>114</v>
      </c>
      <c r="V30" s="18" t="s">
        <v>102</v>
      </c>
      <c r="W30" s="18" t="s">
        <v>27</v>
      </c>
      <c r="X30" s="18" t="s">
        <v>213</v>
      </c>
      <c r="Y30" s="18" t="s">
        <v>28</v>
      </c>
    </row>
    <row r="31" spans="2:25" ht="139.19999999999999" customHeight="1" x14ac:dyDescent="0.3">
      <c r="B31" s="16">
        <v>25</v>
      </c>
      <c r="C31" s="17" t="s">
        <v>16</v>
      </c>
      <c r="D31" s="17" t="s">
        <v>24</v>
      </c>
      <c r="E31" s="17" t="s">
        <v>18</v>
      </c>
      <c r="F31" s="20" t="s">
        <v>71</v>
      </c>
      <c r="G31" s="18" t="s">
        <v>173</v>
      </c>
      <c r="H31" s="18" t="s">
        <v>66</v>
      </c>
      <c r="I31" s="15">
        <v>2</v>
      </c>
      <c r="J31" s="15">
        <v>3</v>
      </c>
      <c r="K31" s="18">
        <f t="shared" si="0"/>
        <v>5</v>
      </c>
      <c r="L31" s="34" t="str">
        <f t="shared" si="1"/>
        <v>Riesgo Medio</v>
      </c>
      <c r="M31" s="22"/>
      <c r="N31" s="18" t="s">
        <v>19</v>
      </c>
      <c r="O31" s="18" t="s">
        <v>68</v>
      </c>
      <c r="P31" s="18">
        <v>2</v>
      </c>
      <c r="Q31" s="18">
        <v>2</v>
      </c>
      <c r="R31" s="18">
        <f t="shared" si="2"/>
        <v>4</v>
      </c>
      <c r="S31" s="18" t="str">
        <f t="shared" si="3"/>
        <v>Riesgo Bajo</v>
      </c>
      <c r="T31" s="18" t="s">
        <v>67</v>
      </c>
      <c r="U31" s="18" t="s">
        <v>130</v>
      </c>
      <c r="V31" s="18" t="s">
        <v>116</v>
      </c>
      <c r="W31" s="18" t="s">
        <v>27</v>
      </c>
      <c r="X31" s="18" t="s">
        <v>69</v>
      </c>
      <c r="Y31" s="18" t="s">
        <v>28</v>
      </c>
    </row>
    <row r="32" spans="2:25" ht="139.19999999999999" customHeight="1" x14ac:dyDescent="0.3">
      <c r="B32" s="16">
        <v>26</v>
      </c>
      <c r="C32" s="23" t="s">
        <v>16</v>
      </c>
      <c r="D32" s="23" t="s">
        <v>24</v>
      </c>
      <c r="E32" s="23" t="s">
        <v>18</v>
      </c>
      <c r="F32" s="24" t="s">
        <v>71</v>
      </c>
      <c r="G32" s="35" t="s">
        <v>167</v>
      </c>
      <c r="H32" s="35" t="s">
        <v>202</v>
      </c>
      <c r="I32" s="38">
        <v>2</v>
      </c>
      <c r="J32" s="38">
        <v>3</v>
      </c>
      <c r="K32" s="18">
        <f t="shared" si="0"/>
        <v>5</v>
      </c>
      <c r="L32" s="34" t="str">
        <f t="shared" si="1"/>
        <v>Riesgo Medio</v>
      </c>
      <c r="M32" s="25"/>
      <c r="N32" s="25" t="s">
        <v>19</v>
      </c>
      <c r="O32" s="35" t="s">
        <v>159</v>
      </c>
      <c r="P32" s="35">
        <v>2</v>
      </c>
      <c r="Q32" s="35">
        <v>2</v>
      </c>
      <c r="R32" s="18">
        <f t="shared" si="2"/>
        <v>4</v>
      </c>
      <c r="S32" s="18" t="str">
        <f t="shared" si="3"/>
        <v>Riesgo Bajo</v>
      </c>
      <c r="T32" s="35" t="s">
        <v>20</v>
      </c>
      <c r="U32" s="35" t="s">
        <v>130</v>
      </c>
      <c r="V32" s="35" t="s">
        <v>160</v>
      </c>
      <c r="W32" s="35" t="s">
        <v>161</v>
      </c>
      <c r="X32" s="35" t="s">
        <v>195</v>
      </c>
      <c r="Y32" s="18" t="s">
        <v>28</v>
      </c>
    </row>
    <row r="33" spans="2:25" ht="139.19999999999999" customHeight="1" x14ac:dyDescent="0.3">
      <c r="B33" s="16">
        <v>27</v>
      </c>
      <c r="C33" s="17" t="s">
        <v>16</v>
      </c>
      <c r="D33" s="17" t="s">
        <v>24</v>
      </c>
      <c r="E33" s="17" t="s">
        <v>18</v>
      </c>
      <c r="F33" s="17" t="s">
        <v>73</v>
      </c>
      <c r="G33" s="18" t="s">
        <v>172</v>
      </c>
      <c r="H33" s="18" t="s">
        <v>117</v>
      </c>
      <c r="I33" s="15">
        <v>2</v>
      </c>
      <c r="J33" s="15">
        <v>3</v>
      </c>
      <c r="K33" s="18">
        <f t="shared" si="0"/>
        <v>5</v>
      </c>
      <c r="L33" s="34" t="str">
        <f t="shared" si="1"/>
        <v>Riesgo Medio</v>
      </c>
      <c r="M33" s="22"/>
      <c r="N33" s="18" t="s">
        <v>19</v>
      </c>
      <c r="O33" s="18" t="s">
        <v>143</v>
      </c>
      <c r="P33" s="18">
        <v>1</v>
      </c>
      <c r="Q33" s="18">
        <v>1</v>
      </c>
      <c r="R33" s="18">
        <f t="shared" si="2"/>
        <v>2</v>
      </c>
      <c r="S33" s="18" t="str">
        <f t="shared" si="3"/>
        <v>Riesgo Bajo</v>
      </c>
      <c r="T33" s="18" t="s">
        <v>20</v>
      </c>
      <c r="U33" s="18" t="s">
        <v>162</v>
      </c>
      <c r="V33" s="18" t="s">
        <v>76</v>
      </c>
      <c r="W33" s="18" t="s">
        <v>75</v>
      </c>
      <c r="X33" s="18" t="s">
        <v>85</v>
      </c>
      <c r="Y33" s="18" t="s">
        <v>77</v>
      </c>
    </row>
    <row r="34" spans="2:25" ht="139.19999999999999" customHeight="1" x14ac:dyDescent="0.3">
      <c r="B34" s="16">
        <v>28</v>
      </c>
      <c r="C34" s="17" t="s">
        <v>16</v>
      </c>
      <c r="D34" s="17" t="s">
        <v>24</v>
      </c>
      <c r="E34" s="17" t="s">
        <v>18</v>
      </c>
      <c r="F34" s="20" t="s">
        <v>70</v>
      </c>
      <c r="G34" s="18" t="s">
        <v>119</v>
      </c>
      <c r="H34" s="18" t="s">
        <v>144</v>
      </c>
      <c r="I34" s="15">
        <v>3</v>
      </c>
      <c r="J34" s="15">
        <v>4</v>
      </c>
      <c r="K34" s="18">
        <f t="shared" si="0"/>
        <v>7</v>
      </c>
      <c r="L34" s="34" t="str">
        <f t="shared" si="1"/>
        <v>Riesgo Alto</v>
      </c>
      <c r="M34" s="18" t="s">
        <v>19</v>
      </c>
      <c r="N34" s="18" t="s">
        <v>19</v>
      </c>
      <c r="O34" s="18" t="s">
        <v>145</v>
      </c>
      <c r="P34" s="18">
        <v>2</v>
      </c>
      <c r="Q34" s="18">
        <v>3</v>
      </c>
      <c r="R34" s="18">
        <f t="shared" si="2"/>
        <v>5</v>
      </c>
      <c r="S34" s="18" t="str">
        <f t="shared" si="3"/>
        <v>Riesgo Medio</v>
      </c>
      <c r="T34" s="18" t="s">
        <v>20</v>
      </c>
      <c r="U34" s="18" t="s">
        <v>134</v>
      </c>
      <c r="V34" s="18" t="s">
        <v>103</v>
      </c>
      <c r="W34" s="18" t="s">
        <v>22</v>
      </c>
      <c r="X34" s="18" t="s">
        <v>146</v>
      </c>
      <c r="Y34" s="18" t="s">
        <v>23</v>
      </c>
    </row>
    <row r="35" spans="2:25" ht="172.8" customHeight="1" x14ac:dyDescent="0.3">
      <c r="B35" s="16">
        <v>29</v>
      </c>
      <c r="C35" s="23" t="s">
        <v>16</v>
      </c>
      <c r="D35" s="23" t="s">
        <v>24</v>
      </c>
      <c r="E35" s="23" t="s">
        <v>18</v>
      </c>
      <c r="F35" s="30" t="s">
        <v>31</v>
      </c>
      <c r="G35" s="39" t="s">
        <v>229</v>
      </c>
      <c r="H35" s="18" t="s">
        <v>218</v>
      </c>
      <c r="I35" s="15">
        <v>2</v>
      </c>
      <c r="J35" s="15">
        <v>3</v>
      </c>
      <c r="K35" s="15">
        <f t="shared" ref="K35" si="47">+I35+J35</f>
        <v>5</v>
      </c>
      <c r="L35" s="34" t="str">
        <f t="shared" ref="L35" si="48">+IF(AND(K35&gt;=2,K35&lt;=4),"Riesgo Bajo",IF(K35=5,"Riesgo Medio",IF(AND(K35&gt;=6,K35&lt;=7),"Riesgo Alto",IF(AND(K35&gt;=8,K35&lt;=10),"Riesgo Extremo",""))))</f>
        <v>Riesgo Medio</v>
      </c>
      <c r="M35" s="18" t="s">
        <v>19</v>
      </c>
      <c r="N35" s="18" t="s">
        <v>19</v>
      </c>
      <c r="O35" s="18" t="s">
        <v>219</v>
      </c>
      <c r="P35" s="35">
        <v>1</v>
      </c>
      <c r="Q35" s="35">
        <v>2</v>
      </c>
      <c r="R35" s="18">
        <f t="shared" ref="R35" si="49">+P35+Q35</f>
        <v>3</v>
      </c>
      <c r="S35" s="18" t="str">
        <f t="shared" ref="S35" si="50">+IF(AND(R35&gt;=2,R35&lt;=4),"Riesgo Bajo",IF(R35=5,"Riesgo Medio",IF(AND(R35&gt;=6,R35&lt;=7),"Riesgo Alto",IF(AND(R35&gt;=8,R35&lt;=10),"Riesgo Extremo",""))))</f>
        <v>Riesgo Bajo</v>
      </c>
      <c r="T35" s="35" t="s">
        <v>20</v>
      </c>
      <c r="U35" s="18" t="s">
        <v>134</v>
      </c>
      <c r="V35" s="35" t="s">
        <v>21</v>
      </c>
      <c r="W35" s="35" t="s">
        <v>22</v>
      </c>
      <c r="X35" s="18" t="s">
        <v>220</v>
      </c>
      <c r="Y35" s="31" t="s">
        <v>221</v>
      </c>
    </row>
    <row r="36" spans="2:25" ht="139.19999999999999" customHeight="1" x14ac:dyDescent="0.3">
      <c r="B36" s="16">
        <v>30</v>
      </c>
      <c r="C36" s="26" t="s">
        <v>16</v>
      </c>
      <c r="D36" s="26" t="s">
        <v>24</v>
      </c>
      <c r="E36" s="26" t="s">
        <v>18</v>
      </c>
      <c r="F36" s="17" t="s">
        <v>217</v>
      </c>
      <c r="G36" s="18" t="s">
        <v>287</v>
      </c>
      <c r="H36" s="27" t="s">
        <v>288</v>
      </c>
      <c r="I36" s="15">
        <v>3</v>
      </c>
      <c r="J36" s="15">
        <v>3</v>
      </c>
      <c r="K36" s="15">
        <f t="shared" ref="K36" si="51">+I36+J36</f>
        <v>6</v>
      </c>
      <c r="L36" s="34" t="str">
        <f t="shared" ref="L36" si="52">+IF(AND(K36&gt;=2,K36&lt;=4),"Riesgo Bajo",IF(K36=5,"Riesgo Medio",IF(AND(K36&gt;=6,K36&lt;=7),"Riesgo Alto",IF(AND(K36&gt;=8,K36&lt;=10),"Riesgo Extremo",""))))</f>
        <v>Riesgo Alto</v>
      </c>
      <c r="M36" s="27"/>
      <c r="N36" s="32" t="s">
        <v>19</v>
      </c>
      <c r="O36" s="27" t="s">
        <v>289</v>
      </c>
      <c r="P36" s="27">
        <v>2</v>
      </c>
      <c r="Q36" s="27">
        <v>3</v>
      </c>
      <c r="R36" s="18">
        <f t="shared" ref="R36" si="53">+P36+Q36</f>
        <v>5</v>
      </c>
      <c r="S36" s="18" t="str">
        <f t="shared" ref="S36" si="54">+IF(AND(R36&gt;=2,R36&lt;=4),"Riesgo Bajo",IF(R36=5,"Riesgo Medio",IF(AND(R36&gt;=6,R36&lt;=7),"Riesgo Alto",IF(AND(R36&gt;=8,R36&lt;=10),"Riesgo Extremo",""))))</f>
        <v>Riesgo Medio</v>
      </c>
      <c r="T36" s="18" t="s">
        <v>20</v>
      </c>
      <c r="U36" s="18" t="s">
        <v>130</v>
      </c>
      <c r="V36" s="27" t="s">
        <v>74</v>
      </c>
      <c r="W36" s="18" t="s">
        <v>22</v>
      </c>
      <c r="X36" s="27" t="s">
        <v>298</v>
      </c>
      <c r="Y36" s="27" t="s">
        <v>30</v>
      </c>
    </row>
    <row r="37" spans="2:25" ht="139.19999999999999" customHeight="1" x14ac:dyDescent="0.3">
      <c r="B37" s="16">
        <v>31</v>
      </c>
      <c r="C37" s="17" t="s">
        <v>16</v>
      </c>
      <c r="D37" s="17" t="s">
        <v>24</v>
      </c>
      <c r="E37" s="17" t="s">
        <v>18</v>
      </c>
      <c r="F37" s="20" t="s">
        <v>61</v>
      </c>
      <c r="G37" s="18" t="s">
        <v>118</v>
      </c>
      <c r="H37" s="18" t="s">
        <v>168</v>
      </c>
      <c r="I37" s="15">
        <v>3</v>
      </c>
      <c r="J37" s="15">
        <v>3</v>
      </c>
      <c r="K37" s="18">
        <f t="shared" si="0"/>
        <v>6</v>
      </c>
      <c r="L37" s="34" t="str">
        <f t="shared" si="1"/>
        <v>Riesgo Alto</v>
      </c>
      <c r="M37" s="18" t="s">
        <v>19</v>
      </c>
      <c r="N37" s="15" t="s">
        <v>19</v>
      </c>
      <c r="O37" s="18" t="s">
        <v>203</v>
      </c>
      <c r="P37" s="18">
        <v>2</v>
      </c>
      <c r="Q37" s="18">
        <v>3</v>
      </c>
      <c r="R37" s="18">
        <f t="shared" si="2"/>
        <v>5</v>
      </c>
      <c r="S37" s="18" t="str">
        <f t="shared" si="3"/>
        <v>Riesgo Medio</v>
      </c>
      <c r="T37" s="18" t="s">
        <v>20</v>
      </c>
      <c r="U37" s="18" t="s">
        <v>134</v>
      </c>
      <c r="V37" s="18" t="s">
        <v>63</v>
      </c>
      <c r="W37" s="18" t="s">
        <v>22</v>
      </c>
      <c r="X37" s="18" t="s">
        <v>62</v>
      </c>
      <c r="Y37" s="18" t="s">
        <v>64</v>
      </c>
    </row>
    <row r="38" spans="2:25" ht="139.19999999999999" customHeight="1" x14ac:dyDescent="0.3">
      <c r="B38" s="16">
        <v>32</v>
      </c>
      <c r="C38" s="17" t="s">
        <v>16</v>
      </c>
      <c r="D38" s="17" t="s">
        <v>24</v>
      </c>
      <c r="E38" s="17" t="s">
        <v>18</v>
      </c>
      <c r="F38" s="20" t="s">
        <v>31</v>
      </c>
      <c r="G38" s="18" t="s">
        <v>169</v>
      </c>
      <c r="H38" s="18" t="s">
        <v>198</v>
      </c>
      <c r="I38" s="15">
        <v>2</v>
      </c>
      <c r="J38" s="15">
        <v>3</v>
      </c>
      <c r="K38" s="18">
        <f t="shared" si="0"/>
        <v>5</v>
      </c>
      <c r="L38" s="34" t="str">
        <f t="shared" si="1"/>
        <v>Riesgo Medio</v>
      </c>
      <c r="M38" s="18"/>
      <c r="N38" s="18" t="s">
        <v>19</v>
      </c>
      <c r="O38" s="18" t="s">
        <v>204</v>
      </c>
      <c r="P38" s="18">
        <v>2</v>
      </c>
      <c r="Q38" s="18">
        <v>2</v>
      </c>
      <c r="R38" s="18">
        <f t="shared" si="2"/>
        <v>4</v>
      </c>
      <c r="S38" s="18" t="str">
        <f t="shared" si="3"/>
        <v>Riesgo Bajo</v>
      </c>
      <c r="T38" s="18"/>
      <c r="U38" s="18" t="s">
        <v>162</v>
      </c>
      <c r="V38" s="18" t="s">
        <v>76</v>
      </c>
      <c r="W38" s="18" t="s">
        <v>75</v>
      </c>
      <c r="X38" s="18" t="s">
        <v>147</v>
      </c>
      <c r="Y38" s="18" t="s">
        <v>148</v>
      </c>
    </row>
    <row r="39" spans="2:25" ht="139.19999999999999" customHeight="1" x14ac:dyDescent="0.3">
      <c r="B39" s="16">
        <v>33</v>
      </c>
      <c r="C39" s="26" t="s">
        <v>16</v>
      </c>
      <c r="D39" s="26" t="s">
        <v>24</v>
      </c>
      <c r="E39" s="26" t="s">
        <v>18</v>
      </c>
      <c r="F39" s="28" t="s">
        <v>197</v>
      </c>
      <c r="G39" s="18" t="s">
        <v>205</v>
      </c>
      <c r="H39" s="27" t="s">
        <v>199</v>
      </c>
      <c r="I39" s="15">
        <v>2</v>
      </c>
      <c r="J39" s="15">
        <v>3</v>
      </c>
      <c r="K39" s="18">
        <f t="shared" ref="K39" si="55">+I39+J39</f>
        <v>5</v>
      </c>
      <c r="L39" s="34" t="str">
        <f t="shared" ref="L39" si="56">+IF(AND(K39&gt;=2,K39&lt;=4),"Riesgo Bajo",IF(K39=5,"Riesgo Medio",IF(AND(K39&gt;=6,K39&lt;=7),"Riesgo Alto",IF(AND(K39&gt;=8,K39&lt;=10),"Riesgo Extremo",""))))</f>
        <v>Riesgo Medio</v>
      </c>
      <c r="M39" s="27"/>
      <c r="N39" s="27" t="s">
        <v>19</v>
      </c>
      <c r="O39" s="27" t="s">
        <v>200</v>
      </c>
      <c r="P39" s="18">
        <v>1</v>
      </c>
      <c r="Q39" s="18">
        <v>2</v>
      </c>
      <c r="R39" s="18">
        <f t="shared" ref="R39:R41" si="57">+P39+Q39</f>
        <v>3</v>
      </c>
      <c r="S39" s="18" t="str">
        <f t="shared" ref="S39:S41" si="58">+IF(AND(R39&gt;=2,R39&lt;=4),"Riesgo Bajo",IF(R39=5,"Riesgo Medio",IF(AND(R39&gt;=6,R39&lt;=7),"Riesgo Alto",IF(AND(R39&gt;=8,R39&lt;=10),"Riesgo Extremo",""))))</f>
        <v>Riesgo Bajo</v>
      </c>
      <c r="T39" s="18" t="s">
        <v>20</v>
      </c>
      <c r="U39" s="35" t="s">
        <v>130</v>
      </c>
      <c r="V39" s="27" t="s">
        <v>74</v>
      </c>
      <c r="W39" s="18" t="s">
        <v>22</v>
      </c>
      <c r="X39" s="27" t="s">
        <v>165</v>
      </c>
      <c r="Y39" s="27" t="s">
        <v>28</v>
      </c>
    </row>
    <row r="40" spans="2:25" ht="139.19999999999999" customHeight="1" x14ac:dyDescent="0.3">
      <c r="B40" s="16">
        <v>34</v>
      </c>
      <c r="C40" s="17" t="s">
        <v>16</v>
      </c>
      <c r="D40" s="17" t="s">
        <v>24</v>
      </c>
      <c r="E40" s="17" t="s">
        <v>18</v>
      </c>
      <c r="F40" s="20" t="s">
        <v>104</v>
      </c>
      <c r="G40" s="18" t="s">
        <v>222</v>
      </c>
      <c r="H40" s="18" t="s">
        <v>105</v>
      </c>
      <c r="I40" s="15">
        <v>2</v>
      </c>
      <c r="J40" s="15">
        <v>2</v>
      </c>
      <c r="K40" s="18">
        <f t="shared" si="0"/>
        <v>4</v>
      </c>
      <c r="L40" s="34" t="str">
        <f t="shared" si="1"/>
        <v>Riesgo Bajo</v>
      </c>
      <c r="M40" s="18" t="s">
        <v>19</v>
      </c>
      <c r="N40" s="18" t="s">
        <v>19</v>
      </c>
      <c r="O40" s="18" t="s">
        <v>206</v>
      </c>
      <c r="P40" s="18">
        <v>2</v>
      </c>
      <c r="Q40" s="18">
        <v>2</v>
      </c>
      <c r="R40" s="18">
        <f t="shared" si="57"/>
        <v>4</v>
      </c>
      <c r="S40" s="18" t="str">
        <f t="shared" si="58"/>
        <v>Riesgo Bajo</v>
      </c>
      <c r="T40" s="18" t="s">
        <v>20</v>
      </c>
      <c r="U40" s="18" t="s">
        <v>134</v>
      </c>
      <c r="V40" s="18" t="s">
        <v>76</v>
      </c>
      <c r="W40" s="18" t="s">
        <v>75</v>
      </c>
      <c r="X40" s="18" t="s">
        <v>180</v>
      </c>
      <c r="Y40" s="18" t="s">
        <v>30</v>
      </c>
    </row>
    <row r="41" spans="2:25" ht="139.19999999999999" customHeight="1" x14ac:dyDescent="0.3">
      <c r="B41" s="16">
        <v>35</v>
      </c>
      <c r="C41" s="17" t="s">
        <v>16</v>
      </c>
      <c r="D41" s="17" t="s">
        <v>86</v>
      </c>
      <c r="E41" s="17" t="s">
        <v>18</v>
      </c>
      <c r="F41" s="20" t="s">
        <v>106</v>
      </c>
      <c r="G41" s="18" t="s">
        <v>163</v>
      </c>
      <c r="H41" s="18" t="s">
        <v>149</v>
      </c>
      <c r="I41" s="15">
        <v>2</v>
      </c>
      <c r="J41" s="15">
        <v>3</v>
      </c>
      <c r="K41" s="18">
        <f t="shared" si="0"/>
        <v>5</v>
      </c>
      <c r="L41" s="34" t="str">
        <f t="shared" si="1"/>
        <v>Riesgo Medio</v>
      </c>
      <c r="M41" s="18"/>
      <c r="N41" s="18" t="s">
        <v>19</v>
      </c>
      <c r="O41" s="18" t="s">
        <v>107</v>
      </c>
      <c r="P41" s="18">
        <v>2</v>
      </c>
      <c r="Q41" s="18">
        <v>2</v>
      </c>
      <c r="R41" s="18">
        <f t="shared" si="57"/>
        <v>4</v>
      </c>
      <c r="S41" s="18" t="str">
        <f t="shared" si="58"/>
        <v>Riesgo Bajo</v>
      </c>
      <c r="T41" s="18" t="s">
        <v>20</v>
      </c>
      <c r="U41" s="18" t="s">
        <v>162</v>
      </c>
      <c r="V41" s="29" t="s">
        <v>21</v>
      </c>
      <c r="W41" s="18" t="s">
        <v>75</v>
      </c>
      <c r="X41" s="21" t="s">
        <v>108</v>
      </c>
      <c r="Y41" s="18" t="s">
        <v>109</v>
      </c>
    </row>
    <row r="42" spans="2:25" ht="139.19999999999999" customHeight="1" x14ac:dyDescent="0.3">
      <c r="B42" s="16">
        <v>36</v>
      </c>
      <c r="C42" s="17" t="s">
        <v>16</v>
      </c>
      <c r="D42" s="20" t="s">
        <v>24</v>
      </c>
      <c r="E42" s="17" t="s">
        <v>18</v>
      </c>
      <c r="F42" s="20" t="s">
        <v>110</v>
      </c>
      <c r="G42" s="18" t="s">
        <v>170</v>
      </c>
      <c r="H42" s="18" t="s">
        <v>150</v>
      </c>
      <c r="I42" s="15">
        <v>2</v>
      </c>
      <c r="J42" s="15">
        <v>3</v>
      </c>
      <c r="K42" s="18">
        <f t="shared" si="0"/>
        <v>5</v>
      </c>
      <c r="L42" s="34" t="str">
        <f t="shared" si="1"/>
        <v>Riesgo Medio</v>
      </c>
      <c r="M42" s="22"/>
      <c r="N42" s="18" t="s">
        <v>19</v>
      </c>
      <c r="O42" s="18" t="s">
        <v>111</v>
      </c>
      <c r="P42" s="18">
        <v>1</v>
      </c>
      <c r="Q42" s="18">
        <v>1</v>
      </c>
      <c r="R42" s="18">
        <f t="shared" si="2"/>
        <v>2</v>
      </c>
      <c r="S42" s="18" t="str">
        <f t="shared" si="3"/>
        <v>Riesgo Bajo</v>
      </c>
      <c r="T42" s="29" t="str">
        <f>IF(R42&lt;=2,"NO",IF(R42&lt;=4,"NO",IF(R42&lt;=5,"SI")))</f>
        <v>NO</v>
      </c>
      <c r="U42" s="18" t="s">
        <v>162</v>
      </c>
      <c r="V42" s="18" t="s">
        <v>29</v>
      </c>
      <c r="W42" s="18" t="s">
        <v>112</v>
      </c>
      <c r="X42" s="18" t="s">
        <v>181</v>
      </c>
      <c r="Y42" s="18" t="s">
        <v>65</v>
      </c>
    </row>
    <row r="43" spans="2:25" ht="139.19999999999999" customHeight="1" x14ac:dyDescent="0.3">
      <c r="B43" s="16">
        <v>37</v>
      </c>
      <c r="C43" s="17" t="s">
        <v>16</v>
      </c>
      <c r="D43" s="17" t="s">
        <v>24</v>
      </c>
      <c r="E43" s="17" t="s">
        <v>18</v>
      </c>
      <c r="F43" s="17" t="s">
        <v>104</v>
      </c>
      <c r="G43" s="18" t="s">
        <v>293</v>
      </c>
      <c r="H43" s="18" t="s">
        <v>235</v>
      </c>
      <c r="I43" s="15">
        <v>2</v>
      </c>
      <c r="J43" s="15">
        <v>2</v>
      </c>
      <c r="K43" s="15">
        <f t="shared" si="0"/>
        <v>4</v>
      </c>
      <c r="L43" s="34" t="str">
        <f t="shared" si="1"/>
        <v>Riesgo Bajo</v>
      </c>
      <c r="M43" s="34" t="s">
        <v>19</v>
      </c>
      <c r="N43" s="34" t="s">
        <v>19</v>
      </c>
      <c r="O43" s="18" t="s">
        <v>236</v>
      </c>
      <c r="P43" s="18">
        <v>1</v>
      </c>
      <c r="Q43" s="18">
        <v>1</v>
      </c>
      <c r="R43" s="18">
        <f t="shared" si="2"/>
        <v>2</v>
      </c>
      <c r="S43" s="34" t="str">
        <f t="shared" si="3"/>
        <v>Riesgo Bajo</v>
      </c>
      <c r="T43" s="18" t="s">
        <v>20</v>
      </c>
      <c r="U43" s="18" t="s">
        <v>134</v>
      </c>
      <c r="V43" s="18" t="s">
        <v>76</v>
      </c>
      <c r="W43" s="18" t="s">
        <v>75</v>
      </c>
      <c r="X43" s="18" t="s">
        <v>237</v>
      </c>
      <c r="Y43" s="18" t="s">
        <v>30</v>
      </c>
    </row>
    <row r="44" spans="2:25" ht="139.19999999999999" customHeight="1" x14ac:dyDescent="0.3">
      <c r="B44" s="16">
        <v>38</v>
      </c>
      <c r="C44" s="17" t="s">
        <v>16</v>
      </c>
      <c r="D44" s="17" t="s">
        <v>24</v>
      </c>
      <c r="E44" s="17" t="s">
        <v>18</v>
      </c>
      <c r="F44" s="20" t="s">
        <v>238</v>
      </c>
      <c r="G44" s="18" t="s">
        <v>294</v>
      </c>
      <c r="H44" s="29" t="s">
        <v>239</v>
      </c>
      <c r="I44" s="40">
        <v>2</v>
      </c>
      <c r="J44" s="40">
        <v>2</v>
      </c>
      <c r="K44" s="15">
        <f t="shared" si="0"/>
        <v>4</v>
      </c>
      <c r="L44" s="34" t="str">
        <f t="shared" si="1"/>
        <v>Riesgo Bajo</v>
      </c>
      <c r="M44" s="41"/>
      <c r="N44" s="42" t="s">
        <v>19</v>
      </c>
      <c r="O44" s="29" t="s">
        <v>295</v>
      </c>
      <c r="P44" s="29">
        <v>1</v>
      </c>
      <c r="Q44" s="29">
        <v>1</v>
      </c>
      <c r="R44" s="18">
        <f t="shared" si="2"/>
        <v>2</v>
      </c>
      <c r="S44" s="34" t="str">
        <f t="shared" si="3"/>
        <v>Riesgo Bajo</v>
      </c>
      <c r="T44" s="29" t="s">
        <v>20</v>
      </c>
      <c r="U44" s="29" t="s">
        <v>130</v>
      </c>
      <c r="V44" s="18" t="s">
        <v>299</v>
      </c>
      <c r="W44" s="29" t="s">
        <v>27</v>
      </c>
      <c r="X44" s="29" t="s">
        <v>62</v>
      </c>
      <c r="Y44" s="43" t="s">
        <v>240</v>
      </c>
    </row>
  </sheetData>
  <autoFilter ref="B4:Y6" xr:uid="{00000000-0001-0000-0000-000000000000}">
    <filterColumn colId="11" showButton="0"/>
    <filterColumn colId="14" showButton="0"/>
    <filterColumn colId="15" showButton="0"/>
    <filterColumn colId="16" showButton="0"/>
    <filterColumn colId="22" showButton="0"/>
  </autoFilter>
  <mergeCells count="23">
    <mergeCell ref="U4:U6"/>
    <mergeCell ref="V4:V6"/>
    <mergeCell ref="I4:I6"/>
    <mergeCell ref="J4:J6"/>
    <mergeCell ref="K4:K6"/>
    <mergeCell ref="O4:O6"/>
    <mergeCell ref="T4:T6"/>
    <mergeCell ref="W4:W6"/>
    <mergeCell ref="B1:F3"/>
    <mergeCell ref="B4:B6"/>
    <mergeCell ref="C4:C6"/>
    <mergeCell ref="D4:D6"/>
    <mergeCell ref="E4:E6"/>
    <mergeCell ref="F4:F6"/>
    <mergeCell ref="G1:Y1"/>
    <mergeCell ref="G2:Y2"/>
    <mergeCell ref="G3:Y3"/>
    <mergeCell ref="M4:N5"/>
    <mergeCell ref="P4:S5"/>
    <mergeCell ref="X4:Y5"/>
    <mergeCell ref="L4:L6"/>
    <mergeCell ref="G4:G6"/>
    <mergeCell ref="H4:H6"/>
  </mergeCells>
  <dataValidations disablePrompts="1" count="1">
    <dataValidation type="list" allowBlank="1" showInputMessage="1" showErrorMessage="1" sqref="D42:E42" xr:uid="{CA49EBCC-4DF8-48A2-9B04-BECCC477DEDF}"/>
  </dataValidations>
  <pageMargins left="0.39370078740157483" right="0.39370078740157483" top="0.39370078740157483" bottom="0.39370078740157483" header="0" footer="0"/>
  <pageSetup scale="65" orientation="landscape" r:id="rId1"/>
  <rowBreaks count="1" manualBreakCount="1">
    <brk id="3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I4" sqref="I4"/>
    </sheetView>
  </sheetViews>
  <sheetFormatPr baseColWidth="10" defaultRowHeight="14.4" x14ac:dyDescent="0.3"/>
  <cols>
    <col min="2" max="2" width="15.6640625" customWidth="1"/>
    <col min="3" max="3" width="26.109375" customWidth="1"/>
    <col min="5" max="5" width="18.109375" customWidth="1"/>
    <col min="6" max="6" width="25.33203125" customWidth="1"/>
  </cols>
  <sheetData>
    <row r="1" spans="2:7" ht="15.6" x14ac:dyDescent="0.3">
      <c r="B1" s="85" t="s">
        <v>32</v>
      </c>
      <c r="C1" s="86"/>
      <c r="D1" s="4"/>
      <c r="E1" s="85" t="s">
        <v>33</v>
      </c>
      <c r="F1" s="86"/>
    </row>
    <row r="2" spans="2:7" ht="15.6" x14ac:dyDescent="0.3">
      <c r="B2" s="4"/>
      <c r="C2" s="4"/>
      <c r="D2" s="4"/>
      <c r="E2" s="1"/>
      <c r="F2" s="5"/>
    </row>
    <row r="3" spans="2:7" ht="31.2" x14ac:dyDescent="0.3">
      <c r="B3" s="6" t="s">
        <v>11</v>
      </c>
      <c r="C3" s="6" t="s">
        <v>10</v>
      </c>
      <c r="D3" s="4"/>
      <c r="E3" s="6" t="s">
        <v>34</v>
      </c>
      <c r="F3" s="3" t="s">
        <v>11</v>
      </c>
      <c r="G3" s="2"/>
    </row>
    <row r="4" spans="2:7" ht="15.6" x14ac:dyDescent="0.3">
      <c r="B4" s="4"/>
      <c r="C4" s="4"/>
      <c r="D4" s="4"/>
      <c r="E4" s="1"/>
      <c r="F4" s="5"/>
      <c r="G4" s="2"/>
    </row>
    <row r="5" spans="2:7" ht="16.8" x14ac:dyDescent="0.3">
      <c r="B5" s="6" t="s">
        <v>35</v>
      </c>
      <c r="C5" s="6">
        <v>1</v>
      </c>
      <c r="D5" s="4"/>
      <c r="E5" s="6" t="s">
        <v>36</v>
      </c>
      <c r="F5" s="7" t="s">
        <v>37</v>
      </c>
      <c r="G5" s="2"/>
    </row>
    <row r="6" spans="2:7" ht="16.8" x14ac:dyDescent="0.3">
      <c r="B6" s="6" t="s">
        <v>38</v>
      </c>
      <c r="C6" s="6">
        <v>2</v>
      </c>
      <c r="D6" s="4"/>
      <c r="E6" s="6" t="s">
        <v>39</v>
      </c>
      <c r="F6" s="7" t="s">
        <v>40</v>
      </c>
      <c r="G6" s="2"/>
    </row>
    <row r="7" spans="2:7" ht="16.8" x14ac:dyDescent="0.3">
      <c r="B7" s="6" t="s">
        <v>41</v>
      </c>
      <c r="C7" s="6">
        <v>3</v>
      </c>
      <c r="D7" s="4"/>
      <c r="E7" s="6">
        <v>5</v>
      </c>
      <c r="F7" s="7" t="s">
        <v>42</v>
      </c>
      <c r="G7" s="2"/>
    </row>
    <row r="8" spans="2:7" ht="16.8" x14ac:dyDescent="0.3">
      <c r="B8" s="6" t="s">
        <v>43</v>
      </c>
      <c r="C8" s="6">
        <v>4</v>
      </c>
      <c r="D8" s="4"/>
      <c r="E8" s="6" t="s">
        <v>44</v>
      </c>
      <c r="F8" s="7" t="s">
        <v>45</v>
      </c>
      <c r="G8" s="2"/>
    </row>
    <row r="9" spans="2:7" ht="33.6" x14ac:dyDescent="0.3">
      <c r="B9" s="6" t="s">
        <v>46</v>
      </c>
      <c r="C9" s="6">
        <v>5</v>
      </c>
      <c r="D9" s="4"/>
      <c r="E9" s="6">
        <v>1</v>
      </c>
      <c r="F9" s="7" t="s">
        <v>47</v>
      </c>
      <c r="G9" s="2"/>
    </row>
    <row r="10" spans="2:7" ht="15.6" x14ac:dyDescent="0.3">
      <c r="B10" s="8"/>
      <c r="C10" s="8"/>
      <c r="D10" s="4"/>
      <c r="E10" s="8"/>
      <c r="F10" s="8"/>
      <c r="G10" s="2"/>
    </row>
    <row r="11" spans="2:7" ht="15.6" x14ac:dyDescent="0.3">
      <c r="B11" s="8"/>
      <c r="C11" s="8"/>
      <c r="D11" s="1"/>
      <c r="E11" s="5"/>
      <c r="F11" s="5"/>
      <c r="G11" s="2"/>
    </row>
    <row r="12" spans="2:7" ht="15.6" x14ac:dyDescent="0.3">
      <c r="B12" s="85" t="s">
        <v>48</v>
      </c>
      <c r="C12" s="86"/>
      <c r="D12" s="1"/>
      <c r="E12" s="85" t="s">
        <v>33</v>
      </c>
      <c r="F12" s="86"/>
      <c r="G12" s="2"/>
    </row>
    <row r="13" spans="2:7" ht="15.6" x14ac:dyDescent="0.3">
      <c r="B13" s="4"/>
      <c r="C13" s="4"/>
      <c r="D13" s="1"/>
      <c r="E13" s="5"/>
      <c r="F13" s="5"/>
      <c r="G13" s="2"/>
    </row>
    <row r="14" spans="2:7" ht="15.6" x14ac:dyDescent="0.3">
      <c r="B14" s="6" t="s">
        <v>11</v>
      </c>
      <c r="C14" s="6" t="s">
        <v>49</v>
      </c>
      <c r="D14" s="1"/>
      <c r="E14" s="6" t="s">
        <v>50</v>
      </c>
      <c r="F14" s="3" t="s">
        <v>51</v>
      </c>
      <c r="G14" s="2"/>
    </row>
    <row r="15" spans="2:7" ht="15.6" x14ac:dyDescent="0.3">
      <c r="B15" s="4"/>
      <c r="C15" s="4"/>
      <c r="D15" s="1"/>
      <c r="E15" s="5"/>
      <c r="F15" s="5"/>
      <c r="G15" s="2"/>
    </row>
    <row r="16" spans="2:7" ht="15.6" x14ac:dyDescent="0.3">
      <c r="B16" s="6" t="s">
        <v>52</v>
      </c>
      <c r="C16" s="6">
        <v>1</v>
      </c>
      <c r="D16" s="1"/>
      <c r="E16" s="6" t="s">
        <v>53</v>
      </c>
      <c r="F16" s="3" t="s">
        <v>54</v>
      </c>
      <c r="G16" s="2"/>
    </row>
    <row r="17" spans="2:7" ht="15.6" x14ac:dyDescent="0.3">
      <c r="B17" s="6" t="s">
        <v>55</v>
      </c>
      <c r="C17" s="6">
        <v>2</v>
      </c>
      <c r="D17" s="1"/>
      <c r="E17" s="6" t="s">
        <v>56</v>
      </c>
      <c r="F17" s="3" t="s">
        <v>57</v>
      </c>
      <c r="G17" s="2"/>
    </row>
    <row r="18" spans="2:7" ht="15.6" x14ac:dyDescent="0.3">
      <c r="B18" s="6" t="s">
        <v>58</v>
      </c>
      <c r="C18" s="6">
        <v>3</v>
      </c>
      <c r="D18" s="1"/>
      <c r="E18" s="5"/>
      <c r="F18" s="5"/>
      <c r="G18" s="2"/>
    </row>
    <row r="19" spans="2:7" ht="15.6" x14ac:dyDescent="0.3">
      <c r="B19" s="6" t="s">
        <v>59</v>
      </c>
      <c r="C19" s="6">
        <v>4</v>
      </c>
      <c r="D19" s="1"/>
      <c r="E19" s="5"/>
      <c r="F19" s="5"/>
      <c r="G19" s="2"/>
    </row>
    <row r="20" spans="2:7" ht="15.6" x14ac:dyDescent="0.3">
      <c r="B20" s="6" t="s">
        <v>60</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2.xml><?xml version="1.0" encoding="utf-8"?>
<ds:datastoreItem xmlns:ds="http://schemas.openxmlformats.org/officeDocument/2006/customXml" ds:itemID="{96779C67-9163-4112-B2B1-787EF2D0F4AF}">
  <ds:schemaRefs>
    <ds:schemaRef ds:uri="http://schemas.microsoft.com/office/2006/documentManagement/types"/>
    <ds:schemaRef ds:uri="http://purl.org/dc/terms/"/>
    <ds:schemaRef ds:uri="http://purl.org/dc/dcmitype/"/>
    <ds:schemaRef ds:uri="http://purl.org/dc/elements/1.1/"/>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vt:lpstr>
      <vt:lpstr>CRITERIOS VALORACION DEL RIESGO</vt:lpstr>
      <vt:lpstr>'MATRIZ RIESGOS INTERVENTORIA'!Área_de_impresión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Sandra Liliana Baron Becerra</cp:lastModifiedBy>
  <cp:lastPrinted>2019-03-21T16:10:32Z</cp:lastPrinted>
  <dcterms:created xsi:type="dcterms:W3CDTF">2018-12-30T14:30:46Z</dcterms:created>
  <dcterms:modified xsi:type="dcterms:W3CDTF">2026-06-25T23:00:53Z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