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codeName="ThisWorkbook"/>
  <mc:AlternateContent xmlns:mc="http://schemas.openxmlformats.org/markup-compatibility/2006">
    <mc:Choice Requires="x15">
      <x15ac:absPath xmlns:x15ac="http://schemas.microsoft.com/office/spreadsheetml/2010/11/ac" url="C:\CONTRATACIÓN INFRAESTRUCTURA 2026\SELECCION DE MENOR CUANTIA MATADERO\DOCUMENTOS PROCESO 20 DE OCTUBRE DE 2026\"/>
    </mc:Choice>
  </mc:AlternateContent>
  <xr:revisionPtr revIDLastSave="0" documentId="13_ncr:1_{FC1EDF80-D57C-45D3-9831-0CD0DA14DDB2}"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22" i="265" l="1"/>
  <c r="K22" i="265" s="1"/>
  <c r="J21" i="265"/>
  <c r="K21" i="265" s="1"/>
  <c r="J20" i="265"/>
  <c r="K20" i="265" s="1"/>
  <c r="J19" i="265"/>
  <c r="K19" i="265" s="1"/>
  <c r="J18" i="265"/>
  <c r="K18" i="265" s="1"/>
  <c r="J17" i="265"/>
  <c r="K17" i="265" s="1"/>
  <c r="J16" i="265"/>
  <c r="K16" i="265" s="1"/>
  <c r="J15" i="265"/>
  <c r="K15" i="265" s="1"/>
  <c r="J14" i="265"/>
  <c r="K14" i="265" s="1"/>
  <c r="J13" i="265"/>
  <c r="K13" i="265" s="1"/>
  <c r="K25" i="265" l="1"/>
  <c r="K31" i="265" s="1"/>
</calcChain>
</file>

<file path=xl/sharedStrings.xml><?xml version="1.0" encoding="utf-8"?>
<sst xmlns="http://schemas.openxmlformats.org/spreadsheetml/2006/main" count="168" uniqueCount="106">
  <si>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</si>
  <si>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</si>
  <si>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</si>
  <si>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</si>
  <si>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</si>
  <si>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</si>
  <si>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</si>
  <si>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</si>
  <si>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</si>
  <si>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</si>
  <si>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</si>
  <si>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</si>
  <si>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</si>
  <si>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</si>
  <si>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</si>
  <si>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</si>
  <si>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</si>
  <si>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</si>
  <si>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</si>
  <si>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</si>
  <si>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</si>
  <si>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</si>
  <si>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</si>
  <si>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</si>
  <si>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</si>
  <si>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</si>
  <si>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</si>
  <si>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</si>
  <si>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</si>
  <si>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</si>
  <si>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</si>
  <si>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</si>
  <si>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</si>
  <si>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</si>
  <si>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</si>
  <si>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</si>
  <si>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</si>
  <si>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</si>
  <si>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</si>
  <si>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</si>
  <si>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</si>
  <si>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</si>
  <si>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</si>
  <si>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</si>
  <si>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</si>
  <si>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</si>
  <si>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</si>
  <si>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</si>
  <si>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</si>
  <si>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</si>
  <si>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</si>
  <si>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</si>
  <si>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</si>
  <si>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</si>
  <si>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</si>
  <si>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</si>
  <si>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</si>
  <si>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</si>
  <si>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</si>
  <si>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</si>
  <si>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</si>
  <si>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</si>
  <si>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</si>
  <si>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</si>
  <si>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</si>
  <si>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</si>
  <si>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</si>
  <si>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</si>
  <si>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</si>
  <si>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</si>
  <si>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</si>
  <si>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</si>
  <si>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</si>
  <si>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</si>
  <si>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</si>
  <si>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</si>
  <si>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</si>
  <si>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</si>
  <si>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</si>
  <si>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</si>
  <si>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</si>
  <si>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</si>
  <si>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</si>
  <si>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</si>
  <si>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</si>
  <si>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</si>
  <si>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</si>
  <si>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</si>
  <si>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</si>
  <si>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</si>
  <si>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</si>
  <si>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</si>
  <si>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</si>
  <si>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E INSTALACION DE LUMINARIAS PARA CUARTOS FRIOS</t>
  </si>
  <si>
    <t>SUMINISTRO E INSTALACION DE TECHOS APARA EL AREA DE DESPACHO EN PANEL DE 50 MM</t>
  </si>
  <si>
    <t>SUMINISTRO E INSTALACION DE PINTURA EPOXICA PARA PISOS</t>
  </si>
  <si>
    <t>Suministro, transporte e instalación de punto de vapor para desinfección, incluye mezclador en acero inoxidable, válvulas, accesorios, conexiones a red de vapor y agua, aislamiento, soportes, pruebas y puesta en funcionamiento, completamente operativo.</t>
  </si>
  <si>
    <t>Suministro, transporte, instalación y puesta en funcionamiento de sierra circular para porcinos en acero inoxidable, incluye motor, sistema de corte, protecciones sanitarias, conexiones eléctricas, anclajes, accesorios, pruebas y ajustes, completamente operativa.</t>
  </si>
  <si>
    <t>Suministro, transporte, instalación y puesta en funcionamiento de linea de faenado de bovinos incluye el suministro de 120 troles de proceso para bovinos en sistema de rielería aérea, incluye ruedas, rodamientos, estructura en acero, anclajes, accesorios, pruebas y ajustes, completamente operativo.</t>
  </si>
  <si>
    <t>Suministro, transporte, instalación y puesta en funcionamiento y mantenimiento de linea de faenado de porcinos, incluye suministro de 120 troles de proceso para porcinos en sistema de rielería aérea, incluye ruedas, rodamientos, estructura en acero, anclajes, accesorios, pruebas y ajustes, completamente operativo.</t>
  </si>
  <si>
    <t>Suministro, transporte e instalación de perchero para vísceras rojas bovinas en acero inoxidable, de 4.00 m de largo, base 0.50 m y altura 1.80 m, con tres niveles de soporte y ganchos en varilla de 5/16” cada 300 mm, incluye anclajes, accesorios y acabado sanitario, completamente instalado.</t>
  </si>
  <si>
    <t>Suministro, transporte e instalación de perchero para vísceras blancas bovinas en cuarto frío, en tubería de acero inoxidable de 2”, longitud 7.00 m, base 0.50 m, altura 1.80 m, con tres niveles de soporte y ganchos en varilla inoxidable de 5/16” cada 300 mm, incluye anclajes, accesorios, acabado sanitario, completamente instalado.</t>
  </si>
  <si>
    <t>Suministro, transporte e instalación de perchero para patas bovinas en acero inoxidable AISI 304, dimensiones aproximadas 3.00 m de largo x 0.50 m de fondo x 1.50–1.80 m de altura, en tubería de 1 1/2”, con tres niveles de soporte, incluye anclajes, accesorios, acabado sanitario y puesta en servicio, completamente instalado.</t>
  </si>
  <si>
    <t>UND</t>
  </si>
  <si>
    <t>M2</t>
  </si>
  <si>
    <t>PAQUETE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</si>
</sst>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0_-;\-[$$-240A]* #,##0_-;_-[$$-240A]* &quot;-&quot;??_-;_-@_-"/>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0"/>
      <color theme="1"/>
      <name val="Arial"/>
      <family val="2"/>
    </font>
    <font>
      <sz val="11"/>
      <color theme="1"/>
      <name val="Verdana"/>
      <family val="2"/>
    </font>
    <font>
      <b/>
      <sz val="8"/>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373">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4" fontId="39" fillId="0" borderId="18" xfId="39" applyNumberFormat="1" applyFont="1" applyFill="1" applyBorder="1" applyAlignment="1">
      <alignment vertical="center" wrapText="1"/>
    </xf>
    <xf numFmtId="167" fontId="39" fillId="0" borderId="18" xfId="62" applyNumberFormat="1" applyFont="1" applyFill="1" applyBorder="1" applyAlignment="1">
      <alignment horizontal="right" vertical="center" wrapText="1"/>
    </xf>
    <xf numFmtId="0" fontId="42" fillId="0" borderId="18" xfId="73" applyFont="1" applyBorder="1" applyAlignment="1">
      <alignment vertical="center"/>
    </xf>
    <xf numFmtId="0" fontId="39" fillId="0" borderId="18" xfId="89" applyFont="1" applyBorder="1"/>
    <xf numFmtId="0" fontId="39" fillId="0" borderId="18" xfId="89" applyFont="1" applyBorder="1" applyAlignment="1">
      <alignment horizontal="center"/>
    </xf>
    <xf numFmtId="0" fontId="39" fillId="0" borderId="18" xfId="89" applyFont="1" applyBorder="1" applyAlignment="1">
      <alignment wrapText="1"/>
    </xf>
    <xf numFmtId="0" fontId="39" fillId="0" borderId="18" xfId="73" applyFont="1" applyBorder="1" applyAlignment="1">
      <alignment vertical="center" wrapText="1"/>
    </xf>
    <xf numFmtId="0" fontId="50" fillId="0" borderId="18" xfId="0" applyFont="1" applyBorder="1" applyAlignment="1">
      <alignment horizontal="center" vertical="center" wrapText="1"/>
    </xf>
    <xf numFmtId="0" fontId="50" fillId="0" borderId="18" xfId="0" applyFont="1" applyBorder="1" applyAlignment="1">
      <alignment horizontal="center" vertical="center"/>
    </xf>
    <xf numFmtId="0" fontId="51" fillId="0" borderId="18" xfId="0" applyFont="1" applyBorder="1" applyAlignment="1">
      <alignment horizontal="center" vertical="center" wrapText="1"/>
    </xf>
    <xf numFmtId="0" fontId="51" fillId="0" borderId="18" xfId="0" applyFont="1" applyBorder="1" applyAlignment="1">
      <alignment horizontal="center" vertical="center"/>
    </xf>
    <xf numFmtId="0" fontId="39" fillId="0" borderId="19" xfId="73" applyFont="1" applyBorder="1" applyAlignment="1">
      <alignment horizontal="left" vertical="center"/>
    </xf>
    <xf numFmtId="0" fontId="42" fillId="0" borderId="19" xfId="73" applyFont="1" applyBorder="1" applyAlignment="1">
      <alignment horizontal="center" vertical="center"/>
    </xf>
    <xf numFmtId="202" fontId="42" fillId="24" borderId="42" xfId="73" applyNumberFormat="1" applyFont="1" applyFill="1" applyBorder="1" applyAlignment="1">
      <alignment vertical="center"/>
    </xf>
    <xf numFmtId="1" fontId="51" fillId="0" borderId="18" xfId="0" applyNumberFormat="1" applyFont="1" applyBorder="1" applyAlignment="1">
      <alignment horizontal="center" vertical="center"/>
    </xf>
    <xf numFmtId="44" fontId="42" fillId="0" borderId="18" xfId="255" applyNumberFormat="1" applyFont="1" applyFill="1" applyBorder="1" applyAlignment="1">
      <alignment vertical="center"/>
    </xf>
    <xf numFmtId="44" fontId="51" fillId="0" borderId="18" xfId="255" applyNumberFormat="1" applyFont="1" applyFill="1" applyBorder="1" applyAlignment="1">
      <alignment horizontal="center" vertical="center"/>
    </xf>
    <xf numFmtId="0" fontId="52" fillId="0" borderId="75"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top" wrapText="1"/>
    </xf>
    <xf numFmtId="3" fontId="42" fillId="26" borderId="18" xfId="130" applyNumberFormat="1" applyFont="1" applyFill="1" applyBorder="1" applyAlignment="1">
      <alignment horizontal="center" vertical="top"/>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75"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75"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74"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89"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4" fontId="42" fillId="25" borderId="20"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5" borderId="46"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41"/>
  <sheetViews>
    <sheetView showGridLines="0" tabSelected="1" view="pageBreakPreview" topLeftCell="A23" zoomScale="55" zoomScaleNormal="55" zoomScaleSheetLayoutView="55" zoomScalePageLayoutView="70" workbookViewId="0">
      <selection activeCell="K34" sqref="K34"/>
    </sheetView>
  </sheetViews>
  <sheetFormatPr baseColWidth="10" defaultColWidth="11.42578125" defaultRowHeight="14.25"/>
  <cols>
    <col min="1" max="2" width="4.42578125" style="1" customWidth="1"/>
    <col min="3" max="3" width="5.28515625" style="1" bestFit="1" customWidth="1"/>
    <col min="4" max="4" width="12.5703125" style="1" bestFit="1" customWidth="1"/>
    <col min="5" max="5" width="10.5703125" style="5" bestFit="1" customWidth="1"/>
    <col min="6" max="6" width="13.85546875" style="1" bestFit="1" customWidth="1"/>
    <col min="7" max="7" width="73.28515625" style="1" customWidth="1"/>
    <col min="8" max="8" width="8.7109375" style="1" customWidth="1"/>
    <col min="9" max="9" width="15.42578125" style="1" bestFit="1" customWidth="1"/>
    <col min="10" max="10" width="23" style="1" bestFit="1" customWidth="1"/>
    <col min="11" max="11" width="24.85546875" style="1" bestFit="1" customWidth="1"/>
    <col min="12" max="13" width="4.42578125" style="1" customWidth="1"/>
    <col min="14" max="16384" width="11.42578125" style="1"/>
  </cols>
  <sheetData>
    <row r="1" spans="2:12">
      <c r="B1" s="244" t="s">
        <v>0</v>
      </c>
      <c r="C1" s="244"/>
      <c r="D1" s="244"/>
      <c r="E1" s="244"/>
      <c r="F1" s="244"/>
      <c r="G1" s="244"/>
    </row>
    <row r="2" spans="2:12">
      <c r="B2" s="244" t="s">
        <v>1</v>
      </c>
      <c r="C2" s="244"/>
      <c r="D2" s="244"/>
      <c r="E2" s="244"/>
    </row>
    <row r="3" spans="2:12" ht="15" thickBot="1">
      <c r="B3" s="6"/>
      <c r="C3" s="7"/>
      <c r="D3" s="6"/>
      <c r="E3" s="7"/>
    </row>
    <row r="4" spans="2:12" ht="15.75" thickTop="1" thickBot="1">
      <c r="B4" s="245"/>
      <c r="C4" s="246"/>
      <c r="D4" s="246"/>
      <c r="E4" s="246"/>
      <c r="F4" s="246"/>
      <c r="G4" s="246"/>
      <c r="H4" s="246"/>
      <c r="I4" s="246"/>
      <c r="J4" s="246"/>
      <c r="K4" s="246"/>
      <c r="L4" s="247"/>
    </row>
    <row r="5" spans="2:12" ht="31.5" customHeight="1" thickTop="1">
      <c r="B5" s="3"/>
      <c r="C5" s="248" t="s">
        <v>2</v>
      </c>
      <c r="D5" s="249"/>
      <c r="E5" s="249"/>
      <c r="F5" s="249"/>
      <c r="G5" s="249"/>
      <c r="H5" s="249"/>
      <c r="I5" s="249"/>
      <c r="J5" s="249"/>
      <c r="K5" s="250"/>
      <c r="L5" s="4"/>
    </row>
    <row r="6" spans="2:12">
      <c r="B6" s="8"/>
      <c r="C6" s="251" t="s">
        <v>3</v>
      </c>
      <c r="D6" s="251"/>
      <c r="E6" s="251"/>
      <c r="F6" s="251"/>
      <c r="G6" s="251"/>
      <c r="H6" s="251"/>
      <c r="I6" s="251"/>
      <c r="J6" s="251"/>
      <c r="K6" s="252"/>
      <c r="L6" s="4"/>
    </row>
    <row r="7" spans="2:12" s="2" customFormat="1">
      <c r="B7" s="9"/>
      <c r="C7" s="238" t="s">
        <v>4</v>
      </c>
      <c r="D7" s="239"/>
      <c r="E7" s="239"/>
      <c r="F7" s="239"/>
      <c r="G7" s="239"/>
      <c r="H7" s="239"/>
      <c r="I7" s="239"/>
      <c r="J7" s="239"/>
      <c r="K7" s="240"/>
      <c r="L7" s="10"/>
    </row>
    <row r="8" spans="2:12">
      <c r="B8" s="8"/>
      <c r="C8" s="238"/>
      <c r="D8" s="239"/>
      <c r="E8" s="239"/>
      <c r="F8" s="239"/>
      <c r="G8" s="239"/>
      <c r="H8" s="239"/>
      <c r="I8" s="239"/>
      <c r="J8" s="239"/>
      <c r="K8" s="240"/>
      <c r="L8" s="4"/>
    </row>
    <row r="9" spans="2:12" ht="34.5" customHeight="1">
      <c r="B9" s="8"/>
      <c r="C9" s="241" t="s">
        <v>5</v>
      </c>
      <c r="D9" s="242"/>
      <c r="E9" s="242"/>
      <c r="F9" s="242"/>
      <c r="G9" s="242"/>
      <c r="H9" s="242"/>
      <c r="I9" s="242"/>
      <c r="J9" s="242"/>
      <c r="K9" s="243"/>
      <c r="L9" s="4"/>
    </row>
    <row r="10" spans="2:12" ht="30" customHeight="1" thickBot="1">
      <c r="B10" s="3"/>
      <c r="C10" s="217"/>
      <c r="D10" s="218"/>
      <c r="E10" s="218"/>
      <c r="F10" s="218"/>
      <c r="G10" s="218"/>
      <c r="H10" s="218"/>
      <c r="I10" s="218"/>
      <c r="J10" s="218"/>
      <c r="K10" s="219"/>
      <c r="L10" s="4"/>
    </row>
    <row r="11" spans="2:12" ht="30" customHeight="1">
      <c r="B11" s="3"/>
      <c r="C11" s="235" t="s">
        <v>6</v>
      </c>
      <c r="D11" s="229" t="s">
        <v>7</v>
      </c>
      <c r="E11" s="237" t="s">
        <v>8</v>
      </c>
      <c r="F11" s="237"/>
      <c r="G11" s="235" t="s">
        <v>9</v>
      </c>
      <c r="H11" s="229" t="s">
        <v>10</v>
      </c>
      <c r="I11" s="229" t="s">
        <v>11</v>
      </c>
      <c r="J11" s="231" t="s">
        <v>12</v>
      </c>
      <c r="K11" s="233" t="s">
        <v>13</v>
      </c>
      <c r="L11" s="4"/>
    </row>
    <row r="12" spans="2:12" ht="30" customHeight="1">
      <c r="B12" s="3"/>
      <c r="C12" s="236"/>
      <c r="D12" s="230"/>
      <c r="E12" s="198" t="s">
        <v>14</v>
      </c>
      <c r="F12" s="198" t="s">
        <v>15</v>
      </c>
      <c r="G12" s="236"/>
      <c r="H12" s="230"/>
      <c r="I12" s="230"/>
      <c r="J12" s="232"/>
      <c r="K12" s="234"/>
      <c r="L12" s="4"/>
    </row>
    <row r="13" spans="2:12" ht="30" customHeight="1">
      <c r="B13" s="3"/>
      <c r="C13" s="193">
        <v>1</v>
      </c>
      <c r="D13" s="189">
        <v>1</v>
      </c>
      <c r="E13" s="183"/>
      <c r="F13" s="183"/>
      <c r="G13" s="187" t="s">
        <v>93</v>
      </c>
      <c r="H13" s="191" t="s">
        <v>103</v>
      </c>
      <c r="I13" s="191">
        <v>50</v>
      </c>
      <c r="J13" s="197">
        <f>+ROUND(639334.08,0)</f>
        <v>639334</v>
      </c>
      <c r="K13" s="196">
        <f>+J13*I13</f>
        <v>31966700</v>
      </c>
      <c r="L13" s="4"/>
    </row>
    <row r="14" spans="2:12" ht="30" customHeight="1">
      <c r="B14" s="3"/>
      <c r="C14" s="193">
        <v>2</v>
      </c>
      <c r="D14" s="188">
        <v>2</v>
      </c>
      <c r="E14" s="16"/>
      <c r="F14" s="16"/>
      <c r="G14" s="17" t="s">
        <v>94</v>
      </c>
      <c r="H14" s="190" t="s">
        <v>104</v>
      </c>
      <c r="I14" s="190">
        <v>200</v>
      </c>
      <c r="J14" s="197">
        <f>ROUND(380570.52,0)</f>
        <v>380571</v>
      </c>
      <c r="K14" s="196">
        <f t="shared" ref="K14:K22" si="0">+J14*I14</f>
        <v>76114200</v>
      </c>
      <c r="L14" s="4"/>
    </row>
    <row r="15" spans="2:12" ht="30" customHeight="1">
      <c r="B15" s="3"/>
      <c r="C15" s="193">
        <v>3</v>
      </c>
      <c r="D15" s="189">
        <v>3</v>
      </c>
      <c r="E15" s="16"/>
      <c r="F15" s="16"/>
      <c r="G15" s="17" t="s">
        <v>95</v>
      </c>
      <c r="H15" s="191" t="s">
        <v>104</v>
      </c>
      <c r="I15" s="195">
        <v>356</v>
      </c>
      <c r="J15" s="197">
        <f>ROUND(38163.84,0)</f>
        <v>38164</v>
      </c>
      <c r="K15" s="196">
        <f t="shared" si="0"/>
        <v>13586384</v>
      </c>
      <c r="L15" s="4"/>
    </row>
    <row r="16" spans="2:12" ht="71.25">
      <c r="B16" s="3"/>
      <c r="C16" s="193">
        <v>4</v>
      </c>
      <c r="D16" s="188">
        <v>4</v>
      </c>
      <c r="E16" s="183"/>
      <c r="F16" s="183"/>
      <c r="G16" s="187" t="s">
        <v>96</v>
      </c>
      <c r="H16" s="190" t="s">
        <v>103</v>
      </c>
      <c r="I16" s="190">
        <v>4</v>
      </c>
      <c r="J16" s="197">
        <f>ROUND(11777594.4,0)</f>
        <v>11777594</v>
      </c>
      <c r="K16" s="196">
        <f t="shared" si="0"/>
        <v>47110376</v>
      </c>
      <c r="L16" s="4"/>
    </row>
    <row r="17" spans="2:12" ht="71.25">
      <c r="B17" s="3"/>
      <c r="C17" s="193">
        <v>5</v>
      </c>
      <c r="D17" s="189">
        <v>7</v>
      </c>
      <c r="E17" s="16"/>
      <c r="F17" s="16"/>
      <c r="G17" s="17" t="s">
        <v>97</v>
      </c>
      <c r="H17" s="190" t="s">
        <v>103</v>
      </c>
      <c r="I17" s="191">
        <v>1</v>
      </c>
      <c r="J17" s="197">
        <f>ROUND(49119847.92,0)</f>
        <v>49119848</v>
      </c>
      <c r="K17" s="196">
        <f t="shared" si="0"/>
        <v>49119848</v>
      </c>
      <c r="L17" s="4"/>
    </row>
    <row r="18" spans="2:12" ht="71.25">
      <c r="B18" s="3"/>
      <c r="C18" s="193">
        <v>6</v>
      </c>
      <c r="D18" s="189">
        <v>8</v>
      </c>
      <c r="E18" s="16"/>
      <c r="F18" s="16"/>
      <c r="G18" s="17" t="s">
        <v>98</v>
      </c>
      <c r="H18" s="190" t="s">
        <v>105</v>
      </c>
      <c r="I18" s="191">
        <v>1</v>
      </c>
      <c r="J18" s="197">
        <f>ROUND(93044416.08,0)</f>
        <v>93044416</v>
      </c>
      <c r="K18" s="196">
        <f t="shared" si="0"/>
        <v>93044416</v>
      </c>
      <c r="L18" s="4"/>
    </row>
    <row r="19" spans="2:12" ht="85.5">
      <c r="B19" s="3"/>
      <c r="C19" s="193">
        <v>7</v>
      </c>
      <c r="D19" s="188">
        <v>9</v>
      </c>
      <c r="E19" s="28"/>
      <c r="F19" s="28"/>
      <c r="G19" s="35" t="s">
        <v>99</v>
      </c>
      <c r="H19" s="190" t="s">
        <v>105</v>
      </c>
      <c r="I19" s="191">
        <v>1</v>
      </c>
      <c r="J19" s="197">
        <f>ROUND(98349793.08,0)</f>
        <v>98349793</v>
      </c>
      <c r="K19" s="196">
        <f t="shared" si="0"/>
        <v>98349793</v>
      </c>
      <c r="L19" s="4"/>
    </row>
    <row r="20" spans="2:12" ht="71.25">
      <c r="B20" s="3"/>
      <c r="C20" s="193">
        <v>8</v>
      </c>
      <c r="D20" s="189">
        <v>10</v>
      </c>
      <c r="E20" s="16"/>
      <c r="F20" s="16"/>
      <c r="G20" s="17" t="s">
        <v>100</v>
      </c>
      <c r="H20" s="190" t="s">
        <v>103</v>
      </c>
      <c r="I20" s="191">
        <v>2</v>
      </c>
      <c r="J20" s="197">
        <f>ROUND(11531463.24,0)</f>
        <v>11531463</v>
      </c>
      <c r="K20" s="196">
        <f t="shared" si="0"/>
        <v>23062926</v>
      </c>
      <c r="L20" s="4"/>
    </row>
    <row r="21" spans="2:12" ht="85.5">
      <c r="B21" s="3"/>
      <c r="C21" s="193">
        <v>9</v>
      </c>
      <c r="D21" s="189">
        <v>11</v>
      </c>
      <c r="E21" s="185"/>
      <c r="F21" s="184"/>
      <c r="G21" s="186" t="s">
        <v>101</v>
      </c>
      <c r="H21" s="190" t="s">
        <v>103</v>
      </c>
      <c r="I21" s="191">
        <v>1</v>
      </c>
      <c r="J21" s="197">
        <f>ROUND(18805071.12,0)</f>
        <v>18805071</v>
      </c>
      <c r="K21" s="196">
        <f t="shared" si="0"/>
        <v>18805071</v>
      </c>
      <c r="L21" s="4"/>
    </row>
    <row r="22" spans="2:12" ht="85.5">
      <c r="B22" s="3"/>
      <c r="C22" s="193">
        <v>10</v>
      </c>
      <c r="D22" s="189">
        <v>12</v>
      </c>
      <c r="E22" s="183"/>
      <c r="F22" s="183"/>
      <c r="G22" s="187" t="s">
        <v>102</v>
      </c>
      <c r="H22" s="191" t="s">
        <v>103</v>
      </c>
      <c r="I22" s="191">
        <v>1</v>
      </c>
      <c r="J22" s="197">
        <f>ROUND(11317287.96,0)</f>
        <v>11317288</v>
      </c>
      <c r="K22" s="196">
        <f t="shared" si="0"/>
        <v>11317288</v>
      </c>
      <c r="L22" s="4"/>
    </row>
    <row r="23" spans="2:12" ht="30" customHeight="1">
      <c r="B23" s="3"/>
      <c r="C23" s="192"/>
      <c r="D23" s="32"/>
      <c r="E23" s="32"/>
      <c r="F23" s="32"/>
      <c r="G23" s="33"/>
      <c r="H23" s="32"/>
      <c r="I23" s="181"/>
      <c r="J23" s="182"/>
      <c r="K23" s="196"/>
      <c r="L23" s="4"/>
    </row>
    <row r="24" spans="2:12" ht="30" customHeight="1" thickBot="1">
      <c r="B24" s="3"/>
      <c r="C24" s="21"/>
      <c r="D24" s="45"/>
      <c r="E24" s="45"/>
      <c r="F24" s="45"/>
      <c r="G24" s="48"/>
      <c r="H24" s="47"/>
      <c r="I24" s="18"/>
      <c r="J24" s="24"/>
      <c r="K24" s="25"/>
      <c r="L24" s="4"/>
    </row>
    <row r="25" spans="2:12" s="49" customFormat="1" ht="30" customHeight="1" thickBot="1">
      <c r="B25" s="50"/>
      <c r="C25" s="220" t="s">
        <v>17</v>
      </c>
      <c r="D25" s="221"/>
      <c r="E25" s="221"/>
      <c r="F25" s="221"/>
      <c r="G25" s="221"/>
      <c r="H25" s="221"/>
      <c r="I25" s="221"/>
      <c r="J25" s="222"/>
      <c r="K25" s="194">
        <f>+SUM(K13:K22)</f>
        <v>462477002</v>
      </c>
      <c r="L25" s="52"/>
    </row>
    <row r="26" spans="2:12" s="49" customFormat="1" ht="15" thickBot="1">
      <c r="B26" s="50"/>
      <c r="C26" s="53"/>
      <c r="D26" s="53"/>
      <c r="E26" s="53"/>
      <c r="F26" s="53"/>
      <c r="G26" s="53"/>
      <c r="H26" s="53"/>
      <c r="I26" s="53"/>
      <c r="J26" s="53"/>
      <c r="K26" s="54"/>
      <c r="L26" s="52"/>
    </row>
    <row r="27" spans="2:12" s="49" customFormat="1" ht="30" customHeight="1">
      <c r="B27" s="50"/>
      <c r="C27" s="55"/>
      <c r="D27" s="56"/>
      <c r="E27" s="55"/>
      <c r="F27" s="55"/>
      <c r="G27" s="226"/>
      <c r="H27" s="227"/>
      <c r="I27" s="228"/>
      <c r="J27" s="57"/>
      <c r="K27" s="58"/>
      <c r="L27" s="52"/>
    </row>
    <row r="28" spans="2:12" s="49" customFormat="1" ht="30" customHeight="1">
      <c r="B28" s="50"/>
      <c r="C28" s="55"/>
      <c r="D28" s="64"/>
      <c r="E28" s="64"/>
      <c r="F28" s="64"/>
      <c r="G28" s="68" t="s">
        <v>18</v>
      </c>
      <c r="H28" s="65"/>
      <c r="I28" s="66"/>
      <c r="J28" s="67"/>
      <c r="K28" s="69"/>
      <c r="L28" s="52"/>
    </row>
    <row r="29" spans="2:12" s="49" customFormat="1" ht="30" customHeight="1">
      <c r="B29" s="50"/>
      <c r="C29" s="55"/>
      <c r="D29" s="56"/>
      <c r="E29" s="55"/>
      <c r="F29" s="55"/>
      <c r="G29" s="59"/>
      <c r="H29" s="59"/>
      <c r="I29" s="59"/>
      <c r="J29" s="59"/>
      <c r="K29" s="63"/>
      <c r="L29" s="52"/>
    </row>
    <row r="30" spans="2:12" s="49" customFormat="1" ht="30" customHeight="1" thickBot="1">
      <c r="B30" s="50"/>
      <c r="C30" s="55"/>
      <c r="D30" s="56"/>
      <c r="E30" s="55"/>
      <c r="F30" s="72"/>
      <c r="G30" s="70"/>
      <c r="H30" s="65"/>
      <c r="I30" s="66"/>
      <c r="J30" s="71"/>
      <c r="K30" s="69"/>
      <c r="L30" s="52"/>
    </row>
    <row r="31" spans="2:12" s="49" customFormat="1" ht="30" customHeight="1" thickBot="1">
      <c r="B31" s="50"/>
      <c r="C31" s="55"/>
      <c r="D31" s="56"/>
      <c r="E31" s="55"/>
      <c r="F31" s="55"/>
      <c r="G31" s="73" t="s">
        <v>19</v>
      </c>
      <c r="H31" s="74"/>
      <c r="I31" s="75"/>
      <c r="J31" s="76"/>
      <c r="K31" s="194">
        <f>+K25</f>
        <v>462477002</v>
      </c>
      <c r="L31" s="52"/>
    </row>
    <row r="32" spans="2:12" s="49" customFormat="1" ht="15" thickBot="1">
      <c r="B32" s="50"/>
      <c r="C32" s="55"/>
      <c r="D32" s="56"/>
      <c r="E32" s="56"/>
      <c r="F32" s="56"/>
      <c r="G32" s="55"/>
      <c r="H32" s="55"/>
      <c r="I32" s="77"/>
      <c r="J32" s="78"/>
      <c r="K32" s="79"/>
      <c r="L32" s="52"/>
    </row>
    <row r="33" spans="2:12" s="49" customFormat="1">
      <c r="B33" s="50"/>
      <c r="C33" s="80"/>
      <c r="D33" s="224"/>
      <c r="E33" s="224"/>
      <c r="F33" s="224"/>
      <c r="G33" s="224"/>
      <c r="H33" s="224"/>
      <c r="I33" s="224"/>
      <c r="J33" s="224"/>
      <c r="K33" s="225"/>
      <c r="L33" s="81"/>
    </row>
    <row r="34" spans="2:12" s="49" customFormat="1" ht="46.5" customHeight="1">
      <c r="B34" s="50"/>
      <c r="C34" s="201" t="s">
        <v>20</v>
      </c>
      <c r="D34" s="202"/>
      <c r="E34" s="202"/>
      <c r="F34" s="202"/>
      <c r="G34" s="202"/>
      <c r="H34" s="223" t="s">
        <v>9</v>
      </c>
      <c r="I34" s="223"/>
      <c r="J34" s="223"/>
      <c r="K34" s="82" t="s">
        <v>21</v>
      </c>
      <c r="L34" s="83"/>
    </row>
    <row r="35" spans="2:12" s="49" customFormat="1" ht="32.25" customHeight="1">
      <c r="B35" s="50"/>
      <c r="C35" s="201" t="s">
        <v>22</v>
      </c>
      <c r="D35" s="202"/>
      <c r="E35" s="202"/>
      <c r="F35" s="202"/>
      <c r="G35" s="202"/>
      <c r="H35" s="207" t="s">
        <v>23</v>
      </c>
      <c r="I35" s="207"/>
      <c r="J35" s="84" t="s">
        <v>24</v>
      </c>
      <c r="K35" s="85">
        <v>0.25</v>
      </c>
      <c r="L35" s="83"/>
    </row>
    <row r="36" spans="2:12" s="49" customFormat="1" ht="30" customHeight="1">
      <c r="B36" s="50"/>
      <c r="C36" s="201" t="s">
        <v>25</v>
      </c>
      <c r="D36" s="202"/>
      <c r="E36" s="202"/>
      <c r="F36" s="202"/>
      <c r="G36" s="202"/>
      <c r="H36" s="203" t="s">
        <v>26</v>
      </c>
      <c r="I36" s="204"/>
      <c r="J36" s="84" t="s">
        <v>27</v>
      </c>
      <c r="K36" s="85">
        <v>0.02</v>
      </c>
      <c r="L36" s="83"/>
    </row>
    <row r="37" spans="2:12" s="49" customFormat="1" ht="25.5" customHeight="1">
      <c r="B37" s="50"/>
      <c r="C37" s="208"/>
      <c r="D37" s="209"/>
      <c r="E37" s="209"/>
      <c r="F37" s="209"/>
      <c r="G37" s="210"/>
      <c r="H37" s="205" t="s">
        <v>28</v>
      </c>
      <c r="I37" s="206"/>
      <c r="J37" s="84" t="s">
        <v>29</v>
      </c>
      <c r="K37" s="85">
        <v>0.05</v>
      </c>
      <c r="L37" s="52"/>
    </row>
    <row r="38" spans="2:12" ht="28.5" customHeight="1">
      <c r="B38" s="3"/>
      <c r="C38" s="211"/>
      <c r="D38" s="212"/>
      <c r="E38" s="212"/>
      <c r="F38" s="212"/>
      <c r="G38" s="213"/>
      <c r="H38" s="207" t="s">
        <v>30</v>
      </c>
      <c r="I38" s="207"/>
      <c r="J38" s="84" t="s">
        <v>31</v>
      </c>
      <c r="K38" s="85">
        <v>0.32</v>
      </c>
      <c r="L38" s="4"/>
    </row>
    <row r="39" spans="2:12" ht="47.25" customHeight="1" thickBot="1">
      <c r="B39" s="3"/>
      <c r="C39" s="214"/>
      <c r="D39" s="215"/>
      <c r="E39" s="215"/>
      <c r="F39" s="215"/>
      <c r="G39" s="216"/>
      <c r="H39" s="199"/>
      <c r="I39" s="199"/>
      <c r="J39" s="199"/>
      <c r="K39" s="200"/>
      <c r="L39" s="4"/>
    </row>
    <row r="40" spans="2:12" ht="15" thickBot="1">
      <c r="B40" s="86"/>
      <c r="C40" s="87"/>
      <c r="D40" s="87"/>
      <c r="E40" s="88"/>
      <c r="F40" s="87"/>
      <c r="G40" s="89"/>
      <c r="H40" s="87"/>
      <c r="I40" s="87"/>
      <c r="J40" s="87"/>
      <c r="K40" s="87"/>
      <c r="L40" s="90"/>
    </row>
    <row r="41" spans="2:12" ht="15" thickTop="1"/>
  </sheetData>
  <mergeCells count="29">
    <mergeCell ref="C7:K8"/>
    <mergeCell ref="C9:K9"/>
    <mergeCell ref="B1:G1"/>
    <mergeCell ref="B2:E2"/>
    <mergeCell ref="B4:L4"/>
    <mergeCell ref="C5:K5"/>
    <mergeCell ref="C6:K6"/>
    <mergeCell ref="C35:G35"/>
    <mergeCell ref="C10:K10"/>
    <mergeCell ref="C25:J25"/>
    <mergeCell ref="C34:G34"/>
    <mergeCell ref="H34:J34"/>
    <mergeCell ref="H35:I35"/>
    <mergeCell ref="D33:K33"/>
    <mergeCell ref="G27:I27"/>
    <mergeCell ref="I11:I12"/>
    <mergeCell ref="J11:J12"/>
    <mergeCell ref="K11:K12"/>
    <mergeCell ref="C11:C12"/>
    <mergeCell ref="D11:D12"/>
    <mergeCell ref="G11:G12"/>
    <mergeCell ref="H11:H12"/>
    <mergeCell ref="E11:F11"/>
    <mergeCell ref="H39:K39"/>
    <mergeCell ref="C36:G36"/>
    <mergeCell ref="H36:I36"/>
    <mergeCell ref="H37:I37"/>
    <mergeCell ref="H38:I38"/>
    <mergeCell ref="C37:G3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70" zoomScaleNormal="100" zoomScaleSheetLayoutView="70" zoomScalePageLayoutView="145" workbookViewId="0">
      <selection activeCell="C13" sqref="C13"/>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44" t="s">
        <v>0</v>
      </c>
      <c r="C1" s="244"/>
      <c r="D1" s="244"/>
      <c r="E1" s="244"/>
      <c r="F1" s="244"/>
      <c r="G1" s="244"/>
    </row>
    <row r="2" spans="2:12">
      <c r="B2" s="244" t="s">
        <v>1</v>
      </c>
      <c r="C2" s="244"/>
      <c r="D2" s="244"/>
      <c r="E2" s="244"/>
    </row>
    <row r="3" spans="2:12" ht="15" thickBot="1">
      <c r="C3" s="6"/>
      <c r="D3" s="7"/>
      <c r="E3" s="6"/>
      <c r="F3" s="7"/>
    </row>
    <row r="4" spans="2:12" ht="15.75" thickTop="1" thickBot="1">
      <c r="B4" s="245"/>
      <c r="C4" s="246"/>
      <c r="D4" s="246"/>
      <c r="E4" s="246"/>
      <c r="F4" s="246"/>
      <c r="G4" s="246"/>
      <c r="H4" s="246"/>
      <c r="I4" s="246"/>
      <c r="J4" s="246"/>
      <c r="K4" s="246"/>
      <c r="L4" s="247"/>
    </row>
    <row r="5" spans="2:12" ht="31.5" customHeight="1">
      <c r="B5" s="3"/>
      <c r="C5" s="255" t="s">
        <v>2</v>
      </c>
      <c r="D5" s="256"/>
      <c r="E5" s="256"/>
      <c r="F5" s="256"/>
      <c r="G5" s="256"/>
      <c r="H5" s="256"/>
      <c r="I5" s="256"/>
      <c r="J5" s="256"/>
      <c r="K5" s="257"/>
      <c r="L5" s="4"/>
    </row>
    <row r="6" spans="2:12">
      <c r="B6" s="3"/>
      <c r="C6" s="259" t="s">
        <v>32</v>
      </c>
      <c r="D6" s="260"/>
      <c r="E6" s="260"/>
      <c r="F6" s="260"/>
      <c r="G6" s="260"/>
      <c r="H6" s="260"/>
      <c r="I6" s="260"/>
      <c r="J6" s="260"/>
      <c r="K6" s="261"/>
      <c r="L6" s="4"/>
    </row>
    <row r="7" spans="2:12" s="2" customFormat="1">
      <c r="B7" s="91"/>
      <c r="C7" s="262" t="s">
        <v>33</v>
      </c>
      <c r="D7" s="262"/>
      <c r="E7" s="262"/>
      <c r="F7" s="262"/>
      <c r="G7" s="262"/>
      <c r="H7" s="262"/>
      <c r="I7" s="262"/>
      <c r="J7" s="262"/>
      <c r="K7" s="262"/>
      <c r="L7" s="10"/>
    </row>
    <row r="8" spans="2:12" ht="105.75" customHeight="1">
      <c r="B8" s="3"/>
      <c r="C8" s="262"/>
      <c r="D8" s="262"/>
      <c r="E8" s="262"/>
      <c r="F8" s="262"/>
      <c r="G8" s="262"/>
      <c r="H8" s="262"/>
      <c r="I8" s="262"/>
      <c r="J8" s="262"/>
      <c r="K8" s="262"/>
      <c r="L8" s="4"/>
    </row>
    <row r="9" spans="2:12" ht="34.5" customHeight="1">
      <c r="B9" s="3"/>
      <c r="C9" s="263" t="s">
        <v>34</v>
      </c>
      <c r="D9" s="242"/>
      <c r="E9" s="242"/>
      <c r="F9" s="242"/>
      <c r="G9" s="242"/>
      <c r="H9" s="242"/>
      <c r="I9" s="242"/>
      <c r="J9" s="242"/>
      <c r="K9" s="264"/>
      <c r="L9" s="4"/>
    </row>
    <row r="10" spans="2:12" ht="30" customHeight="1" thickBot="1">
      <c r="B10" s="3"/>
      <c r="C10" s="217"/>
      <c r="D10" s="218"/>
      <c r="E10" s="218"/>
      <c r="F10" s="218"/>
      <c r="G10" s="218"/>
      <c r="H10" s="218"/>
      <c r="I10" s="218"/>
      <c r="J10" s="218"/>
      <c r="K10" s="219"/>
      <c r="L10" s="4"/>
    </row>
    <row r="11" spans="2:12" ht="30" customHeight="1">
      <c r="B11" s="3"/>
      <c r="C11" s="235" t="s">
        <v>6</v>
      </c>
      <c r="D11" s="229" t="s">
        <v>7</v>
      </c>
      <c r="E11" s="237" t="s">
        <v>8</v>
      </c>
      <c r="F11" s="237"/>
      <c r="G11" s="235" t="s">
        <v>9</v>
      </c>
      <c r="H11" s="229" t="s">
        <v>10</v>
      </c>
      <c r="I11" s="229" t="s">
        <v>11</v>
      </c>
      <c r="J11" s="231" t="s">
        <v>12</v>
      </c>
      <c r="K11" s="233" t="s">
        <v>13</v>
      </c>
      <c r="L11" s="4"/>
    </row>
    <row r="12" spans="2:12" ht="30" customHeight="1" thickBot="1">
      <c r="B12" s="3"/>
      <c r="C12" s="265"/>
      <c r="D12" s="266"/>
      <c r="E12" s="11" t="s">
        <v>14</v>
      </c>
      <c r="F12" s="11" t="s">
        <v>15</v>
      </c>
      <c r="G12" s="265"/>
      <c r="H12" s="266"/>
      <c r="I12" s="266"/>
      <c r="J12" s="253"/>
      <c r="K12" s="25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20" t="s">
        <v>17</v>
      </c>
      <c r="D40" s="221"/>
      <c r="E40" s="221"/>
      <c r="F40" s="221"/>
      <c r="G40" s="221"/>
      <c r="H40" s="221"/>
      <c r="I40" s="221"/>
      <c r="J40" s="222"/>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26"/>
      <c r="H42" s="227"/>
      <c r="I42" s="228"/>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24"/>
      <c r="E51" s="224"/>
      <c r="F51" s="224"/>
      <c r="G51" s="224"/>
      <c r="H51" s="224"/>
      <c r="I51" s="224"/>
      <c r="J51" s="224"/>
      <c r="K51" s="225"/>
      <c r="L51" s="81"/>
    </row>
    <row r="52" spans="2:12" s="49" customFormat="1" ht="46.5" customHeight="1">
      <c r="B52" s="50"/>
      <c r="C52" s="201" t="s">
        <v>20</v>
      </c>
      <c r="D52" s="202"/>
      <c r="E52" s="202"/>
      <c r="F52" s="202"/>
      <c r="G52" s="202"/>
      <c r="H52" s="223" t="s">
        <v>9</v>
      </c>
      <c r="I52" s="223"/>
      <c r="J52" s="223"/>
      <c r="K52" s="82" t="s">
        <v>21</v>
      </c>
      <c r="L52" s="83"/>
    </row>
    <row r="53" spans="2:12" s="49" customFormat="1" ht="32.25" customHeight="1">
      <c r="B53" s="50"/>
      <c r="C53" s="201" t="s">
        <v>22</v>
      </c>
      <c r="D53" s="202"/>
      <c r="E53" s="202"/>
      <c r="F53" s="202"/>
      <c r="G53" s="202"/>
      <c r="H53" s="207" t="s">
        <v>23</v>
      </c>
      <c r="I53" s="207"/>
      <c r="J53" s="84" t="s">
        <v>24</v>
      </c>
      <c r="K53" s="85" t="s">
        <v>35</v>
      </c>
      <c r="L53" s="83"/>
    </row>
    <row r="54" spans="2:12" s="49" customFormat="1" ht="30" customHeight="1">
      <c r="B54" s="50"/>
      <c r="C54" s="201" t="s">
        <v>25</v>
      </c>
      <c r="D54" s="202"/>
      <c r="E54" s="202"/>
      <c r="F54" s="202"/>
      <c r="G54" s="202"/>
      <c r="H54" s="203" t="s">
        <v>26</v>
      </c>
      <c r="I54" s="204"/>
      <c r="J54" s="84" t="s">
        <v>27</v>
      </c>
      <c r="K54" s="85" t="s">
        <v>35</v>
      </c>
      <c r="L54" s="83"/>
    </row>
    <row r="55" spans="2:12" s="49" customFormat="1" ht="58.5" customHeight="1">
      <c r="B55" s="50"/>
      <c r="C55" s="208"/>
      <c r="D55" s="209"/>
      <c r="E55" s="209"/>
      <c r="F55" s="209"/>
      <c r="G55" s="210"/>
      <c r="H55" s="258" t="s">
        <v>28</v>
      </c>
      <c r="I55" s="207"/>
      <c r="J55" s="84" t="s">
        <v>29</v>
      </c>
      <c r="K55" s="85" t="s">
        <v>35</v>
      </c>
      <c r="L55" s="52"/>
    </row>
    <row r="56" spans="2:12" ht="39" customHeight="1">
      <c r="B56" s="3"/>
      <c r="C56" s="211"/>
      <c r="D56" s="212"/>
      <c r="E56" s="212"/>
      <c r="F56" s="212"/>
      <c r="G56" s="213"/>
      <c r="H56" s="207" t="s">
        <v>30</v>
      </c>
      <c r="I56" s="207"/>
      <c r="J56" s="84" t="s">
        <v>31</v>
      </c>
      <c r="K56" s="85" t="s">
        <v>35</v>
      </c>
      <c r="L56" s="4"/>
    </row>
    <row r="57" spans="2:12" ht="47.25" customHeight="1" thickBot="1">
      <c r="B57" s="3"/>
      <c r="C57" s="214"/>
      <c r="D57" s="215"/>
      <c r="E57" s="215"/>
      <c r="F57" s="215"/>
      <c r="G57" s="216"/>
      <c r="H57" s="199"/>
      <c r="I57" s="199"/>
      <c r="J57" s="199"/>
      <c r="K57" s="200"/>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44" t="s">
        <v>37</v>
      </c>
      <c r="C1" s="244"/>
      <c r="D1" s="244"/>
      <c r="E1" s="244"/>
      <c r="F1" s="244"/>
      <c r="G1" s="244"/>
      <c r="H1" s="244"/>
      <c r="I1" s="244"/>
      <c r="J1" s="244"/>
      <c r="K1" s="244"/>
      <c r="L1" s="244"/>
    </row>
    <row r="2" spans="2:16">
      <c r="B2" s="244" t="s">
        <v>1</v>
      </c>
      <c r="C2" s="244"/>
      <c r="D2" s="244"/>
      <c r="E2" s="244"/>
    </row>
    <row r="3" spans="2:16" ht="15" thickBot="1"/>
    <row r="4" spans="2:16" ht="25.5" customHeight="1" thickTop="1">
      <c r="B4" s="352"/>
      <c r="C4" s="353"/>
      <c r="D4" s="353"/>
      <c r="E4" s="353"/>
      <c r="F4" s="353"/>
      <c r="G4" s="353"/>
      <c r="H4" s="353"/>
      <c r="I4" s="353"/>
      <c r="J4" s="353"/>
      <c r="K4" s="353"/>
      <c r="L4" s="353"/>
      <c r="M4" s="353"/>
      <c r="N4" s="353"/>
      <c r="O4" s="353"/>
      <c r="P4" s="354"/>
    </row>
    <row r="5" spans="2:16" ht="36.75" customHeight="1">
      <c r="B5" s="97"/>
      <c r="C5" s="267" t="s">
        <v>38</v>
      </c>
      <c r="D5" s="267"/>
      <c r="E5" s="267"/>
      <c r="F5" s="267"/>
      <c r="G5" s="267"/>
      <c r="H5" s="267"/>
      <c r="I5" s="267"/>
      <c r="J5" s="267"/>
      <c r="K5" s="267"/>
      <c r="L5" s="267"/>
      <c r="M5" s="267"/>
      <c r="N5" s="267"/>
      <c r="O5" s="267"/>
      <c r="P5" s="96"/>
    </row>
    <row r="6" spans="2:16" ht="15" thickBot="1">
      <c r="B6" s="97"/>
      <c r="P6" s="96"/>
    </row>
    <row r="7" spans="2:16">
      <c r="B7" s="97"/>
      <c r="C7" s="276"/>
      <c r="D7" s="278"/>
      <c r="E7" s="279"/>
      <c r="F7" s="279"/>
      <c r="G7" s="279"/>
      <c r="H7" s="279"/>
      <c r="I7" s="279"/>
      <c r="J7" s="279"/>
      <c r="K7" s="280"/>
      <c r="L7" s="296"/>
      <c r="M7" s="297"/>
      <c r="N7" s="297"/>
      <c r="O7" s="298"/>
      <c r="P7" s="96"/>
    </row>
    <row r="8" spans="2:16">
      <c r="B8" s="97"/>
      <c r="C8" s="277"/>
      <c r="D8" s="270" t="s">
        <v>39</v>
      </c>
      <c r="E8" s="271"/>
      <c r="F8" s="271"/>
      <c r="G8" s="271"/>
      <c r="H8" s="271"/>
      <c r="I8" s="271"/>
      <c r="J8" s="271"/>
      <c r="K8" s="272"/>
      <c r="L8" s="299"/>
      <c r="M8" s="300"/>
      <c r="N8" s="300"/>
      <c r="O8" s="301"/>
      <c r="P8" s="96"/>
    </row>
    <row r="9" spans="2:16">
      <c r="B9" s="97"/>
      <c r="C9" s="277"/>
      <c r="D9" s="270"/>
      <c r="E9" s="271"/>
      <c r="F9" s="271"/>
      <c r="G9" s="271"/>
      <c r="H9" s="271"/>
      <c r="I9" s="271"/>
      <c r="J9" s="271"/>
      <c r="K9" s="272"/>
      <c r="L9" s="268" t="s">
        <v>40</v>
      </c>
      <c r="M9" s="302"/>
      <c r="N9" s="303"/>
      <c r="O9" s="304"/>
      <c r="P9" s="96"/>
    </row>
    <row r="10" spans="2:16">
      <c r="B10" s="97"/>
      <c r="C10" s="277"/>
      <c r="D10" s="270" t="s">
        <v>41</v>
      </c>
      <c r="E10" s="271"/>
      <c r="F10" s="271"/>
      <c r="G10" s="271"/>
      <c r="H10" s="271"/>
      <c r="I10" s="271"/>
      <c r="J10" s="271"/>
      <c r="K10" s="272"/>
      <c r="L10" s="281"/>
      <c r="M10" s="305"/>
      <c r="N10" s="306"/>
      <c r="O10" s="307"/>
      <c r="P10" s="96"/>
    </row>
    <row r="11" spans="2:16" ht="12.75" customHeight="1">
      <c r="B11" s="97"/>
      <c r="C11" s="277"/>
      <c r="D11" s="273"/>
      <c r="E11" s="274"/>
      <c r="F11" s="274"/>
      <c r="G11" s="274"/>
      <c r="H11" s="274"/>
      <c r="I11" s="274"/>
      <c r="J11" s="274"/>
      <c r="K11" s="275"/>
      <c r="L11" s="268" t="s">
        <v>42</v>
      </c>
      <c r="M11" s="268">
        <v>1</v>
      </c>
      <c r="N11" s="268" t="s">
        <v>43</v>
      </c>
      <c r="O11" s="294">
        <v>1</v>
      </c>
      <c r="P11" s="96"/>
    </row>
    <row r="12" spans="2:16">
      <c r="B12" s="97"/>
      <c r="C12" s="277"/>
      <c r="D12" s="273"/>
      <c r="E12" s="274"/>
      <c r="F12" s="274"/>
      <c r="G12" s="274"/>
      <c r="H12" s="274"/>
      <c r="I12" s="274"/>
      <c r="J12" s="274"/>
      <c r="K12" s="275"/>
      <c r="L12" s="269"/>
      <c r="M12" s="269"/>
      <c r="N12" s="269"/>
      <c r="O12" s="295"/>
      <c r="P12" s="96"/>
    </row>
    <row r="13" spans="2:16">
      <c r="B13" s="97"/>
      <c r="C13" s="277"/>
      <c r="D13" s="270" t="s">
        <v>44</v>
      </c>
      <c r="E13" s="271"/>
      <c r="F13" s="271"/>
      <c r="G13" s="271"/>
      <c r="H13" s="271"/>
      <c r="I13" s="271"/>
      <c r="J13" s="271"/>
      <c r="K13" s="272"/>
      <c r="L13" s="269"/>
      <c r="M13" s="269"/>
      <c r="N13" s="269"/>
      <c r="O13" s="295"/>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61" t="s">
        <v>49</v>
      </c>
      <c r="D17" s="362"/>
      <c r="E17" s="362"/>
      <c r="F17" s="362"/>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16" t="s">
        <v>51</v>
      </c>
      <c r="D21" s="317"/>
      <c r="E21" s="317"/>
      <c r="F21" s="317"/>
      <c r="G21" s="317"/>
      <c r="H21" s="317"/>
      <c r="I21" s="317"/>
      <c r="J21" s="317"/>
      <c r="K21" s="317"/>
      <c r="L21" s="317"/>
      <c r="M21" s="317"/>
      <c r="N21" s="317"/>
      <c r="O21" s="318"/>
      <c r="P21" s="96"/>
    </row>
    <row r="22" spans="2:16" ht="15" thickBot="1">
      <c r="B22" s="97"/>
      <c r="C22" s="122"/>
      <c r="O22" s="123"/>
      <c r="P22" s="96"/>
    </row>
    <row r="23" spans="2:16">
      <c r="B23" s="97"/>
      <c r="C23" s="124" t="s">
        <v>52</v>
      </c>
      <c r="D23" s="282" t="s">
        <v>53</v>
      </c>
      <c r="E23" s="283"/>
      <c r="F23" s="283"/>
      <c r="G23" s="283"/>
      <c r="H23" s="283"/>
      <c r="I23" s="283"/>
      <c r="J23" s="283"/>
      <c r="K23" s="283"/>
      <c r="L23" s="284"/>
      <c r="M23" s="314" t="s">
        <v>54</v>
      </c>
      <c r="N23" s="315"/>
      <c r="O23" s="124" t="s">
        <v>11</v>
      </c>
      <c r="P23" s="96"/>
    </row>
    <row r="24" spans="2:16" ht="15" thickBot="1">
      <c r="B24" s="97"/>
      <c r="C24" s="125"/>
      <c r="D24" s="308"/>
      <c r="E24" s="328"/>
      <c r="F24" s="328"/>
      <c r="G24" s="328"/>
      <c r="H24" s="328"/>
      <c r="I24" s="328"/>
      <c r="J24" s="328"/>
      <c r="K24" s="328"/>
      <c r="L24" s="309"/>
      <c r="M24" s="308"/>
      <c r="N24" s="309"/>
      <c r="O24" s="126"/>
      <c r="P24" s="96"/>
    </row>
    <row r="25" spans="2:16">
      <c r="B25" s="97"/>
      <c r="C25" s="285" t="s">
        <v>55</v>
      </c>
      <c r="D25" s="286"/>
      <c r="E25" s="286"/>
      <c r="F25" s="286"/>
      <c r="G25" s="286"/>
      <c r="H25" s="286"/>
      <c r="I25" s="286"/>
      <c r="J25" s="286"/>
      <c r="K25" s="286"/>
      <c r="L25" s="286"/>
      <c r="M25" s="286"/>
      <c r="N25" s="286"/>
      <c r="O25" s="287"/>
      <c r="P25" s="96"/>
    </row>
    <row r="26" spans="2:16">
      <c r="B26" s="97"/>
      <c r="C26" s="288"/>
      <c r="D26" s="289"/>
      <c r="E26" s="289"/>
      <c r="F26" s="289"/>
      <c r="G26" s="289"/>
      <c r="H26" s="289"/>
      <c r="I26" s="289"/>
      <c r="J26" s="289"/>
      <c r="K26" s="289"/>
      <c r="L26" s="289"/>
      <c r="M26" s="289"/>
      <c r="N26" s="289"/>
      <c r="O26" s="290"/>
      <c r="P26" s="96"/>
    </row>
    <row r="27" spans="2:16" ht="15" thickBot="1">
      <c r="B27" s="97"/>
      <c r="C27" s="291"/>
      <c r="D27" s="292"/>
      <c r="E27" s="292"/>
      <c r="F27" s="292"/>
      <c r="G27" s="292"/>
      <c r="H27" s="292"/>
      <c r="I27" s="292"/>
      <c r="J27" s="292"/>
      <c r="K27" s="292"/>
      <c r="L27" s="292"/>
      <c r="M27" s="292"/>
      <c r="N27" s="292"/>
      <c r="O27" s="293"/>
      <c r="P27" s="96"/>
    </row>
    <row r="28" spans="2:16">
      <c r="B28" s="97"/>
      <c r="C28" s="310" t="s">
        <v>53</v>
      </c>
      <c r="D28" s="311"/>
      <c r="E28" s="311"/>
      <c r="F28" s="311"/>
      <c r="G28" s="312"/>
      <c r="H28" s="313" t="s">
        <v>56</v>
      </c>
      <c r="I28" s="311"/>
      <c r="J28" s="325" t="s">
        <v>57</v>
      </c>
      <c r="K28" s="326"/>
      <c r="L28" s="128" t="s">
        <v>58</v>
      </c>
      <c r="M28" s="313" t="s">
        <v>59</v>
      </c>
      <c r="N28" s="327"/>
      <c r="O28" s="129" t="s">
        <v>60</v>
      </c>
      <c r="P28" s="96"/>
    </row>
    <row r="29" spans="2:16">
      <c r="B29" s="97"/>
      <c r="C29" s="319"/>
      <c r="D29" s="320"/>
      <c r="E29" s="320"/>
      <c r="F29" s="320"/>
      <c r="G29" s="321"/>
      <c r="H29" s="322"/>
      <c r="I29" s="321"/>
      <c r="J29" s="322"/>
      <c r="K29" s="321"/>
      <c r="L29" s="131"/>
      <c r="M29" s="323"/>
      <c r="N29" s="324"/>
      <c r="O29" s="132"/>
      <c r="P29" s="96"/>
    </row>
    <row r="30" spans="2:16">
      <c r="B30" s="97"/>
      <c r="C30" s="133"/>
      <c r="D30" s="134"/>
      <c r="E30" s="134"/>
      <c r="F30" s="134"/>
      <c r="G30" s="135"/>
      <c r="H30" s="136"/>
      <c r="I30" s="135"/>
      <c r="J30" s="136"/>
      <c r="K30" s="135"/>
      <c r="L30" s="131"/>
      <c r="M30" s="323"/>
      <c r="N30" s="324"/>
      <c r="O30" s="132"/>
      <c r="P30" s="96"/>
    </row>
    <row r="31" spans="2:16" ht="15" thickBot="1">
      <c r="B31" s="97"/>
      <c r="C31" s="329"/>
      <c r="D31" s="330"/>
      <c r="E31" s="330"/>
      <c r="F31" s="330"/>
      <c r="G31" s="331"/>
      <c r="H31" s="332"/>
      <c r="I31" s="331"/>
      <c r="J31" s="332"/>
      <c r="K31" s="331"/>
      <c r="L31" s="137"/>
      <c r="M31" s="333"/>
      <c r="N31" s="334"/>
      <c r="O31" s="132"/>
      <c r="P31" s="96"/>
    </row>
    <row r="32" spans="2:16" ht="15" thickBot="1">
      <c r="B32" s="97"/>
      <c r="C32" s="342" t="s">
        <v>61</v>
      </c>
      <c r="D32" s="343"/>
      <c r="E32" s="343"/>
      <c r="F32" s="343"/>
      <c r="G32" s="343"/>
      <c r="H32" s="343"/>
      <c r="I32" s="343"/>
      <c r="J32" s="343"/>
      <c r="K32" s="343"/>
      <c r="L32" s="343"/>
      <c r="M32" s="343"/>
      <c r="N32" s="344"/>
      <c r="O32" s="138"/>
      <c r="P32" s="96"/>
    </row>
    <row r="33" spans="2:16" ht="13.5" customHeight="1">
      <c r="B33" s="97"/>
      <c r="C33" s="285" t="s">
        <v>62</v>
      </c>
      <c r="D33" s="286"/>
      <c r="E33" s="286"/>
      <c r="F33" s="286"/>
      <c r="G33" s="286"/>
      <c r="H33" s="286"/>
      <c r="I33" s="286"/>
      <c r="J33" s="286"/>
      <c r="K33" s="286"/>
      <c r="L33" s="286"/>
      <c r="M33" s="286"/>
      <c r="N33" s="286"/>
      <c r="O33" s="287"/>
      <c r="P33" s="96"/>
    </row>
    <row r="34" spans="2:16">
      <c r="B34" s="97"/>
      <c r="C34" s="288"/>
      <c r="D34" s="289"/>
      <c r="E34" s="289"/>
      <c r="F34" s="289"/>
      <c r="G34" s="289"/>
      <c r="H34" s="289"/>
      <c r="I34" s="289"/>
      <c r="J34" s="289"/>
      <c r="K34" s="289"/>
      <c r="L34" s="289"/>
      <c r="M34" s="289"/>
      <c r="N34" s="289"/>
      <c r="O34" s="290"/>
      <c r="P34" s="96"/>
    </row>
    <row r="35" spans="2:16" ht="15" thickBot="1">
      <c r="B35" s="97"/>
      <c r="C35" s="291"/>
      <c r="D35" s="292"/>
      <c r="E35" s="292"/>
      <c r="F35" s="292"/>
      <c r="G35" s="292"/>
      <c r="H35" s="292"/>
      <c r="I35" s="292"/>
      <c r="J35" s="292"/>
      <c r="K35" s="292"/>
      <c r="L35" s="292"/>
      <c r="M35" s="292"/>
      <c r="N35" s="292"/>
      <c r="O35" s="293"/>
      <c r="P35" s="96"/>
    </row>
    <row r="36" spans="2:16">
      <c r="B36" s="97"/>
      <c r="C36" s="310" t="s">
        <v>53</v>
      </c>
      <c r="D36" s="335"/>
      <c r="E36" s="335"/>
      <c r="F36" s="335"/>
      <c r="G36" s="335"/>
      <c r="H36" s="335"/>
      <c r="I36" s="335"/>
      <c r="J36" s="327"/>
      <c r="K36" s="127" t="s">
        <v>54</v>
      </c>
      <c r="L36" s="128" t="s">
        <v>11</v>
      </c>
      <c r="M36" s="313" t="s">
        <v>63</v>
      </c>
      <c r="N36" s="327"/>
      <c r="O36" s="129" t="s">
        <v>60</v>
      </c>
      <c r="P36" s="96"/>
    </row>
    <row r="37" spans="2:16">
      <c r="B37" s="97"/>
      <c r="C37" s="319"/>
      <c r="D37" s="320"/>
      <c r="E37" s="320"/>
      <c r="F37" s="320"/>
      <c r="G37" s="320"/>
      <c r="H37" s="320"/>
      <c r="I37" s="320"/>
      <c r="J37" s="321"/>
      <c r="K37" s="140"/>
      <c r="L37" s="141"/>
      <c r="M37" s="350"/>
      <c r="N37" s="351"/>
      <c r="O37" s="132"/>
      <c r="P37" s="96"/>
    </row>
    <row r="38" spans="2:16" ht="15" thickBot="1">
      <c r="B38" s="97"/>
      <c r="C38" s="329"/>
      <c r="D38" s="330"/>
      <c r="E38" s="330"/>
      <c r="F38" s="330"/>
      <c r="G38" s="330"/>
      <c r="H38" s="330"/>
      <c r="I38" s="330"/>
      <c r="J38" s="331"/>
      <c r="K38" s="134"/>
      <c r="L38" s="142"/>
      <c r="M38" s="340"/>
      <c r="N38" s="341"/>
      <c r="O38" s="143"/>
      <c r="P38" s="96"/>
    </row>
    <row r="39" spans="2:16" ht="15" thickBot="1">
      <c r="B39" s="97"/>
      <c r="C39" s="342" t="s">
        <v>61</v>
      </c>
      <c r="D39" s="343"/>
      <c r="E39" s="343"/>
      <c r="F39" s="343"/>
      <c r="G39" s="343"/>
      <c r="H39" s="343"/>
      <c r="I39" s="343"/>
      <c r="J39" s="343"/>
      <c r="K39" s="343"/>
      <c r="L39" s="343"/>
      <c r="M39" s="343"/>
      <c r="N39" s="344"/>
      <c r="O39" s="144">
        <v>0</v>
      </c>
      <c r="P39" s="96"/>
    </row>
    <row r="40" spans="2:16">
      <c r="B40" s="97"/>
      <c r="C40" s="285" t="s">
        <v>64</v>
      </c>
      <c r="D40" s="286"/>
      <c r="E40" s="286"/>
      <c r="F40" s="286"/>
      <c r="G40" s="286"/>
      <c r="H40" s="286"/>
      <c r="I40" s="286"/>
      <c r="J40" s="286"/>
      <c r="K40" s="286"/>
      <c r="L40" s="286"/>
      <c r="M40" s="286"/>
      <c r="N40" s="286"/>
      <c r="O40" s="287"/>
      <c r="P40" s="96"/>
    </row>
    <row r="41" spans="2:16">
      <c r="B41" s="97"/>
      <c r="C41" s="288"/>
      <c r="D41" s="289"/>
      <c r="E41" s="289"/>
      <c r="F41" s="289"/>
      <c r="G41" s="289"/>
      <c r="H41" s="289"/>
      <c r="I41" s="289"/>
      <c r="J41" s="289"/>
      <c r="K41" s="289"/>
      <c r="L41" s="289"/>
      <c r="M41" s="289"/>
      <c r="N41" s="289"/>
      <c r="O41" s="290"/>
      <c r="P41" s="96"/>
    </row>
    <row r="42" spans="2:16" ht="15" thickBot="1">
      <c r="B42" s="97"/>
      <c r="C42" s="291"/>
      <c r="D42" s="292"/>
      <c r="E42" s="292"/>
      <c r="F42" s="292"/>
      <c r="G42" s="292"/>
      <c r="H42" s="292"/>
      <c r="I42" s="292"/>
      <c r="J42" s="292"/>
      <c r="K42" s="292"/>
      <c r="L42" s="292"/>
      <c r="M42" s="292"/>
      <c r="N42" s="292"/>
      <c r="O42" s="293"/>
      <c r="P42" s="96"/>
    </row>
    <row r="43" spans="2:16" ht="15.75">
      <c r="B43" s="97"/>
      <c r="C43" s="310" t="s">
        <v>65</v>
      </c>
      <c r="D43" s="335"/>
      <c r="E43" s="335"/>
      <c r="F43" s="335"/>
      <c r="G43" s="335"/>
      <c r="H43" s="335"/>
      <c r="I43" s="335"/>
      <c r="J43" s="128" t="s">
        <v>66</v>
      </c>
      <c r="K43" s="139" t="s">
        <v>67</v>
      </c>
      <c r="L43" s="145" t="s">
        <v>68</v>
      </c>
      <c r="M43" s="313" t="s">
        <v>69</v>
      </c>
      <c r="N43" s="327"/>
      <c r="O43" s="129" t="s">
        <v>60</v>
      </c>
      <c r="P43" s="96"/>
    </row>
    <row r="44" spans="2:16">
      <c r="B44" s="97"/>
      <c r="C44" s="319"/>
      <c r="D44" s="320"/>
      <c r="E44" s="320"/>
      <c r="F44" s="320"/>
      <c r="G44" s="320"/>
      <c r="H44" s="320"/>
      <c r="I44" s="320"/>
      <c r="J44" s="146"/>
      <c r="K44" s="147"/>
      <c r="L44" s="146"/>
      <c r="M44" s="338"/>
      <c r="N44" s="339"/>
      <c r="O44" s="132"/>
      <c r="P44" s="96"/>
    </row>
    <row r="45" spans="2:16" ht="15" thickBot="1">
      <c r="B45" s="97"/>
      <c r="C45" s="329"/>
      <c r="D45" s="330"/>
      <c r="E45" s="330"/>
      <c r="F45" s="330"/>
      <c r="G45" s="330"/>
      <c r="H45" s="330"/>
      <c r="I45" s="330"/>
      <c r="J45" s="148"/>
      <c r="K45" s="149"/>
      <c r="L45" s="148"/>
      <c r="M45" s="340"/>
      <c r="N45" s="341"/>
      <c r="O45" s="150"/>
      <c r="P45" s="96"/>
    </row>
    <row r="46" spans="2:16" ht="15" thickBot="1">
      <c r="B46" s="97"/>
      <c r="C46" s="342" t="s">
        <v>61</v>
      </c>
      <c r="D46" s="343"/>
      <c r="E46" s="343"/>
      <c r="F46" s="343"/>
      <c r="G46" s="343"/>
      <c r="H46" s="343"/>
      <c r="I46" s="343"/>
      <c r="J46" s="343"/>
      <c r="K46" s="343"/>
      <c r="L46" s="343"/>
      <c r="M46" s="343"/>
      <c r="N46" s="344"/>
      <c r="O46" s="138"/>
      <c r="P46" s="96"/>
    </row>
    <row r="47" spans="2:16">
      <c r="B47" s="97"/>
      <c r="C47" s="285" t="s">
        <v>70</v>
      </c>
      <c r="D47" s="286"/>
      <c r="E47" s="286"/>
      <c r="F47" s="286"/>
      <c r="G47" s="286"/>
      <c r="H47" s="286"/>
      <c r="I47" s="286"/>
      <c r="J47" s="286"/>
      <c r="K47" s="286"/>
      <c r="L47" s="286"/>
      <c r="M47" s="286"/>
      <c r="N47" s="286"/>
      <c r="O47" s="287"/>
      <c r="P47" s="96"/>
    </row>
    <row r="48" spans="2:16">
      <c r="B48" s="97"/>
      <c r="C48" s="288"/>
      <c r="D48" s="289"/>
      <c r="E48" s="289"/>
      <c r="F48" s="289"/>
      <c r="G48" s="289"/>
      <c r="H48" s="289"/>
      <c r="I48" s="289"/>
      <c r="J48" s="289"/>
      <c r="K48" s="289"/>
      <c r="L48" s="289"/>
      <c r="M48" s="289"/>
      <c r="N48" s="289"/>
      <c r="O48" s="290"/>
      <c r="P48" s="96"/>
    </row>
    <row r="49" spans="2:16" ht="15" thickBot="1">
      <c r="B49" s="97"/>
      <c r="C49" s="291"/>
      <c r="D49" s="292"/>
      <c r="E49" s="292"/>
      <c r="F49" s="292"/>
      <c r="G49" s="292"/>
      <c r="H49" s="292"/>
      <c r="I49" s="292"/>
      <c r="J49" s="292"/>
      <c r="K49" s="292"/>
      <c r="L49" s="292"/>
      <c r="M49" s="292"/>
      <c r="N49" s="292"/>
      <c r="O49" s="293"/>
      <c r="P49" s="96"/>
    </row>
    <row r="50" spans="2:16" ht="31.5" customHeight="1">
      <c r="B50" s="97"/>
      <c r="C50" s="310" t="s">
        <v>71</v>
      </c>
      <c r="D50" s="335"/>
      <c r="E50" s="335"/>
      <c r="F50" s="335"/>
      <c r="G50" s="335"/>
      <c r="H50" s="335"/>
      <c r="I50" s="335"/>
      <c r="J50" s="128" t="s">
        <v>72</v>
      </c>
      <c r="K50" s="151" t="s">
        <v>73</v>
      </c>
      <c r="L50" s="152" t="s">
        <v>74</v>
      </c>
      <c r="M50" s="336" t="s">
        <v>59</v>
      </c>
      <c r="N50" s="337"/>
      <c r="O50" s="154" t="s">
        <v>60</v>
      </c>
      <c r="P50" s="96"/>
    </row>
    <row r="51" spans="2:16">
      <c r="B51" s="97"/>
      <c r="C51" s="155"/>
      <c r="D51" s="156"/>
      <c r="E51" s="156"/>
      <c r="F51" s="156"/>
      <c r="G51" s="156"/>
      <c r="H51" s="156"/>
      <c r="I51" s="156"/>
      <c r="J51" s="157"/>
      <c r="K51" s="158"/>
      <c r="L51" s="159"/>
      <c r="M51" s="345"/>
      <c r="N51" s="346"/>
      <c r="O51" s="160"/>
      <c r="P51" s="96"/>
    </row>
    <row r="52" spans="2:16">
      <c r="B52" s="97"/>
      <c r="C52" s="155"/>
      <c r="D52" s="156"/>
      <c r="E52" s="156"/>
      <c r="F52" s="156"/>
      <c r="G52" s="156"/>
      <c r="H52" s="156"/>
      <c r="I52" s="156"/>
      <c r="J52" s="157"/>
      <c r="K52" s="158"/>
      <c r="L52" s="159"/>
      <c r="M52" s="345"/>
      <c r="N52" s="346"/>
      <c r="O52" s="160"/>
      <c r="P52" s="96"/>
    </row>
    <row r="53" spans="2:16">
      <c r="B53" s="97"/>
      <c r="C53" s="155"/>
      <c r="D53" s="156"/>
      <c r="E53" s="156"/>
      <c r="F53" s="156"/>
      <c r="G53" s="156"/>
      <c r="H53" s="156"/>
      <c r="I53" s="156"/>
      <c r="J53" s="157"/>
      <c r="K53" s="158"/>
      <c r="L53" s="159"/>
      <c r="M53" s="338"/>
      <c r="N53" s="339"/>
      <c r="O53" s="160"/>
      <c r="P53" s="96"/>
    </row>
    <row r="54" spans="2:16" ht="15" thickBot="1">
      <c r="B54" s="97"/>
      <c r="C54" s="329"/>
      <c r="D54" s="330"/>
      <c r="E54" s="330"/>
      <c r="F54" s="330"/>
      <c r="G54" s="330"/>
      <c r="H54" s="330"/>
      <c r="I54" s="330"/>
      <c r="J54" s="148"/>
      <c r="K54" s="149"/>
      <c r="L54" s="148"/>
      <c r="M54" s="340"/>
      <c r="N54" s="341"/>
      <c r="O54" s="150"/>
      <c r="P54" s="96"/>
    </row>
    <row r="55" spans="2:16" ht="15" thickBot="1">
      <c r="B55" s="97"/>
      <c r="C55" s="342" t="s">
        <v>61</v>
      </c>
      <c r="D55" s="343"/>
      <c r="E55" s="343"/>
      <c r="F55" s="343"/>
      <c r="G55" s="343"/>
      <c r="H55" s="343"/>
      <c r="I55" s="343"/>
      <c r="J55" s="343"/>
      <c r="K55" s="343"/>
      <c r="L55" s="343"/>
      <c r="M55" s="343"/>
      <c r="N55" s="344"/>
      <c r="O55" s="144"/>
      <c r="P55" s="96"/>
    </row>
    <row r="56" spans="2:16" ht="15" thickBot="1">
      <c r="B56" s="97"/>
      <c r="C56" s="122"/>
      <c r="O56" s="123"/>
      <c r="P56" s="96"/>
    </row>
    <row r="57" spans="2:16" ht="15" thickBot="1">
      <c r="B57" s="97"/>
      <c r="C57" s="347" t="s">
        <v>75</v>
      </c>
      <c r="D57" s="348"/>
      <c r="E57" s="348"/>
      <c r="F57" s="348"/>
      <c r="G57" s="348"/>
      <c r="H57" s="348"/>
      <c r="I57" s="348"/>
      <c r="J57" s="348"/>
      <c r="K57" s="348"/>
      <c r="L57" s="348"/>
      <c r="M57" s="348"/>
      <c r="N57" s="349"/>
      <c r="O57" s="161"/>
      <c r="P57" s="96"/>
    </row>
    <row r="58" spans="2:16">
      <c r="B58" s="97"/>
      <c r="C58" s="285" t="s">
        <v>76</v>
      </c>
      <c r="D58" s="286"/>
      <c r="E58" s="286"/>
      <c r="F58" s="286"/>
      <c r="G58" s="286"/>
      <c r="H58" s="286"/>
      <c r="I58" s="286"/>
      <c r="J58" s="286"/>
      <c r="K58" s="286"/>
      <c r="L58" s="286"/>
      <c r="M58" s="286"/>
      <c r="N58" s="286"/>
      <c r="O58" s="287"/>
      <c r="P58" s="96"/>
    </row>
    <row r="59" spans="2:16">
      <c r="B59" s="97"/>
      <c r="C59" s="288"/>
      <c r="D59" s="289"/>
      <c r="E59" s="289"/>
      <c r="F59" s="289"/>
      <c r="G59" s="289"/>
      <c r="H59" s="289"/>
      <c r="I59" s="289"/>
      <c r="J59" s="289"/>
      <c r="K59" s="289"/>
      <c r="L59" s="289"/>
      <c r="M59" s="289"/>
      <c r="N59" s="289"/>
      <c r="O59" s="290"/>
      <c r="P59" s="96"/>
    </row>
    <row r="60" spans="2:16" ht="15" thickBot="1">
      <c r="B60" s="97"/>
      <c r="C60" s="291"/>
      <c r="D60" s="292"/>
      <c r="E60" s="292"/>
      <c r="F60" s="292"/>
      <c r="G60" s="292"/>
      <c r="H60" s="292"/>
      <c r="I60" s="292"/>
      <c r="J60" s="292"/>
      <c r="K60" s="292"/>
      <c r="L60" s="292"/>
      <c r="M60" s="292"/>
      <c r="N60" s="292"/>
      <c r="O60" s="293"/>
      <c r="P60" s="96"/>
    </row>
    <row r="61" spans="2:16" ht="28.5">
      <c r="B61" s="97"/>
      <c r="C61" s="310" t="s">
        <v>77</v>
      </c>
      <c r="D61" s="335"/>
      <c r="E61" s="335"/>
      <c r="F61" s="335"/>
      <c r="G61" s="335"/>
      <c r="H61" s="335"/>
      <c r="I61" s="335"/>
      <c r="J61" s="139"/>
      <c r="K61" s="153"/>
      <c r="L61" s="152" t="s">
        <v>78</v>
      </c>
      <c r="M61" s="336" t="s">
        <v>79</v>
      </c>
      <c r="N61" s="337"/>
      <c r="O61" s="154"/>
      <c r="P61" s="96"/>
    </row>
    <row r="62" spans="2:16">
      <c r="B62" s="97"/>
      <c r="C62" s="319" t="s">
        <v>23</v>
      </c>
      <c r="D62" s="320"/>
      <c r="E62" s="320"/>
      <c r="F62" s="320"/>
      <c r="G62" s="320"/>
      <c r="H62" s="320"/>
      <c r="I62" s="320"/>
      <c r="J62" s="162"/>
      <c r="K62" s="163"/>
      <c r="L62" s="164"/>
      <c r="M62" s="369"/>
      <c r="N62" s="370"/>
      <c r="O62" s="165"/>
      <c r="P62" s="96"/>
    </row>
    <row r="63" spans="2:16">
      <c r="B63" s="97"/>
      <c r="C63" s="133" t="s">
        <v>80</v>
      </c>
      <c r="D63" s="134"/>
      <c r="E63" s="134"/>
      <c r="F63" s="134"/>
      <c r="G63" s="134"/>
      <c r="H63" s="134"/>
      <c r="I63" s="134"/>
      <c r="J63" s="162"/>
      <c r="K63" s="163"/>
      <c r="L63" s="164"/>
      <c r="M63" s="369"/>
      <c r="N63" s="370"/>
      <c r="O63" s="165"/>
      <c r="P63" s="96"/>
    </row>
    <row r="64" spans="2:16" ht="15" thickBot="1">
      <c r="B64" s="97"/>
      <c r="C64" s="116" t="s">
        <v>81</v>
      </c>
      <c r="D64" s="117"/>
      <c r="E64" s="117"/>
      <c r="F64" s="117"/>
      <c r="G64" s="117"/>
      <c r="H64" s="117"/>
      <c r="I64" s="117"/>
      <c r="J64" s="166"/>
      <c r="K64" s="167"/>
      <c r="L64" s="164"/>
      <c r="M64" s="371"/>
      <c r="N64" s="372"/>
      <c r="O64" s="165"/>
      <c r="P64" s="96"/>
    </row>
    <row r="65" spans="2:16" ht="15" thickBot="1">
      <c r="B65" s="97"/>
      <c r="C65" s="342" t="s">
        <v>61</v>
      </c>
      <c r="D65" s="343"/>
      <c r="E65" s="343"/>
      <c r="F65" s="343"/>
      <c r="G65" s="343"/>
      <c r="H65" s="343"/>
      <c r="I65" s="343"/>
      <c r="J65" s="343"/>
      <c r="K65" s="343"/>
      <c r="L65" s="343"/>
      <c r="M65" s="343"/>
      <c r="N65" s="344"/>
      <c r="O65" s="168"/>
      <c r="P65" s="96"/>
    </row>
    <row r="66" spans="2:16" ht="15" thickBot="1">
      <c r="B66" s="97"/>
      <c r="C66" s="122"/>
      <c r="O66" s="123"/>
      <c r="P66" s="96"/>
    </row>
    <row r="67" spans="2:16" ht="15" thickBot="1">
      <c r="B67" s="97"/>
      <c r="C67" s="347" t="s">
        <v>82</v>
      </c>
      <c r="D67" s="348"/>
      <c r="E67" s="348"/>
      <c r="F67" s="348"/>
      <c r="G67" s="348"/>
      <c r="H67" s="348"/>
      <c r="I67" s="348"/>
      <c r="J67" s="348"/>
      <c r="K67" s="348"/>
      <c r="L67" s="348"/>
      <c r="M67" s="348"/>
      <c r="N67" s="349"/>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66"/>
      <c r="D77" s="367"/>
      <c r="E77" s="367"/>
      <c r="F77" s="367"/>
      <c r="G77" s="367"/>
      <c r="H77" s="367"/>
      <c r="I77" s="367"/>
      <c r="J77" s="367"/>
      <c r="K77" s="367"/>
      <c r="L77" s="367"/>
      <c r="M77" s="367"/>
      <c r="N77" s="367"/>
      <c r="O77" s="368"/>
      <c r="P77" s="96"/>
    </row>
    <row r="78" spans="2:16">
      <c r="B78" s="97"/>
      <c r="C78" s="366"/>
      <c r="D78" s="367"/>
      <c r="E78" s="367"/>
      <c r="F78" s="367"/>
      <c r="G78" s="367"/>
      <c r="H78" s="367"/>
      <c r="I78" s="367"/>
      <c r="J78" s="367"/>
      <c r="K78" s="367"/>
      <c r="L78" s="367"/>
      <c r="M78" s="367"/>
      <c r="N78" s="367"/>
      <c r="O78" s="368"/>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63" t="s">
        <v>90</v>
      </c>
      <c r="D81" s="364"/>
      <c r="E81" s="364"/>
      <c r="F81" s="364"/>
      <c r="G81" s="364"/>
      <c r="H81" s="364"/>
      <c r="I81" s="364"/>
      <c r="J81" s="364"/>
      <c r="K81" s="364"/>
      <c r="L81" s="364"/>
      <c r="M81" s="364"/>
      <c r="N81" s="364"/>
      <c r="O81" s="365"/>
      <c r="P81" s="96"/>
    </row>
    <row r="82" spans="2:16">
      <c r="B82" s="97"/>
      <c r="C82" s="363"/>
      <c r="D82" s="364"/>
      <c r="E82" s="364"/>
      <c r="F82" s="364"/>
      <c r="G82" s="364"/>
      <c r="H82" s="364"/>
      <c r="I82" s="364"/>
      <c r="J82" s="364"/>
      <c r="K82" s="364"/>
      <c r="L82" s="364"/>
      <c r="M82" s="364"/>
      <c r="N82" s="364"/>
      <c r="O82" s="365"/>
      <c r="P82" s="96"/>
    </row>
    <row r="83" spans="2:16" ht="12.95" customHeight="1">
      <c r="B83" s="97"/>
      <c r="C83" s="363" t="s">
        <v>91</v>
      </c>
      <c r="D83" s="364"/>
      <c r="E83" s="364"/>
      <c r="F83" s="364"/>
      <c r="G83" s="364"/>
      <c r="H83" s="364"/>
      <c r="I83" s="364"/>
      <c r="J83" s="364"/>
      <c r="K83" s="364"/>
      <c r="L83" s="364"/>
      <c r="M83" s="364"/>
      <c r="N83" s="364"/>
      <c r="O83" s="365"/>
      <c r="P83" s="96"/>
    </row>
    <row r="84" spans="2:16">
      <c r="B84" s="97"/>
      <c r="C84" s="363"/>
      <c r="D84" s="364"/>
      <c r="E84" s="364"/>
      <c r="F84" s="364"/>
      <c r="G84" s="364"/>
      <c r="H84" s="364"/>
      <c r="I84" s="364"/>
      <c r="J84" s="364"/>
      <c r="K84" s="364"/>
      <c r="L84" s="364"/>
      <c r="M84" s="364"/>
      <c r="N84" s="364"/>
      <c r="O84" s="365"/>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55"/>
      <c r="L90" s="355"/>
      <c r="M90" s="355"/>
      <c r="N90" s="355"/>
      <c r="O90" s="356"/>
      <c r="P90" s="96"/>
    </row>
    <row r="91" spans="2:16" ht="18.75" customHeight="1" thickBot="1">
      <c r="B91" s="97"/>
      <c r="C91" s="359"/>
      <c r="D91" s="360"/>
      <c r="E91" s="360"/>
      <c r="F91" s="149"/>
      <c r="G91" s="149"/>
      <c r="H91" s="149"/>
      <c r="I91" s="149"/>
      <c r="J91" s="149"/>
      <c r="K91" s="357"/>
      <c r="L91" s="357"/>
      <c r="M91" s="357"/>
      <c r="N91" s="357"/>
      <c r="O91" s="358"/>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2026-10-20T23:11:14Z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