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planeacion_suba_gobiernobogota_gov_co/Documents/6.Archivo digital 2026/1.FORMULACIONES/2442 - SUBA SEGURA, PROTECTORA y CORRESPONSABLE/2442-FEMINICIDIO Y ESTRATEGIAS DEL CUIDADO/DOCUMENTOS PARA REVISION 8-10-2026/"/>
    </mc:Choice>
  </mc:AlternateContent>
  <xr:revisionPtr revIDLastSave="8" documentId="13_ncr:1_{D2138D42-3F33-4EC0-91BC-161B04FDAE00}" xr6:coauthVersionLast="47" xr6:coauthVersionMax="47" xr10:uidLastSave="{358EDB05-C22A-4271-AC44-87AA09B52254}"/>
  <bookViews>
    <workbookView xWindow="-120" yWindow="-120" windowWidth="20730" windowHeight="11040" tabRatio="900" firstSheet="4" activeTab="4" xr2:uid="{00000000-000D-0000-FFFF-FFFF00000000}"/>
  </bookViews>
  <sheets>
    <sheet name="CONTEXTO" sheetId="16" state="hidden" r:id="rId1"/>
    <sheet name="IDENTIFICACION Y ANALISIS" sheetId="2" state="hidden" r:id="rId2"/>
    <sheet name="EVALUACION" sheetId="11" state="hidden" r:id="rId3"/>
    <sheet name="EVALUACION CON CONTROLES" sheetId="15" state="hidden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EVALUACION!$B$2:$L$64</definedName>
    <definedName name="_xlnm.Print_Area" localSheetId="3">'EVALUACION CON CONTROLES'!$B$2:$Q$57</definedName>
    <definedName name="_xlnm.Print_Area" localSheetId="1">'IDENTIFICACION Y ANALISIS'!$B$2:$F$45</definedName>
    <definedName name="contratación">'IDENTIFICACION Y ANALISIS'!$B$28:$B$31</definedName>
    <definedName name="ejecución">'IDENTIFICACION Y ANALISIS'!$B$33:$B$45</definedName>
    <definedName name="OPCIONES">'ASIGNACION Y TRATAMIENTO'!$B$52:$B$54</definedName>
    <definedName name="planeación">'IDENTIFICACION Y ANALISIS'!$B$19:$B$21</definedName>
    <definedName name="selección">'IDENTIFICACION Y ANALISIS'!$B$23:$B$26</definedName>
    <definedName name="_xlnm.Print_Titles" localSheetId="4">'ASIGNACION Y TRATAMIENTO'!$2:$5</definedName>
  </definedNames>
  <calcPr calcId="191028" iterateDelta="1E-4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2" i="6" l="1"/>
  <c r="S26" i="6"/>
  <c r="T26" i="6"/>
  <c r="U26" i="6"/>
  <c r="V26" i="6"/>
  <c r="W26" i="6"/>
  <c r="X26" i="6"/>
  <c r="G26" i="6"/>
  <c r="H26" i="6"/>
  <c r="I26" i="6"/>
  <c r="J26" i="6"/>
  <c r="K26" i="6"/>
  <c r="N26" i="6"/>
  <c r="O26" i="6"/>
  <c r="P26" i="6"/>
  <c r="Q26" i="6"/>
  <c r="R26" i="6"/>
  <c r="H33" i="15"/>
  <c r="I33" i="15"/>
  <c r="J33" i="15"/>
  <c r="K33" i="15"/>
  <c r="C33" i="15"/>
  <c r="B33" i="15"/>
  <c r="D26" i="6"/>
  <c r="X28" i="6"/>
  <c r="X29" i="6"/>
  <c r="X30" i="6"/>
  <c r="W28" i="6"/>
  <c r="W29" i="6"/>
  <c r="W30" i="6"/>
  <c r="V28" i="6"/>
  <c r="V29" i="6"/>
  <c r="V30" i="6"/>
  <c r="U28" i="6"/>
  <c r="U29" i="6"/>
  <c r="U30" i="6"/>
  <c r="T28" i="6"/>
  <c r="T29" i="6"/>
  <c r="T30" i="6"/>
  <c r="S28" i="6"/>
  <c r="S29" i="6"/>
  <c r="S30" i="6"/>
  <c r="R28" i="6"/>
  <c r="R29" i="6"/>
  <c r="R30" i="6"/>
  <c r="Q30" i="6"/>
  <c r="Q28" i="6"/>
  <c r="Q29" i="6"/>
  <c r="P29" i="6"/>
  <c r="P30" i="6"/>
  <c r="O29" i="6"/>
  <c r="O30" i="6"/>
  <c r="N28" i="6"/>
  <c r="N29" i="6"/>
  <c r="N30" i="6"/>
  <c r="K28" i="6"/>
  <c r="K30" i="6"/>
  <c r="I28" i="6"/>
  <c r="I29" i="6"/>
  <c r="I30" i="6"/>
  <c r="H28" i="6"/>
  <c r="H29" i="6"/>
  <c r="H30" i="6"/>
  <c r="C28" i="6"/>
  <c r="E28" i="6" s="1"/>
  <c r="C29" i="6"/>
  <c r="C30" i="6"/>
  <c r="B36" i="15"/>
  <c r="D29" i="6" s="1"/>
  <c r="B37" i="15"/>
  <c r="D30" i="6" s="1"/>
  <c r="K36" i="11"/>
  <c r="L36" i="11" s="1"/>
  <c r="K29" i="6" s="1"/>
  <c r="K37" i="11"/>
  <c r="L37" i="11" s="1"/>
  <c r="G29" i="6"/>
  <c r="G30" i="6"/>
  <c r="G28" i="6"/>
  <c r="J37" i="15"/>
  <c r="K37" i="15" s="1"/>
  <c r="J36" i="15"/>
  <c r="K36" i="15" s="1"/>
  <c r="I35" i="15"/>
  <c r="P28" i="6" s="1"/>
  <c r="H35" i="15"/>
  <c r="J35" i="15" s="1"/>
  <c r="K35" i="15" s="1"/>
  <c r="C35" i="15"/>
  <c r="B35" i="15"/>
  <c r="D28" i="6" s="1"/>
  <c r="K35" i="11"/>
  <c r="L35" i="11" s="1"/>
  <c r="G11" i="6"/>
  <c r="B6" i="15"/>
  <c r="G23" i="6"/>
  <c r="H16" i="15"/>
  <c r="O11" i="6" s="1"/>
  <c r="I16" i="15"/>
  <c r="P11" i="6" s="1"/>
  <c r="C16" i="15"/>
  <c r="C11" i="6" s="1"/>
  <c r="J11" i="6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T22" i="6"/>
  <c r="U22" i="6"/>
  <c r="V22" i="6"/>
  <c r="W22" i="6"/>
  <c r="X22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7" i="6"/>
  <c r="H27" i="6"/>
  <c r="I27" i="6"/>
  <c r="N27" i="6"/>
  <c r="S27" i="6"/>
  <c r="T27" i="6"/>
  <c r="U27" i="6"/>
  <c r="V27" i="6"/>
  <c r="W27" i="6"/>
  <c r="X27" i="6"/>
  <c r="B30" i="15"/>
  <c r="D24" i="6" s="1"/>
  <c r="C30" i="15"/>
  <c r="C24" i="6" s="1"/>
  <c r="H30" i="15"/>
  <c r="I30" i="15"/>
  <c r="P24" i="6" s="1"/>
  <c r="B31" i="15"/>
  <c r="C31" i="15"/>
  <c r="H31" i="15"/>
  <c r="I31" i="15"/>
  <c r="B32" i="15"/>
  <c r="D25" i="6" s="1"/>
  <c r="C32" i="15"/>
  <c r="C25" i="6" s="1"/>
  <c r="E25" i="6" s="1"/>
  <c r="H32" i="15"/>
  <c r="I32" i="15"/>
  <c r="P25" i="6" s="1"/>
  <c r="B34" i="15"/>
  <c r="D27" i="6" s="1"/>
  <c r="C34" i="15"/>
  <c r="C27" i="6" s="1"/>
  <c r="E27" i="6" s="1"/>
  <c r="H34" i="15"/>
  <c r="O27" i="6" s="1"/>
  <c r="I34" i="15"/>
  <c r="P27" i="6" s="1"/>
  <c r="B18" i="15"/>
  <c r="D12" i="6" s="1"/>
  <c r="C18" i="15"/>
  <c r="C12" i="6" s="1"/>
  <c r="F12" i="6" s="1"/>
  <c r="H18" i="15"/>
  <c r="I18" i="15"/>
  <c r="P12" i="6" s="1"/>
  <c r="B19" i="15"/>
  <c r="D13" i="6" s="1"/>
  <c r="C19" i="15"/>
  <c r="C13" i="6" s="1"/>
  <c r="F13" i="6" s="1"/>
  <c r="H19" i="15"/>
  <c r="O13" i="6" s="1"/>
  <c r="I19" i="15"/>
  <c r="P13" i="6" s="1"/>
  <c r="B20" i="15"/>
  <c r="D14" i="6" s="1"/>
  <c r="C20" i="15"/>
  <c r="C14" i="6" s="1"/>
  <c r="E14" i="6" s="1"/>
  <c r="H20" i="15"/>
  <c r="O14" i="6" s="1"/>
  <c r="I20" i="15"/>
  <c r="P14" i="6" s="1"/>
  <c r="B21" i="15"/>
  <c r="D15" i="6" s="1"/>
  <c r="C21" i="15"/>
  <c r="C15" i="6" s="1"/>
  <c r="E15" i="6" s="1"/>
  <c r="H21" i="15"/>
  <c r="O15" i="6" s="1"/>
  <c r="I21" i="15"/>
  <c r="P15" i="6" s="1"/>
  <c r="B22" i="15"/>
  <c r="D16" i="6" s="1"/>
  <c r="C22" i="15"/>
  <c r="C16" i="6" s="1"/>
  <c r="E16" i="6" s="1"/>
  <c r="H22" i="15"/>
  <c r="I22" i="15"/>
  <c r="P16" i="6" s="1"/>
  <c r="B23" i="15"/>
  <c r="D17" i="6" s="1"/>
  <c r="C23" i="15"/>
  <c r="C17" i="6" s="1"/>
  <c r="F17" i="6" s="1"/>
  <c r="H23" i="15"/>
  <c r="O17" i="6" s="1"/>
  <c r="I23" i="15"/>
  <c r="P17" i="6" s="1"/>
  <c r="B24" i="15"/>
  <c r="D18" i="6" s="1"/>
  <c r="C24" i="15"/>
  <c r="C18" i="6" s="1"/>
  <c r="F18" i="6" s="1"/>
  <c r="H24" i="15"/>
  <c r="I24" i="15"/>
  <c r="P18" i="6" s="1"/>
  <c r="B25" i="15"/>
  <c r="D19" i="6" s="1"/>
  <c r="C25" i="15"/>
  <c r="C19" i="6" s="1"/>
  <c r="H25" i="15"/>
  <c r="I25" i="15"/>
  <c r="P19" i="6" s="1"/>
  <c r="B26" i="15"/>
  <c r="D20" i="6" s="1"/>
  <c r="C26" i="15"/>
  <c r="C20" i="6" s="1"/>
  <c r="F20" i="6" s="1"/>
  <c r="H26" i="15"/>
  <c r="O20" i="6" s="1"/>
  <c r="I26" i="15"/>
  <c r="P20" i="6" s="1"/>
  <c r="B27" i="15"/>
  <c r="D21" i="6" s="1"/>
  <c r="C27" i="15"/>
  <c r="C21" i="6" s="1"/>
  <c r="H27" i="15"/>
  <c r="O21" i="6" s="1"/>
  <c r="I27" i="15"/>
  <c r="P21" i="6" s="1"/>
  <c r="B28" i="15"/>
  <c r="D22" i="6" s="1"/>
  <c r="C28" i="15"/>
  <c r="C22" i="6" s="1"/>
  <c r="E22" i="6" s="1"/>
  <c r="H28" i="15"/>
  <c r="I28" i="15"/>
  <c r="P22" i="6" s="1"/>
  <c r="B29" i="15"/>
  <c r="D23" i="6" s="1"/>
  <c r="C29" i="15"/>
  <c r="C23" i="6" s="1"/>
  <c r="E23" i="6" s="1"/>
  <c r="H29" i="15"/>
  <c r="O23" i="6" s="1"/>
  <c r="I29" i="15"/>
  <c r="P23" i="6" s="1"/>
  <c r="B17" i="15"/>
  <c r="C17" i="15"/>
  <c r="H17" i="15"/>
  <c r="I17" i="15"/>
  <c r="K34" i="11"/>
  <c r="J27" i="6" s="1"/>
  <c r="K33" i="11"/>
  <c r="J25" i="6" s="1"/>
  <c r="K32" i="11"/>
  <c r="L32" i="11" s="1"/>
  <c r="K31" i="11"/>
  <c r="L31" i="11" s="1"/>
  <c r="K24" i="6" s="1"/>
  <c r="K30" i="11"/>
  <c r="L30" i="11" s="1"/>
  <c r="K23" i="6" s="1"/>
  <c r="K29" i="11"/>
  <c r="L29" i="11" s="1"/>
  <c r="K22" i="6" s="1"/>
  <c r="K28" i="11"/>
  <c r="L28" i="11" s="1"/>
  <c r="K21" i="6" s="1"/>
  <c r="K27" i="11"/>
  <c r="J20" i="6" s="1"/>
  <c r="K26" i="11"/>
  <c r="L26" i="11" s="1"/>
  <c r="K19" i="6" s="1"/>
  <c r="K25" i="11"/>
  <c r="L25" i="11" s="1"/>
  <c r="K18" i="6" s="1"/>
  <c r="K24" i="11"/>
  <c r="J17" i="6" s="1"/>
  <c r="K23" i="11"/>
  <c r="J16" i="6" s="1"/>
  <c r="K22" i="11"/>
  <c r="J15" i="6" s="1"/>
  <c r="K21" i="11"/>
  <c r="J14" i="6" s="1"/>
  <c r="K20" i="11"/>
  <c r="J13" i="6" s="1"/>
  <c r="K19" i="11"/>
  <c r="J12" i="6" s="1"/>
  <c r="K18" i="11"/>
  <c r="L18" i="11" s="1"/>
  <c r="B16" i="15"/>
  <c r="D11" i="6" s="1"/>
  <c r="X11" i="6"/>
  <c r="W11" i="6"/>
  <c r="V11" i="6"/>
  <c r="U11" i="6"/>
  <c r="T11" i="6"/>
  <c r="S11" i="6"/>
  <c r="N11" i="6"/>
  <c r="I11" i="6"/>
  <c r="H11" i="6"/>
  <c r="F26" i="6"/>
  <c r="E26" i="6"/>
  <c r="L17" i="11"/>
  <c r="K11" i="6" s="1"/>
  <c r="F28" i="6" l="1"/>
  <c r="O28" i="6"/>
  <c r="J30" i="6"/>
  <c r="J29" i="6"/>
  <c r="J28" i="6"/>
  <c r="J30" i="15"/>
  <c r="Q24" i="6" s="1"/>
  <c r="O24" i="6"/>
  <c r="J16" i="15"/>
  <c r="Q11" i="6" s="1"/>
  <c r="J23" i="6"/>
  <c r="J21" i="6"/>
  <c r="L23" i="11"/>
  <c r="K16" i="6" s="1"/>
  <c r="L19" i="11"/>
  <c r="K12" i="6" s="1"/>
  <c r="J18" i="6"/>
  <c r="J29" i="15"/>
  <c r="Q23" i="6" s="1"/>
  <c r="J18" i="15"/>
  <c r="K18" i="15" s="1"/>
  <c r="R12" i="6" s="1"/>
  <c r="J28" i="15"/>
  <c r="K28" i="15" s="1"/>
  <c r="R22" i="6" s="1"/>
  <c r="J22" i="6"/>
  <c r="J24" i="6"/>
  <c r="L27" i="11"/>
  <c r="K20" i="6" s="1"/>
  <c r="L34" i="11"/>
  <c r="K27" i="6" s="1"/>
  <c r="J25" i="15"/>
  <c r="Q19" i="6" s="1"/>
  <c r="J31" i="15"/>
  <c r="K31" i="15" s="1"/>
  <c r="L22" i="11"/>
  <c r="K15" i="6" s="1"/>
  <c r="J21" i="15"/>
  <c r="K21" i="15" s="1"/>
  <c r="R15" i="6" s="1"/>
  <c r="O12" i="6"/>
  <c r="O22" i="6"/>
  <c r="J32" i="15"/>
  <c r="Q25" i="6" s="1"/>
  <c r="L33" i="11"/>
  <c r="K25" i="6" s="1"/>
  <c r="F16" i="6"/>
  <c r="J23" i="15"/>
  <c r="Q17" i="6" s="1"/>
  <c r="J17" i="15"/>
  <c r="K17" i="15" s="1"/>
  <c r="J19" i="15"/>
  <c r="J27" i="15"/>
  <c r="J19" i="6"/>
  <c r="J34" i="15"/>
  <c r="K34" i="15" s="1"/>
  <c r="R27" i="6" s="1"/>
  <c r="J20" i="15"/>
  <c r="K20" i="15" s="1"/>
  <c r="R14" i="6" s="1"/>
  <c r="F21" i="6"/>
  <c r="E21" i="6"/>
  <c r="E19" i="6"/>
  <c r="F19" i="6"/>
  <c r="F24" i="6"/>
  <c r="E24" i="6"/>
  <c r="L20" i="11"/>
  <c r="K13" i="6" s="1"/>
  <c r="L24" i="11"/>
  <c r="K17" i="6" s="1"/>
  <c r="J22" i="15"/>
  <c r="Q16" i="6" s="1"/>
  <c r="L21" i="11"/>
  <c r="K14" i="6" s="1"/>
  <c r="F23" i="6"/>
  <c r="F22" i="6"/>
  <c r="O19" i="6"/>
  <c r="J24" i="15"/>
  <c r="Q18" i="6" s="1"/>
  <c r="F25" i="6"/>
  <c r="O18" i="6"/>
  <c r="O25" i="6"/>
  <c r="F27" i="6"/>
  <c r="E20" i="6"/>
  <c r="O16" i="6"/>
  <c r="E18" i="6"/>
  <c r="E17" i="6"/>
  <c r="E13" i="6"/>
  <c r="J26" i="15"/>
  <c r="F15" i="6"/>
  <c r="K30" i="15" l="1"/>
  <c r="R24" i="6" s="1"/>
  <c r="K16" i="15"/>
  <c r="R11" i="6" s="1"/>
  <c r="Q22" i="6"/>
  <c r="Q15" i="6"/>
  <c r="Q12" i="6"/>
  <c r="K29" i="15"/>
  <c r="R23" i="6" s="1"/>
  <c r="K25" i="15"/>
  <c r="R19" i="6" s="1"/>
  <c r="Q14" i="6"/>
  <c r="Q27" i="6"/>
  <c r="K32" i="15"/>
  <c r="R25" i="6" s="1"/>
  <c r="Q13" i="6"/>
  <c r="K19" i="15"/>
  <c r="R13" i="6" s="1"/>
  <c r="K24" i="15"/>
  <c r="R18" i="6" s="1"/>
  <c r="Q21" i="6"/>
  <c r="K27" i="15"/>
  <c r="R21" i="6" s="1"/>
  <c r="K23" i="15"/>
  <c r="R17" i="6" s="1"/>
  <c r="K22" i="15"/>
  <c r="R16" i="6" s="1"/>
  <c r="K26" i="15"/>
  <c r="R20" i="6" s="1"/>
  <c r="Q20" i="6"/>
</calcChain>
</file>

<file path=xl/sharedStrings.xml><?xml version="1.0" encoding="utf-8"?>
<sst xmlns="http://schemas.openxmlformats.org/spreadsheetml/2006/main" count="584" uniqueCount="278">
  <si>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</si>
  <si>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</si>
  <si>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</si>
  <si>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</si>
  <si>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 “PRESTAR LOS SERVICIOS PARA DESARROLLAR ESTRATEGIAS ENCAMINADAS A LA PREVENCIÓN DE LAS VIOLENCIAS BASADAS EN GÉNERO Y EL FEMINICIDIO EN LA LOCALIDAD DE SUBA.”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</si>
  <si>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Agentes externos (Organismos de control, veedurías ciudadanas), agentes internos (supervisores, funcionarios y demás usuarios).</t>
    </r>
  </si>
  <si>
    <t>Ciudadanía que se beneficia del Proceso de Contratación: Población estudiantil de la Localidad de Suba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</si>
  <si>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</si>
  <si>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</si>
  <si>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</si>
  <si>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</si>
  <si>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</si>
  <si>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r>
      <t xml:space="preserve">Factores ambientales: </t>
    </r>
    <r>
      <rPr>
        <sz val="12"/>
        <rFont val="Garamond"/>
        <family val="1"/>
      </rPr>
      <t>El contratista debe manejar normas ambientales para el destino final de algunos repuestos que se retiran cuando se hace mantenimiento correctivo al sistema</t>
    </r>
  </si>
  <si>
    <r>
      <rPr>
        <b/>
        <sz val="12"/>
        <color rgb="FF000000"/>
        <rFont val="Garamond"/>
        <family val="1"/>
      </rPr>
      <t>Sector del objeto del Proceso de Contratación y su mercado:</t>
    </r>
    <r>
      <rPr>
        <sz val="12"/>
        <color rgb="FF000000"/>
        <rFont val="Garamond"/>
        <family val="1"/>
      </rPr>
      <t xml:space="preserve"> Empresas sin animo de lucro (ESALes)</t>
    </r>
  </si>
  <si>
    <r>
      <rPr>
        <b/>
        <sz val="12"/>
        <color rgb="FF000000"/>
        <rFont val="Garamond"/>
        <family val="1"/>
      </rPr>
      <t xml:space="preserve">Normativa aplicable al objeto del Proceso de Contratación: </t>
    </r>
    <r>
      <rPr>
        <sz val="12"/>
        <color rgb="FF000000"/>
        <rFont val="Garamond"/>
        <family val="1"/>
      </rPr>
      <t>La modalidad de selección pertinente para esta contratación corresponde a Licitación Pública de conformidad con el artículo 30 de la Ley 80 de 1993 y el numeral 1 del artículo 2 de la Ley 1150 de 2007 en concordancia con lo descrito en el Decreto 1082 de 2015.</t>
    </r>
    <r>
      <rPr>
        <b/>
        <sz val="12"/>
        <color rgb="FF000000"/>
        <rFont val="Garamond"/>
        <family val="1"/>
      </rPr>
      <t xml:space="preserve">
De co</t>
    </r>
    <r>
      <rPr>
        <sz val="12"/>
        <color rgb="FF000000"/>
        <rFont val="Garamond"/>
        <family val="1"/>
      </rPr>
      <t xml:space="preserve">nformidad con lo establecido en la norma referida el presente proceso de contratación se justifica en atención al objeto a contratar y al valor del presupuesto oficial.
</t>
    </r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</si>
  <si>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</si>
  <si>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</si>
  <si>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</si>
  <si>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</si>
  <si>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</si>
  <si>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</si>
  <si>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</si>
  <si>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</si>
  <si>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</si>
  <si>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</si>
  <si>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</si>
  <si>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 xml:space="preserve">Requisitos habilitantes inapropiados para el proceso de selección </t>
  </si>
  <si>
    <t>Especifico</t>
  </si>
  <si>
    <t>Interno</t>
  </si>
  <si>
    <t>Operacionales</t>
  </si>
  <si>
    <t>Declaratoria de Desierta del Proceso de Contratación, por la No  Presentación de  propuestas, debido a errores Involuntarios que  hayan quedado en los  Estudios Previos, Pliegos de Condiciones, Estudio de Sector y en general a cualquier documento que forme parte integral del mismo</t>
  </si>
  <si>
    <t>General</t>
  </si>
  <si>
    <t>Economicos</t>
  </si>
  <si>
    <t xml:space="preserve">Inadecuada  descripción del bien o servicio requerido </t>
  </si>
  <si>
    <t>Estatal</t>
  </si>
  <si>
    <t>SELECCIÓN</t>
  </si>
  <si>
    <t>No concurrencia de proponentes o insuficiencia de ellos en el proceso de contratación o no presentación de proponentes al proceso de Selección</t>
  </si>
  <si>
    <t>Externo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</si>
  <si>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</si>
  <si>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</si>
  <si>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</si>
  <si>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</si>
  <si>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</si>
  <si>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</si>
  <si>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</si>
  <si>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</si>
  <si>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</si>
  <si>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</si>
  <si>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</si>
  <si>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</si>
  <si>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</si>
  <si>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</si>
  <si>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</si>
  <si>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</si>
  <si>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</si>
  <si>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</si>
  <si>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</si>
  <si>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</si>
  <si>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Demoras y retrasos en la ejecución del contrato atribuibles a la falta o falla en las actividades a cargo del contratista.</t>
  </si>
  <si>
    <t>Calidad  de  las  obras</t>
  </si>
  <si>
    <t>Mayor tiempo del previsto en la ejecución del contrato y en la ejecución de actividades, que afecten el desarrollo normal del contrato por retrasos y/o demoras en tramites de importación (si aplica).</t>
  </si>
  <si>
    <t>Técnologicos</t>
  </si>
  <si>
    <t>Objeto Contractual: “PRESTAR LOS SERVICIOS PARA DESARROLLAR ESTRATEGIAS ENCAMINADAS A LA PREVENCIÓN DE LAS VIOLENCIAS BASADAS EN GÉNERO Y EL FEMINICIDIO EN LA LOCALIDAD DE SUBA.”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</si>
  <si>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</si>
  <si>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</si>
  <si>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</si>
  <si>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</si>
  <si>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</si>
  <si>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</si>
  <si>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</si>
  <si>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</si>
  <si>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</si>
  <si>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</si>
  <si>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</si>
  <si>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</si>
  <si>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</si>
  <si>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</si>
  <si>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</si>
  <si>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Inadecuada evaluación de las ofertas y/o verificación de requisitos habilitantes</t>
  </si>
  <si>
    <t>Adjudicación a un proponente sin la capacidad técnica o la experiencia en temas de salud sexual y reproductiva y violencia intrafamiliar, con capacitaciones de baja calidad. También puede dar lugar a reclamaciones, nulidad del proceso.</t>
  </si>
  <si>
    <t>Reprocesos y retraso en el inicio de las capacitaciones, pérdida de la oportunidad de ejecutar la vigencia presupuestal y riesgo de incumplir las metas del proyecto y los compromisos con la comunidad.</t>
  </si>
  <si>
    <t>Se limita la pluralidad de oferentes o se habilita a proponentes sin idoneidad. Esto reduce la calidad del servicio o lleva a que el proceso quede desierto.</t>
  </si>
  <si>
    <t>Se contrata un servicio que no responde a la necesidad: contenidos, metodología o población objetivo mal definidos. Pueden surgir modificaciones contractuales, adiciones no previstas y baja efectividad de los eventos.</t>
  </si>
  <si>
    <t>Inadecuado manejo administrativo del proceso contractual</t>
  </si>
  <si>
    <t>Errores de trámite que generan demoras, observaciones de los órganos de control, posibles nulidades y hallazgos administrativos.</t>
  </si>
  <si>
    <t>Interpretaciones erróneas, recursos y demandas de los proponentes, y retrasos en la adjudicación. Puede llegar a la revocatoria o nulidad del acto.</t>
  </si>
  <si>
    <t>Vulneración de los principios de transparencia y publicidad, con reclamaciones o quejas ante organismos de control y posible suspensión o retraso del cronograma.</t>
  </si>
  <si>
    <t>Incumplimiento de la normatividad de contratación pública, con sanciones disciplinarias y hallazgos de control. También puede ocurrir que el proceso pierda validez y deba repetirse.</t>
  </si>
  <si>
    <t>Retraso o pérdida de la ejecución de las capacitaciones y eventos, necesidad de adjudicar al siguiente proponente o reiniciar el proceso, y afectación a la población que iba a ser atendida.</t>
  </si>
  <si>
    <t>Retraso en el perfeccionamiento y el acta de inicio. La entidad queda sin respaldo ante incumplimientos o daños, con posible detrimento patrimonial.</t>
  </si>
  <si>
    <t>Falta de publicidad del contrato y sus soportes, lo que puede generar sanciones y hallazgos de los órganos de control. Además, no se puede iniciar ni pagar la ejecución sin el cumplimiento de este requisito.</t>
  </si>
  <si>
    <t>Suspensión o retraso del perfeccionamiento del contrato, desgaste jurídico y administrativo, y posible retraso del cronograma de capacitaciones.</t>
  </si>
  <si>
    <t>Afectación del flujo de caja del contratista, que puede reducir la calidad del servicio o suspender los eventos. Pueden aparecer reclamaciones económicas, intereses de mora y desequilibrio contractual.</t>
  </si>
  <si>
    <t>Aumento en los costos de insumos o servicios que dependan de bienes importados (por ejemplo, tecnología o material didáctico), con posible desequilibrio económico del contrato.</t>
  </si>
  <si>
    <t>Sobrecostos en logística, refrigerios, alquiler de espacios, material y honorarios, con riesgo de reducir la calidad o el alcance de las actividades.</t>
  </si>
  <si>
    <t>Factores políticos o macroeconómicos.</t>
  </si>
  <si>
    <t>Cambios normativos, recortes o reprogramaciones presupuestales que afecten el cronograma, el alcance o la continuidad del contrato.</t>
  </si>
  <si>
    <t>Suspensión de servicios de apoyo (logística, talleristas, salones), lo que genera cancelación o aplazamiento de eventos, reclamaciones a la entidad y afectación de la calidad de la ejecución.</t>
  </si>
  <si>
    <t>Retraso en la entrega de bienes o materiales necesarios para las capacitaciones y prórrogas del contrato. Solo aplica si hay bienes importados.</t>
  </si>
  <si>
    <t>Incumplimiento del cronograma y de las metas de cobertura, con aplicación de multas o cláusula penal, posible caducidad o terminación anticipada y población sin atender oportunamente.</t>
  </si>
  <si>
    <t>Situaciones de riesgo o violencia contra participantes durante las actividades, sin activación oportuna de la ruta de atención</t>
  </si>
  <si>
    <t>Afectación a la seguridad e integridad de las mujeres participantes, revictimización y responsabilidad institucional por no atender oportunamente los casos.</t>
  </si>
  <si>
    <t>Uso indebido o filtración de datos personales de las participantes</t>
  </si>
  <si>
    <t>Vulneración del derecho a la protección de datos personales, riesgo para la seguridad de mujeres en situación de violencia y posibles sanciones para el contratista y la entidad.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</si>
  <si>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</si>
  <si>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</si>
  <si>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</si>
  <si>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</si>
  <si>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</si>
  <si>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</si>
  <si>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</si>
  <si>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</si>
  <si>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</si>
  <si>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</si>
  <si>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</si>
  <si>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</si>
  <si>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</si>
  <si>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</si>
  <si>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</si>
  <si>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</si>
  <si>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</si>
  <si>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</si>
  <si>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</si>
  <si>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</si>
  <si>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</si>
  <si>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</si>
  <si>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</si>
  <si>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</si>
  <si>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</si>
  <si>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</si>
  <si>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</si>
  <si>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</si>
  <si>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</si>
  <si>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</si>
  <si>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</si>
  <si>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</si>
  <si>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</si>
  <si>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</si>
  <si>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</si>
  <si>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</si>
  <si>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</si>
  <si>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</si>
  <si>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</si>
  <si>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</si>
  <si>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</si>
  <si>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</si>
  <si>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</si>
  <si>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</si>
  <si>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</si>
  <si>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</si>
  <si>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</si>
  <si>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Conformar un comité evaluador con perfiles jurídico, técnico y financiero. Evaluar las propuestas con los criterios sugeridos por Colombia Compra Eficiente, incluida la revisión de precios artificialmente bajos, y realizar las aclaraciones necesarias durante el proceso.</t>
  </si>
  <si>
    <t>No</t>
  </si>
  <si>
    <t>Comité evaluador</t>
  </si>
  <si>
    <t>Al cierre del proceso de selección</t>
  </si>
  <si>
    <t>Al publicar el informe definitivo de evaluación</t>
  </si>
  <si>
    <t>Revisión del informe de evaluación con listas de chequeo y matriz de evaluación</t>
  </si>
  <si>
    <t>Una vez por proceso de selección</t>
  </si>
  <si>
    <t>Efectuar revisiones jurídicas y técnicas en cada etapa de elaboración de los estudios previos, el estudio de sector y los pliegos de condiciones, verificando su coherencia antes de publicar.</t>
  </si>
  <si>
    <t>Equipo formulador y área jurídica</t>
  </si>
  <si>
    <t>Al iniciar la elaboración de los estudios previos</t>
  </si>
  <si>
    <t>Antes de publicar el proyecto de pliego</t>
  </si>
  <si>
    <t>Lista de verificación de coherencia entre documentos y revisión de observaciones recibidas</t>
  </si>
  <si>
    <t>En cada etapa de elaboración de documentos</t>
  </si>
  <si>
    <t>Revisar los requisitos habilitantes con expertos en contratación, de modo que la experiencia exigida en cuidado, enfoque de género y prevención de violencias contra las mujeres sea proporcional al valor y la complejidad del contrato. Validarlos con el área técnica y con las partes interesadas antes de publicar.</t>
  </si>
  <si>
    <t>Equipo formulador, área técnica y área jurídica</t>
  </si>
  <si>
    <t>Al definir los requisitos en el estudio de sector</t>
  </si>
  <si>
    <t>Validación de requisitos con expertos y análisis de observaciones de interesados</t>
  </si>
  <si>
    <t>Una vez, antes de publicar</t>
  </si>
  <si>
    <t>Revisar con el comité técnico los términos de referencia, asegurando que las estrategias de cuidado, las acciones de sensibilización, formación y participación, la población objetivo, el número de sesiones y los productos estén claros y respondan a la necesidad de la localidad.</t>
  </si>
  <si>
    <t>Comité técnico</t>
  </si>
  <si>
    <t>Al redactar los términos de referencia</t>
  </si>
  <si>
    <t>Antes de publicar el pliego definitivo</t>
  </si>
  <si>
    <t>Revisión de la descripción del servicio frente a la necesidad identificada</t>
  </si>
  <si>
    <t>Una vez, con ajustes según observaciones</t>
  </si>
  <si>
    <t>Implementar un sistema de gestión documental y un cronograma con responsables. Capacitar periódicamente al equipo administrativo en procedimientos internos y buenas prácticas.</t>
  </si>
  <si>
    <t>Profesional administrativo del proceso</t>
  </si>
  <si>
    <t>Al abrir el proceso de selección</t>
  </si>
  <si>
    <t>Al adjudicar</t>
  </si>
  <si>
    <t>Seguimiento al cronograma y revisión del expediente contractual</t>
  </si>
  <si>
    <t>Quincenal</t>
  </si>
  <si>
    <t>Estandarizar los formatos y procedimientos para elaborar actos administrativos, con revisión jurídica antes de la firma.</t>
  </si>
  <si>
    <t>Área jurídica</t>
  </si>
  <si>
    <t>Al proyectar cada acto administrativo</t>
  </si>
  <si>
    <t>Antes de la firma de cada acto</t>
  </si>
  <si>
    <t>Revisión jurídica con formatos estandarizados</t>
  </si>
  <si>
    <t>Cada vez que se elabore un acto</t>
  </si>
  <si>
    <t>Definir tiempos máximos de respuesta según el tipo de observación y establecer un protocolo de gestión de comentarios, con un responsable y un registro de fechas.</t>
  </si>
  <si>
    <t>Profesional designado para responder observaciones</t>
  </si>
  <si>
    <t>Al publicar el proyecto de pliego</t>
  </si>
  <si>
    <t>Al vencer el plazo de observaciones</t>
  </si>
  <si>
    <t>Registro de observaciones con fecha límite de respuesta</t>
  </si>
  <si>
    <t>Diaria durante el plazo de observaciones</t>
  </si>
  <si>
    <t>Implementar un cronograma de publicación en el SECOP y realizar auditorías internas para verificar su cumplimiento.</t>
  </si>
  <si>
    <t>Profesional responsable de la publicación en SECOP</t>
  </si>
  <si>
    <t>Al abrir el proceso</t>
  </si>
  <si>
    <t>Al publicar el último documento de selección</t>
  </si>
  <si>
    <t>Auditoría interna con lista de chequeo de documentos publicados</t>
  </si>
  <si>
    <t>Semanal durante el proceso</t>
  </si>
  <si>
    <t>Hacer seguimiento riguroso a los tiempos de firma, con alertas para evitar retrasos en la formalización. Si el adjudicatario no firma, aplicar lo previsto en el pliego y evaluar adjudicar al siguiente proponente.</t>
  </si>
  <si>
    <t>Ordenador del gasto y área jurídica</t>
  </si>
  <si>
    <t>Al comunicar la adjudicación</t>
  </si>
  <si>
    <t>Al firmar el contrato</t>
  </si>
  <si>
    <t>Alertas de plazos de firma y verificación de documentos del adjudicatario</t>
  </si>
  <si>
    <t>Diaria hasta la firma</t>
  </si>
  <si>
    <t>Exigir la constitución de la garantía dentro de un plazo máximo después de la adjudicación, verificar su cumplimiento con alertas y revisar jurídicamente la póliza antes de aprobarla. No firmar el acta de inicio sin garantía aprobada.</t>
  </si>
  <si>
    <t>Área jurídica y supervisor</t>
  </si>
  <si>
    <t>Al aprobar la garantía y firmar el acta de inicio</t>
  </si>
  <si>
    <t>Alertas de plazo de constitución y revisión de la póliza</t>
  </si>
  <si>
    <t>Semanal hasta su aprobación</t>
  </si>
  <si>
    <t>Al publicar contrato, garantías y demás soportes</t>
  </si>
  <si>
    <t>Auditoría interna con lista de chequeo</t>
  </si>
  <si>
    <t>Una vez por contrato, con verificación mensual</t>
  </si>
  <si>
    <t>Definir una estrategia de resolución temprana de controversias, con un equipo jurídico preparado para responder de forma ágil y con soportes a los reclamos.</t>
  </si>
  <si>
    <t>Al presentarse el reclamo</t>
  </si>
  <si>
    <t>Al resolver el reclamo</t>
  </si>
  <si>
    <t>Seguimiento a los términos de respuesta y a las decisiones adoptadas</t>
  </si>
  <si>
    <t>Semanal mientras haya reclamos</t>
  </si>
  <si>
    <t>Establecer un calendario de pagos claro (PAC), verificar la disponibilidad presupuestal y hacer seguimiento a las cuentas pendientes, con revisión oportuna de los informes del supervisor.</t>
  </si>
  <si>
    <t>Sí</t>
  </si>
  <si>
    <t>Ordenador del gasto, área financiera y supervisor</t>
  </si>
  <si>
    <t>Desde el inicio de la ejecución</t>
  </si>
  <si>
    <t>Al pagar la última cuenta</t>
  </si>
  <si>
    <t>Seguimiento al calendario de pagos (PAC) y a las cuentas radicadas</t>
  </si>
  <si>
    <t>Mensual</t>
  </si>
  <si>
    <t>Establecer cláusulas de ajuste por variación cambiaria cuando aplique y preferir bienes y servicios nacionales para reducir la exposición.</t>
  </si>
  <si>
    <t>Sí, si el riesgo no fue asignado al contratista</t>
  </si>
  <si>
    <t>Al incluir las cláusulas en el contrato</t>
  </si>
  <si>
    <t>Hasta la liquidación del contrato</t>
  </si>
  <si>
    <t>Comparación de costos de insumos importados frente a lo presupuestado</t>
  </si>
  <si>
    <t>Trimestral</t>
  </si>
  <si>
    <t>Incluir cláusulas de revisión de precios, actualizar el estudio de mercado con cotizaciones vigentes y mantener relaciones estables con proveedores para minimizar variaciones bruscas.</t>
  </si>
  <si>
    <t>Equipo formulador y supervisor</t>
  </si>
  <si>
    <t>Al elaborar el estudio de mercado</t>
  </si>
  <si>
    <t>Actualización de cotizaciones y análisis de variación de precios</t>
  </si>
  <si>
    <t>Realizar periódicamente el seguimiento a los riesgos políticos y macroeconómicos, y a la normatividad y las decisiones presupuestales, para ajustar las estrategias contractuales y reprogramar actividades si es necesario.</t>
  </si>
  <si>
    <t>Sí, si hay cambios normativos o recortes presupuestales</t>
  </si>
  <si>
    <t>Ordenador del gasto y equipo formulador</t>
  </si>
  <si>
    <t>Desde la firma del contrato</t>
  </si>
  <si>
    <t>Seguimiento a normas, decisiones presupuestales y contexto macroeconómico</t>
  </si>
  <si>
    <t>Exigir planes de trabajo y cronogramas detallados de los subcontratistas y monitorear su cumplimiento mediante auditorías periódicas. Solicitar un plan de contingencia y reemplazo de proveedores cuando se presente el incumplimiento.</t>
  </si>
  <si>
    <t>Supervisor del contrato</t>
  </si>
  <si>
    <t>Al aprobar el plan de trabajo</t>
  </si>
  <si>
    <t>Hasta el final de la ejecución</t>
  </si>
  <si>
    <t>Auditorías a cronogramas y soportes de pago a subcontratistas</t>
  </si>
  <si>
    <t>Realizar una planificación detallada antes del inicio de las actividades y establecer sanciones por retrasos injustificados.</t>
  </si>
  <si>
    <t>Al firmar el acta de inicio</t>
  </si>
  <si>
    <t>Verificación del plan de trabajo y cronograma antes del inicio</t>
  </si>
  <si>
    <t>Una vez, con seguimiento semanal hasta el inicio</t>
  </si>
  <si>
    <t>Establecer hitos de control en el cronograma y revisiones periódicas con el contratista, solicitando con anticipación los bienes importados o sustituyéndolos por equivalentes nacionales.</t>
  </si>
  <si>
    <t>Hasta la entrega de los bienes</t>
  </si>
  <si>
    <t>Revisión de hitos de entrega en el cronograma</t>
  </si>
  <si>
    <t>Establecer un sistema de multas y penalidades por incumplimiento del cronograma de actividades, con requerimientos por escrito y planes de mejora.</t>
  </si>
  <si>
    <t>Informes de supervisión, verificación de asistencia a las actividades y cumplimiento de metas de cobertura</t>
  </si>
  <si>
    <t>Contar con un protocolo de atención y activación de rutas con las instancias competentes (comisarías de familia, Casa de Igualdad de Oportunidades, Línea Púrpura Distrital, entre otras). Exigir perfiles con formación en enfoque de género y atención psicosocial, y protocolo de manejo de casos durante los eventos.</t>
  </si>
  <si>
    <t>Supervisor del contrato y contratista</t>
  </si>
  <si>
    <t>Antes del primer evento</t>
  </si>
  <si>
    <t>Revisión de reportes de casos y verificación de la activación de las rutas</t>
  </si>
  <si>
    <t>Mensual, y de inmediato cuando ocurra un caso</t>
  </si>
  <si>
    <t>Incluir cláusulas de confidencialidad y de tratamiento de datos personales, usar consentimientos informados, restringir el acceso a los listados de asistencia y definir el manejo seguro de los registros.</t>
  </si>
  <si>
    <t>Supervisor del contrato y área jurídica</t>
  </si>
  <si>
    <t>Al liquidar el contrato</t>
  </si>
  <si>
    <t>Verificación de consentimientos y de las medidas de custodia de los registros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</si>
  <si>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</si>
  <si>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</si>
  <si>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</si>
  <si>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</si>
  <si>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</si>
  <si>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</si>
  <si>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</si>
  <si>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</si>
  <si>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INTERNO</t>
  </si>
  <si>
    <t>SDG</t>
  </si>
  <si>
    <t>CONTRATISTA Y SDG</t>
  </si>
  <si>
    <t>CONTRATISTA</t>
  </si>
  <si>
    <t>Extermo</t>
  </si>
  <si>
    <t xml:space="preserve">Categoria </t>
  </si>
  <si>
    <t>Impacto del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</si>
</sst>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1"/>
      <color rgb="FF00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0" borderId="0"/>
  </cellStyleXfs>
  <cellXfs count="326">
    <xf numFmtId="0" fontId="0" fillId="0" borderId="0" xfId="0"/>
    <xf numFmtId="0" fontId="3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1" xfId="0" applyFont="1" applyBorder="1"/>
    <xf numFmtId="0" fontId="0" fillId="0" borderId="10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/>
    <xf numFmtId="0" fontId="7" fillId="0" borderId="10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7" fillId="0" borderId="3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38" xfId="0" applyFont="1" applyBorder="1"/>
    <xf numFmtId="0" fontId="7" fillId="0" borderId="38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27" xfId="0" applyFont="1" applyFill="1" applyBorder="1" applyAlignment="1">
      <alignment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vertical="center" wrapText="1"/>
    </xf>
    <xf numFmtId="0" fontId="20" fillId="0" borderId="19" xfId="0" applyFont="1" applyBorder="1"/>
    <xf numFmtId="0" fontId="17" fillId="2" borderId="12" xfId="0" applyFont="1" applyFill="1" applyBorder="1" applyAlignment="1">
      <alignment vertical="center" wrapText="1"/>
    </xf>
    <xf numFmtId="0" fontId="16" fillId="0" borderId="13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0" xfId="0" applyFont="1" applyFill="1" applyBorder="1" applyAlignment="1">
      <alignment vertical="center" wrapText="1"/>
    </xf>
    <xf numFmtId="0" fontId="20" fillId="0" borderId="20" xfId="0" applyFont="1" applyBorder="1"/>
    <xf numFmtId="0" fontId="17" fillId="2" borderId="14" xfId="0" applyFont="1" applyFill="1" applyBorder="1" applyAlignment="1">
      <alignment vertical="center" wrapText="1"/>
    </xf>
    <xf numFmtId="0" fontId="16" fillId="0" borderId="15" xfId="0" applyFont="1" applyBorder="1" applyAlignment="1">
      <alignment vertical="center"/>
    </xf>
    <xf numFmtId="0" fontId="17" fillId="2" borderId="1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7" xfId="0" applyFont="1" applyFill="1" applyBorder="1" applyAlignment="1">
      <alignment vertical="center" wrapText="1"/>
    </xf>
    <xf numFmtId="0" fontId="16" fillId="0" borderId="20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17" fillId="2" borderId="18" xfId="0" applyFont="1" applyFill="1" applyBorder="1" applyAlignment="1">
      <alignment vertical="center" wrapText="1"/>
    </xf>
    <xf numFmtId="0" fontId="20" fillId="0" borderId="13" xfId="0" applyFont="1" applyBorder="1" applyAlignment="1">
      <alignment vertical="center"/>
    </xf>
    <xf numFmtId="0" fontId="20" fillId="0" borderId="22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7" xfId="0" applyFont="1" applyBorder="1"/>
    <xf numFmtId="0" fontId="20" fillId="0" borderId="9" xfId="0" applyFont="1" applyBorder="1"/>
    <xf numFmtId="0" fontId="20" fillId="0" borderId="10" xfId="0" applyFont="1" applyBorder="1" applyAlignment="1">
      <alignment horizontal="center"/>
    </xf>
    <xf numFmtId="0" fontId="21" fillId="4" borderId="24" xfId="0" applyFont="1" applyFill="1" applyBorder="1" applyAlignment="1">
      <alignment horizontal="center" vertical="center" wrapText="1"/>
    </xf>
    <xf numFmtId="0" fontId="22" fillId="4" borderId="25" xfId="0" applyFont="1" applyFill="1" applyBorder="1" applyAlignment="1">
      <alignment horizontal="center" vertical="center" wrapText="1"/>
    </xf>
    <xf numFmtId="0" fontId="22" fillId="4" borderId="26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left" vertical="center" wrapText="1"/>
    </xf>
    <xf numFmtId="0" fontId="20" fillId="0" borderId="2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3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17" fillId="0" borderId="3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8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6" fillId="0" borderId="6" xfId="0" applyFont="1" applyBorder="1" applyAlignment="1">
      <alignment vertical="center" wrapText="1"/>
    </xf>
    <xf numFmtId="0" fontId="20" fillId="9" borderId="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22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2" fillId="4" borderId="28" xfId="0" applyFont="1" applyFill="1" applyBorder="1" applyAlignment="1">
      <alignment horizontal="center" vertical="center" wrapText="1"/>
    </xf>
    <xf numFmtId="0" fontId="22" fillId="4" borderId="29" xfId="0" applyFont="1" applyFill="1" applyBorder="1" applyAlignment="1">
      <alignment horizontal="center" vertical="center" wrapText="1"/>
    </xf>
    <xf numFmtId="0" fontId="22" fillId="4" borderId="32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textRotation="90" wrapText="1"/>
    </xf>
    <xf numFmtId="0" fontId="11" fillId="4" borderId="32" xfId="0" applyFont="1" applyFill="1" applyBorder="1" applyAlignment="1">
      <alignment horizontal="center" vertical="center" wrapText="1"/>
    </xf>
    <xf numFmtId="0" fontId="20" fillId="0" borderId="42" xfId="0" applyFont="1" applyBorder="1" applyAlignment="1">
      <alignment horizontal="left" vertical="center" wrapText="1"/>
    </xf>
    <xf numFmtId="0" fontId="32" fillId="0" borderId="3" xfId="0" applyFont="1" applyBorder="1" applyAlignment="1">
      <alignment vertical="center" wrapText="1"/>
    </xf>
    <xf numFmtId="0" fontId="32" fillId="0" borderId="4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21" fillId="4" borderId="29" xfId="0" applyFont="1" applyFill="1" applyBorder="1" applyAlignment="1">
      <alignment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textRotation="90" wrapText="1"/>
    </xf>
    <xf numFmtId="0" fontId="17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17" fillId="0" borderId="50" xfId="0" applyFont="1" applyBorder="1" applyAlignment="1">
      <alignment horizontal="left" vertical="center" wrapText="1"/>
    </xf>
    <xf numFmtId="0" fontId="17" fillId="0" borderId="5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7" xfId="0" applyFont="1" applyBorder="1" applyAlignment="1">
      <alignment horizontal="left" vertical="center"/>
    </xf>
    <xf numFmtId="0" fontId="17" fillId="0" borderId="53" xfId="0" applyFont="1" applyBorder="1" applyAlignment="1">
      <alignment horizontal="left" vertical="center"/>
    </xf>
    <xf numFmtId="0" fontId="17" fillId="0" borderId="54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57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4" fillId="0" borderId="30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 wrapText="1"/>
    </xf>
    <xf numFmtId="0" fontId="30" fillId="0" borderId="30" xfId="0" applyFont="1" applyBorder="1" applyAlignment="1">
      <alignment horizontal="left" vertical="top" wrapText="1"/>
    </xf>
    <xf numFmtId="0" fontId="14" fillId="0" borderId="31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9" fillId="0" borderId="30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6" fillId="0" borderId="13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4" fillId="0" borderId="34" xfId="0" applyFont="1" applyBorder="1" applyAlignment="1">
      <alignment horizontal="left" wrapText="1"/>
    </xf>
    <xf numFmtId="0" fontId="14" fillId="0" borderId="35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27" fillId="0" borderId="60" xfId="0" applyFont="1" applyBorder="1" applyAlignment="1">
      <alignment horizontal="left" vertical="center" wrapText="1"/>
    </xf>
    <xf numFmtId="0" fontId="27" fillId="0" borderId="61" xfId="0" applyFont="1" applyBorder="1" applyAlignment="1">
      <alignment horizontal="left" vertical="center" wrapText="1"/>
    </xf>
    <xf numFmtId="0" fontId="27" fillId="0" borderId="6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/>
    </xf>
    <xf numFmtId="0" fontId="15" fillId="0" borderId="46" xfId="0" applyFont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7" xfId="0" applyFont="1" applyFill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17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18" xfId="0" applyFont="1" applyFill="1" applyBorder="1" applyAlignment="1">
      <alignment horizontal="center" vertical="center"/>
    </xf>
    <xf numFmtId="0" fontId="20" fillId="10" borderId="17" xfId="0" applyFont="1" applyFill="1" applyBorder="1" applyAlignment="1">
      <alignment horizontal="center" vertical="center"/>
    </xf>
    <xf numFmtId="0" fontId="14" fillId="0" borderId="47" xfId="0" applyFont="1" applyBorder="1" applyAlignment="1">
      <alignment horizontal="right" vertical="center" textRotation="90"/>
    </xf>
    <xf numFmtId="0" fontId="16" fillId="0" borderId="29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6" fillId="0" borderId="3" xfId="0" applyFont="1" applyBorder="1" applyAlignment="1">
      <alignment horizontal="left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21" fillId="4" borderId="43" xfId="0" applyFont="1" applyFill="1" applyBorder="1" applyAlignment="1">
      <alignment horizontal="center" vertical="center" wrapText="1"/>
    </xf>
    <xf numFmtId="0" fontId="21" fillId="4" borderId="44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left" vertical="top" wrapText="1" readingOrder="1"/>
    </xf>
    <xf numFmtId="0" fontId="13" fillId="2" borderId="44" xfId="0" applyFont="1" applyFill="1" applyBorder="1" applyAlignment="1">
      <alignment horizontal="left" vertical="top" wrapText="1" readingOrder="1"/>
    </xf>
    <xf numFmtId="0" fontId="13" fillId="2" borderId="45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17" fillId="0" borderId="5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53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left" vertical="center" wrapText="1"/>
    </xf>
    <xf numFmtId="0" fontId="21" fillId="4" borderId="25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9" borderId="22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39" xfId="0" applyFont="1" applyFill="1" applyBorder="1" applyAlignment="1">
      <alignment horizontal="center" vertical="center"/>
    </xf>
    <xf numFmtId="0" fontId="15" fillId="6" borderId="22" xfId="0" applyFont="1" applyFill="1" applyBorder="1" applyAlignment="1">
      <alignment horizontal="center" vertical="center"/>
    </xf>
    <xf numFmtId="0" fontId="15" fillId="6" borderId="50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2" xfId="0" applyFont="1" applyFill="1" applyBorder="1" applyAlignment="1">
      <alignment horizontal="center" vertical="center" wrapText="1"/>
    </xf>
    <xf numFmtId="0" fontId="15" fillId="6" borderId="53" xfId="0" applyFont="1" applyFill="1" applyBorder="1" applyAlignment="1">
      <alignment horizontal="center" vertical="center" wrapText="1"/>
    </xf>
    <xf numFmtId="0" fontId="15" fillId="6" borderId="46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 wrapText="1"/>
    </xf>
    <xf numFmtId="0" fontId="15" fillId="6" borderId="42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0" fillId="6" borderId="22" xfId="0" applyFont="1" applyFill="1" applyBorder="1" applyAlignment="1">
      <alignment horizontal="center"/>
    </xf>
    <xf numFmtId="0" fontId="20" fillId="7" borderId="4" xfId="0" applyFont="1" applyFill="1" applyBorder="1" applyAlignment="1">
      <alignment horizontal="center" vertical="center"/>
    </xf>
    <xf numFmtId="0" fontId="20" fillId="7" borderId="39" xfId="0" applyFont="1" applyFill="1" applyBorder="1" applyAlignment="1">
      <alignment horizontal="center" vertical="center"/>
    </xf>
    <xf numFmtId="0" fontId="20" fillId="7" borderId="22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6" borderId="39" xfId="0" applyFont="1" applyFill="1" applyBorder="1" applyAlignment="1">
      <alignment horizontal="center"/>
    </xf>
    <xf numFmtId="0" fontId="20" fillId="9" borderId="39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39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20" fillId="8" borderId="39" xfId="0" applyFont="1" applyFill="1" applyBorder="1" applyAlignment="1">
      <alignment horizontal="center" vertical="center"/>
    </xf>
    <xf numFmtId="0" fontId="20" fillId="7" borderId="55" xfId="0" applyFont="1" applyFill="1" applyBorder="1" applyAlignment="1">
      <alignment horizontal="center" vertical="center"/>
    </xf>
    <xf numFmtId="0" fontId="20" fillId="7" borderId="56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/>
    </xf>
    <xf numFmtId="0" fontId="12" fillId="2" borderId="43" xfId="0" applyFont="1" applyFill="1" applyBorder="1" applyAlignment="1">
      <alignment horizontal="left" vertical="top" wrapText="1" readingOrder="1"/>
    </xf>
    <xf numFmtId="0" fontId="12" fillId="2" borderId="44" xfId="0" applyFont="1" applyFill="1" applyBorder="1" applyAlignment="1">
      <alignment horizontal="left" vertical="top" wrapText="1" readingOrder="1"/>
    </xf>
    <xf numFmtId="0" fontId="12" fillId="2" borderId="45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2" fillId="4" borderId="29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12" fillId="0" borderId="34" xfId="0" applyFont="1" applyBorder="1" applyAlignment="1">
      <alignment horizontal="center" vertical="top" wrapText="1"/>
    </xf>
    <xf numFmtId="0" fontId="12" fillId="0" borderId="35" xfId="0" applyFont="1" applyBorder="1" applyAlignment="1">
      <alignment horizontal="center" vertical="top" wrapText="1"/>
    </xf>
    <xf numFmtId="0" fontId="12" fillId="0" borderId="36" xfId="0" applyFont="1" applyBorder="1" applyAlignment="1">
      <alignment horizontal="center" vertical="top" wrapText="1"/>
    </xf>
  </cellXfs>
  <cellStyles count="6">
    <cellStyle name="Hipervínculo" xfId="1" builtinId="8" hidden="1"/>
    <cellStyle name="Hipervínculo" xfId="3" builtinId="8" hidden="1"/>
    <cellStyle name="Hipervínculo visitado" xfId="2" builtinId="9" hidden="1"/>
    <cellStyle name="Hipervínculo visitado" xfId="4" builtinId="9" hidden="1"/>
    <cellStyle name="Normal" xfId="0" builtinId="0"/>
    <cellStyle name="Normal 2" xfId="5" xr:uid="{5E828133-CA45-4394-912A-E23A0E123F42}"/>
  </cellStyles>
  <dxfs count="2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7" zoomScale="90" zoomScaleNormal="90" zoomScalePageLayoutView="90" workbookViewId="0">
      <selection activeCell="H32" sqref="H32:K33"/>
    </sheetView>
  </sheetViews>
  <sheetFormatPr baseColWidth="10" defaultColWidth="11.42578125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42578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87"/>
      <c r="C2" s="197" t="s">
        <v>0</v>
      </c>
      <c r="D2" s="198"/>
      <c r="E2" s="199"/>
      <c r="F2" s="206" t="s">
        <v>1</v>
      </c>
    </row>
    <row r="3" spans="2:6" ht="42.75" customHeight="1" x14ac:dyDescent="0.2">
      <c r="B3" s="187"/>
      <c r="C3" s="200"/>
      <c r="D3" s="201"/>
      <c r="E3" s="202"/>
      <c r="F3" s="207"/>
    </row>
    <row r="4" spans="2:6" ht="41.25" customHeight="1" x14ac:dyDescent="0.2">
      <c r="B4" s="187"/>
      <c r="C4" s="203"/>
      <c r="D4" s="204"/>
      <c r="E4" s="205"/>
      <c r="F4" s="195"/>
    </row>
    <row r="5" spans="2:6" ht="37.5" customHeight="1" thickBot="1" x14ac:dyDescent="0.25">
      <c r="B5" s="11"/>
      <c r="C5" s="12"/>
      <c r="D5" s="12"/>
      <c r="E5" s="12"/>
      <c r="F5" s="12"/>
    </row>
    <row r="6" spans="2:6" ht="21" customHeight="1" thickBot="1" x14ac:dyDescent="0.3">
      <c r="B6" s="188" t="s">
        <v>2</v>
      </c>
      <c r="C6" s="189"/>
      <c r="D6" s="189"/>
      <c r="E6" s="189"/>
      <c r="F6" s="190"/>
    </row>
    <row r="7" spans="2:6" ht="78.75" customHeight="1" x14ac:dyDescent="0.2">
      <c r="B7" s="194" t="s">
        <v>3</v>
      </c>
      <c r="C7" s="195"/>
      <c r="D7" s="195"/>
      <c r="E7" s="195"/>
      <c r="F7" s="196"/>
    </row>
    <row r="8" spans="2:6" ht="68.25" customHeight="1" x14ac:dyDescent="0.2">
      <c r="B8" s="191" t="s">
        <v>4</v>
      </c>
      <c r="C8" s="192"/>
      <c r="D8" s="192"/>
      <c r="E8" s="192"/>
      <c r="F8" s="193"/>
    </row>
    <row r="9" spans="2:6" ht="34.5" customHeight="1" x14ac:dyDescent="0.2">
      <c r="B9" s="180" t="s">
        <v>5</v>
      </c>
      <c r="C9" s="181"/>
      <c r="D9" s="181"/>
      <c r="E9" s="181"/>
      <c r="F9" s="182"/>
    </row>
    <row r="10" spans="2:6" ht="36" customHeight="1" x14ac:dyDescent="0.2">
      <c r="B10" s="180" t="s">
        <v>6</v>
      </c>
      <c r="C10" s="181"/>
      <c r="D10" s="181"/>
      <c r="E10" s="181"/>
      <c r="F10" s="182"/>
    </row>
    <row r="11" spans="2:6" ht="72" customHeight="1" x14ac:dyDescent="0.2">
      <c r="B11" s="180" t="s">
        <v>7</v>
      </c>
      <c r="C11" s="181"/>
      <c r="D11" s="181"/>
      <c r="E11" s="181"/>
      <c r="F11" s="182"/>
    </row>
    <row r="12" spans="2:6" ht="34.5" customHeight="1" x14ac:dyDescent="0.2">
      <c r="B12" s="180" t="s">
        <v>8</v>
      </c>
      <c r="C12" s="181"/>
      <c r="D12" s="181"/>
      <c r="E12" s="181"/>
      <c r="F12" s="182"/>
    </row>
    <row r="13" spans="2:6" ht="44.25" customHeight="1" x14ac:dyDescent="0.2">
      <c r="B13" s="180" t="s">
        <v>9</v>
      </c>
      <c r="C13" s="181"/>
      <c r="D13" s="181"/>
      <c r="E13" s="181"/>
      <c r="F13" s="182"/>
    </row>
    <row r="14" spans="2:6" ht="26.25" customHeight="1" x14ac:dyDescent="0.2">
      <c r="B14" s="180" t="s">
        <v>10</v>
      </c>
      <c r="C14" s="181"/>
      <c r="D14" s="181"/>
      <c r="E14" s="181"/>
      <c r="F14" s="182"/>
    </row>
    <row r="15" spans="2:6" ht="22.5" customHeight="1" x14ac:dyDescent="0.2">
      <c r="B15" s="180" t="s">
        <v>11</v>
      </c>
      <c r="C15" s="181"/>
      <c r="D15" s="181"/>
      <c r="E15" s="181"/>
      <c r="F15" s="182"/>
    </row>
    <row r="16" spans="2:6" ht="33" customHeight="1" x14ac:dyDescent="0.2">
      <c r="B16" s="180" t="s">
        <v>12</v>
      </c>
      <c r="C16" s="181"/>
      <c r="D16" s="181"/>
      <c r="E16" s="181"/>
      <c r="F16" s="182"/>
    </row>
    <row r="17" spans="2:6" ht="36.75" customHeight="1" x14ac:dyDescent="0.2">
      <c r="B17" s="183" t="s">
        <v>13</v>
      </c>
      <c r="C17" s="181"/>
      <c r="D17" s="181"/>
      <c r="E17" s="181"/>
      <c r="F17" s="182"/>
    </row>
    <row r="18" spans="2:6" ht="41.25" customHeight="1" x14ac:dyDescent="0.2">
      <c r="B18" s="183" t="s">
        <v>14</v>
      </c>
      <c r="C18" s="181"/>
      <c r="D18" s="181"/>
      <c r="E18" s="181"/>
      <c r="F18" s="182"/>
    </row>
    <row r="19" spans="2:6" ht="27" customHeight="1" thickBot="1" x14ac:dyDescent="0.25">
      <c r="B19" s="184" t="s">
        <v>15</v>
      </c>
      <c r="C19" s="185"/>
      <c r="D19" s="185"/>
      <c r="E19" s="185"/>
      <c r="F19" s="186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79"/>
      <c r="C22" s="179"/>
      <c r="D22" s="179"/>
      <c r="E22" s="179"/>
      <c r="F22" s="179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55"/>
  <sheetViews>
    <sheetView showGridLines="0" topLeftCell="A12" zoomScale="99" workbookViewId="0">
      <selection activeCell="H32" sqref="H32:K33"/>
    </sheetView>
  </sheetViews>
  <sheetFormatPr baseColWidth="10" defaultColWidth="11.42578125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87"/>
      <c r="C2" s="197" t="s">
        <v>16</v>
      </c>
      <c r="D2" s="198"/>
      <c r="E2" s="199"/>
      <c r="F2" s="206" t="s">
        <v>1</v>
      </c>
    </row>
    <row r="3" spans="2:6" ht="51" customHeight="1" x14ac:dyDescent="0.2">
      <c r="B3" s="187"/>
      <c r="C3" s="200"/>
      <c r="D3" s="201"/>
      <c r="E3" s="202"/>
      <c r="F3" s="207"/>
    </row>
    <row r="4" spans="2:6" ht="54" customHeight="1" x14ac:dyDescent="0.2">
      <c r="B4" s="187"/>
      <c r="C4" s="203"/>
      <c r="D4" s="204"/>
      <c r="E4" s="205"/>
      <c r="F4" s="195"/>
    </row>
    <row r="5" spans="2:6" ht="24.75" customHeight="1" thickBot="1" x14ac:dyDescent="0.25">
      <c r="B5" s="11"/>
      <c r="C5" s="12"/>
      <c r="D5" s="12"/>
      <c r="E5" s="12"/>
      <c r="F5" s="12"/>
    </row>
    <row r="6" spans="2:6" ht="18" customHeight="1" thickBot="1" x14ac:dyDescent="0.25">
      <c r="B6" s="219" t="s">
        <v>17</v>
      </c>
      <c r="C6" s="220"/>
      <c r="D6" s="220"/>
      <c r="E6" s="220"/>
      <c r="F6" s="221"/>
    </row>
    <row r="7" spans="2:6" ht="42.75" customHeight="1" x14ac:dyDescent="0.2">
      <c r="B7" s="222" t="s">
        <v>18</v>
      </c>
      <c r="C7" s="223"/>
      <c r="D7" s="223"/>
      <c r="E7" s="223"/>
      <c r="F7" s="223"/>
    </row>
    <row r="8" spans="2:6" ht="63" customHeight="1" x14ac:dyDescent="0.2">
      <c r="B8" s="224"/>
      <c r="C8" s="225"/>
      <c r="D8" s="225"/>
      <c r="E8" s="225"/>
      <c r="F8" s="225"/>
    </row>
    <row r="9" spans="2:6" ht="37.5" customHeight="1" x14ac:dyDescent="0.2">
      <c r="B9" s="224"/>
      <c r="C9" s="225"/>
      <c r="D9" s="225"/>
      <c r="E9" s="225"/>
      <c r="F9" s="225"/>
    </row>
    <row r="10" spans="2:6" ht="43.5" customHeight="1" x14ac:dyDescent="0.2">
      <c r="B10" s="224"/>
      <c r="C10" s="225"/>
      <c r="D10" s="225"/>
      <c r="E10" s="225"/>
      <c r="F10" s="225"/>
    </row>
    <row r="11" spans="2:6" ht="58.5" customHeight="1" x14ac:dyDescent="0.2">
      <c r="B11" s="224"/>
      <c r="C11" s="225"/>
      <c r="D11" s="225"/>
      <c r="E11" s="225"/>
      <c r="F11" s="225"/>
    </row>
    <row r="12" spans="2:6" ht="46.5" customHeight="1" x14ac:dyDescent="0.2">
      <c r="B12" s="224"/>
      <c r="C12" s="225"/>
      <c r="D12" s="225"/>
      <c r="E12" s="225"/>
      <c r="F12" s="225"/>
    </row>
    <row r="13" spans="2:6" ht="47.25" customHeight="1" x14ac:dyDescent="0.2">
      <c r="B13" s="224"/>
      <c r="C13" s="225"/>
      <c r="D13" s="225"/>
      <c r="E13" s="225"/>
      <c r="F13" s="225"/>
    </row>
    <row r="14" spans="2:6" ht="22.5" customHeight="1" thickBot="1" x14ac:dyDescent="0.25">
      <c r="B14" s="226"/>
      <c r="C14" s="227"/>
      <c r="D14" s="227"/>
      <c r="E14" s="227"/>
      <c r="F14" s="227"/>
    </row>
    <row r="15" spans="2:6" ht="16.5" customHeight="1" thickBot="1" x14ac:dyDescent="0.25">
      <c r="B15" s="214" t="s">
        <v>19</v>
      </c>
      <c r="C15" s="215"/>
      <c r="D15" s="215"/>
      <c r="E15" s="215"/>
      <c r="F15" s="216"/>
    </row>
    <row r="16" spans="2:6" ht="127.5" customHeight="1" x14ac:dyDescent="0.2">
      <c r="B16" s="228" t="s">
        <v>20</v>
      </c>
      <c r="C16" s="229"/>
      <c r="D16" s="229"/>
      <c r="E16" s="229"/>
      <c r="F16" s="230"/>
    </row>
    <row r="17" spans="2:6" ht="19.5" customHeight="1" x14ac:dyDescent="0.2">
      <c r="B17" s="41"/>
      <c r="C17" s="42" t="s">
        <v>21</v>
      </c>
      <c r="D17" s="212" t="s">
        <v>22</v>
      </c>
      <c r="E17" s="212" t="s">
        <v>23</v>
      </c>
      <c r="F17" s="210" t="s">
        <v>24</v>
      </c>
    </row>
    <row r="18" spans="2:6" ht="21" customHeight="1" x14ac:dyDescent="0.2">
      <c r="B18" s="41"/>
      <c r="C18" s="42" t="s">
        <v>25</v>
      </c>
      <c r="D18" s="213"/>
      <c r="E18" s="213"/>
      <c r="F18" s="211"/>
    </row>
    <row r="19" spans="2:6" ht="18.75" customHeight="1" x14ac:dyDescent="0.2">
      <c r="B19" s="46" t="s">
        <v>26</v>
      </c>
      <c r="C19" s="47"/>
      <c r="D19" s="48" t="s">
        <v>27</v>
      </c>
      <c r="E19" s="49" t="s">
        <v>28</v>
      </c>
      <c r="F19" s="50" t="s">
        <v>29</v>
      </c>
    </row>
    <row r="20" spans="2:6" ht="18.75" customHeight="1" x14ac:dyDescent="0.2">
      <c r="B20" s="46" t="s">
        <v>30</v>
      </c>
      <c r="C20" s="115"/>
      <c r="D20" s="48" t="s">
        <v>31</v>
      </c>
      <c r="E20" s="49" t="s">
        <v>28</v>
      </c>
      <c r="F20" s="50" t="s">
        <v>32</v>
      </c>
    </row>
    <row r="21" spans="2:6" ht="18.75" customHeight="1" x14ac:dyDescent="0.2">
      <c r="B21" s="46" t="s">
        <v>33</v>
      </c>
      <c r="C21" s="47"/>
      <c r="D21" s="48" t="s">
        <v>34</v>
      </c>
      <c r="E21" s="49" t="s">
        <v>28</v>
      </c>
      <c r="F21" s="50" t="s">
        <v>29</v>
      </c>
    </row>
    <row r="22" spans="2:6" ht="24" customHeight="1" x14ac:dyDescent="0.2">
      <c r="B22" s="41"/>
      <c r="C22" s="42" t="s">
        <v>35</v>
      </c>
      <c r="D22" s="53"/>
      <c r="E22" s="53"/>
      <c r="F22" s="54"/>
    </row>
    <row r="23" spans="2:6" ht="19.5" customHeight="1" x14ac:dyDescent="0.2">
      <c r="B23" s="208" t="s">
        <v>36</v>
      </c>
      <c r="C23" s="209"/>
      <c r="D23" s="43" t="s">
        <v>31</v>
      </c>
      <c r="E23" s="44" t="s">
        <v>37</v>
      </c>
      <c r="F23" s="50" t="s">
        <v>29</v>
      </c>
    </row>
    <row r="24" spans="2:6" ht="19.5" customHeight="1" x14ac:dyDescent="0.2">
      <c r="B24" s="208" t="s">
        <v>38</v>
      </c>
      <c r="C24" s="209"/>
      <c r="D24" s="43" t="s">
        <v>34</v>
      </c>
      <c r="E24" s="44" t="s">
        <v>28</v>
      </c>
      <c r="F24" s="50" t="s">
        <v>29</v>
      </c>
    </row>
    <row r="25" spans="2:6" ht="19.5" customHeight="1" x14ac:dyDescent="0.2">
      <c r="B25" s="46" t="s">
        <v>39</v>
      </c>
      <c r="C25" s="55"/>
      <c r="D25" s="43" t="s">
        <v>34</v>
      </c>
      <c r="E25" s="44" t="s">
        <v>28</v>
      </c>
      <c r="F25" s="50" t="s">
        <v>29</v>
      </c>
    </row>
    <row r="26" spans="2:6" ht="19.5" customHeight="1" x14ac:dyDescent="0.2">
      <c r="B26" s="46" t="s">
        <v>40</v>
      </c>
      <c r="C26" s="55"/>
      <c r="D26" s="43" t="s">
        <v>34</v>
      </c>
      <c r="E26" s="44" t="s">
        <v>28</v>
      </c>
      <c r="F26" s="50" t="s">
        <v>29</v>
      </c>
    </row>
    <row r="27" spans="2:6" ht="23.25" customHeight="1" x14ac:dyDescent="0.2">
      <c r="B27" s="41"/>
      <c r="C27" s="42" t="s">
        <v>41</v>
      </c>
      <c r="D27" s="57"/>
      <c r="E27" s="57"/>
      <c r="F27" s="58"/>
    </row>
    <row r="28" spans="2:6" ht="19.5" customHeight="1" x14ac:dyDescent="0.2">
      <c r="B28" s="217" t="s">
        <v>42</v>
      </c>
      <c r="C28" s="218"/>
      <c r="D28" s="43" t="s">
        <v>31</v>
      </c>
      <c r="E28" s="44" t="s">
        <v>28</v>
      </c>
      <c r="F28" s="45" t="s">
        <v>29</v>
      </c>
    </row>
    <row r="29" spans="2:6" ht="19.5" customHeight="1" x14ac:dyDescent="0.2">
      <c r="B29" s="59" t="s">
        <v>43</v>
      </c>
      <c r="C29" s="55"/>
      <c r="D29" s="43" t="s">
        <v>31</v>
      </c>
      <c r="E29" s="44" t="s">
        <v>37</v>
      </c>
      <c r="F29" s="50" t="s">
        <v>29</v>
      </c>
    </row>
    <row r="30" spans="2:6" ht="19.5" customHeight="1" x14ac:dyDescent="0.2">
      <c r="B30" s="46" t="s">
        <v>44</v>
      </c>
      <c r="C30" s="55"/>
      <c r="D30" s="43" t="s">
        <v>34</v>
      </c>
      <c r="E30" s="44" t="s">
        <v>28</v>
      </c>
      <c r="F30" s="50" t="s">
        <v>29</v>
      </c>
    </row>
    <row r="31" spans="2:6" ht="19.5" customHeight="1" x14ac:dyDescent="0.2">
      <c r="B31" s="51" t="s">
        <v>45</v>
      </c>
      <c r="C31" s="56"/>
      <c r="D31" s="43" t="s">
        <v>27</v>
      </c>
      <c r="E31" s="44" t="s">
        <v>37</v>
      </c>
      <c r="F31" s="52" t="s">
        <v>29</v>
      </c>
    </row>
    <row r="32" spans="2:6" ht="23.25" customHeight="1" x14ac:dyDescent="0.2">
      <c r="B32" s="41"/>
      <c r="C32" s="42" t="s">
        <v>46</v>
      </c>
      <c r="D32" s="60"/>
      <c r="E32" s="60"/>
      <c r="F32" s="61"/>
    </row>
    <row r="33" spans="2:6" ht="19.5" customHeight="1" x14ac:dyDescent="0.2">
      <c r="B33" s="217" t="s">
        <v>47</v>
      </c>
      <c r="C33" s="218"/>
      <c r="D33" s="48" t="s">
        <v>27</v>
      </c>
      <c r="E33" s="44" t="s">
        <v>37</v>
      </c>
      <c r="F33" s="62" t="s">
        <v>32</v>
      </c>
    </row>
    <row r="34" spans="2:6" ht="19.5" customHeight="1" x14ac:dyDescent="0.2">
      <c r="B34" s="208" t="s">
        <v>48</v>
      </c>
      <c r="C34" s="209"/>
      <c r="D34" s="48" t="s">
        <v>31</v>
      </c>
      <c r="E34" s="49" t="s">
        <v>37</v>
      </c>
      <c r="F34" s="63" t="s">
        <v>32</v>
      </c>
    </row>
    <row r="35" spans="2:6" ht="19.5" customHeight="1" x14ac:dyDescent="0.2">
      <c r="B35" s="208" t="s">
        <v>49</v>
      </c>
      <c r="C35" s="209"/>
      <c r="D35" s="48" t="s">
        <v>31</v>
      </c>
      <c r="E35" s="49" t="s">
        <v>37</v>
      </c>
      <c r="F35" s="63" t="s">
        <v>32</v>
      </c>
    </row>
    <row r="36" spans="2:6" ht="19.5" customHeight="1" x14ac:dyDescent="0.2">
      <c r="B36" s="46" t="s">
        <v>50</v>
      </c>
      <c r="C36" s="55"/>
      <c r="D36" s="48" t="s">
        <v>31</v>
      </c>
      <c r="E36" s="49" t="s">
        <v>37</v>
      </c>
      <c r="F36" s="63" t="s">
        <v>32</v>
      </c>
    </row>
    <row r="37" spans="2:6" ht="21" customHeight="1" x14ac:dyDescent="0.2">
      <c r="B37" s="46" t="s">
        <v>51</v>
      </c>
      <c r="C37" s="55"/>
      <c r="D37" s="48" t="s">
        <v>27</v>
      </c>
      <c r="E37" s="49" t="s">
        <v>37</v>
      </c>
      <c r="F37" s="63" t="s">
        <v>32</v>
      </c>
    </row>
    <row r="38" spans="2:6" ht="19.5" customHeight="1" x14ac:dyDescent="0.2">
      <c r="B38" s="208" t="s">
        <v>52</v>
      </c>
      <c r="C38" s="209"/>
      <c r="D38" s="48" t="s">
        <v>34</v>
      </c>
      <c r="E38" s="49" t="s">
        <v>37</v>
      </c>
      <c r="F38" s="63" t="s">
        <v>32</v>
      </c>
    </row>
    <row r="39" spans="2:6" ht="19.5" customHeight="1" x14ac:dyDescent="0.2">
      <c r="B39" s="208" t="s">
        <v>53</v>
      </c>
      <c r="C39" s="209"/>
      <c r="D39" s="48" t="s">
        <v>27</v>
      </c>
      <c r="E39" s="49" t="s">
        <v>37</v>
      </c>
      <c r="F39" s="63" t="s">
        <v>29</v>
      </c>
    </row>
    <row r="40" spans="2:6" ht="19.5" customHeight="1" x14ac:dyDescent="0.2">
      <c r="B40" s="208" t="s">
        <v>54</v>
      </c>
      <c r="C40" s="209"/>
      <c r="D40" s="48" t="s">
        <v>34</v>
      </c>
      <c r="E40" s="49" t="s">
        <v>37</v>
      </c>
      <c r="F40" s="63" t="s">
        <v>55</v>
      </c>
    </row>
    <row r="41" spans="2:6" ht="19.5" customHeight="1" x14ac:dyDescent="0.2">
      <c r="B41" s="208" t="s">
        <v>56</v>
      </c>
      <c r="C41" s="209"/>
      <c r="D41" s="48" t="s">
        <v>34</v>
      </c>
      <c r="E41" s="49" t="s">
        <v>37</v>
      </c>
      <c r="F41" s="63" t="s">
        <v>55</v>
      </c>
    </row>
    <row r="42" spans="2:6" ht="19.5" customHeight="1" x14ac:dyDescent="0.2">
      <c r="B42" s="46" t="s">
        <v>57</v>
      </c>
      <c r="C42" s="55"/>
      <c r="D42" s="48" t="s">
        <v>34</v>
      </c>
      <c r="E42" s="49" t="s">
        <v>37</v>
      </c>
      <c r="F42" s="63" t="s">
        <v>55</v>
      </c>
    </row>
    <row r="43" spans="2:6" ht="19.5" customHeight="1" x14ac:dyDescent="0.2">
      <c r="B43" s="208" t="s">
        <v>58</v>
      </c>
      <c r="C43" s="209"/>
      <c r="D43" s="48" t="s">
        <v>31</v>
      </c>
      <c r="E43" s="49" t="s">
        <v>28</v>
      </c>
      <c r="F43" s="50" t="s">
        <v>29</v>
      </c>
    </row>
    <row r="44" spans="2:6" ht="19.5" customHeight="1" x14ac:dyDescent="0.2">
      <c r="B44" s="208" t="s">
        <v>59</v>
      </c>
      <c r="C44" s="209"/>
      <c r="D44" s="48" t="s">
        <v>31</v>
      </c>
      <c r="E44" s="49" t="s">
        <v>37</v>
      </c>
      <c r="F44" s="50" t="s">
        <v>29</v>
      </c>
    </row>
    <row r="45" spans="2:6" ht="19.5" customHeight="1" x14ac:dyDescent="0.2">
      <c r="B45" s="208" t="s">
        <v>60</v>
      </c>
      <c r="C45" s="209"/>
      <c r="D45" s="48" t="s">
        <v>27</v>
      </c>
      <c r="E45" s="49" t="s">
        <v>37</v>
      </c>
      <c r="F45" s="50" t="s">
        <v>61</v>
      </c>
    </row>
    <row r="50" spans="2:2" hidden="1" x14ac:dyDescent="0.2">
      <c r="B50" s="6" t="s">
        <v>31</v>
      </c>
    </row>
    <row r="51" spans="2:2" hidden="1" x14ac:dyDescent="0.2">
      <c r="B51" s="7" t="s">
        <v>34</v>
      </c>
    </row>
    <row r="52" spans="2:2" hidden="1" x14ac:dyDescent="0.2">
      <c r="B52" s="7" t="s">
        <v>27</v>
      </c>
    </row>
    <row r="53" spans="2:2" hidden="1" x14ac:dyDescent="0.2"/>
    <row r="54" spans="2:2" hidden="1" x14ac:dyDescent="0.2">
      <c r="B54" t="s">
        <v>28</v>
      </c>
    </row>
    <row r="55" spans="2:2" hidden="1" x14ac:dyDescent="0.2">
      <c r="B55" t="s">
        <v>37</v>
      </c>
    </row>
  </sheetData>
  <mergeCells count="2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34:C34"/>
    <mergeCell ref="B33:C33"/>
    <mergeCell ref="B28:C28"/>
    <mergeCell ref="B23:C23"/>
    <mergeCell ref="B24:C24"/>
    <mergeCell ref="B45:C45"/>
    <mergeCell ref="B43:C43"/>
    <mergeCell ref="B44:C44"/>
    <mergeCell ref="B35:C35"/>
    <mergeCell ref="B38:C38"/>
    <mergeCell ref="B39:C39"/>
    <mergeCell ref="B40:C40"/>
    <mergeCell ref="B41:C41"/>
  </mergeCells>
  <phoneticPr fontId="2" type="noConversion"/>
  <dataValidations count="2">
    <dataValidation type="list" allowBlank="1" showInputMessage="1" showErrorMessage="1" sqref="D28:D31 D19:D21 D23:D26 D33:D45" xr:uid="{00000000-0002-0000-0100-000000000000}">
      <formula1>$B$50:$B$52</formula1>
    </dataValidation>
    <dataValidation type="list" allowBlank="1" showInputMessage="1" showErrorMessage="1" sqref="E28:E31 E19:E21 E23:E26 E33:E45" xr:uid="{00000000-0002-0000-0100-000001000000}">
      <formula1>$B$54:$B$55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9"/>
  <sheetViews>
    <sheetView showGridLines="0" topLeftCell="A32" zoomScale="85" zoomScaleNormal="110" zoomScalePageLayoutView="110" workbookViewId="0">
      <selection activeCell="H32" sqref="H32:K33"/>
    </sheetView>
  </sheetViews>
  <sheetFormatPr baseColWidth="10" defaultColWidth="11.42578125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44.285156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87"/>
      <c r="C2" s="197" t="s">
        <v>16</v>
      </c>
      <c r="D2" s="198"/>
      <c r="E2" s="198"/>
      <c r="F2" s="198"/>
      <c r="G2" s="198"/>
      <c r="H2" s="198"/>
      <c r="I2" s="198"/>
      <c r="J2" s="199"/>
      <c r="K2" s="141" t="s">
        <v>1</v>
      </c>
      <c r="L2" s="267"/>
    </row>
    <row r="3" spans="2:17" ht="42" customHeight="1" x14ac:dyDescent="0.2">
      <c r="B3" s="187"/>
      <c r="C3" s="200"/>
      <c r="D3" s="201"/>
      <c r="E3" s="201"/>
      <c r="F3" s="201"/>
      <c r="G3" s="201"/>
      <c r="H3" s="201"/>
      <c r="I3" s="201"/>
      <c r="J3" s="202"/>
      <c r="K3" s="268"/>
      <c r="L3" s="269"/>
    </row>
    <row r="4" spans="2:17" ht="36.75" customHeight="1" x14ac:dyDescent="0.2">
      <c r="B4" s="187"/>
      <c r="C4" s="203"/>
      <c r="D4" s="204"/>
      <c r="E4" s="204"/>
      <c r="F4" s="204"/>
      <c r="G4" s="204"/>
      <c r="H4" s="204"/>
      <c r="I4" s="204"/>
      <c r="J4" s="205"/>
      <c r="K4" s="270"/>
      <c r="L4" s="271"/>
    </row>
    <row r="5" spans="2:17" ht="24.75" customHeight="1" thickBot="1" x14ac:dyDescent="0.25">
      <c r="C5" s="11"/>
      <c r="D5" s="12"/>
      <c r="E5" s="12"/>
      <c r="F5" s="12"/>
      <c r="G5" s="12"/>
      <c r="H5"/>
      <c r="L5"/>
    </row>
    <row r="6" spans="2:17" ht="81" customHeight="1" x14ac:dyDescent="0.2">
      <c r="B6" s="258" t="s">
        <v>62</v>
      </c>
      <c r="C6" s="259"/>
      <c r="D6" s="259"/>
      <c r="E6" s="259"/>
      <c r="F6" s="259"/>
      <c r="G6" s="259"/>
      <c r="H6" s="259"/>
      <c r="I6" s="259"/>
      <c r="J6" s="259"/>
      <c r="K6" s="259"/>
      <c r="L6" s="260"/>
      <c r="M6" s="1"/>
      <c r="N6" s="1"/>
      <c r="O6" s="1"/>
      <c r="P6" s="1"/>
      <c r="Q6" s="1"/>
    </row>
    <row r="7" spans="2:17" ht="24.75" customHeight="1" x14ac:dyDescent="0.2">
      <c r="B7" s="264" t="s">
        <v>19</v>
      </c>
      <c r="C7" s="265"/>
      <c r="D7" s="265"/>
      <c r="E7" s="265"/>
      <c r="F7" s="265"/>
      <c r="G7" s="265"/>
      <c r="H7" s="265"/>
      <c r="I7" s="265"/>
      <c r="J7" s="265"/>
      <c r="K7" s="265"/>
      <c r="L7" s="266"/>
    </row>
    <row r="8" spans="2:17" ht="18" customHeight="1" x14ac:dyDescent="0.25">
      <c r="B8" s="109" t="s">
        <v>63</v>
      </c>
      <c r="C8" s="110"/>
      <c r="D8" s="110"/>
      <c r="E8" s="110"/>
      <c r="F8" s="110"/>
      <c r="G8" s="110"/>
      <c r="H8" s="110"/>
      <c r="I8" s="110"/>
      <c r="J8" s="110"/>
      <c r="K8" s="110"/>
      <c r="L8" s="111"/>
    </row>
    <row r="9" spans="2:17" ht="15.75" x14ac:dyDescent="0.25">
      <c r="B9" s="109" t="s">
        <v>64</v>
      </c>
      <c r="C9" s="112"/>
      <c r="D9" s="112"/>
      <c r="E9" s="112"/>
      <c r="F9" s="112"/>
      <c r="G9" s="112"/>
      <c r="H9" s="112"/>
      <c r="I9" s="113"/>
      <c r="J9" s="112"/>
      <c r="K9" s="112"/>
      <c r="L9" s="114"/>
    </row>
    <row r="10" spans="2:17" ht="15.75" x14ac:dyDescent="0.25">
      <c r="B10" s="109" t="s">
        <v>65</v>
      </c>
      <c r="C10" s="112"/>
      <c r="D10" s="112"/>
      <c r="E10" s="112"/>
      <c r="F10" s="112"/>
      <c r="G10" s="112"/>
      <c r="H10" s="112"/>
      <c r="I10" s="112"/>
      <c r="J10" s="112"/>
      <c r="K10" s="112"/>
      <c r="L10" s="114"/>
    </row>
    <row r="11" spans="2:17" ht="15.75" x14ac:dyDescent="0.25">
      <c r="B11" s="109" t="s">
        <v>66</v>
      </c>
      <c r="C11" s="112"/>
      <c r="D11" s="112"/>
      <c r="E11" s="112"/>
      <c r="F11" s="112"/>
      <c r="G11" s="112"/>
      <c r="H11" s="112"/>
      <c r="I11" s="112"/>
      <c r="J11" s="112"/>
      <c r="K11" s="112"/>
      <c r="L11" s="114"/>
    </row>
    <row r="12" spans="2:17" ht="18" customHeight="1" x14ac:dyDescent="0.2">
      <c r="B12" s="261" t="s">
        <v>67</v>
      </c>
      <c r="C12" s="262"/>
      <c r="D12" s="262"/>
      <c r="E12" s="262"/>
      <c r="F12" s="262"/>
      <c r="G12" s="262"/>
      <c r="H12" s="262"/>
      <c r="I12" s="262"/>
      <c r="J12" s="262"/>
      <c r="K12" s="262"/>
      <c r="L12" s="263"/>
    </row>
    <row r="13" spans="2:17" ht="15.75" x14ac:dyDescent="0.25">
      <c r="B13" s="109" t="s">
        <v>68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4"/>
    </row>
    <row r="14" spans="2:17" ht="7.5" customHeight="1" thickBot="1" x14ac:dyDescent="0.25">
      <c r="B14" s="67"/>
      <c r="C14" s="68"/>
      <c r="D14" s="68"/>
      <c r="E14" s="68"/>
      <c r="F14" s="68"/>
      <c r="G14" s="68"/>
      <c r="H14" s="68"/>
      <c r="I14" s="68"/>
      <c r="J14" s="68"/>
      <c r="K14" s="68"/>
      <c r="L14" s="69"/>
    </row>
    <row r="15" spans="2:17" ht="33.75" customHeight="1" thickBot="1" x14ac:dyDescent="0.25">
      <c r="B15" s="255" t="s">
        <v>69</v>
      </c>
      <c r="C15" s="256"/>
      <c r="D15" s="256"/>
      <c r="E15" s="256"/>
      <c r="F15" s="256"/>
      <c r="G15" s="257"/>
      <c r="H15" s="252" t="s">
        <v>70</v>
      </c>
      <c r="I15" s="253"/>
      <c r="J15" s="253"/>
      <c r="K15" s="253"/>
      <c r="L15" s="254"/>
    </row>
    <row r="16" spans="2:17" ht="40.5" customHeight="1" thickBot="1" x14ac:dyDescent="0.25">
      <c r="B16" s="70" t="s">
        <v>71</v>
      </c>
      <c r="C16" s="272" t="s">
        <v>72</v>
      </c>
      <c r="D16" s="272"/>
      <c r="E16" s="272"/>
      <c r="F16" s="272"/>
      <c r="G16" s="272"/>
      <c r="H16" s="71" t="s">
        <v>73</v>
      </c>
      <c r="I16" s="71" t="s">
        <v>74</v>
      </c>
      <c r="J16" s="71" t="s">
        <v>75</v>
      </c>
      <c r="K16" s="71" t="s">
        <v>76</v>
      </c>
      <c r="L16" s="72" t="s">
        <v>77</v>
      </c>
    </row>
    <row r="17" spans="2:12" ht="66" customHeight="1" thickBot="1" x14ac:dyDescent="0.25">
      <c r="B17" s="73" t="s">
        <v>35</v>
      </c>
      <c r="C17" s="249" t="s">
        <v>78</v>
      </c>
      <c r="D17" s="249"/>
      <c r="E17" s="249"/>
      <c r="F17" s="249"/>
      <c r="G17" s="249"/>
      <c r="H17" s="74" t="s">
        <v>79</v>
      </c>
      <c r="I17" s="139">
        <v>4</v>
      </c>
      <c r="J17" s="140">
        <v>4</v>
      </c>
      <c r="K17" s="140">
        <v>4</v>
      </c>
      <c r="L17" s="77" t="str">
        <f t="shared" ref="L17:L34" si="0">IF(K17&lt;=4,"BAJO",IF(K17=5,"MEDIO",IF(K17=6,"ALTO",IF(K17=7,"ALTO","EXTREMO"))))</f>
        <v>BAJO</v>
      </c>
    </row>
    <row r="18" spans="2:12" ht="53.25" customHeight="1" thickBot="1" x14ac:dyDescent="0.25">
      <c r="B18" s="78" t="s">
        <v>25</v>
      </c>
      <c r="C18" s="251" t="s">
        <v>30</v>
      </c>
      <c r="D18" s="251"/>
      <c r="E18" s="251"/>
      <c r="F18" s="251"/>
      <c r="G18" s="251"/>
      <c r="H18" s="74" t="s">
        <v>80</v>
      </c>
      <c r="I18" s="75">
        <v>5</v>
      </c>
      <c r="J18" s="76">
        <v>2</v>
      </c>
      <c r="K18" s="76">
        <f t="shared" ref="K18:K34" si="1">+I18+J18</f>
        <v>7</v>
      </c>
      <c r="L18" s="80" t="str">
        <f t="shared" si="0"/>
        <v>ALTO</v>
      </c>
    </row>
    <row r="19" spans="2:12" ht="53.25" customHeight="1" x14ac:dyDescent="0.2">
      <c r="B19" s="78" t="s">
        <v>25</v>
      </c>
      <c r="C19" s="251" t="s">
        <v>26</v>
      </c>
      <c r="D19" s="251"/>
      <c r="E19" s="251"/>
      <c r="F19" s="251"/>
      <c r="G19" s="251"/>
      <c r="H19" s="74" t="s">
        <v>81</v>
      </c>
      <c r="I19" s="75">
        <v>5</v>
      </c>
      <c r="J19" s="76">
        <v>2</v>
      </c>
      <c r="K19" s="76">
        <f t="shared" si="1"/>
        <v>7</v>
      </c>
      <c r="L19" s="80" t="str">
        <f t="shared" si="0"/>
        <v>ALTO</v>
      </c>
    </row>
    <row r="20" spans="2:12" ht="53.25" customHeight="1" x14ac:dyDescent="0.2">
      <c r="B20" s="78" t="s">
        <v>25</v>
      </c>
      <c r="C20" s="251" t="s">
        <v>33</v>
      </c>
      <c r="D20" s="251"/>
      <c r="E20" s="251"/>
      <c r="F20" s="251"/>
      <c r="G20" s="251"/>
      <c r="H20" s="79" t="s">
        <v>82</v>
      </c>
      <c r="I20" s="75">
        <v>2</v>
      </c>
      <c r="J20" s="76">
        <v>2</v>
      </c>
      <c r="K20" s="76">
        <f t="shared" si="1"/>
        <v>4</v>
      </c>
      <c r="L20" s="80" t="str">
        <f t="shared" si="0"/>
        <v>BAJO</v>
      </c>
    </row>
    <row r="21" spans="2:12" ht="53.25" customHeight="1" x14ac:dyDescent="0.2">
      <c r="B21" s="78" t="s">
        <v>35</v>
      </c>
      <c r="C21" s="251" t="s">
        <v>83</v>
      </c>
      <c r="D21" s="251"/>
      <c r="E21" s="251"/>
      <c r="F21" s="251"/>
      <c r="G21" s="251"/>
      <c r="H21" s="79" t="s">
        <v>84</v>
      </c>
      <c r="I21" s="75">
        <v>4</v>
      </c>
      <c r="J21" s="76">
        <v>3</v>
      </c>
      <c r="K21" s="76">
        <f t="shared" si="1"/>
        <v>7</v>
      </c>
      <c r="L21" s="80" t="str">
        <f t="shared" si="0"/>
        <v>ALTO</v>
      </c>
    </row>
    <row r="22" spans="2:12" ht="53.25" customHeight="1" x14ac:dyDescent="0.2">
      <c r="B22" s="78" t="s">
        <v>35</v>
      </c>
      <c r="C22" s="251" t="s">
        <v>38</v>
      </c>
      <c r="D22" s="251"/>
      <c r="E22" s="251"/>
      <c r="F22" s="251"/>
      <c r="G22" s="251"/>
      <c r="H22" s="79" t="s">
        <v>85</v>
      </c>
      <c r="I22" s="75">
        <v>2</v>
      </c>
      <c r="J22" s="76">
        <v>2</v>
      </c>
      <c r="K22" s="76">
        <f t="shared" si="1"/>
        <v>4</v>
      </c>
      <c r="L22" s="80" t="str">
        <f t="shared" si="0"/>
        <v>BAJO</v>
      </c>
    </row>
    <row r="23" spans="2:12" ht="53.25" customHeight="1" x14ac:dyDescent="0.2">
      <c r="B23" s="78" t="s">
        <v>35</v>
      </c>
      <c r="C23" s="251" t="s">
        <v>39</v>
      </c>
      <c r="D23" s="251"/>
      <c r="E23" s="251"/>
      <c r="F23" s="251"/>
      <c r="G23" s="251"/>
      <c r="H23" s="79" t="s">
        <v>86</v>
      </c>
      <c r="I23" s="75">
        <v>3</v>
      </c>
      <c r="J23" s="76">
        <v>2</v>
      </c>
      <c r="K23" s="76">
        <f t="shared" si="1"/>
        <v>5</v>
      </c>
      <c r="L23" s="80" t="str">
        <f t="shared" si="0"/>
        <v>MEDIO</v>
      </c>
    </row>
    <row r="24" spans="2:12" ht="53.25" customHeight="1" x14ac:dyDescent="0.2">
      <c r="B24" s="78" t="s">
        <v>35</v>
      </c>
      <c r="C24" s="251" t="s">
        <v>40</v>
      </c>
      <c r="D24" s="251"/>
      <c r="E24" s="251"/>
      <c r="F24" s="251"/>
      <c r="G24" s="251"/>
      <c r="H24" s="79" t="s">
        <v>87</v>
      </c>
      <c r="I24" s="75">
        <v>1</v>
      </c>
      <c r="J24" s="76">
        <v>1</v>
      </c>
      <c r="K24" s="76">
        <f t="shared" si="1"/>
        <v>2</v>
      </c>
      <c r="L24" s="80" t="str">
        <f t="shared" si="0"/>
        <v>BAJO</v>
      </c>
    </row>
    <row r="25" spans="2:12" ht="53.25" customHeight="1" x14ac:dyDescent="0.2">
      <c r="B25" s="78" t="s">
        <v>41</v>
      </c>
      <c r="C25" s="251" t="s">
        <v>42</v>
      </c>
      <c r="D25" s="251"/>
      <c r="E25" s="251"/>
      <c r="F25" s="251"/>
      <c r="G25" s="251"/>
      <c r="H25" s="79" t="s">
        <v>88</v>
      </c>
      <c r="I25" s="75">
        <v>1</v>
      </c>
      <c r="J25" s="76">
        <v>1</v>
      </c>
      <c r="K25" s="76">
        <f t="shared" si="1"/>
        <v>2</v>
      </c>
      <c r="L25" s="80" t="str">
        <f t="shared" si="0"/>
        <v>BAJO</v>
      </c>
    </row>
    <row r="26" spans="2:12" ht="53.25" customHeight="1" x14ac:dyDescent="0.2">
      <c r="B26" s="78" t="s">
        <v>41</v>
      </c>
      <c r="C26" s="251" t="s">
        <v>43</v>
      </c>
      <c r="D26" s="251"/>
      <c r="E26" s="251"/>
      <c r="F26" s="251"/>
      <c r="G26" s="251"/>
      <c r="H26" s="79" t="s">
        <v>89</v>
      </c>
      <c r="I26" s="75">
        <v>1</v>
      </c>
      <c r="J26" s="76">
        <v>1</v>
      </c>
      <c r="K26" s="76">
        <f t="shared" si="1"/>
        <v>2</v>
      </c>
      <c r="L26" s="80" t="str">
        <f t="shared" si="0"/>
        <v>BAJO</v>
      </c>
    </row>
    <row r="27" spans="2:12" ht="53.25" customHeight="1" x14ac:dyDescent="0.2">
      <c r="B27" s="78" t="s">
        <v>41</v>
      </c>
      <c r="C27" s="251" t="s">
        <v>40</v>
      </c>
      <c r="D27" s="251"/>
      <c r="E27" s="251"/>
      <c r="F27" s="251"/>
      <c r="G27" s="251"/>
      <c r="H27" s="79" t="s">
        <v>90</v>
      </c>
      <c r="I27" s="75">
        <v>3</v>
      </c>
      <c r="J27" s="76">
        <v>2</v>
      </c>
      <c r="K27" s="76">
        <f t="shared" si="1"/>
        <v>5</v>
      </c>
      <c r="L27" s="80" t="str">
        <f t="shared" si="0"/>
        <v>MEDIO</v>
      </c>
    </row>
    <row r="28" spans="2:12" ht="53.25" customHeight="1" x14ac:dyDescent="0.2">
      <c r="B28" s="78" t="s">
        <v>41</v>
      </c>
      <c r="C28" s="251" t="s">
        <v>45</v>
      </c>
      <c r="D28" s="251"/>
      <c r="E28" s="251"/>
      <c r="F28" s="251"/>
      <c r="G28" s="251"/>
      <c r="H28" s="79" t="s">
        <v>91</v>
      </c>
      <c r="I28" s="75">
        <v>2</v>
      </c>
      <c r="J28" s="76">
        <v>2</v>
      </c>
      <c r="K28" s="76">
        <f t="shared" si="1"/>
        <v>4</v>
      </c>
      <c r="L28" s="80" t="str">
        <f t="shared" si="0"/>
        <v>BAJO</v>
      </c>
    </row>
    <row r="29" spans="2:12" ht="53.25" customHeight="1" x14ac:dyDescent="0.2">
      <c r="B29" s="78" t="s">
        <v>46</v>
      </c>
      <c r="C29" s="251" t="s">
        <v>52</v>
      </c>
      <c r="D29" s="251"/>
      <c r="E29" s="251"/>
      <c r="F29" s="251"/>
      <c r="G29" s="251"/>
      <c r="H29" s="79" t="s">
        <v>92</v>
      </c>
      <c r="I29" s="75">
        <v>3</v>
      </c>
      <c r="J29" s="76">
        <v>3</v>
      </c>
      <c r="K29" s="76">
        <f t="shared" si="1"/>
        <v>6</v>
      </c>
      <c r="L29" s="80" t="str">
        <f t="shared" si="0"/>
        <v>ALTO</v>
      </c>
    </row>
    <row r="30" spans="2:12" ht="53.25" customHeight="1" x14ac:dyDescent="0.2">
      <c r="B30" s="78" t="s">
        <v>46</v>
      </c>
      <c r="C30" s="251" t="s">
        <v>47</v>
      </c>
      <c r="D30" s="251"/>
      <c r="E30" s="251"/>
      <c r="F30" s="251"/>
      <c r="G30" s="251"/>
      <c r="H30" s="79" t="s">
        <v>93</v>
      </c>
      <c r="I30" s="75">
        <v>2</v>
      </c>
      <c r="J30" s="76">
        <v>1</v>
      </c>
      <c r="K30" s="76">
        <f t="shared" si="1"/>
        <v>3</v>
      </c>
      <c r="L30" s="80" t="str">
        <f t="shared" si="0"/>
        <v>BAJO</v>
      </c>
    </row>
    <row r="31" spans="2:12" ht="53.25" customHeight="1" x14ac:dyDescent="0.2">
      <c r="B31" s="78" t="s">
        <v>46</v>
      </c>
      <c r="C31" s="251" t="s">
        <v>48</v>
      </c>
      <c r="D31" s="251"/>
      <c r="E31" s="251"/>
      <c r="F31" s="251"/>
      <c r="G31" s="251"/>
      <c r="H31" s="79" t="s">
        <v>94</v>
      </c>
      <c r="I31" s="75">
        <v>4</v>
      </c>
      <c r="J31" s="76">
        <v>4</v>
      </c>
      <c r="K31" s="76">
        <f t="shared" si="1"/>
        <v>8</v>
      </c>
      <c r="L31" s="80" t="str">
        <f t="shared" si="0"/>
        <v>EXTREMO</v>
      </c>
    </row>
    <row r="32" spans="2:12" ht="53.25" customHeight="1" x14ac:dyDescent="0.2">
      <c r="B32" s="78" t="s">
        <v>46</v>
      </c>
      <c r="C32" s="251" t="s">
        <v>95</v>
      </c>
      <c r="D32" s="251"/>
      <c r="E32" s="251"/>
      <c r="F32" s="251"/>
      <c r="G32" s="251"/>
      <c r="H32" s="79" t="s">
        <v>96</v>
      </c>
      <c r="I32" s="75">
        <v>1</v>
      </c>
      <c r="J32" s="76">
        <v>1</v>
      </c>
      <c r="K32" s="76">
        <f t="shared" si="1"/>
        <v>2</v>
      </c>
      <c r="L32" s="80" t="str">
        <f t="shared" si="0"/>
        <v>BAJO</v>
      </c>
    </row>
    <row r="33" spans="2:14" ht="53.25" customHeight="1" x14ac:dyDescent="0.2">
      <c r="B33" s="78" t="s">
        <v>46</v>
      </c>
      <c r="C33" s="251" t="s">
        <v>51</v>
      </c>
      <c r="D33" s="251"/>
      <c r="E33" s="251"/>
      <c r="F33" s="251"/>
      <c r="G33" s="251"/>
      <c r="H33" s="79" t="s">
        <v>97</v>
      </c>
      <c r="I33" s="75">
        <v>4</v>
      </c>
      <c r="J33" s="76">
        <v>4</v>
      </c>
      <c r="K33" s="76">
        <f t="shared" si="1"/>
        <v>8</v>
      </c>
      <c r="L33" s="80" t="str">
        <f t="shared" si="0"/>
        <v>EXTREMO</v>
      </c>
    </row>
    <row r="34" spans="2:14" ht="53.25" customHeight="1" x14ac:dyDescent="0.2">
      <c r="B34" s="78" t="s">
        <v>46</v>
      </c>
      <c r="C34" s="251" t="s">
        <v>60</v>
      </c>
      <c r="D34" s="251"/>
      <c r="E34" s="251"/>
      <c r="F34" s="251"/>
      <c r="G34" s="251"/>
      <c r="H34" s="79" t="s">
        <v>98</v>
      </c>
      <c r="I34" s="75">
        <v>1</v>
      </c>
      <c r="J34" s="76">
        <v>1</v>
      </c>
      <c r="K34" s="76">
        <f t="shared" si="1"/>
        <v>2</v>
      </c>
      <c r="L34" s="80" t="str">
        <f t="shared" si="0"/>
        <v>BAJO</v>
      </c>
    </row>
    <row r="35" spans="2:14" ht="53.25" customHeight="1" x14ac:dyDescent="0.2">
      <c r="B35" s="78" t="s">
        <v>46</v>
      </c>
      <c r="C35" s="251" t="s">
        <v>58</v>
      </c>
      <c r="D35" s="251"/>
      <c r="E35" s="251"/>
      <c r="F35" s="251"/>
      <c r="G35" s="251"/>
      <c r="H35" s="79" t="s">
        <v>99</v>
      </c>
      <c r="I35" s="75">
        <v>4</v>
      </c>
      <c r="J35" s="76">
        <v>3</v>
      </c>
      <c r="K35" s="76">
        <f t="shared" ref="K35:K37" si="2">+I35+J35</f>
        <v>7</v>
      </c>
      <c r="L35" s="80" t="str">
        <f t="shared" ref="L35:L37" si="3">IF(K35&lt;=4,"BAJO",IF(K35=5,"MEDIO",IF(K35=6,"ALTO",IF(K35=7,"ALTO","EXTREMO"))))</f>
        <v>ALTO</v>
      </c>
    </row>
    <row r="36" spans="2:14" ht="53.25" customHeight="1" x14ac:dyDescent="0.2">
      <c r="B36" s="78" t="s">
        <v>46</v>
      </c>
      <c r="C36" s="251" t="s">
        <v>100</v>
      </c>
      <c r="D36" s="251"/>
      <c r="E36" s="251"/>
      <c r="F36" s="251"/>
      <c r="G36" s="251"/>
      <c r="H36" s="79" t="s">
        <v>101</v>
      </c>
      <c r="I36" s="75">
        <v>3</v>
      </c>
      <c r="J36" s="76">
        <v>4</v>
      </c>
      <c r="K36" s="76">
        <f t="shared" si="2"/>
        <v>7</v>
      </c>
      <c r="L36" s="80" t="str">
        <f t="shared" si="3"/>
        <v>ALTO</v>
      </c>
    </row>
    <row r="37" spans="2:14" ht="53.25" customHeight="1" thickBot="1" x14ac:dyDescent="0.25">
      <c r="B37" s="81" t="s">
        <v>46</v>
      </c>
      <c r="C37" s="273" t="s">
        <v>102</v>
      </c>
      <c r="D37" s="273"/>
      <c r="E37" s="273"/>
      <c r="F37" s="273"/>
      <c r="G37" s="273"/>
      <c r="H37" s="82" t="s">
        <v>103</v>
      </c>
      <c r="I37" s="83">
        <v>2</v>
      </c>
      <c r="J37" s="84">
        <v>3</v>
      </c>
      <c r="K37" s="84">
        <f t="shared" si="2"/>
        <v>5</v>
      </c>
      <c r="L37" s="85" t="str">
        <f t="shared" si="3"/>
        <v>MEDIO</v>
      </c>
    </row>
    <row r="38" spans="2:14" ht="12.75" customHeight="1" x14ac:dyDescent="0.2"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6"/>
    </row>
    <row r="39" spans="2:14" x14ac:dyDescent="0.2">
      <c r="B39" s="64"/>
      <c r="C39" s="241"/>
      <c r="D39" s="241"/>
      <c r="E39" s="241"/>
      <c r="F39" s="65"/>
      <c r="G39" s="65"/>
      <c r="H39" s="234"/>
      <c r="I39" s="234"/>
      <c r="J39" s="65"/>
      <c r="K39" s="65"/>
      <c r="L39" s="66"/>
    </row>
    <row r="40" spans="2:14" ht="19.5" customHeight="1" x14ac:dyDescent="0.2">
      <c r="B40" s="248" t="s">
        <v>104</v>
      </c>
      <c r="C40" s="232" t="s">
        <v>105</v>
      </c>
      <c r="D40" s="232"/>
      <c r="E40" s="86" t="s">
        <v>106</v>
      </c>
      <c r="F40" s="65"/>
      <c r="G40" s="250" t="s">
        <v>75</v>
      </c>
      <c r="H40" s="87" t="s">
        <v>107</v>
      </c>
      <c r="I40" s="87" t="s">
        <v>106</v>
      </c>
      <c r="J40" s="65"/>
      <c r="K40" s="65"/>
      <c r="L40" s="66"/>
    </row>
    <row r="41" spans="2:14" ht="21" customHeight="1" x14ac:dyDescent="0.2">
      <c r="B41" s="248"/>
      <c r="C41" s="231" t="s">
        <v>108</v>
      </c>
      <c r="D41" s="231"/>
      <c r="E41" s="88">
        <v>1</v>
      </c>
      <c r="F41" s="65"/>
      <c r="G41" s="250"/>
      <c r="H41" s="88" t="s">
        <v>109</v>
      </c>
      <c r="I41" s="89">
        <v>1</v>
      </c>
      <c r="J41" s="65"/>
      <c r="K41" s="65"/>
      <c r="L41" s="66"/>
    </row>
    <row r="42" spans="2:14" ht="15.75" customHeight="1" x14ac:dyDescent="0.2">
      <c r="B42" s="248"/>
      <c r="C42" s="231" t="s">
        <v>110</v>
      </c>
      <c r="D42" s="231"/>
      <c r="E42" s="88">
        <v>2</v>
      </c>
      <c r="F42" s="65"/>
      <c r="G42" s="250"/>
      <c r="H42" s="88" t="s">
        <v>111</v>
      </c>
      <c r="I42" s="89">
        <v>2</v>
      </c>
      <c r="J42" s="65"/>
      <c r="K42" s="65"/>
      <c r="L42" s="66"/>
      <c r="N42" s="5"/>
    </row>
    <row r="43" spans="2:14" ht="24.75" customHeight="1" x14ac:dyDescent="0.2">
      <c r="B43" s="248"/>
      <c r="C43" s="231" t="s">
        <v>112</v>
      </c>
      <c r="D43" s="231"/>
      <c r="E43" s="88">
        <v>3</v>
      </c>
      <c r="F43" s="65"/>
      <c r="G43" s="250"/>
      <c r="H43" s="88" t="s">
        <v>113</v>
      </c>
      <c r="I43" s="89">
        <v>3</v>
      </c>
      <c r="J43" s="65"/>
      <c r="K43" s="65"/>
      <c r="L43" s="66"/>
    </row>
    <row r="44" spans="2:14" ht="18" customHeight="1" x14ac:dyDescent="0.2">
      <c r="B44" s="248"/>
      <c r="C44" s="231" t="s">
        <v>114</v>
      </c>
      <c r="D44" s="231"/>
      <c r="E44" s="88">
        <v>4</v>
      </c>
      <c r="F44" s="65"/>
      <c r="G44" s="250"/>
      <c r="H44" s="88" t="s">
        <v>115</v>
      </c>
      <c r="I44" s="89">
        <v>4</v>
      </c>
      <c r="J44" s="65"/>
      <c r="K44" s="65"/>
      <c r="L44" s="66"/>
    </row>
    <row r="45" spans="2:14" ht="29.25" customHeight="1" x14ac:dyDescent="0.2">
      <c r="B45" s="248"/>
      <c r="C45" s="231" t="s">
        <v>116</v>
      </c>
      <c r="D45" s="231"/>
      <c r="E45" s="88">
        <v>5</v>
      </c>
      <c r="F45" s="65"/>
      <c r="G45" s="250"/>
      <c r="H45" s="88" t="s">
        <v>117</v>
      </c>
      <c r="I45" s="89">
        <v>5</v>
      </c>
      <c r="J45" s="65"/>
      <c r="K45" s="65"/>
      <c r="L45" s="66"/>
    </row>
    <row r="46" spans="2:14" ht="16.5" customHeight="1" x14ac:dyDescent="0.2">
      <c r="B46" s="90"/>
      <c r="C46" s="91"/>
      <c r="D46" s="91"/>
      <c r="E46" s="91"/>
      <c r="F46" s="65"/>
      <c r="G46" s="91"/>
      <c r="H46" s="91"/>
      <c r="I46" s="91"/>
      <c r="J46" s="91"/>
      <c r="K46" s="91"/>
      <c r="L46" s="66"/>
    </row>
    <row r="47" spans="2:14" ht="16.5" customHeight="1" x14ac:dyDescent="0.2">
      <c r="B47" s="90"/>
      <c r="C47" s="234" t="s">
        <v>118</v>
      </c>
      <c r="D47" s="234"/>
      <c r="E47" s="234"/>
      <c r="F47" s="234"/>
      <c r="G47" s="234"/>
      <c r="H47" s="237"/>
      <c r="I47" s="237"/>
      <c r="J47" s="237"/>
      <c r="K47" s="237"/>
      <c r="L47" s="66"/>
    </row>
    <row r="48" spans="2:14" ht="69.75" customHeight="1" x14ac:dyDescent="0.2">
      <c r="B48" s="90"/>
      <c r="C48" s="231" t="s">
        <v>119</v>
      </c>
      <c r="D48" s="231"/>
      <c r="E48" s="231"/>
      <c r="F48" s="88" t="s">
        <v>120</v>
      </c>
      <c r="G48" s="88" t="s">
        <v>121</v>
      </c>
      <c r="H48" s="88" t="s">
        <v>122</v>
      </c>
      <c r="I48" s="231" t="s">
        <v>123</v>
      </c>
      <c r="J48" s="231"/>
      <c r="K48" s="231" t="s">
        <v>124</v>
      </c>
      <c r="L48" s="240"/>
    </row>
    <row r="49" spans="2:12" ht="69.75" customHeight="1" x14ac:dyDescent="0.2">
      <c r="B49" s="90"/>
      <c r="C49" s="231" t="s">
        <v>125</v>
      </c>
      <c r="D49" s="231"/>
      <c r="E49" s="231"/>
      <c r="F49" s="88" t="s">
        <v>126</v>
      </c>
      <c r="G49" s="88" t="s">
        <v>127</v>
      </c>
      <c r="H49" s="88" t="s">
        <v>128</v>
      </c>
      <c r="I49" s="231" t="s">
        <v>129</v>
      </c>
      <c r="J49" s="231"/>
      <c r="K49" s="231" t="s">
        <v>130</v>
      </c>
      <c r="L49" s="240"/>
    </row>
    <row r="50" spans="2:12" x14ac:dyDescent="0.2">
      <c r="B50" s="64"/>
      <c r="C50" s="232" t="s">
        <v>131</v>
      </c>
      <c r="D50" s="232"/>
      <c r="E50" s="232" t="s">
        <v>106</v>
      </c>
      <c r="F50" s="92" t="s">
        <v>109</v>
      </c>
      <c r="G50" s="92" t="s">
        <v>111</v>
      </c>
      <c r="H50" s="93" t="s">
        <v>113</v>
      </c>
      <c r="I50" s="243" t="s">
        <v>115</v>
      </c>
      <c r="J50" s="243"/>
      <c r="K50" s="232" t="s">
        <v>117</v>
      </c>
      <c r="L50" s="238"/>
    </row>
    <row r="51" spans="2:12" x14ac:dyDescent="0.2">
      <c r="B51" s="64"/>
      <c r="C51" s="232"/>
      <c r="D51" s="232"/>
      <c r="E51" s="232"/>
      <c r="F51" s="94">
        <v>1</v>
      </c>
      <c r="G51" s="94">
        <v>2</v>
      </c>
      <c r="H51" s="94">
        <v>3</v>
      </c>
      <c r="I51" s="233">
        <v>4</v>
      </c>
      <c r="J51" s="233"/>
      <c r="K51" s="233">
        <v>5</v>
      </c>
      <c r="L51" s="239"/>
    </row>
    <row r="52" spans="2:12" ht="19.5" customHeight="1" x14ac:dyDescent="0.2">
      <c r="B52" s="64"/>
      <c r="C52" s="231" t="s">
        <v>108</v>
      </c>
      <c r="D52" s="231"/>
      <c r="E52" s="95">
        <v>1</v>
      </c>
      <c r="F52" s="96">
        <v>2</v>
      </c>
      <c r="G52" s="96">
        <v>3</v>
      </c>
      <c r="H52" s="96">
        <v>4</v>
      </c>
      <c r="I52" s="235">
        <v>5</v>
      </c>
      <c r="J52" s="235"/>
      <c r="K52" s="236">
        <v>6</v>
      </c>
      <c r="L52" s="244"/>
    </row>
    <row r="53" spans="2:12" ht="21.75" customHeight="1" x14ac:dyDescent="0.2">
      <c r="B53" s="64"/>
      <c r="C53" s="231" t="s">
        <v>110</v>
      </c>
      <c r="D53" s="231"/>
      <c r="E53" s="95">
        <v>2</v>
      </c>
      <c r="F53" s="96">
        <v>3</v>
      </c>
      <c r="G53" s="96">
        <v>4</v>
      </c>
      <c r="H53" s="97">
        <v>5</v>
      </c>
      <c r="I53" s="236">
        <v>6</v>
      </c>
      <c r="J53" s="236"/>
      <c r="K53" s="245">
        <v>7</v>
      </c>
      <c r="L53" s="246"/>
    </row>
    <row r="54" spans="2:12" ht="26.25" customHeight="1" x14ac:dyDescent="0.2">
      <c r="B54" s="64"/>
      <c r="C54" s="231" t="s">
        <v>112</v>
      </c>
      <c r="D54" s="231"/>
      <c r="E54" s="95">
        <v>3</v>
      </c>
      <c r="F54" s="96">
        <v>4</v>
      </c>
      <c r="G54" s="97">
        <v>5</v>
      </c>
      <c r="H54" s="98">
        <v>6</v>
      </c>
      <c r="I54" s="236">
        <v>7</v>
      </c>
      <c r="J54" s="236"/>
      <c r="K54" s="242">
        <v>8</v>
      </c>
      <c r="L54" s="247"/>
    </row>
    <row r="55" spans="2:12" ht="21" customHeight="1" x14ac:dyDescent="0.2">
      <c r="B55" s="64"/>
      <c r="C55" s="231" t="s">
        <v>114</v>
      </c>
      <c r="D55" s="231"/>
      <c r="E55" s="95">
        <v>4</v>
      </c>
      <c r="F55" s="97">
        <v>5</v>
      </c>
      <c r="G55" s="98">
        <v>6</v>
      </c>
      <c r="H55" s="98">
        <v>7</v>
      </c>
      <c r="I55" s="242">
        <v>8</v>
      </c>
      <c r="J55" s="242"/>
      <c r="K55" s="242">
        <v>9</v>
      </c>
      <c r="L55" s="247"/>
    </row>
    <row r="56" spans="2:12" ht="27" customHeight="1" x14ac:dyDescent="0.2">
      <c r="B56" s="64"/>
      <c r="C56" s="231" t="s">
        <v>116</v>
      </c>
      <c r="D56" s="231"/>
      <c r="E56" s="95">
        <v>5</v>
      </c>
      <c r="F56" s="98">
        <v>6</v>
      </c>
      <c r="G56" s="98">
        <v>7</v>
      </c>
      <c r="H56" s="99">
        <v>8</v>
      </c>
      <c r="I56" s="242">
        <v>9</v>
      </c>
      <c r="J56" s="242"/>
      <c r="K56" s="242">
        <v>10</v>
      </c>
      <c r="L56" s="247"/>
    </row>
    <row r="57" spans="2:12" x14ac:dyDescent="0.2">
      <c r="B57" s="64"/>
      <c r="C57" s="65"/>
      <c r="D57" s="65"/>
      <c r="E57" s="65"/>
      <c r="F57" s="65"/>
      <c r="G57" s="65"/>
      <c r="H57" s="65"/>
      <c r="I57" s="65"/>
      <c r="J57" s="65"/>
      <c r="K57" s="65"/>
      <c r="L57" s="66"/>
    </row>
    <row r="58" spans="2:12" ht="19.5" customHeight="1" x14ac:dyDescent="0.2">
      <c r="B58" s="64"/>
      <c r="C58" s="65"/>
      <c r="D58" s="65"/>
      <c r="E58" s="65"/>
      <c r="F58" s="65"/>
      <c r="G58" s="234" t="s">
        <v>132</v>
      </c>
      <c r="H58" s="234"/>
      <c r="I58" s="65"/>
      <c r="J58" s="65"/>
      <c r="K58" s="65"/>
      <c r="L58" s="66"/>
    </row>
    <row r="59" spans="2:12" ht="18" customHeight="1" x14ac:dyDescent="0.2">
      <c r="B59" s="64"/>
      <c r="C59" s="65"/>
      <c r="D59" s="65"/>
      <c r="E59" s="65"/>
      <c r="F59" s="65"/>
      <c r="G59" s="92" t="s">
        <v>118</v>
      </c>
      <c r="H59" s="100" t="s">
        <v>131</v>
      </c>
      <c r="I59" s="65"/>
      <c r="J59" s="65"/>
      <c r="K59" s="65"/>
      <c r="L59" s="66"/>
    </row>
    <row r="60" spans="2:12" ht="18" customHeight="1" x14ac:dyDescent="0.2">
      <c r="B60" s="64"/>
      <c r="C60" s="65"/>
      <c r="D60" s="65"/>
      <c r="E60" s="65"/>
      <c r="F60" s="65"/>
      <c r="G60" s="99" t="s">
        <v>133</v>
      </c>
      <c r="H60" s="101" t="s">
        <v>134</v>
      </c>
      <c r="I60" s="65"/>
      <c r="J60" s="65"/>
      <c r="K60" s="65"/>
      <c r="L60" s="66"/>
    </row>
    <row r="61" spans="2:12" ht="18" customHeight="1" x14ac:dyDescent="0.2">
      <c r="B61" s="64"/>
      <c r="C61" s="65"/>
      <c r="D61" s="65"/>
      <c r="E61" s="65"/>
      <c r="F61" s="65"/>
      <c r="G61" s="98" t="s">
        <v>135</v>
      </c>
      <c r="H61" s="101" t="s">
        <v>136</v>
      </c>
      <c r="I61" s="65"/>
      <c r="J61" s="65"/>
      <c r="K61" s="65"/>
      <c r="L61" s="66"/>
    </row>
    <row r="62" spans="2:12" ht="18" customHeight="1" x14ac:dyDescent="0.2">
      <c r="B62" s="64"/>
      <c r="C62" s="65"/>
      <c r="D62" s="65"/>
      <c r="E62" s="65"/>
      <c r="F62" s="65"/>
      <c r="G62" s="97">
        <v>5</v>
      </c>
      <c r="H62" s="101" t="s">
        <v>137</v>
      </c>
      <c r="I62" s="65"/>
      <c r="J62" s="65"/>
      <c r="K62" s="65"/>
      <c r="L62" s="66"/>
    </row>
    <row r="63" spans="2:12" ht="18" customHeight="1" x14ac:dyDescent="0.2">
      <c r="B63" s="64"/>
      <c r="C63" s="65"/>
      <c r="D63" s="65"/>
      <c r="E63" s="65"/>
      <c r="F63" s="65"/>
      <c r="G63" s="96" t="s">
        <v>138</v>
      </c>
      <c r="H63" s="101" t="s">
        <v>139</v>
      </c>
      <c r="I63" s="65"/>
      <c r="J63" s="65"/>
      <c r="K63" s="65"/>
      <c r="L63" s="66"/>
    </row>
    <row r="64" spans="2:12" ht="13.5" thickBot="1" x14ac:dyDescent="0.25">
      <c r="B64" s="67"/>
      <c r="C64" s="68"/>
      <c r="D64" s="68"/>
      <c r="E64" s="68"/>
      <c r="F64" s="68"/>
      <c r="G64" s="68"/>
      <c r="H64" s="68"/>
      <c r="I64" s="68"/>
      <c r="J64" s="68"/>
      <c r="K64" s="68"/>
      <c r="L64" s="69"/>
    </row>
    <row r="68" spans="2:2" hidden="1" x14ac:dyDescent="0.2">
      <c r="B68" s="7" t="s">
        <v>70</v>
      </c>
    </row>
    <row r="69" spans="2:2" hidden="1" x14ac:dyDescent="0.2">
      <c r="B69" s="7" t="s">
        <v>140</v>
      </c>
    </row>
  </sheetData>
  <mergeCells count="69">
    <mergeCell ref="C37:G37"/>
    <mergeCell ref="C32:G32"/>
    <mergeCell ref="C24:G24"/>
    <mergeCell ref="C25:G25"/>
    <mergeCell ref="C26:G26"/>
    <mergeCell ref="C31:G31"/>
    <mergeCell ref="C35:G35"/>
    <mergeCell ref="C36:G36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40:B45"/>
    <mergeCell ref="C40:D40"/>
    <mergeCell ref="C41:D41"/>
    <mergeCell ref="C17:G17"/>
    <mergeCell ref="C42:D42"/>
    <mergeCell ref="C43:D43"/>
    <mergeCell ref="C44:D44"/>
    <mergeCell ref="G40:G45"/>
    <mergeCell ref="C27:G27"/>
    <mergeCell ref="C28:G28"/>
    <mergeCell ref="C29:G29"/>
    <mergeCell ref="C30:G30"/>
    <mergeCell ref="C22:G22"/>
    <mergeCell ref="C23:G23"/>
    <mergeCell ref="C33:G33"/>
    <mergeCell ref="C34:G34"/>
    <mergeCell ref="G58:H58"/>
    <mergeCell ref="C53:D53"/>
    <mergeCell ref="K48:L48"/>
    <mergeCell ref="C56:D56"/>
    <mergeCell ref="C55:D55"/>
    <mergeCell ref="I56:J56"/>
    <mergeCell ref="I50:J50"/>
    <mergeCell ref="I48:J48"/>
    <mergeCell ref="I49:J49"/>
    <mergeCell ref="K52:L52"/>
    <mergeCell ref="K53:L53"/>
    <mergeCell ref="K54:L54"/>
    <mergeCell ref="K55:L55"/>
    <mergeCell ref="K56:L56"/>
    <mergeCell ref="I55:J55"/>
    <mergeCell ref="I54:J54"/>
    <mergeCell ref="C54:D54"/>
    <mergeCell ref="C50:D51"/>
    <mergeCell ref="I51:J51"/>
    <mergeCell ref="H39:I39"/>
    <mergeCell ref="C49:E49"/>
    <mergeCell ref="C52:D52"/>
    <mergeCell ref="I52:J52"/>
    <mergeCell ref="C45:D45"/>
    <mergeCell ref="C48:E48"/>
    <mergeCell ref="I53:J53"/>
    <mergeCell ref="E50:E51"/>
    <mergeCell ref="C47:K47"/>
    <mergeCell ref="K50:L50"/>
    <mergeCell ref="K51:L51"/>
    <mergeCell ref="K49:L49"/>
    <mergeCell ref="C39:E39"/>
  </mergeCells>
  <phoneticPr fontId="2" type="noConversion"/>
  <conditionalFormatting sqref="J17:K37">
    <cfRule type="expression" dxfId="22" priority="1" stopIfTrue="1">
      <formula>"""bajo"""</formula>
    </cfRule>
  </conditionalFormatting>
  <conditionalFormatting sqref="L17:L37">
    <cfRule type="cellIs" dxfId="21" priority="2" stopIfTrue="1" operator="equal">
      <formula>"EXTREMO"</formula>
    </cfRule>
    <cfRule type="cellIs" dxfId="20" priority="3" stopIfTrue="1" operator="equal">
      <formula>"ALTO"</formula>
    </cfRule>
    <cfRule type="cellIs" dxfId="19" priority="4" stopIfTrue="1" operator="equal">
      <formula>"MEDIO"</formula>
    </cfRule>
    <cfRule type="cellIs" dxfId="18" priority="5" stopIfTrue="1" operator="equal">
      <formula>"BAJO"</formula>
    </cfRule>
  </conditionalFormatting>
  <dataValidations count="23">
    <dataValidation type="list" allowBlank="1" showInputMessage="1" showErrorMessage="1" sqref="H15" xr:uid="{00000000-0002-0000-0200-000002000000}">
      <formula1>$B$68:$B$69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 C36" xr:uid="{00000000-0002-0000-0200-000016000000}">
      <formula1>INDIRECT($B$34)</formula1>
    </dataValidation>
    <dataValidation type="list" allowBlank="1" showInputMessage="1" showErrorMessage="1" sqref="C35:G35 C37" xr:uid="{00000000-0002-0000-0200-000017000000}">
      <formula1>INDIRECT($B$37)</formula1>
    </dataValidation>
    <dataValidation type="list" allowBlank="1" showInputMessage="1" showErrorMessage="1" sqref="I17:I37" xr:uid="{00000000-0002-0000-0200-000000000000}">
      <formula1>$E$41:$E$45</formula1>
    </dataValidation>
    <dataValidation type="list" allowBlank="1" showInputMessage="1" showErrorMessage="1" sqref="J17:J37" xr:uid="{00000000-0002-0000-0200-000001000000}">
      <formula1>$I$41:$I$45</formula1>
    </dataValidation>
    <dataValidation type="list" allowBlank="1" showInputMessage="1" showErrorMessage="1" sqref="B17:B37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Y57"/>
  <sheetViews>
    <sheetView showGridLines="0" topLeftCell="A30" zoomScaleNormal="90" zoomScalePageLayoutView="90" workbookViewId="0">
      <selection activeCell="H32" sqref="H32:K33"/>
    </sheetView>
  </sheetViews>
  <sheetFormatPr baseColWidth="10" defaultColWidth="11.42578125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40.5703125" customWidth="1"/>
    <col min="8" max="8" width="15.85546875" customWidth="1"/>
    <col min="9" max="9" width="9.42578125" customWidth="1"/>
    <col min="10" max="16" width="14" customWidth="1"/>
    <col min="17" max="17" width="20.85546875" style="4" customWidth="1"/>
  </cols>
  <sheetData>
    <row r="2" spans="2:25" ht="48.75" customHeight="1" x14ac:dyDescent="0.2">
      <c r="B2" s="187"/>
      <c r="C2" s="197" t="s">
        <v>16</v>
      </c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9"/>
      <c r="P2" s="141" t="s">
        <v>1</v>
      </c>
      <c r="Q2" s="267"/>
    </row>
    <row r="3" spans="2:25" ht="30" customHeight="1" x14ac:dyDescent="0.2">
      <c r="B3" s="187"/>
      <c r="C3" s="200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268"/>
      <c r="Q3" s="269"/>
    </row>
    <row r="4" spans="2:25" ht="39.75" customHeight="1" x14ac:dyDescent="0.2">
      <c r="B4" s="187"/>
      <c r="C4" s="203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5"/>
      <c r="P4" s="270"/>
      <c r="Q4" s="271"/>
    </row>
    <row r="5" spans="2:25" ht="13.5" thickBot="1" x14ac:dyDescent="0.25"/>
    <row r="6" spans="2:25" ht="78.75" customHeight="1" thickBot="1" x14ac:dyDescent="0.25">
      <c r="B6" s="312" t="str">
        <f>+EVALUACION!B6</f>
        <v>Objeto Contractual: “PRESTAR LOS SERVICIOS PARA DESARROLLAR ESTRATEGIAS ENCAMINADAS A LA PREVENCIÓN DE LAS VIOLENCIAS BASADAS EN GÉNERO Y EL FEMINICIDIO EN LA LOCALIDAD DE SUBA.”</v>
      </c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4"/>
      <c r="R6" s="1"/>
      <c r="S6" s="1"/>
      <c r="T6" s="1"/>
      <c r="U6" s="1"/>
      <c r="V6" s="1"/>
      <c r="W6" s="1"/>
      <c r="X6" s="1"/>
      <c r="Y6" s="1"/>
    </row>
    <row r="7" spans="2:25" ht="24.75" customHeight="1" x14ac:dyDescent="0.2">
      <c r="B7" s="315" t="s">
        <v>19</v>
      </c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7"/>
    </row>
    <row r="8" spans="2:25" ht="15.75" x14ac:dyDescent="0.25">
      <c r="B8" s="321" t="s">
        <v>141</v>
      </c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</row>
    <row r="9" spans="2:25" ht="34.5" customHeight="1" x14ac:dyDescent="0.2">
      <c r="B9" s="319" t="s">
        <v>142</v>
      </c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0"/>
      <c r="P9" s="320"/>
      <c r="Q9" s="320"/>
    </row>
    <row r="10" spans="2:25" ht="15.75" x14ac:dyDescent="0.25">
      <c r="B10" s="321" t="s">
        <v>143</v>
      </c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</row>
    <row r="11" spans="2:25" x14ac:dyDescent="0.2">
      <c r="B11" s="64"/>
      <c r="Q11" s="3"/>
    </row>
    <row r="12" spans="2:25" x14ac:dyDescent="0.2">
      <c r="B12" s="8"/>
      <c r="Q12" s="3"/>
    </row>
    <row r="13" spans="2:25" x14ac:dyDescent="0.2">
      <c r="B13" s="8"/>
      <c r="Q13" s="3"/>
    </row>
    <row r="14" spans="2:25" ht="7.5" customHeight="1" thickBot="1" x14ac:dyDescent="0.25">
      <c r="B14" s="2"/>
      <c r="Q14" s="3"/>
    </row>
    <row r="15" spans="2:25" ht="93.75" customHeight="1" x14ac:dyDescent="0.2">
      <c r="B15" s="123" t="s">
        <v>71</v>
      </c>
      <c r="C15" s="318" t="s">
        <v>72</v>
      </c>
      <c r="D15" s="318"/>
      <c r="E15" s="318"/>
      <c r="F15" s="318"/>
      <c r="G15" s="136" t="s">
        <v>144</v>
      </c>
      <c r="H15" s="124" t="s">
        <v>74</v>
      </c>
      <c r="I15" s="124" t="s">
        <v>75</v>
      </c>
      <c r="J15" s="124" t="s">
        <v>76</v>
      </c>
      <c r="K15" s="124" t="s">
        <v>77</v>
      </c>
      <c r="L15" s="124" t="s">
        <v>145</v>
      </c>
      <c r="M15" s="124" t="s">
        <v>146</v>
      </c>
      <c r="N15" s="124" t="s">
        <v>147</v>
      </c>
      <c r="O15" s="124" t="s">
        <v>148</v>
      </c>
      <c r="P15" s="124" t="s">
        <v>149</v>
      </c>
      <c r="Q15" s="125" t="s">
        <v>150</v>
      </c>
    </row>
    <row r="16" spans="2:25" s="26" customFormat="1" ht="57.75" customHeight="1" x14ac:dyDescent="0.2">
      <c r="B16" s="102" t="str">
        <f>+EVALUACION!B17</f>
        <v>SELECCIÓN</v>
      </c>
      <c r="C16" s="310" t="str">
        <f>+EVALUACION!C17</f>
        <v>Inadecuada evaluación de las ofertas y/o verificación de requisitos habilitantes</v>
      </c>
      <c r="D16" s="310"/>
      <c r="E16" s="310"/>
      <c r="F16" s="310"/>
      <c r="G16" s="133" t="s">
        <v>151</v>
      </c>
      <c r="H16" s="75">
        <f>+EVALUACION!I17</f>
        <v>4</v>
      </c>
      <c r="I16" s="75">
        <f>+EVALUACION!J17</f>
        <v>4</v>
      </c>
      <c r="J16" s="75">
        <f>+H16+I16</f>
        <v>8</v>
      </c>
      <c r="K16" s="75" t="str">
        <f>IF(J16&lt;=4,"BAJO",IF(J16=5,"MEDIO",IF(J16=6,"ALTO",IF(J16=7,"ALTO","EXTREMO"))))</f>
        <v>EXTREMO</v>
      </c>
      <c r="L16" s="75" t="s">
        <v>152</v>
      </c>
      <c r="M16" s="103" t="s">
        <v>153</v>
      </c>
      <c r="N16" s="103" t="s">
        <v>154</v>
      </c>
      <c r="O16" s="103" t="s">
        <v>155</v>
      </c>
      <c r="P16" s="103" t="s">
        <v>156</v>
      </c>
      <c r="Q16" s="126" t="s">
        <v>157</v>
      </c>
    </row>
    <row r="17" spans="2:17" s="26" customFormat="1" ht="57.75" customHeight="1" x14ac:dyDescent="0.2">
      <c r="B17" s="102" t="str">
        <f>+EVALUACION!B18</f>
        <v>PLANEACIÓN</v>
      </c>
      <c r="C17" s="310" t="str">
        <f>+EVALUACION!C18</f>
        <v>Declaratoria de Desierta del Proceso de Contratación, por la No  Presentación de  propuestas, debido a errores Involuntarios que  hayan quedado en los  Estudios Previos, Pliegos de Condiciones, Estudio de Sector y en general a cualquier documento que forme parte integral del mismo</v>
      </c>
      <c r="D17" s="310"/>
      <c r="E17" s="310"/>
      <c r="F17" s="310"/>
      <c r="G17" s="133" t="s">
        <v>158</v>
      </c>
      <c r="H17" s="108">
        <f>+EVALUACION!I18</f>
        <v>5</v>
      </c>
      <c r="I17" s="75">
        <f>+EVALUACION!J18</f>
        <v>2</v>
      </c>
      <c r="J17" s="75">
        <f>+H17+I17</f>
        <v>7</v>
      </c>
      <c r="K17" s="75" t="str">
        <f>IF(J17&lt;=4,"BAJO",IF(J17=5,"MEDIO",IF(J17=6,"ALTO",IF(J17=7,"ALTO","EXTREMO"))))</f>
        <v>ALTO</v>
      </c>
      <c r="L17" s="75" t="s">
        <v>152</v>
      </c>
      <c r="M17" s="103" t="s">
        <v>159</v>
      </c>
      <c r="N17" s="79" t="s">
        <v>160</v>
      </c>
      <c r="O17" s="79" t="s">
        <v>161</v>
      </c>
      <c r="P17" s="103" t="s">
        <v>162</v>
      </c>
      <c r="Q17" s="126" t="s">
        <v>163</v>
      </c>
    </row>
    <row r="18" spans="2:17" s="26" customFormat="1" ht="57.75" customHeight="1" x14ac:dyDescent="0.2">
      <c r="B18" s="102" t="str">
        <f>+EVALUACION!B19</f>
        <v>PLANEACIÓN</v>
      </c>
      <c r="C18" s="310" t="str">
        <f>+EVALUACION!C19</f>
        <v xml:space="preserve">Requisitos habilitantes inapropiados para el proceso de selección </v>
      </c>
      <c r="D18" s="310"/>
      <c r="E18" s="310"/>
      <c r="F18" s="310"/>
      <c r="G18" s="133" t="s">
        <v>164</v>
      </c>
      <c r="H18" s="75">
        <f>+EVALUACION!I19</f>
        <v>5</v>
      </c>
      <c r="I18" s="75">
        <f>+EVALUACION!J19</f>
        <v>2</v>
      </c>
      <c r="J18" s="75">
        <f t="shared" ref="J18:J29" si="0">+H18+I18</f>
        <v>7</v>
      </c>
      <c r="K18" s="75" t="str">
        <f t="shared" ref="K18:K34" si="1">IF(J18&lt;=4,"BAJO",IF(J18=5,"MEDIO",IF(J18=6,"ALTO",IF(J18=7,"ALTO","EXTREMO"))))</f>
        <v>ALTO</v>
      </c>
      <c r="L18" s="75" t="s">
        <v>152</v>
      </c>
      <c r="M18" s="103" t="s">
        <v>165</v>
      </c>
      <c r="N18" s="79" t="s">
        <v>166</v>
      </c>
      <c r="O18" s="79" t="s">
        <v>161</v>
      </c>
      <c r="P18" s="103" t="s">
        <v>167</v>
      </c>
      <c r="Q18" s="126" t="s">
        <v>168</v>
      </c>
    </row>
    <row r="19" spans="2:17" s="26" customFormat="1" ht="57.75" customHeight="1" x14ac:dyDescent="0.2">
      <c r="B19" s="102" t="str">
        <f>+EVALUACION!B20</f>
        <v>PLANEACIÓN</v>
      </c>
      <c r="C19" s="310" t="str">
        <f>+EVALUACION!C20</f>
        <v xml:space="preserve">Inadecuada  descripción del bien o servicio requerido </v>
      </c>
      <c r="D19" s="310"/>
      <c r="E19" s="310"/>
      <c r="F19" s="310"/>
      <c r="G19" s="133" t="s">
        <v>169</v>
      </c>
      <c r="H19" s="75">
        <f>+EVALUACION!I20</f>
        <v>2</v>
      </c>
      <c r="I19" s="75">
        <f>+EVALUACION!J20</f>
        <v>2</v>
      </c>
      <c r="J19" s="75">
        <f t="shared" si="0"/>
        <v>4</v>
      </c>
      <c r="K19" s="75" t="str">
        <f t="shared" si="1"/>
        <v>BAJO</v>
      </c>
      <c r="L19" s="75" t="s">
        <v>152</v>
      </c>
      <c r="M19" s="103" t="s">
        <v>170</v>
      </c>
      <c r="N19" s="79" t="s">
        <v>171</v>
      </c>
      <c r="O19" s="79" t="s">
        <v>172</v>
      </c>
      <c r="P19" s="103" t="s">
        <v>173</v>
      </c>
      <c r="Q19" s="126" t="s">
        <v>174</v>
      </c>
    </row>
    <row r="20" spans="2:17" s="26" customFormat="1" ht="57.75" customHeight="1" x14ac:dyDescent="0.2">
      <c r="B20" s="102" t="str">
        <f>+EVALUACION!B21</f>
        <v>SELECCIÓN</v>
      </c>
      <c r="C20" s="310" t="str">
        <f>+EVALUACION!C21</f>
        <v>Inadecuado manejo administrativo del proceso contractual</v>
      </c>
      <c r="D20" s="310"/>
      <c r="E20" s="310"/>
      <c r="F20" s="310"/>
      <c r="G20" s="133" t="s">
        <v>175</v>
      </c>
      <c r="H20" s="75">
        <f>+EVALUACION!I21</f>
        <v>4</v>
      </c>
      <c r="I20" s="75">
        <f>+EVALUACION!J21</f>
        <v>3</v>
      </c>
      <c r="J20" s="75">
        <f t="shared" si="0"/>
        <v>7</v>
      </c>
      <c r="K20" s="75" t="str">
        <f t="shared" si="1"/>
        <v>ALTO</v>
      </c>
      <c r="L20" s="75" t="s">
        <v>152</v>
      </c>
      <c r="M20" s="103" t="s">
        <v>176</v>
      </c>
      <c r="N20" s="79" t="s">
        <v>177</v>
      </c>
      <c r="O20" s="79" t="s">
        <v>178</v>
      </c>
      <c r="P20" s="103" t="s">
        <v>179</v>
      </c>
      <c r="Q20" s="126" t="s">
        <v>180</v>
      </c>
    </row>
    <row r="21" spans="2:17" s="26" customFormat="1" ht="57.75" customHeight="1" x14ac:dyDescent="0.2">
      <c r="B21" s="102" t="str">
        <f>+EVALUACION!B22</f>
        <v>SELECCIÓN</v>
      </c>
      <c r="C21" s="310" t="str">
        <f>+EVALUACION!C22</f>
        <v>Falta de claridad en la elaboración de los actos administrativos</v>
      </c>
      <c r="D21" s="310"/>
      <c r="E21" s="310"/>
      <c r="F21" s="310"/>
      <c r="G21" s="133" t="s">
        <v>181</v>
      </c>
      <c r="H21" s="75">
        <f>+EVALUACION!I22</f>
        <v>2</v>
      </c>
      <c r="I21" s="75">
        <f>+EVALUACION!J22</f>
        <v>2</v>
      </c>
      <c r="J21" s="75">
        <f t="shared" si="0"/>
        <v>4</v>
      </c>
      <c r="K21" s="75" t="str">
        <f t="shared" si="1"/>
        <v>BAJO</v>
      </c>
      <c r="L21" s="75" t="s">
        <v>152</v>
      </c>
      <c r="M21" s="103" t="s">
        <v>182</v>
      </c>
      <c r="N21" s="79" t="s">
        <v>183</v>
      </c>
      <c r="O21" s="79" t="s">
        <v>184</v>
      </c>
      <c r="P21" s="103" t="s">
        <v>185</v>
      </c>
      <c r="Q21" s="126" t="s">
        <v>186</v>
      </c>
    </row>
    <row r="22" spans="2:17" s="26" customFormat="1" ht="57.75" customHeight="1" x14ac:dyDescent="0.2">
      <c r="B22" s="102" t="str">
        <f>+EVALUACION!B23</f>
        <v>SELECCIÓN</v>
      </c>
      <c r="C22" s="310" t="str">
        <f>+EVALUACION!C23</f>
        <v>Contestación inoportuna a todas las observaciones formuladas a los documentos de la contratación</v>
      </c>
      <c r="D22" s="310"/>
      <c r="E22" s="310"/>
      <c r="F22" s="310"/>
      <c r="G22" s="133" t="s">
        <v>187</v>
      </c>
      <c r="H22" s="75">
        <f>+EVALUACION!I23</f>
        <v>3</v>
      </c>
      <c r="I22" s="75">
        <f>+EVALUACION!J23</f>
        <v>2</v>
      </c>
      <c r="J22" s="75">
        <f t="shared" si="0"/>
        <v>5</v>
      </c>
      <c r="K22" s="75" t="str">
        <f t="shared" si="1"/>
        <v>MEDIO</v>
      </c>
      <c r="L22" s="75" t="s">
        <v>152</v>
      </c>
      <c r="M22" s="103" t="s">
        <v>188</v>
      </c>
      <c r="N22" s="79" t="s">
        <v>189</v>
      </c>
      <c r="O22" s="79" t="s">
        <v>190</v>
      </c>
      <c r="P22" s="103" t="s">
        <v>191</v>
      </c>
      <c r="Q22" s="126" t="s">
        <v>192</v>
      </c>
    </row>
    <row r="23" spans="2:17" s="26" customFormat="1" ht="57.75" customHeight="1" x14ac:dyDescent="0.2">
      <c r="B23" s="102" t="str">
        <f>+EVALUACION!B24</f>
        <v>SELECCIÓN</v>
      </c>
      <c r="C23" s="310" t="str">
        <f>+EVALUACION!C24</f>
        <v>No publicación de la documentación del proceso de selección en el SECOP</v>
      </c>
      <c r="D23" s="310"/>
      <c r="E23" s="310"/>
      <c r="F23" s="310"/>
      <c r="G23" s="133" t="s">
        <v>193</v>
      </c>
      <c r="H23" s="75">
        <f>+EVALUACION!I24</f>
        <v>1</v>
      </c>
      <c r="I23" s="75">
        <f>+EVALUACION!J24</f>
        <v>1</v>
      </c>
      <c r="J23" s="75">
        <f t="shared" si="0"/>
        <v>2</v>
      </c>
      <c r="K23" s="75" t="str">
        <f t="shared" si="1"/>
        <v>BAJO</v>
      </c>
      <c r="L23" s="75" t="s">
        <v>152</v>
      </c>
      <c r="M23" s="103" t="s">
        <v>194</v>
      </c>
      <c r="N23" s="79" t="s">
        <v>195</v>
      </c>
      <c r="O23" s="79" t="s">
        <v>196</v>
      </c>
      <c r="P23" s="103" t="s">
        <v>197</v>
      </c>
      <c r="Q23" s="126" t="s">
        <v>198</v>
      </c>
    </row>
    <row r="24" spans="2:17" s="26" customFormat="1" ht="57.75" customHeight="1" x14ac:dyDescent="0.2">
      <c r="B24" s="102" t="str">
        <f>+EVALUACION!B25</f>
        <v>CONTRATACIÓN</v>
      </c>
      <c r="C24" s="310" t="str">
        <f>+EVALUACION!C25</f>
        <v xml:space="preserve">Riesgo de que no se firme el contrato. </v>
      </c>
      <c r="D24" s="310"/>
      <c r="E24" s="310"/>
      <c r="F24" s="310"/>
      <c r="G24" s="133" t="s">
        <v>199</v>
      </c>
      <c r="H24" s="75">
        <f>+EVALUACION!I25</f>
        <v>1</v>
      </c>
      <c r="I24" s="75">
        <f>+EVALUACION!J25</f>
        <v>1</v>
      </c>
      <c r="J24" s="75">
        <f t="shared" si="0"/>
        <v>2</v>
      </c>
      <c r="K24" s="75" t="str">
        <f t="shared" si="1"/>
        <v>BAJO</v>
      </c>
      <c r="L24" s="75" t="s">
        <v>152</v>
      </c>
      <c r="M24" s="103" t="s">
        <v>200</v>
      </c>
      <c r="N24" s="79" t="s">
        <v>201</v>
      </c>
      <c r="O24" s="79" t="s">
        <v>202</v>
      </c>
      <c r="P24" s="103" t="s">
        <v>203</v>
      </c>
      <c r="Q24" s="126" t="s">
        <v>204</v>
      </c>
    </row>
    <row r="25" spans="2:17" s="26" customFormat="1" ht="57.75" customHeight="1" x14ac:dyDescent="0.2">
      <c r="B25" s="102" t="str">
        <f>+EVALUACION!B26</f>
        <v>CONTRATACIÓN</v>
      </c>
      <c r="C25" s="310" t="str">
        <f>+EVALUACION!C26</f>
        <v>Falta de constitución o constitución tardía de la garantía única. Aceptación de garantías que no se ajustan a lo contemplado en el contrato</v>
      </c>
      <c r="D25" s="310"/>
      <c r="E25" s="310"/>
      <c r="F25" s="310"/>
      <c r="G25" s="133" t="s">
        <v>205</v>
      </c>
      <c r="H25" s="75">
        <f>+EVALUACION!I26</f>
        <v>1</v>
      </c>
      <c r="I25" s="75">
        <f>+EVALUACION!J26</f>
        <v>1</v>
      </c>
      <c r="J25" s="75">
        <f t="shared" si="0"/>
        <v>2</v>
      </c>
      <c r="K25" s="75" t="str">
        <f t="shared" si="1"/>
        <v>BAJO</v>
      </c>
      <c r="L25" s="75" t="s">
        <v>152</v>
      </c>
      <c r="M25" s="103" t="s">
        <v>206</v>
      </c>
      <c r="N25" s="79" t="s">
        <v>202</v>
      </c>
      <c r="O25" s="79" t="s">
        <v>207</v>
      </c>
      <c r="P25" s="103" t="s">
        <v>208</v>
      </c>
      <c r="Q25" s="126" t="s">
        <v>209</v>
      </c>
    </row>
    <row r="26" spans="2:17" s="26" customFormat="1" ht="57.75" customHeight="1" x14ac:dyDescent="0.2">
      <c r="B26" s="102" t="str">
        <f>+EVALUACION!B27</f>
        <v>CONTRATACIÓN</v>
      </c>
      <c r="C26" s="310" t="str">
        <f>+EVALUACION!C27</f>
        <v>No publicación de la documentación del proceso de selección en el SECOP</v>
      </c>
      <c r="D26" s="310"/>
      <c r="E26" s="310"/>
      <c r="F26" s="310"/>
      <c r="G26" s="133" t="s">
        <v>193</v>
      </c>
      <c r="H26" s="75">
        <f>+EVALUACION!I27</f>
        <v>3</v>
      </c>
      <c r="I26" s="75">
        <f>+EVALUACION!J27</f>
        <v>2</v>
      </c>
      <c r="J26" s="75">
        <f t="shared" si="0"/>
        <v>5</v>
      </c>
      <c r="K26" s="75" t="str">
        <f t="shared" si="1"/>
        <v>MEDIO</v>
      </c>
      <c r="L26" s="75" t="s">
        <v>152</v>
      </c>
      <c r="M26" s="103" t="s">
        <v>194</v>
      </c>
      <c r="N26" s="79" t="s">
        <v>202</v>
      </c>
      <c r="O26" s="79" t="s">
        <v>210</v>
      </c>
      <c r="P26" s="103" t="s">
        <v>211</v>
      </c>
      <c r="Q26" s="126" t="s">
        <v>212</v>
      </c>
    </row>
    <row r="27" spans="2:17" s="26" customFormat="1" ht="57.75" customHeight="1" x14ac:dyDescent="0.2">
      <c r="B27" s="102" t="str">
        <f>+EVALUACION!B28</f>
        <v>CONTRATACIÓN</v>
      </c>
      <c r="C27" s="310" t="str">
        <f>+EVALUACION!C28</f>
        <v>Presentación de reclamos de terceros sobre la selección del oferente que retrasen el perfeccionamiento del contrato.</v>
      </c>
      <c r="D27" s="310"/>
      <c r="E27" s="310"/>
      <c r="F27" s="310"/>
      <c r="G27" s="133" t="s">
        <v>213</v>
      </c>
      <c r="H27" s="75">
        <f>+EVALUACION!I28</f>
        <v>2</v>
      </c>
      <c r="I27" s="75">
        <f>+EVALUACION!J28</f>
        <v>2</v>
      </c>
      <c r="J27" s="75">
        <f t="shared" si="0"/>
        <v>4</v>
      </c>
      <c r="K27" s="75" t="str">
        <f t="shared" si="1"/>
        <v>BAJO</v>
      </c>
      <c r="L27" s="75" t="s">
        <v>152</v>
      </c>
      <c r="M27" s="103" t="s">
        <v>182</v>
      </c>
      <c r="N27" s="79" t="s">
        <v>214</v>
      </c>
      <c r="O27" s="79" t="s">
        <v>215</v>
      </c>
      <c r="P27" s="103" t="s">
        <v>216</v>
      </c>
      <c r="Q27" s="126" t="s">
        <v>217</v>
      </c>
    </row>
    <row r="28" spans="2:17" s="26" customFormat="1" ht="57.75" customHeight="1" x14ac:dyDescent="0.2">
      <c r="B28" s="102" t="str">
        <f>+EVALUACION!B29</f>
        <v>EJECUCIÓN</v>
      </c>
      <c r="C28" s="310" t="str">
        <f>+EVALUACION!C29</f>
        <v>Incumplimiento de la administración en los pagos.</v>
      </c>
      <c r="D28" s="310"/>
      <c r="E28" s="310"/>
      <c r="F28" s="310"/>
      <c r="G28" s="133" t="s">
        <v>218</v>
      </c>
      <c r="H28" s="75">
        <f>+EVALUACION!I29</f>
        <v>3</v>
      </c>
      <c r="I28" s="75">
        <f>+EVALUACION!J29</f>
        <v>3</v>
      </c>
      <c r="J28" s="75">
        <f t="shared" si="0"/>
        <v>6</v>
      </c>
      <c r="K28" s="75" t="str">
        <f t="shared" si="1"/>
        <v>ALTO</v>
      </c>
      <c r="L28" s="75" t="s">
        <v>219</v>
      </c>
      <c r="M28" s="103" t="s">
        <v>220</v>
      </c>
      <c r="N28" s="79" t="s">
        <v>221</v>
      </c>
      <c r="O28" s="79" t="s">
        <v>222</v>
      </c>
      <c r="P28" s="103" t="s">
        <v>223</v>
      </c>
      <c r="Q28" s="126" t="s">
        <v>224</v>
      </c>
    </row>
    <row r="29" spans="2:17" s="26" customFormat="1" ht="57.75" customHeight="1" x14ac:dyDescent="0.2">
      <c r="B29" s="102" t="str">
        <f>+EVALUACION!B30</f>
        <v>EJECUCIÓN</v>
      </c>
      <c r="C29" s="310" t="str">
        <f>+EVALUACION!C30</f>
        <v>Fluctuaciones del valor de la moneda</v>
      </c>
      <c r="D29" s="310"/>
      <c r="E29" s="310"/>
      <c r="F29" s="310"/>
      <c r="G29" s="133" t="s">
        <v>225</v>
      </c>
      <c r="H29" s="75">
        <f>+EVALUACION!I30</f>
        <v>2</v>
      </c>
      <c r="I29" s="75">
        <f>+EVALUACION!J30</f>
        <v>1</v>
      </c>
      <c r="J29" s="75">
        <f t="shared" si="0"/>
        <v>3</v>
      </c>
      <c r="K29" s="75" t="str">
        <f t="shared" si="1"/>
        <v>BAJO</v>
      </c>
      <c r="L29" s="75" t="s">
        <v>226</v>
      </c>
      <c r="M29" s="103" t="s">
        <v>206</v>
      </c>
      <c r="N29" s="79" t="s">
        <v>227</v>
      </c>
      <c r="O29" s="79" t="s">
        <v>228</v>
      </c>
      <c r="P29" s="103" t="s">
        <v>229</v>
      </c>
      <c r="Q29" s="126" t="s">
        <v>230</v>
      </c>
    </row>
    <row r="30" spans="2:17" s="26" customFormat="1" ht="57.75" customHeight="1" x14ac:dyDescent="0.2">
      <c r="B30" s="102" t="str">
        <f>+EVALUACION!B31</f>
        <v>EJECUCIÓN</v>
      </c>
      <c r="C30" s="310" t="str">
        <f>+EVALUACION!C31</f>
        <v>Cambio de precios en factores de producción.</v>
      </c>
      <c r="D30" s="310"/>
      <c r="E30" s="310"/>
      <c r="F30" s="310"/>
      <c r="G30" s="133" t="s">
        <v>231</v>
      </c>
      <c r="H30" s="75">
        <f>+EVALUACION!I31</f>
        <v>4</v>
      </c>
      <c r="I30" s="75">
        <f>+EVALUACION!J31</f>
        <v>4</v>
      </c>
      <c r="J30" s="75">
        <f t="shared" ref="J30:J34" si="2">+H30+I30</f>
        <v>8</v>
      </c>
      <c r="K30" s="75" t="str">
        <f t="shared" si="1"/>
        <v>EXTREMO</v>
      </c>
      <c r="L30" s="75" t="s">
        <v>226</v>
      </c>
      <c r="M30" s="103" t="s">
        <v>232</v>
      </c>
      <c r="N30" s="79" t="s">
        <v>233</v>
      </c>
      <c r="O30" s="79" t="s">
        <v>228</v>
      </c>
      <c r="P30" s="103" t="s">
        <v>234</v>
      </c>
      <c r="Q30" s="126" t="s">
        <v>230</v>
      </c>
    </row>
    <row r="31" spans="2:17" s="26" customFormat="1" ht="57.75" customHeight="1" x14ac:dyDescent="0.2">
      <c r="B31" s="102" t="str">
        <f>+EVALUACION!B32</f>
        <v>EJECUCIÓN</v>
      </c>
      <c r="C31" s="310" t="str">
        <f>+EVALUACION!C32</f>
        <v>Factores políticos o macroeconómicos.</v>
      </c>
      <c r="D31" s="310"/>
      <c r="E31" s="310"/>
      <c r="F31" s="310"/>
      <c r="G31" s="133" t="s">
        <v>235</v>
      </c>
      <c r="H31" s="75">
        <f>+EVALUACION!I32</f>
        <v>1</v>
      </c>
      <c r="I31" s="75">
        <f>+EVALUACION!J32</f>
        <v>1</v>
      </c>
      <c r="J31" s="75">
        <f t="shared" si="2"/>
        <v>2</v>
      </c>
      <c r="K31" s="75" t="str">
        <f t="shared" si="1"/>
        <v>BAJO</v>
      </c>
      <c r="L31" s="75" t="s">
        <v>236</v>
      </c>
      <c r="M31" s="103" t="s">
        <v>237</v>
      </c>
      <c r="N31" s="79" t="s">
        <v>238</v>
      </c>
      <c r="O31" s="79" t="s">
        <v>228</v>
      </c>
      <c r="P31" s="103" t="s">
        <v>239</v>
      </c>
      <c r="Q31" s="126" t="s">
        <v>230</v>
      </c>
    </row>
    <row r="32" spans="2:17" s="26" customFormat="1" ht="57.75" customHeight="1" x14ac:dyDescent="0.2">
      <c r="B32" s="102" t="str">
        <f>+EVALUACION!B33</f>
        <v>EJECUCIÓN</v>
      </c>
      <c r="C32" s="310" t="str">
        <f>+EVALUACION!C33</f>
        <v>Incumplimiento de compromisos adquiridos por el contratista seleccionado con sus subcontratistas, suministradores de bienes y servicios.</v>
      </c>
      <c r="D32" s="310"/>
      <c r="E32" s="310"/>
      <c r="F32" s="310"/>
      <c r="G32" s="133" t="s">
        <v>240</v>
      </c>
      <c r="H32" s="75">
        <f>+EVALUACION!I33</f>
        <v>4</v>
      </c>
      <c r="I32" s="75">
        <f>+EVALUACION!J33</f>
        <v>4</v>
      </c>
      <c r="J32" s="75">
        <f t="shared" si="2"/>
        <v>8</v>
      </c>
      <c r="K32" s="75" t="str">
        <f t="shared" si="1"/>
        <v>EXTREMO</v>
      </c>
      <c r="L32" s="75" t="s">
        <v>152</v>
      </c>
      <c r="M32" s="103" t="s">
        <v>241</v>
      </c>
      <c r="N32" s="79" t="s">
        <v>242</v>
      </c>
      <c r="O32" s="79" t="s">
        <v>243</v>
      </c>
      <c r="P32" s="103" t="s">
        <v>244</v>
      </c>
      <c r="Q32" s="126" t="s">
        <v>224</v>
      </c>
    </row>
    <row r="33" spans="2:22" s="26" customFormat="1" ht="57.75" customHeight="1" x14ac:dyDescent="0.2">
      <c r="B33" s="102" t="str">
        <f>+EVALUACION!B34</f>
        <v>EJECUCIÓN</v>
      </c>
      <c r="C33" s="310" t="str">
        <f>+EVALUACION!C34</f>
        <v>Mayor tiempo del previsto en la ejecución del contrato y en la ejecución de actividades, que afecten el desarrollo normal del contrato por retrasos y/o demoras en tramites de importación (si aplica).</v>
      </c>
      <c r="D33" s="310"/>
      <c r="E33" s="310"/>
      <c r="F33" s="310"/>
      <c r="G33" s="134" t="s">
        <v>245</v>
      </c>
      <c r="H33" s="75">
        <f>+EVALUACION!I34</f>
        <v>1</v>
      </c>
      <c r="I33" s="75">
        <f>+EVALUACION!J34</f>
        <v>1</v>
      </c>
      <c r="J33" s="75">
        <f t="shared" ref="J33" si="3">+H33+I33</f>
        <v>2</v>
      </c>
      <c r="K33" s="75" t="str">
        <f t="shared" ref="K33" si="4">IF(J33&lt;=4,"BAJO",IF(J33=5,"MEDIO",IF(J33=6,"ALTO",IF(J33=7,"ALTO","EXTREMO"))))</f>
        <v>BAJO</v>
      </c>
      <c r="L33" s="75" t="s">
        <v>152</v>
      </c>
      <c r="M33" s="103" t="s">
        <v>241</v>
      </c>
      <c r="N33" s="79" t="s">
        <v>202</v>
      </c>
      <c r="O33" s="79" t="s">
        <v>246</v>
      </c>
      <c r="P33" s="103" t="s">
        <v>247</v>
      </c>
      <c r="Q33" s="126" t="s">
        <v>248</v>
      </c>
    </row>
    <row r="34" spans="2:22" s="26" customFormat="1" ht="57.75" customHeight="1" x14ac:dyDescent="0.2">
      <c r="B34" s="102" t="str">
        <f>+EVALUACION!B34</f>
        <v>EJECUCIÓN</v>
      </c>
      <c r="C34" s="310" t="str">
        <f>+EVALUACION!C34</f>
        <v>Mayor tiempo del previsto en la ejecución del contrato y en la ejecución de actividades, que afecten el desarrollo normal del contrato por retrasos y/o demoras en tramites de importación (si aplica).</v>
      </c>
      <c r="D34" s="310"/>
      <c r="E34" s="310"/>
      <c r="F34" s="310"/>
      <c r="G34" s="133" t="s">
        <v>249</v>
      </c>
      <c r="H34" s="75">
        <f>+EVALUACION!I34</f>
        <v>1</v>
      </c>
      <c r="I34" s="75">
        <f>+EVALUACION!J34</f>
        <v>1</v>
      </c>
      <c r="J34" s="75">
        <f t="shared" si="2"/>
        <v>2</v>
      </c>
      <c r="K34" s="75" t="str">
        <f t="shared" si="1"/>
        <v>BAJO</v>
      </c>
      <c r="L34" s="75" t="s">
        <v>152</v>
      </c>
      <c r="M34" s="103" t="s">
        <v>241</v>
      </c>
      <c r="N34" s="79" t="s">
        <v>242</v>
      </c>
      <c r="O34" s="79" t="s">
        <v>250</v>
      </c>
      <c r="P34" s="103" t="s">
        <v>251</v>
      </c>
      <c r="Q34" s="126" t="s">
        <v>180</v>
      </c>
    </row>
    <row r="35" spans="2:22" s="26" customFormat="1" ht="57.75" customHeight="1" thickBot="1" x14ac:dyDescent="0.25">
      <c r="B35" s="104" t="str">
        <f>+EVALUACION!B35</f>
        <v>EJECUCIÓN</v>
      </c>
      <c r="C35" s="276" t="str">
        <f>+EVALUACION!C35</f>
        <v>Demoras y retrasos en la ejecución del contrato atribuibles a la falta o falla en las actividades a cargo del contratista.</v>
      </c>
      <c r="D35" s="276"/>
      <c r="E35" s="276"/>
      <c r="F35" s="276"/>
      <c r="G35" s="135" t="s">
        <v>252</v>
      </c>
      <c r="H35" s="83">
        <f>+EVALUACION!I35</f>
        <v>4</v>
      </c>
      <c r="I35" s="83">
        <f>+EVALUACION!J35</f>
        <v>3</v>
      </c>
      <c r="J35" s="83">
        <f t="shared" ref="J35:J37" si="5">+H35+I35</f>
        <v>7</v>
      </c>
      <c r="K35" s="83" t="str">
        <f t="shared" ref="K35:K37" si="6">IF(J35&lt;=4,"BAJO",IF(J35=5,"MEDIO",IF(J35=6,"ALTO",IF(J35=7,"ALTO","EXTREMO"))))</f>
        <v>ALTO</v>
      </c>
      <c r="L35" s="83" t="s">
        <v>152</v>
      </c>
      <c r="M35" s="105" t="s">
        <v>241</v>
      </c>
      <c r="N35" s="82" t="s">
        <v>221</v>
      </c>
      <c r="O35" s="82" t="s">
        <v>243</v>
      </c>
      <c r="P35" s="105" t="s">
        <v>253</v>
      </c>
      <c r="Q35" s="127" t="s">
        <v>224</v>
      </c>
    </row>
    <row r="36" spans="2:22" s="26" customFormat="1" ht="84.75" customHeight="1" thickBot="1" x14ac:dyDescent="0.25">
      <c r="B36" s="104" t="str">
        <f>+EVALUACION!B36</f>
        <v>EJECUCIÓN</v>
      </c>
      <c r="C36" s="277" t="s">
        <v>100</v>
      </c>
      <c r="D36" s="278"/>
      <c r="E36" s="278"/>
      <c r="F36" s="279"/>
      <c r="G36" s="132" t="s">
        <v>254</v>
      </c>
      <c r="H36" s="83">
        <v>3</v>
      </c>
      <c r="I36" s="84">
        <v>4</v>
      </c>
      <c r="J36" s="84">
        <f t="shared" si="5"/>
        <v>7</v>
      </c>
      <c r="K36" s="85" t="str">
        <f t="shared" si="6"/>
        <v>ALTO</v>
      </c>
      <c r="L36" s="83" t="s">
        <v>152</v>
      </c>
      <c r="M36" s="105" t="s">
        <v>255</v>
      </c>
      <c r="N36" s="82" t="s">
        <v>256</v>
      </c>
      <c r="O36" s="82" t="s">
        <v>243</v>
      </c>
      <c r="P36" s="105" t="s">
        <v>257</v>
      </c>
      <c r="Q36" s="127" t="s">
        <v>258</v>
      </c>
    </row>
    <row r="37" spans="2:22" s="26" customFormat="1" ht="57.75" customHeight="1" thickBot="1" x14ac:dyDescent="0.25">
      <c r="B37" s="104" t="str">
        <f>+EVALUACION!B37</f>
        <v>EJECUCIÓN</v>
      </c>
      <c r="C37" s="277" t="s">
        <v>102</v>
      </c>
      <c r="D37" s="278"/>
      <c r="E37" s="278"/>
      <c r="F37" s="279"/>
      <c r="G37" s="82" t="s">
        <v>259</v>
      </c>
      <c r="H37" s="83">
        <v>2</v>
      </c>
      <c r="I37" s="84">
        <v>3</v>
      </c>
      <c r="J37" s="84">
        <f t="shared" si="5"/>
        <v>5</v>
      </c>
      <c r="K37" s="85" t="str">
        <f t="shared" si="6"/>
        <v>MEDIO</v>
      </c>
      <c r="L37" s="83" t="s">
        <v>152</v>
      </c>
      <c r="M37" s="105" t="s">
        <v>260</v>
      </c>
      <c r="N37" s="82" t="s">
        <v>202</v>
      </c>
      <c r="O37" s="82" t="s">
        <v>261</v>
      </c>
      <c r="P37" s="105" t="s">
        <v>262</v>
      </c>
      <c r="Q37" s="127" t="s">
        <v>230</v>
      </c>
    </row>
    <row r="38" spans="2:22" ht="12.75" customHeight="1" x14ac:dyDescent="0.2"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3"/>
    </row>
    <row r="39" spans="2:22" x14ac:dyDescent="0.2">
      <c r="B39" s="64"/>
      <c r="C39" s="311" t="s">
        <v>132</v>
      </c>
      <c r="D39" s="311"/>
      <c r="E39" s="311"/>
      <c r="F39" s="311"/>
      <c r="G39" s="65"/>
      <c r="H39" s="234"/>
      <c r="I39" s="234"/>
      <c r="J39" s="234"/>
      <c r="K39" s="106"/>
      <c r="L39" s="106"/>
      <c r="M39" s="106"/>
      <c r="N39" s="106"/>
      <c r="O39" s="106"/>
      <c r="P39" s="106"/>
      <c r="Q39" s="3"/>
    </row>
    <row r="40" spans="2:22" ht="19.5" customHeight="1" x14ac:dyDescent="0.2">
      <c r="B40" s="248" t="s">
        <v>104</v>
      </c>
      <c r="C40" s="304" t="s">
        <v>105</v>
      </c>
      <c r="D40" s="305"/>
      <c r="E40" s="306"/>
      <c r="F40" s="86" t="s">
        <v>106</v>
      </c>
      <c r="G40" s="65"/>
      <c r="H40" s="121"/>
      <c r="I40" s="304" t="s">
        <v>106</v>
      </c>
      <c r="J40" s="306"/>
      <c r="K40" s="91"/>
      <c r="L40" s="91"/>
      <c r="M40" s="234" t="s">
        <v>132</v>
      </c>
      <c r="N40" s="234"/>
      <c r="O40" s="234"/>
      <c r="P40" s="91"/>
      <c r="Q40" s="3"/>
    </row>
    <row r="41" spans="2:22" ht="21" customHeight="1" x14ac:dyDescent="0.2">
      <c r="B41" s="248"/>
      <c r="C41" s="280" t="s">
        <v>108</v>
      </c>
      <c r="D41" s="282"/>
      <c r="E41" s="281"/>
      <c r="F41" s="88">
        <v>1</v>
      </c>
      <c r="G41" s="65"/>
      <c r="H41" s="117"/>
      <c r="I41" s="280">
        <v>1</v>
      </c>
      <c r="J41" s="281"/>
      <c r="K41" s="91"/>
      <c r="L41" s="91"/>
      <c r="M41" s="284" t="s">
        <v>118</v>
      </c>
      <c r="N41" s="286"/>
      <c r="O41" s="100" t="s">
        <v>131</v>
      </c>
      <c r="P41" s="91"/>
      <c r="Q41" s="3"/>
    </row>
    <row r="42" spans="2:22" ht="15.75" customHeight="1" x14ac:dyDescent="0.2">
      <c r="B42" s="248"/>
      <c r="C42" s="280" t="s">
        <v>110</v>
      </c>
      <c r="D42" s="282"/>
      <c r="E42" s="281"/>
      <c r="F42" s="88">
        <v>2</v>
      </c>
      <c r="G42" s="65"/>
      <c r="H42" s="117"/>
      <c r="I42" s="280">
        <v>2</v>
      </c>
      <c r="J42" s="281"/>
      <c r="K42" s="91"/>
      <c r="L42" s="91"/>
      <c r="M42" s="274" t="s">
        <v>133</v>
      </c>
      <c r="N42" s="275"/>
      <c r="O42" s="101" t="s">
        <v>134</v>
      </c>
      <c r="P42" s="91"/>
      <c r="Q42" s="3"/>
      <c r="S42" s="5"/>
      <c r="T42" s="5"/>
      <c r="U42" s="5"/>
      <c r="V42" s="5"/>
    </row>
    <row r="43" spans="2:22" ht="24.75" customHeight="1" x14ac:dyDescent="0.2">
      <c r="B43" s="248"/>
      <c r="C43" s="280" t="s">
        <v>112</v>
      </c>
      <c r="D43" s="282"/>
      <c r="E43" s="281"/>
      <c r="F43" s="88">
        <v>3</v>
      </c>
      <c r="G43" s="65"/>
      <c r="H43" s="117"/>
      <c r="I43" s="280">
        <v>3</v>
      </c>
      <c r="J43" s="281"/>
      <c r="K43" s="91"/>
      <c r="L43" s="91"/>
      <c r="M43" s="245" t="s">
        <v>135</v>
      </c>
      <c r="N43" s="283"/>
      <c r="O43" s="101" t="s">
        <v>136</v>
      </c>
      <c r="P43" s="91"/>
      <c r="Q43" s="3"/>
    </row>
    <row r="44" spans="2:22" ht="18" customHeight="1" x14ac:dyDescent="0.2">
      <c r="B44" s="248"/>
      <c r="C44" s="280" t="s">
        <v>114</v>
      </c>
      <c r="D44" s="282"/>
      <c r="E44" s="281"/>
      <c r="F44" s="88">
        <v>4</v>
      </c>
      <c r="G44" s="65"/>
      <c r="H44" s="117"/>
      <c r="I44" s="280">
        <v>4</v>
      </c>
      <c r="J44" s="281"/>
      <c r="K44" s="91"/>
      <c r="L44" s="91"/>
      <c r="M44" s="300">
        <v>5</v>
      </c>
      <c r="N44" s="301"/>
      <c r="O44" s="101" t="s">
        <v>137</v>
      </c>
      <c r="P44" s="91"/>
      <c r="Q44" s="3"/>
    </row>
    <row r="45" spans="2:22" ht="21" customHeight="1" thickBot="1" x14ac:dyDescent="0.25">
      <c r="B45" s="248"/>
      <c r="C45" s="280" t="s">
        <v>116</v>
      </c>
      <c r="D45" s="282"/>
      <c r="E45" s="281"/>
      <c r="F45" s="88">
        <v>5</v>
      </c>
      <c r="G45" s="65"/>
      <c r="H45" s="117"/>
      <c r="I45" s="280">
        <v>5</v>
      </c>
      <c r="J45" s="281"/>
      <c r="K45" s="91"/>
      <c r="L45" s="91"/>
      <c r="M45" s="308" t="s">
        <v>138</v>
      </c>
      <c r="N45" s="309"/>
      <c r="O45" s="107" t="s">
        <v>139</v>
      </c>
      <c r="P45" s="91"/>
      <c r="Q45" s="3"/>
    </row>
    <row r="46" spans="2:22" x14ac:dyDescent="0.2">
      <c r="B46" s="64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3"/>
    </row>
    <row r="47" spans="2:22" ht="18" customHeight="1" x14ac:dyDescent="0.2">
      <c r="B47" s="64"/>
      <c r="C47" s="234" t="s">
        <v>118</v>
      </c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3"/>
    </row>
    <row r="48" spans="2:22" ht="68.25" customHeight="1" x14ac:dyDescent="0.2">
      <c r="B48" s="64"/>
      <c r="C48" s="280" t="s">
        <v>119</v>
      </c>
      <c r="D48" s="282"/>
      <c r="E48" s="282"/>
      <c r="F48" s="281"/>
      <c r="G48" s="95" t="s">
        <v>120</v>
      </c>
      <c r="H48" s="280" t="s">
        <v>121</v>
      </c>
      <c r="I48" s="282"/>
      <c r="J48" s="281"/>
      <c r="K48" s="280" t="s">
        <v>122</v>
      </c>
      <c r="L48" s="281"/>
      <c r="M48" s="280" t="s">
        <v>123</v>
      </c>
      <c r="N48" s="281"/>
      <c r="O48" s="280" t="s">
        <v>124</v>
      </c>
      <c r="P48" s="281"/>
      <c r="Q48" s="3"/>
    </row>
    <row r="49" spans="2:17" ht="60" customHeight="1" x14ac:dyDescent="0.2">
      <c r="B49" s="64"/>
      <c r="C49" s="280" t="s">
        <v>125</v>
      </c>
      <c r="D49" s="282"/>
      <c r="E49" s="282"/>
      <c r="F49" s="281"/>
      <c r="G49" s="95" t="s">
        <v>126</v>
      </c>
      <c r="H49" s="280" t="s">
        <v>127</v>
      </c>
      <c r="I49" s="282"/>
      <c r="J49" s="281"/>
      <c r="K49" s="280" t="s">
        <v>128</v>
      </c>
      <c r="L49" s="281"/>
      <c r="M49" s="280" t="s">
        <v>129</v>
      </c>
      <c r="N49" s="281"/>
      <c r="O49" s="280" t="s">
        <v>130</v>
      </c>
      <c r="P49" s="281"/>
      <c r="Q49" s="3"/>
    </row>
    <row r="50" spans="2:17" x14ac:dyDescent="0.2">
      <c r="B50" s="64"/>
      <c r="C50" s="287" t="s">
        <v>105</v>
      </c>
      <c r="D50" s="288"/>
      <c r="E50" s="289"/>
      <c r="F50" s="293" t="s">
        <v>106</v>
      </c>
      <c r="G50" s="120" t="s">
        <v>109</v>
      </c>
      <c r="H50" s="284" t="s">
        <v>111</v>
      </c>
      <c r="I50" s="285"/>
      <c r="J50" s="286"/>
      <c r="K50" s="284" t="s">
        <v>113</v>
      </c>
      <c r="L50" s="286"/>
      <c r="M50" s="284" t="s">
        <v>115</v>
      </c>
      <c r="N50" s="286"/>
      <c r="O50" s="304" t="s">
        <v>117</v>
      </c>
      <c r="P50" s="306"/>
      <c r="Q50" s="3"/>
    </row>
    <row r="51" spans="2:17" x14ac:dyDescent="0.2">
      <c r="B51" s="64"/>
      <c r="C51" s="290"/>
      <c r="D51" s="291"/>
      <c r="E51" s="292"/>
      <c r="F51" s="294"/>
      <c r="G51" s="122">
        <v>1</v>
      </c>
      <c r="H51" s="295">
        <v>2</v>
      </c>
      <c r="I51" s="302"/>
      <c r="J51" s="296"/>
      <c r="K51" s="295">
        <v>3</v>
      </c>
      <c r="L51" s="296"/>
      <c r="M51" s="295">
        <v>4</v>
      </c>
      <c r="N51" s="296"/>
      <c r="O51" s="295">
        <v>5</v>
      </c>
      <c r="P51" s="296"/>
      <c r="Q51" s="3"/>
    </row>
    <row r="52" spans="2:17" ht="19.5" customHeight="1" x14ac:dyDescent="0.2">
      <c r="B52" s="64"/>
      <c r="C52" s="280" t="s">
        <v>108</v>
      </c>
      <c r="D52" s="282"/>
      <c r="E52" s="281"/>
      <c r="F52" s="95">
        <v>1</v>
      </c>
      <c r="G52" s="118">
        <v>2</v>
      </c>
      <c r="H52" s="297">
        <v>3</v>
      </c>
      <c r="I52" s="298"/>
      <c r="J52" s="299"/>
      <c r="K52" s="297">
        <v>4</v>
      </c>
      <c r="L52" s="299"/>
      <c r="M52" s="300">
        <v>5</v>
      </c>
      <c r="N52" s="301"/>
      <c r="O52" s="245">
        <v>6</v>
      </c>
      <c r="P52" s="283"/>
      <c r="Q52" s="3"/>
    </row>
    <row r="53" spans="2:17" ht="21.75" customHeight="1" x14ac:dyDescent="0.2">
      <c r="B53" s="64"/>
      <c r="C53" s="280" t="s">
        <v>110</v>
      </c>
      <c r="D53" s="282"/>
      <c r="E53" s="281"/>
      <c r="F53" s="95">
        <v>2</v>
      </c>
      <c r="G53" s="118">
        <v>3</v>
      </c>
      <c r="H53" s="297">
        <v>4</v>
      </c>
      <c r="I53" s="298"/>
      <c r="J53" s="299"/>
      <c r="K53" s="300">
        <v>5</v>
      </c>
      <c r="L53" s="301"/>
      <c r="M53" s="245">
        <v>6</v>
      </c>
      <c r="N53" s="283"/>
      <c r="O53" s="245">
        <v>7</v>
      </c>
      <c r="P53" s="283"/>
      <c r="Q53" s="3"/>
    </row>
    <row r="54" spans="2:17" ht="21" customHeight="1" x14ac:dyDescent="0.2">
      <c r="B54" s="64"/>
      <c r="C54" s="280" t="s">
        <v>112</v>
      </c>
      <c r="D54" s="282"/>
      <c r="E54" s="281"/>
      <c r="F54" s="95">
        <v>3</v>
      </c>
      <c r="G54" s="118">
        <v>4</v>
      </c>
      <c r="H54" s="300">
        <v>5</v>
      </c>
      <c r="I54" s="307"/>
      <c r="J54" s="301"/>
      <c r="K54" s="245">
        <v>6</v>
      </c>
      <c r="L54" s="283"/>
      <c r="M54" s="245">
        <v>7</v>
      </c>
      <c r="N54" s="283"/>
      <c r="O54" s="274">
        <v>8</v>
      </c>
      <c r="P54" s="275"/>
      <c r="Q54" s="3"/>
    </row>
    <row r="55" spans="2:17" ht="21" customHeight="1" x14ac:dyDescent="0.2">
      <c r="B55" s="64"/>
      <c r="C55" s="280" t="s">
        <v>114</v>
      </c>
      <c r="D55" s="282"/>
      <c r="E55" s="281"/>
      <c r="F55" s="95">
        <v>4</v>
      </c>
      <c r="G55" s="119">
        <v>5</v>
      </c>
      <c r="H55" s="245">
        <v>6</v>
      </c>
      <c r="I55" s="303"/>
      <c r="J55" s="283"/>
      <c r="K55" s="245">
        <v>7</v>
      </c>
      <c r="L55" s="283"/>
      <c r="M55" s="274">
        <v>8</v>
      </c>
      <c r="N55" s="275"/>
      <c r="O55" s="274">
        <v>9</v>
      </c>
      <c r="P55" s="275"/>
      <c r="Q55" s="3"/>
    </row>
    <row r="56" spans="2:17" ht="21" customHeight="1" x14ac:dyDescent="0.2">
      <c r="B56" s="64"/>
      <c r="C56" s="280" t="s">
        <v>116</v>
      </c>
      <c r="D56" s="282"/>
      <c r="E56" s="281"/>
      <c r="F56" s="95">
        <v>5</v>
      </c>
      <c r="G56" s="116">
        <v>6</v>
      </c>
      <c r="H56" s="245">
        <v>7</v>
      </c>
      <c r="I56" s="303"/>
      <c r="J56" s="283"/>
      <c r="K56" s="274">
        <v>8</v>
      </c>
      <c r="L56" s="275"/>
      <c r="M56" s="274">
        <v>9</v>
      </c>
      <c r="N56" s="275"/>
      <c r="O56" s="274">
        <v>10</v>
      </c>
      <c r="P56" s="275"/>
      <c r="Q56" s="3"/>
    </row>
    <row r="57" spans="2:17" ht="13.5" thickBot="1" x14ac:dyDescent="0.25">
      <c r="B57" s="67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9"/>
    </row>
  </sheetData>
  <mergeCells count="98">
    <mergeCell ref="C22:F22"/>
    <mergeCell ref="C18:F18"/>
    <mergeCell ref="C19:F19"/>
    <mergeCell ref="C23:F23"/>
    <mergeCell ref="C24:F24"/>
    <mergeCell ref="B6:Q6"/>
    <mergeCell ref="B7:Q7"/>
    <mergeCell ref="C21:F21"/>
    <mergeCell ref="B2:B4"/>
    <mergeCell ref="C16:F16"/>
    <mergeCell ref="C20:F20"/>
    <mergeCell ref="C17:F17"/>
    <mergeCell ref="C15:F15"/>
    <mergeCell ref="C2:O4"/>
    <mergeCell ref="P2:Q4"/>
    <mergeCell ref="B9:Q9"/>
    <mergeCell ref="B8:Q8"/>
    <mergeCell ref="B10:Q10"/>
    <mergeCell ref="C25:F25"/>
    <mergeCell ref="C32:F32"/>
    <mergeCell ref="C33:F33"/>
    <mergeCell ref="C55:E55"/>
    <mergeCell ref="C31:F31"/>
    <mergeCell ref="C39:F39"/>
    <mergeCell ref="C26:F26"/>
    <mergeCell ref="H39:J39"/>
    <mergeCell ref="C30:F30"/>
    <mergeCell ref="C27:F27"/>
    <mergeCell ref="C28:F28"/>
    <mergeCell ref="C29:F29"/>
    <mergeCell ref="C34:F34"/>
    <mergeCell ref="C56:E56"/>
    <mergeCell ref="M40:O40"/>
    <mergeCell ref="M41:N41"/>
    <mergeCell ref="M42:N42"/>
    <mergeCell ref="C43:E43"/>
    <mergeCell ref="I43:J43"/>
    <mergeCell ref="I40:J40"/>
    <mergeCell ref="C41:E41"/>
    <mergeCell ref="I42:J42"/>
    <mergeCell ref="M43:N43"/>
    <mergeCell ref="M48:N48"/>
    <mergeCell ref="M49:N49"/>
    <mergeCell ref="K48:L48"/>
    <mergeCell ref="K49:L49"/>
    <mergeCell ref="M44:N44"/>
    <mergeCell ref="M45:N45"/>
    <mergeCell ref="O48:P48"/>
    <mergeCell ref="O49:P49"/>
    <mergeCell ref="K50:L50"/>
    <mergeCell ref="H56:J56"/>
    <mergeCell ref="O56:P56"/>
    <mergeCell ref="M56:N56"/>
    <mergeCell ref="H54:J54"/>
    <mergeCell ref="M51:N51"/>
    <mergeCell ref="M52:N52"/>
    <mergeCell ref="M53:N53"/>
    <mergeCell ref="M54:N54"/>
    <mergeCell ref="M55:N55"/>
    <mergeCell ref="O51:P51"/>
    <mergeCell ref="M50:N50"/>
    <mergeCell ref="O50:P50"/>
    <mergeCell ref="O54:P54"/>
    <mergeCell ref="B40:B45"/>
    <mergeCell ref="C40:E40"/>
    <mergeCell ref="C52:E52"/>
    <mergeCell ref="C53:E53"/>
    <mergeCell ref="C54:E54"/>
    <mergeCell ref="C48:F48"/>
    <mergeCell ref="C49:F49"/>
    <mergeCell ref="C44:E44"/>
    <mergeCell ref="C45:E45"/>
    <mergeCell ref="K56:L56"/>
    <mergeCell ref="K54:L54"/>
    <mergeCell ref="K51:L51"/>
    <mergeCell ref="H53:J53"/>
    <mergeCell ref="K55:L55"/>
    <mergeCell ref="K52:L52"/>
    <mergeCell ref="K53:L53"/>
    <mergeCell ref="H51:J51"/>
    <mergeCell ref="H52:J52"/>
    <mergeCell ref="H55:J55"/>
    <mergeCell ref="O55:P55"/>
    <mergeCell ref="C35:F35"/>
    <mergeCell ref="C36:F36"/>
    <mergeCell ref="C37:F37"/>
    <mergeCell ref="I41:J41"/>
    <mergeCell ref="C42:E42"/>
    <mergeCell ref="C47:P47"/>
    <mergeCell ref="O52:P52"/>
    <mergeCell ref="O53:P53"/>
    <mergeCell ref="H50:J50"/>
    <mergeCell ref="I45:J45"/>
    <mergeCell ref="C50:E51"/>
    <mergeCell ref="I44:J44"/>
    <mergeCell ref="F50:F51"/>
    <mergeCell ref="H48:J48"/>
    <mergeCell ref="H49:J49"/>
  </mergeCells>
  <conditionalFormatting sqref="I16:J37">
    <cfRule type="expression" dxfId="17" priority="1" stopIfTrue="1">
      <formula>"""bajo"""</formula>
    </cfRule>
  </conditionalFormatting>
  <conditionalFormatting sqref="K16:K35">
    <cfRule type="cellIs" dxfId="16" priority="29" stopIfTrue="1" operator="equal">
      <formula>"EXTREMO"</formula>
    </cfRule>
    <cfRule type="cellIs" dxfId="15" priority="30" stopIfTrue="1" operator="equal">
      <formula>"ALTO"</formula>
    </cfRule>
    <cfRule type="cellIs" dxfId="14" priority="31" stopIfTrue="1" operator="equal">
      <formula>"MEDIO"</formula>
    </cfRule>
    <cfRule type="cellIs" dxfId="13" priority="32" stopIfTrue="1" operator="equal">
      <formula>"BAJO"</formula>
    </cfRule>
  </conditionalFormatting>
  <conditionalFormatting sqref="K36:K37">
    <cfRule type="cellIs" dxfId="12" priority="2" stopIfTrue="1" operator="equal">
      <formula>"EXTREMO"</formula>
    </cfRule>
    <cfRule type="cellIs" dxfId="11" priority="3" stopIfTrue="1" operator="equal">
      <formula>"ALTO"</formula>
    </cfRule>
    <cfRule type="cellIs" dxfId="10" priority="4" stopIfTrue="1" operator="equal">
      <formula>"MEDIO"</formula>
    </cfRule>
    <cfRule type="cellIs" dxfId="9" priority="5" stopIfTrue="1" operator="equal">
      <formula>"BAJO"</formula>
    </cfRule>
  </conditionalFormatting>
  <conditionalFormatting sqref="N16:P16 L16:M37 P17:P37">
    <cfRule type="expression" dxfId="8" priority="34" stopIfTrue="1">
      <formula>"""bajo"""</formula>
    </cfRule>
  </conditionalFormatting>
  <dataValidations count="4">
    <dataValidation type="list" allowBlank="1" showInputMessage="1" showErrorMessage="1" sqref="C37" xr:uid="{ABC36270-BE29-481F-AF2C-C4AC5B442728}">
      <formula1>INDIRECT($B$38)</formula1>
    </dataValidation>
    <dataValidation type="list" allowBlank="1" showInputMessage="1" showErrorMessage="1" sqref="C36" xr:uid="{5A499E30-8656-4051-8FA4-2C568333FF78}">
      <formula1>INDIRECT($B$35)</formula1>
    </dataValidation>
    <dataValidation type="list" allowBlank="1" showInputMessage="1" showErrorMessage="1" sqref="I36:I37" xr:uid="{15EC710E-8905-43E4-98A9-1D88BE649363}">
      <formula1>$I$42:$I$46</formula1>
    </dataValidation>
    <dataValidation type="list" allowBlank="1" showInputMessage="1" showErrorMessage="1" sqref="H36:H37" xr:uid="{0D495A23-11FB-40CA-A39D-5C71BC80A66C}">
      <formula1>$E$42:$E$46</formula1>
    </dataValidation>
  </dataValidations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B1:X59"/>
  <sheetViews>
    <sheetView showGridLines="0" tabSelected="1" topLeftCell="I1" zoomScale="71" zoomScaleNormal="70" zoomScaleSheetLayoutView="25" zoomScalePageLayoutView="70" workbookViewId="0">
      <selection activeCell="S23" sqref="S23"/>
    </sheetView>
  </sheetViews>
  <sheetFormatPr baseColWidth="10" defaultColWidth="10.85546875" defaultRowHeight="14.25" x14ac:dyDescent="0.2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42578125" style="15" customWidth="1"/>
    <col min="6" max="6" width="15.140625" style="15" customWidth="1"/>
    <col min="7" max="7" width="50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9.28515625" style="15" customWidth="1"/>
    <col min="13" max="13" width="5.28515625" style="15" customWidth="1"/>
    <col min="14" max="14" width="57.5703125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24" width="25.28515625" style="15" customWidth="1"/>
    <col min="25" max="16384" width="10.85546875" style="15"/>
  </cols>
  <sheetData>
    <row r="1" spans="2:24" s="13" customFormat="1" x14ac:dyDescent="0.2">
      <c r="S1" s="14"/>
    </row>
    <row r="2" spans="2:24" s="13" customFormat="1" ht="54" customHeight="1" x14ac:dyDescent="0.2">
      <c r="B2" s="163"/>
      <c r="C2" s="164" t="s">
        <v>16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41" t="s">
        <v>1</v>
      </c>
      <c r="X2" s="142"/>
    </row>
    <row r="3" spans="2:24" s="13" customFormat="1" ht="31.5" customHeight="1" x14ac:dyDescent="0.2">
      <c r="B3" s="163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43"/>
      <c r="X3" s="144"/>
    </row>
    <row r="4" spans="2:24" s="13" customFormat="1" ht="47.25" customHeight="1" x14ac:dyDescent="0.2"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45"/>
      <c r="X4" s="146"/>
    </row>
    <row r="5" spans="2:24" s="13" customFormat="1" ht="32.25" customHeight="1" thickBot="1" x14ac:dyDescent="0.25"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1"/>
      <c r="T5" s="30"/>
      <c r="U5" s="30"/>
      <c r="V5" s="30"/>
      <c r="W5" s="30"/>
      <c r="X5" s="30"/>
    </row>
    <row r="6" spans="2:24" ht="78" customHeight="1" x14ac:dyDescent="0.2">
      <c r="B6" s="323" t="str">
        <f>+EVALUACION!B6</f>
        <v>Objeto Contractual: “PRESTAR LOS SERVICIOS PARA DESARROLLAR ESTRATEGIAS ENCAMINADAS A LA PREVENCIÓN DE LAS VIOLENCIAS BASADAS EN GÉNERO Y EL FEMINICIDIO EN LA LOCALIDAD DE SUBA.”</v>
      </c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5"/>
    </row>
    <row r="7" spans="2:24" ht="26.25" customHeight="1" x14ac:dyDescent="0.2">
      <c r="B7" s="147" t="s">
        <v>263</v>
      </c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9"/>
    </row>
    <row r="8" spans="2:24" ht="20.25" customHeight="1" x14ac:dyDescent="0.2">
      <c r="B8" s="147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9"/>
    </row>
    <row r="9" spans="2:24" ht="24.75" customHeight="1" thickBot="1" x14ac:dyDescent="0.25">
      <c r="B9" s="174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X9" s="40"/>
    </row>
    <row r="10" spans="2:24" ht="106.5" customHeight="1" x14ac:dyDescent="0.2">
      <c r="B10" s="128" t="s">
        <v>152</v>
      </c>
      <c r="C10" s="129" t="s">
        <v>72</v>
      </c>
      <c r="D10" s="130" t="s">
        <v>264</v>
      </c>
      <c r="E10" s="130" t="s">
        <v>265</v>
      </c>
      <c r="F10" s="130" t="s">
        <v>266</v>
      </c>
      <c r="G10" s="129" t="s">
        <v>73</v>
      </c>
      <c r="H10" s="130" t="s">
        <v>104</v>
      </c>
      <c r="I10" s="130" t="s">
        <v>75</v>
      </c>
      <c r="J10" s="130" t="s">
        <v>267</v>
      </c>
      <c r="K10" s="130" t="s">
        <v>77</v>
      </c>
      <c r="L10" s="130" t="s">
        <v>268</v>
      </c>
      <c r="M10" s="129" t="s">
        <v>269</v>
      </c>
      <c r="N10" s="129" t="s">
        <v>144</v>
      </c>
      <c r="O10" s="130" t="s">
        <v>104</v>
      </c>
      <c r="P10" s="130" t="s">
        <v>75</v>
      </c>
      <c r="Q10" s="130" t="s">
        <v>267</v>
      </c>
      <c r="R10" s="130" t="s">
        <v>77</v>
      </c>
      <c r="S10" s="129" t="s">
        <v>145</v>
      </c>
      <c r="T10" s="129" t="s">
        <v>146</v>
      </c>
      <c r="U10" s="129" t="s">
        <v>147</v>
      </c>
      <c r="V10" s="129" t="s">
        <v>148</v>
      </c>
      <c r="W10" s="129" t="s">
        <v>270</v>
      </c>
      <c r="X10" s="131" t="s">
        <v>150</v>
      </c>
    </row>
    <row r="11" spans="2:24" ht="106.5" customHeight="1" x14ac:dyDescent="0.2">
      <c r="B11" s="16">
        <v>1</v>
      </c>
      <c r="C11" s="18" t="str">
        <f>+'EVALUACION CON CONTROLES'!C16:F16</f>
        <v>Inadecuada evaluación de las ofertas y/o verificación de requisitos habilitantes</v>
      </c>
      <c r="D11" s="17" t="str">
        <f>+'EVALUACION CON CONTROLES'!B16</f>
        <v>SELECCIÓN</v>
      </c>
      <c r="E11" s="17" t="s">
        <v>27</v>
      </c>
      <c r="F11" s="17" t="s">
        <v>271</v>
      </c>
      <c r="G11" s="18" t="str">
        <f>+EVALUACION!H17</f>
        <v>Adjudicación a un proponente sin la capacidad técnica o la experiencia en temas de salud sexual y reproductiva y violencia intrafamiliar, con capacitaciones de baja calidad. También puede dar lugar a reclamaciones, nulidad del proceso.</v>
      </c>
      <c r="H11" s="18">
        <f>+EVALUACION!I17</f>
        <v>4</v>
      </c>
      <c r="I11" s="18">
        <f>+EVALUACION!J17</f>
        <v>4</v>
      </c>
      <c r="J11" s="18">
        <f>+EVALUACION!K17</f>
        <v>4</v>
      </c>
      <c r="K11" s="17" t="str">
        <f>+EVALUACION!L17</f>
        <v>BAJO</v>
      </c>
      <c r="L11" s="18" t="s">
        <v>272</v>
      </c>
      <c r="M11" s="17">
        <v>100</v>
      </c>
      <c r="N11" s="18" t="str">
        <f>+'EVALUACION CON CONTROLES'!G16</f>
        <v>Conformar un comité evaluador con perfiles jurídico, técnico y financiero. Evaluar las propuestas con los criterios sugeridos por Colombia Compra Eficiente, incluida la revisión de precios artificialmente bajos, y realizar las aclaraciones necesarias durante el proceso.</v>
      </c>
      <c r="O11" s="18">
        <f>+'EVALUACION CON CONTROLES'!H16</f>
        <v>4</v>
      </c>
      <c r="P11" s="18">
        <f>+'EVALUACION CON CONTROLES'!I16</f>
        <v>4</v>
      </c>
      <c r="Q11" s="18">
        <f>+'EVALUACION CON CONTROLES'!J16</f>
        <v>8</v>
      </c>
      <c r="R11" s="17" t="str">
        <f>+'EVALUACION CON CONTROLES'!K16</f>
        <v>EXTREMO</v>
      </c>
      <c r="S11" s="18" t="str">
        <f>+'EVALUACION CON CONTROLES'!L16</f>
        <v>No</v>
      </c>
      <c r="T11" s="18" t="str">
        <f>+'EVALUACION CON CONTROLES'!M16</f>
        <v>Comité evaluador</v>
      </c>
      <c r="U11" s="18" t="str">
        <f>+'EVALUACION CON CONTROLES'!N16</f>
        <v>Al cierre del proceso de selección</v>
      </c>
      <c r="V11" s="18" t="str">
        <f>+'EVALUACION CON CONTROLES'!O16</f>
        <v>Al publicar el informe definitivo de evaluación</v>
      </c>
      <c r="W11" s="18" t="str">
        <f>+'EVALUACION CON CONTROLES'!P16</f>
        <v>Revisión del informe de evaluación con listas de chequeo y matriz de evaluación</v>
      </c>
      <c r="X11" s="19" t="str">
        <f>+'EVALUACION CON CONTROLES'!Q16</f>
        <v>Una vez por proceso de selección</v>
      </c>
    </row>
    <row r="12" spans="2:24" ht="106.5" customHeight="1" x14ac:dyDescent="0.2">
      <c r="B12" s="16">
        <v>3</v>
      </c>
      <c r="C12" s="18" t="str">
        <f>+'EVALUACION CON CONTROLES'!C18:F18</f>
        <v xml:space="preserve">Requisitos habilitantes inapropiados para el proceso de selección </v>
      </c>
      <c r="D12" s="17" t="str">
        <f>+'EVALUACION CON CONTROLES'!B18</f>
        <v>PLANEACIÓN</v>
      </c>
      <c r="E12" s="17" t="s">
        <v>27</v>
      </c>
      <c r="F12" s="17" t="str">
        <f>VLOOKUP(C12,'IDENTIFICACION Y ANALISIS'!$B$19:$F$45,4,FALSE)</f>
        <v>Interno</v>
      </c>
      <c r="G12" s="18" t="str">
        <f>+EVALUACION!H19</f>
        <v>Se limita la pluralidad de oferentes o se habilita a proponentes sin idoneidad. Esto reduce la calidad del servicio o lleva a que el proceso quede desierto.</v>
      </c>
      <c r="H12" s="18">
        <f>+EVALUACION!I19</f>
        <v>5</v>
      </c>
      <c r="I12" s="18">
        <f>+EVALUACION!J19</f>
        <v>2</v>
      </c>
      <c r="J12" s="18">
        <f>+EVALUACION!K19</f>
        <v>7</v>
      </c>
      <c r="K12" s="17" t="str">
        <f>+EVALUACION!L19</f>
        <v>ALTO</v>
      </c>
      <c r="L12" s="18" t="s">
        <v>272</v>
      </c>
      <c r="M12" s="17">
        <v>100</v>
      </c>
      <c r="N12" s="18" t="str">
        <f>+'EVALUACION CON CONTROLES'!G18</f>
        <v>Revisar los requisitos habilitantes con expertos en contratación, de modo que la experiencia exigida en cuidado, enfoque de género y prevención de violencias contra las mujeres sea proporcional al valor y la complejidad del contrato. Validarlos con el área técnica y con las partes interesadas antes de publicar.</v>
      </c>
      <c r="O12" s="18">
        <f>+'EVALUACION CON CONTROLES'!H18</f>
        <v>5</v>
      </c>
      <c r="P12" s="18">
        <f>+'EVALUACION CON CONTROLES'!I18</f>
        <v>2</v>
      </c>
      <c r="Q12" s="18">
        <f>+'EVALUACION CON CONTROLES'!J18</f>
        <v>7</v>
      </c>
      <c r="R12" s="17" t="str">
        <f>+'EVALUACION CON CONTROLES'!K18</f>
        <v>ALTO</v>
      </c>
      <c r="S12" s="18" t="str">
        <f>+'EVALUACION CON CONTROLES'!L18</f>
        <v>No</v>
      </c>
      <c r="T12" s="18" t="str">
        <f>+'EVALUACION CON CONTROLES'!M18</f>
        <v>Equipo formulador, área técnica y área jurídica</v>
      </c>
      <c r="U12" s="18" t="str">
        <f>+'EVALUACION CON CONTROLES'!N18</f>
        <v>Al definir los requisitos en el estudio de sector</v>
      </c>
      <c r="V12" s="18" t="str">
        <f>+'EVALUACION CON CONTROLES'!O18</f>
        <v>Antes de publicar el proyecto de pliego</v>
      </c>
      <c r="W12" s="18" t="str">
        <f>+'EVALUACION CON CONTROLES'!P18</f>
        <v>Validación de requisitos con expertos y análisis de observaciones de interesados</v>
      </c>
      <c r="X12" s="19" t="str">
        <f>+'EVALUACION CON CONTROLES'!Q18</f>
        <v>Una vez, antes de publicar</v>
      </c>
    </row>
    <row r="13" spans="2:24" ht="196.5" customHeight="1" x14ac:dyDescent="0.2">
      <c r="B13" s="16">
        <v>4</v>
      </c>
      <c r="C13" s="18" t="str">
        <f>+'EVALUACION CON CONTROLES'!C19:F19</f>
        <v xml:space="preserve">Inadecuada  descripción del bien o servicio requerido </v>
      </c>
      <c r="D13" s="17" t="str">
        <f>+'EVALUACION CON CONTROLES'!B19</f>
        <v>PLANEACIÓN</v>
      </c>
      <c r="E13" s="17" t="str">
        <f>VLOOKUP(C13,'IDENTIFICACION Y ANALISIS'!$B$19:$F$45,3,FALSE)</f>
        <v>Estatal</v>
      </c>
      <c r="F13" s="17" t="str">
        <f>VLOOKUP(C13,'IDENTIFICACION Y ANALISIS'!$B$19:$F$45,4,FALSE)</f>
        <v>Interno</v>
      </c>
      <c r="G13" s="18" t="str">
        <f>+EVALUACION!H20</f>
        <v>Se contrata un servicio que no responde a la necesidad: contenidos, metodología o población objetivo mal definidos. Pueden surgir modificaciones contractuales, adiciones no previstas y baja efectividad de los eventos.</v>
      </c>
      <c r="H13" s="18">
        <f>+EVALUACION!I20</f>
        <v>2</v>
      </c>
      <c r="I13" s="18">
        <f>+EVALUACION!J20</f>
        <v>2</v>
      </c>
      <c r="J13" s="18">
        <f>+EVALUACION!K20</f>
        <v>4</v>
      </c>
      <c r="K13" s="17" t="str">
        <f>+EVALUACION!L20</f>
        <v>BAJO</v>
      </c>
      <c r="L13" s="18" t="s">
        <v>272</v>
      </c>
      <c r="M13" s="17">
        <v>100</v>
      </c>
      <c r="N13" s="18" t="str">
        <f>+'EVALUACION CON CONTROLES'!G19</f>
        <v>Revisar con el comité técnico los términos de referencia, asegurando que las estrategias de cuidado, las acciones de sensibilización, formación y participación, la población objetivo, el número de sesiones y los productos estén claros y respondan a la necesidad de la localidad.</v>
      </c>
      <c r="O13" s="18">
        <f>+'EVALUACION CON CONTROLES'!H19</f>
        <v>2</v>
      </c>
      <c r="P13" s="18">
        <f>+'EVALUACION CON CONTROLES'!I19</f>
        <v>2</v>
      </c>
      <c r="Q13" s="18">
        <f>+'EVALUACION CON CONTROLES'!J19</f>
        <v>4</v>
      </c>
      <c r="R13" s="17" t="str">
        <f>+'EVALUACION CON CONTROLES'!K19</f>
        <v>BAJO</v>
      </c>
      <c r="S13" s="18" t="str">
        <f>+'EVALUACION CON CONTROLES'!L19</f>
        <v>No</v>
      </c>
      <c r="T13" s="18" t="str">
        <f>+'EVALUACION CON CONTROLES'!M19</f>
        <v>Comité técnico</v>
      </c>
      <c r="U13" s="18" t="str">
        <f>+'EVALUACION CON CONTROLES'!N19</f>
        <v>Al redactar los términos de referencia</v>
      </c>
      <c r="V13" s="18" t="str">
        <f>+'EVALUACION CON CONTROLES'!O19</f>
        <v>Antes de publicar el pliego definitivo</v>
      </c>
      <c r="W13" s="18" t="str">
        <f>+'EVALUACION CON CONTROLES'!P19</f>
        <v>Revisión de la descripción del servicio frente a la necesidad identificada</v>
      </c>
      <c r="X13" s="19" t="str">
        <f>+'EVALUACION CON CONTROLES'!Q19</f>
        <v>Una vez, con ajustes según observaciones</v>
      </c>
    </row>
    <row r="14" spans="2:24" ht="159.75" customHeight="1" x14ac:dyDescent="0.2">
      <c r="B14" s="16">
        <v>5</v>
      </c>
      <c r="C14" s="18" t="str">
        <f>+'EVALUACION CON CONTROLES'!C20:F20</f>
        <v>Inadecuado manejo administrativo del proceso contractual</v>
      </c>
      <c r="D14" s="17" t="str">
        <f>+'EVALUACION CON CONTROLES'!B20</f>
        <v>SELECCIÓN</v>
      </c>
      <c r="E14" s="17" t="e">
        <f>VLOOKUP(C14,'IDENTIFICACION Y ANALISIS'!$B$19:$F$45,3,FALSE)</f>
        <v>#N/A</v>
      </c>
      <c r="F14" s="17" t="s">
        <v>271</v>
      </c>
      <c r="G14" s="18" t="str">
        <f>+EVALUACION!H21</f>
        <v>Errores de trámite que generan demoras, observaciones de los órganos de control, posibles nulidades y hallazgos administrativos.</v>
      </c>
      <c r="H14" s="18">
        <f>+EVALUACION!I21</f>
        <v>4</v>
      </c>
      <c r="I14" s="18">
        <f>+EVALUACION!J21</f>
        <v>3</v>
      </c>
      <c r="J14" s="18">
        <f>+EVALUACION!K21</f>
        <v>7</v>
      </c>
      <c r="K14" s="17" t="str">
        <f>+EVALUACION!L21</f>
        <v>ALTO</v>
      </c>
      <c r="L14" s="18" t="s">
        <v>272</v>
      </c>
      <c r="M14" s="17">
        <v>100</v>
      </c>
      <c r="N14" s="18" t="str">
        <f>+'EVALUACION CON CONTROLES'!G20</f>
        <v>Implementar un sistema de gestión documental y un cronograma con responsables. Capacitar periódicamente al equipo administrativo en procedimientos internos y buenas prácticas.</v>
      </c>
      <c r="O14" s="18">
        <f>+'EVALUACION CON CONTROLES'!H20</f>
        <v>4</v>
      </c>
      <c r="P14" s="18">
        <f>+'EVALUACION CON CONTROLES'!I20</f>
        <v>3</v>
      </c>
      <c r="Q14" s="18">
        <f>+'EVALUACION CON CONTROLES'!J20</f>
        <v>7</v>
      </c>
      <c r="R14" s="17" t="str">
        <f>+'EVALUACION CON CONTROLES'!K20</f>
        <v>ALTO</v>
      </c>
      <c r="S14" s="18" t="str">
        <f>+'EVALUACION CON CONTROLES'!L20</f>
        <v>No</v>
      </c>
      <c r="T14" s="18" t="str">
        <f>+'EVALUACION CON CONTROLES'!M20</f>
        <v>Profesional administrativo del proceso</v>
      </c>
      <c r="U14" s="18" t="str">
        <f>+'EVALUACION CON CONTROLES'!N20</f>
        <v>Al abrir el proceso de selección</v>
      </c>
      <c r="V14" s="18" t="str">
        <f>+'EVALUACION CON CONTROLES'!O20</f>
        <v>Al adjudicar</v>
      </c>
      <c r="W14" s="18" t="str">
        <f>+'EVALUACION CON CONTROLES'!P20</f>
        <v>Seguimiento al cronograma y revisión del expediente contractual</v>
      </c>
      <c r="X14" s="19" t="str">
        <f>+'EVALUACION CON CONTROLES'!Q20</f>
        <v>Quincenal</v>
      </c>
    </row>
    <row r="15" spans="2:24" ht="106.5" customHeight="1" x14ac:dyDescent="0.2">
      <c r="B15" s="16">
        <v>6</v>
      </c>
      <c r="C15" s="18" t="str">
        <f>+'EVALUACION CON CONTROLES'!C21:F21</f>
        <v>Falta de claridad en la elaboración de los actos administrativos</v>
      </c>
      <c r="D15" s="17" t="str">
        <f>+'EVALUACION CON CONTROLES'!B21</f>
        <v>SELECCIÓN</v>
      </c>
      <c r="E15" s="17" t="str">
        <f>VLOOKUP(C15,'IDENTIFICACION Y ANALISIS'!$B$19:$F$45,3,FALSE)</f>
        <v>Estatal</v>
      </c>
      <c r="F15" s="17" t="str">
        <f>VLOOKUP(C15,'IDENTIFICACION Y ANALISIS'!$B$19:$F$45,4,FALSE)</f>
        <v>Interno</v>
      </c>
      <c r="G15" s="18" t="str">
        <f>+EVALUACION!H22</f>
        <v>Interpretaciones erróneas, recursos y demandas de los proponentes, y retrasos en la adjudicación. Puede llegar a la revocatoria o nulidad del acto.</v>
      </c>
      <c r="H15" s="18">
        <f>+EVALUACION!I22</f>
        <v>2</v>
      </c>
      <c r="I15" s="18">
        <f>+EVALUACION!J22</f>
        <v>2</v>
      </c>
      <c r="J15" s="18">
        <f>+EVALUACION!K22</f>
        <v>4</v>
      </c>
      <c r="K15" s="17" t="str">
        <f>+EVALUACION!L22</f>
        <v>BAJO</v>
      </c>
      <c r="L15" s="18" t="s">
        <v>272</v>
      </c>
      <c r="M15" s="17">
        <v>100</v>
      </c>
      <c r="N15" s="18" t="str">
        <f>+'EVALUACION CON CONTROLES'!G21</f>
        <v>Estandarizar los formatos y procedimientos para elaborar actos administrativos, con revisión jurídica antes de la firma.</v>
      </c>
      <c r="O15" s="18">
        <f>+'EVALUACION CON CONTROLES'!H21</f>
        <v>2</v>
      </c>
      <c r="P15" s="18">
        <f>+'EVALUACION CON CONTROLES'!I21</f>
        <v>2</v>
      </c>
      <c r="Q15" s="18">
        <f>+'EVALUACION CON CONTROLES'!J21</f>
        <v>4</v>
      </c>
      <c r="R15" s="17" t="str">
        <f>+'EVALUACION CON CONTROLES'!K21</f>
        <v>BAJO</v>
      </c>
      <c r="S15" s="18" t="str">
        <f>+'EVALUACION CON CONTROLES'!L21</f>
        <v>No</v>
      </c>
      <c r="T15" s="18" t="str">
        <f>+'EVALUACION CON CONTROLES'!M21</f>
        <v>Área jurídica</v>
      </c>
      <c r="U15" s="18" t="str">
        <f>+'EVALUACION CON CONTROLES'!N21</f>
        <v>Al proyectar cada acto administrativo</v>
      </c>
      <c r="V15" s="18" t="str">
        <f>+'EVALUACION CON CONTROLES'!O21</f>
        <v>Antes de la firma de cada acto</v>
      </c>
      <c r="W15" s="18" t="str">
        <f>+'EVALUACION CON CONTROLES'!P21</f>
        <v>Revisión jurídica con formatos estandarizados</v>
      </c>
      <c r="X15" s="19" t="str">
        <f>+'EVALUACION CON CONTROLES'!Q21</f>
        <v>Cada vez que se elabore un acto</v>
      </c>
    </row>
    <row r="16" spans="2:24" ht="106.5" customHeight="1" x14ac:dyDescent="0.2">
      <c r="B16" s="16">
        <v>7</v>
      </c>
      <c r="C16" s="18" t="str">
        <f>+'EVALUACION CON CONTROLES'!C22:F22</f>
        <v>Contestación inoportuna a todas las observaciones formuladas a los documentos de la contratación</v>
      </c>
      <c r="D16" s="17" t="str">
        <f>+'EVALUACION CON CONTROLES'!B22</f>
        <v>SELECCIÓN</v>
      </c>
      <c r="E16" s="17" t="str">
        <f>VLOOKUP(C16,'IDENTIFICACION Y ANALISIS'!$B$19:$F$45,3,FALSE)</f>
        <v>Estatal</v>
      </c>
      <c r="F16" s="17" t="str">
        <f>VLOOKUP(C16,'IDENTIFICACION Y ANALISIS'!$B$19:$F$45,4,FALSE)</f>
        <v>Interno</v>
      </c>
      <c r="G16" s="18" t="str">
        <f>+EVALUACION!H23</f>
        <v>Vulneración de los principios de transparencia y publicidad, con reclamaciones o quejas ante organismos de control y posible suspensión o retraso del cronograma.</v>
      </c>
      <c r="H16" s="18">
        <f>+EVALUACION!I23</f>
        <v>3</v>
      </c>
      <c r="I16" s="18">
        <f>+EVALUACION!J23</f>
        <v>2</v>
      </c>
      <c r="J16" s="18">
        <f>+EVALUACION!K23</f>
        <v>5</v>
      </c>
      <c r="K16" s="17" t="str">
        <f>+EVALUACION!L23</f>
        <v>MEDIO</v>
      </c>
      <c r="L16" s="18" t="s">
        <v>272</v>
      </c>
      <c r="M16" s="17">
        <v>100</v>
      </c>
      <c r="N16" s="18" t="str">
        <f>+'EVALUACION CON CONTROLES'!G22</f>
        <v>Definir tiempos máximos de respuesta según el tipo de observación y establecer un protocolo de gestión de comentarios, con un responsable y un registro de fechas.</v>
      </c>
      <c r="O16" s="18">
        <f>+'EVALUACION CON CONTROLES'!H22</f>
        <v>3</v>
      </c>
      <c r="P16" s="18">
        <f>+'EVALUACION CON CONTROLES'!I22</f>
        <v>2</v>
      </c>
      <c r="Q16" s="18">
        <f>+'EVALUACION CON CONTROLES'!J22</f>
        <v>5</v>
      </c>
      <c r="R16" s="17" t="str">
        <f>+'EVALUACION CON CONTROLES'!K22</f>
        <v>MEDIO</v>
      </c>
      <c r="S16" s="18" t="str">
        <f>+'EVALUACION CON CONTROLES'!L22</f>
        <v>No</v>
      </c>
      <c r="T16" s="18" t="str">
        <f>+'EVALUACION CON CONTROLES'!M22</f>
        <v>Profesional designado para responder observaciones</v>
      </c>
      <c r="U16" s="18" t="str">
        <f>+'EVALUACION CON CONTROLES'!N22</f>
        <v>Al publicar el proyecto de pliego</v>
      </c>
      <c r="V16" s="18" t="str">
        <f>+'EVALUACION CON CONTROLES'!O22</f>
        <v>Al vencer el plazo de observaciones</v>
      </c>
      <c r="W16" s="18" t="str">
        <f>+'EVALUACION CON CONTROLES'!P22</f>
        <v>Registro de observaciones con fecha límite de respuesta</v>
      </c>
      <c r="X16" s="19" t="str">
        <f>+'EVALUACION CON CONTROLES'!Q22</f>
        <v>Diaria durante el plazo de observaciones</v>
      </c>
    </row>
    <row r="17" spans="2:24" ht="106.5" customHeight="1" x14ac:dyDescent="0.2">
      <c r="B17" s="16">
        <v>8</v>
      </c>
      <c r="C17" s="18" t="str">
        <f>+'EVALUACION CON CONTROLES'!C23:F23</f>
        <v>No publicación de la documentación del proceso de selección en el SECOP</v>
      </c>
      <c r="D17" s="17" t="str">
        <f>+'EVALUACION CON CONTROLES'!B23</f>
        <v>SELECCIÓN</v>
      </c>
      <c r="E17" s="17" t="str">
        <f>VLOOKUP(C17,'IDENTIFICACION Y ANALISIS'!$B$19:$F$45,3,FALSE)</f>
        <v>Estatal</v>
      </c>
      <c r="F17" s="17" t="str">
        <f>VLOOKUP(C17,'IDENTIFICACION Y ANALISIS'!$B$19:$F$45,4,FALSE)</f>
        <v>Interno</v>
      </c>
      <c r="G17" s="18" t="str">
        <f>+EVALUACION!H24</f>
        <v>Incumplimiento de la normatividad de contratación pública, con sanciones disciplinarias y hallazgos de control. También puede ocurrir que el proceso pierda validez y deba repetirse.</v>
      </c>
      <c r="H17" s="18">
        <f>+EVALUACION!I24</f>
        <v>1</v>
      </c>
      <c r="I17" s="18">
        <f>+EVALUACION!J24</f>
        <v>1</v>
      </c>
      <c r="J17" s="18">
        <f>+EVALUACION!K24</f>
        <v>2</v>
      </c>
      <c r="K17" s="17" t="str">
        <f>+EVALUACION!L24</f>
        <v>BAJO</v>
      </c>
      <c r="L17" s="18" t="s">
        <v>272</v>
      </c>
      <c r="M17" s="17">
        <v>100</v>
      </c>
      <c r="N17" s="18" t="str">
        <f>+'EVALUACION CON CONTROLES'!G23</f>
        <v>Implementar un cronograma de publicación en el SECOP y realizar auditorías internas para verificar su cumplimiento.</v>
      </c>
      <c r="O17" s="18">
        <f>+'EVALUACION CON CONTROLES'!H23</f>
        <v>1</v>
      </c>
      <c r="P17" s="18">
        <f>+'EVALUACION CON CONTROLES'!I23</f>
        <v>1</v>
      </c>
      <c r="Q17" s="18">
        <f>+'EVALUACION CON CONTROLES'!J23</f>
        <v>2</v>
      </c>
      <c r="R17" s="17" t="str">
        <f>+'EVALUACION CON CONTROLES'!K23</f>
        <v>BAJO</v>
      </c>
      <c r="S17" s="18" t="str">
        <f>+'EVALUACION CON CONTROLES'!L23</f>
        <v>No</v>
      </c>
      <c r="T17" s="18" t="str">
        <f>+'EVALUACION CON CONTROLES'!M23</f>
        <v>Profesional responsable de la publicación en SECOP</v>
      </c>
      <c r="U17" s="18" t="str">
        <f>+'EVALUACION CON CONTROLES'!N23</f>
        <v>Al abrir el proceso</v>
      </c>
      <c r="V17" s="18" t="str">
        <f>+'EVALUACION CON CONTROLES'!O23</f>
        <v>Al publicar el último documento de selección</v>
      </c>
      <c r="W17" s="18" t="str">
        <f>+'EVALUACION CON CONTROLES'!P23</f>
        <v>Auditoría interna con lista de chequeo de documentos publicados</v>
      </c>
      <c r="X17" s="19" t="str">
        <f>+'EVALUACION CON CONTROLES'!Q23</f>
        <v>Semanal durante el proceso</v>
      </c>
    </row>
    <row r="18" spans="2:24" ht="106.5" customHeight="1" x14ac:dyDescent="0.2">
      <c r="B18" s="16">
        <v>9</v>
      </c>
      <c r="C18" s="18" t="str">
        <f>+'EVALUACION CON CONTROLES'!C24:F24</f>
        <v xml:space="preserve">Riesgo de que no se firme el contrato. </v>
      </c>
      <c r="D18" s="17" t="str">
        <f>+'EVALUACION CON CONTROLES'!B24</f>
        <v>CONTRATACIÓN</v>
      </c>
      <c r="E18" s="17" t="str">
        <f>VLOOKUP(C18,'IDENTIFICACION Y ANALISIS'!$B$19:$F$45,3,FALSE)</f>
        <v>General</v>
      </c>
      <c r="F18" s="17" t="str">
        <f>VLOOKUP(C18,'IDENTIFICACION Y ANALISIS'!$B$19:$F$45,4,FALSE)</f>
        <v>Interno</v>
      </c>
      <c r="G18" s="18" t="str">
        <f>+EVALUACION!H25</f>
        <v>Retraso o pérdida de la ejecución de las capacitaciones y eventos, necesidad de adjudicar al siguiente proponente o reiniciar el proceso, y afectación a la población que iba a ser atendida.</v>
      </c>
      <c r="H18" s="18">
        <f>+EVALUACION!I25</f>
        <v>1</v>
      </c>
      <c r="I18" s="18">
        <f>+EVALUACION!J25</f>
        <v>1</v>
      </c>
      <c r="J18" s="18">
        <f>+EVALUACION!K25</f>
        <v>2</v>
      </c>
      <c r="K18" s="17" t="str">
        <f>+EVALUACION!L25</f>
        <v>BAJO</v>
      </c>
      <c r="L18" s="18" t="s">
        <v>273</v>
      </c>
      <c r="M18" s="17">
        <v>50</v>
      </c>
      <c r="N18" s="18" t="str">
        <f>+'EVALUACION CON CONTROLES'!G24</f>
        <v>Hacer seguimiento riguroso a los tiempos de firma, con alertas para evitar retrasos en la formalización. Si el adjudicatario no firma, aplicar lo previsto en el pliego y evaluar adjudicar al siguiente proponente.</v>
      </c>
      <c r="O18" s="18">
        <f>+'EVALUACION CON CONTROLES'!H24</f>
        <v>1</v>
      </c>
      <c r="P18" s="18">
        <f>+'EVALUACION CON CONTROLES'!I24</f>
        <v>1</v>
      </c>
      <c r="Q18" s="18">
        <f>+'EVALUACION CON CONTROLES'!J24</f>
        <v>2</v>
      </c>
      <c r="R18" s="17" t="str">
        <f>+'EVALUACION CON CONTROLES'!K24</f>
        <v>BAJO</v>
      </c>
      <c r="S18" s="18" t="str">
        <f>+'EVALUACION CON CONTROLES'!L24</f>
        <v>No</v>
      </c>
      <c r="T18" s="18" t="str">
        <f>+'EVALUACION CON CONTROLES'!M24</f>
        <v>Ordenador del gasto y área jurídica</v>
      </c>
      <c r="U18" s="18" t="str">
        <f>+'EVALUACION CON CONTROLES'!N24</f>
        <v>Al comunicar la adjudicación</v>
      </c>
      <c r="V18" s="18" t="str">
        <f>+'EVALUACION CON CONTROLES'!O24</f>
        <v>Al firmar el contrato</v>
      </c>
      <c r="W18" s="18" t="str">
        <f>+'EVALUACION CON CONTROLES'!P24</f>
        <v>Alertas de plazos de firma y verificación de documentos del adjudicatario</v>
      </c>
      <c r="X18" s="19" t="str">
        <f>+'EVALUACION CON CONTROLES'!Q24</f>
        <v>Diaria hasta la firma</v>
      </c>
    </row>
    <row r="19" spans="2:24" ht="106.5" customHeight="1" x14ac:dyDescent="0.2">
      <c r="B19" s="16">
        <v>10</v>
      </c>
      <c r="C19" s="18" t="str">
        <f>+'EVALUACION CON CONTROLES'!C25:F25</f>
        <v>Falta de constitución o constitución tardía de la garantía única. Aceptación de garantías que no se ajustan a lo contemplado en el contrato</v>
      </c>
      <c r="D19" s="17" t="str">
        <f>+'EVALUACION CON CONTROLES'!B25</f>
        <v>CONTRATACIÓN</v>
      </c>
      <c r="E19" s="17" t="str">
        <f>VLOOKUP(C19,'IDENTIFICACION Y ANALISIS'!$B$19:$F$45,3,FALSE)</f>
        <v>General</v>
      </c>
      <c r="F19" s="17" t="str">
        <f>VLOOKUP(C19,'IDENTIFICACION Y ANALISIS'!$B$19:$F$45,4,FALSE)</f>
        <v>Externo</v>
      </c>
      <c r="G19" s="18" t="str">
        <f>+EVALUACION!H26</f>
        <v>Retraso en el perfeccionamiento y el acta de inicio. La entidad queda sin respaldo ante incumplimientos o daños, con posible detrimento patrimonial.</v>
      </c>
      <c r="H19" s="18">
        <f>+EVALUACION!I26</f>
        <v>1</v>
      </c>
      <c r="I19" s="18">
        <f>+EVALUACION!J26</f>
        <v>1</v>
      </c>
      <c r="J19" s="18">
        <f>+EVALUACION!K26</f>
        <v>2</v>
      </c>
      <c r="K19" s="17" t="str">
        <f>+EVALUACION!L26</f>
        <v>BAJO</v>
      </c>
      <c r="L19" s="18" t="s">
        <v>273</v>
      </c>
      <c r="M19" s="17">
        <v>100</v>
      </c>
      <c r="N19" s="18" t="str">
        <f>+'EVALUACION CON CONTROLES'!G25</f>
        <v>Exigir la constitución de la garantía dentro de un plazo máximo después de la adjudicación, verificar su cumplimiento con alertas y revisar jurídicamente la póliza antes de aprobarla. No firmar el acta de inicio sin garantía aprobada.</v>
      </c>
      <c r="O19" s="18">
        <f>+'EVALUACION CON CONTROLES'!H25</f>
        <v>1</v>
      </c>
      <c r="P19" s="18">
        <f>+'EVALUACION CON CONTROLES'!I25</f>
        <v>1</v>
      </c>
      <c r="Q19" s="18">
        <f>+'EVALUACION CON CONTROLES'!J25</f>
        <v>2</v>
      </c>
      <c r="R19" s="17" t="str">
        <f>+'EVALUACION CON CONTROLES'!K25</f>
        <v>BAJO</v>
      </c>
      <c r="S19" s="18" t="str">
        <f>+'EVALUACION CON CONTROLES'!L25</f>
        <v>No</v>
      </c>
      <c r="T19" s="18" t="str">
        <f>+'EVALUACION CON CONTROLES'!M25</f>
        <v>Área jurídica y supervisor</v>
      </c>
      <c r="U19" s="18" t="str">
        <f>+'EVALUACION CON CONTROLES'!N25</f>
        <v>Al firmar el contrato</v>
      </c>
      <c r="V19" s="18" t="str">
        <f>+'EVALUACION CON CONTROLES'!O25</f>
        <v>Al aprobar la garantía y firmar el acta de inicio</v>
      </c>
      <c r="W19" s="18" t="str">
        <f>+'EVALUACION CON CONTROLES'!P25</f>
        <v>Alertas de plazo de constitución y revisión de la póliza</v>
      </c>
      <c r="X19" s="19" t="str">
        <f>+'EVALUACION CON CONTROLES'!Q25</f>
        <v>Semanal hasta su aprobación</v>
      </c>
    </row>
    <row r="20" spans="2:24" ht="106.5" customHeight="1" x14ac:dyDescent="0.2">
      <c r="B20" s="16">
        <v>11</v>
      </c>
      <c r="C20" s="18" t="str">
        <f>+'EVALUACION CON CONTROLES'!C26:F26</f>
        <v>No publicación de la documentación del proceso de selección en el SECOP</v>
      </c>
      <c r="D20" s="17" t="str">
        <f>+'EVALUACION CON CONTROLES'!B26</f>
        <v>CONTRATACIÓN</v>
      </c>
      <c r="E20" s="17" t="str">
        <f>VLOOKUP(C20,'IDENTIFICACION Y ANALISIS'!$B$19:$F$45,3,FALSE)</f>
        <v>Estatal</v>
      </c>
      <c r="F20" s="17" t="str">
        <f>VLOOKUP(C20,'IDENTIFICACION Y ANALISIS'!$B$19:$F$45,4,FALSE)</f>
        <v>Interno</v>
      </c>
      <c r="G20" s="18" t="str">
        <f>+EVALUACION!H27</f>
        <v>Falta de publicidad del contrato y sus soportes, lo que puede generar sanciones y hallazgos de los órganos de control. Además, no se puede iniciar ni pagar la ejecución sin el cumplimiento de este requisito.</v>
      </c>
      <c r="H20" s="18">
        <f>+EVALUACION!I27</f>
        <v>3</v>
      </c>
      <c r="I20" s="18">
        <f>+EVALUACION!J27</f>
        <v>2</v>
      </c>
      <c r="J20" s="18">
        <f>+EVALUACION!K27</f>
        <v>5</v>
      </c>
      <c r="K20" s="17" t="str">
        <f>+EVALUACION!L27</f>
        <v>MEDIO</v>
      </c>
      <c r="L20" s="18" t="s">
        <v>272</v>
      </c>
      <c r="M20" s="17">
        <v>100</v>
      </c>
      <c r="N20" s="18" t="str">
        <f>+'EVALUACION CON CONTROLES'!G26</f>
        <v>Implementar un cronograma de publicación en el SECOP y realizar auditorías internas para verificar su cumplimiento.</v>
      </c>
      <c r="O20" s="18">
        <f>+'EVALUACION CON CONTROLES'!H26</f>
        <v>3</v>
      </c>
      <c r="P20" s="18">
        <f>+'EVALUACION CON CONTROLES'!I26</f>
        <v>2</v>
      </c>
      <c r="Q20" s="18">
        <f>+'EVALUACION CON CONTROLES'!J26</f>
        <v>5</v>
      </c>
      <c r="R20" s="17" t="str">
        <f>+'EVALUACION CON CONTROLES'!K26</f>
        <v>MEDIO</v>
      </c>
      <c r="S20" s="18" t="str">
        <f>+'EVALUACION CON CONTROLES'!L26</f>
        <v>No</v>
      </c>
      <c r="T20" s="18" t="str">
        <f>+'EVALUACION CON CONTROLES'!M26</f>
        <v>Profesional responsable de la publicación en SECOP</v>
      </c>
      <c r="U20" s="18" t="str">
        <f>+'EVALUACION CON CONTROLES'!N26</f>
        <v>Al firmar el contrato</v>
      </c>
      <c r="V20" s="18" t="str">
        <f>+'EVALUACION CON CONTROLES'!O26</f>
        <v>Al publicar contrato, garantías y demás soportes</v>
      </c>
      <c r="W20" s="18" t="str">
        <f>+'EVALUACION CON CONTROLES'!P26</f>
        <v>Auditoría interna con lista de chequeo</v>
      </c>
      <c r="X20" s="19" t="str">
        <f>+'EVALUACION CON CONTROLES'!Q26</f>
        <v>Una vez por contrato, con verificación mensual</v>
      </c>
    </row>
    <row r="21" spans="2:24" ht="106.5" customHeight="1" x14ac:dyDescent="0.2">
      <c r="B21" s="16">
        <v>12</v>
      </c>
      <c r="C21" s="18" t="str">
        <f>+'EVALUACION CON CONTROLES'!C27:F27</f>
        <v>Presentación de reclamos de terceros sobre la selección del oferente que retrasen el perfeccionamiento del contrato.</v>
      </c>
      <c r="D21" s="17" t="str">
        <f>+'EVALUACION CON CONTROLES'!B27</f>
        <v>CONTRATACIÓN</v>
      </c>
      <c r="E21" s="17" t="str">
        <f>VLOOKUP(C21,'IDENTIFICACION Y ANALISIS'!$B$19:$F$45,3,FALSE)</f>
        <v>Especifico</v>
      </c>
      <c r="F21" s="17" t="str">
        <f>VLOOKUP(C21,'IDENTIFICACION Y ANALISIS'!$B$19:$F$45,4,FALSE)</f>
        <v>Externo</v>
      </c>
      <c r="G21" s="18" t="str">
        <f>+EVALUACION!H28</f>
        <v>Suspensión o retraso del perfeccionamiento del contrato, desgaste jurídico y administrativo, y posible retraso del cronograma de capacitaciones.</v>
      </c>
      <c r="H21" s="18">
        <f>+EVALUACION!I28</f>
        <v>2</v>
      </c>
      <c r="I21" s="18">
        <f>+EVALUACION!J28</f>
        <v>2</v>
      </c>
      <c r="J21" s="18">
        <f>+EVALUACION!K28</f>
        <v>4</v>
      </c>
      <c r="K21" s="17" t="str">
        <f>+EVALUACION!L28</f>
        <v>BAJO</v>
      </c>
      <c r="L21" s="18" t="s">
        <v>272</v>
      </c>
      <c r="M21" s="17">
        <v>100</v>
      </c>
      <c r="N21" s="18" t="str">
        <f>+'EVALUACION CON CONTROLES'!G27</f>
        <v>Definir una estrategia de resolución temprana de controversias, con un equipo jurídico preparado para responder de forma ágil y con soportes a los reclamos.</v>
      </c>
      <c r="O21" s="18">
        <f>+'EVALUACION CON CONTROLES'!H27</f>
        <v>2</v>
      </c>
      <c r="P21" s="18">
        <f>+'EVALUACION CON CONTROLES'!I27</f>
        <v>2</v>
      </c>
      <c r="Q21" s="18">
        <f>+'EVALUACION CON CONTROLES'!J27</f>
        <v>4</v>
      </c>
      <c r="R21" s="17" t="str">
        <f>+'EVALUACION CON CONTROLES'!K27</f>
        <v>BAJO</v>
      </c>
      <c r="S21" s="18" t="str">
        <f>+'EVALUACION CON CONTROLES'!L27</f>
        <v>No</v>
      </c>
      <c r="T21" s="18" t="str">
        <f>+'EVALUACION CON CONTROLES'!M27</f>
        <v>Área jurídica</v>
      </c>
      <c r="U21" s="18" t="str">
        <f>+'EVALUACION CON CONTROLES'!N27</f>
        <v>Al presentarse el reclamo</v>
      </c>
      <c r="V21" s="18" t="str">
        <f>+'EVALUACION CON CONTROLES'!O27</f>
        <v>Al resolver el reclamo</v>
      </c>
      <c r="W21" s="18" t="str">
        <f>+'EVALUACION CON CONTROLES'!P27</f>
        <v>Seguimiento a los términos de respuesta y a las decisiones adoptadas</v>
      </c>
      <c r="X21" s="19" t="str">
        <f>+'EVALUACION CON CONTROLES'!Q27</f>
        <v>Semanal mientras haya reclamos</v>
      </c>
    </row>
    <row r="22" spans="2:24" ht="106.5" customHeight="1" x14ac:dyDescent="0.2">
      <c r="B22" s="16">
        <v>13</v>
      </c>
      <c r="C22" s="18" t="str">
        <f>+'EVALUACION CON CONTROLES'!C28:F28</f>
        <v>Incumplimiento de la administración en los pagos.</v>
      </c>
      <c r="D22" s="17" t="str">
        <f>+'EVALUACION CON CONTROLES'!B28</f>
        <v>EJECUCIÓN</v>
      </c>
      <c r="E22" s="17" t="str">
        <f>VLOOKUP(C22,'IDENTIFICACION Y ANALISIS'!$B$19:$F$45,3,FALSE)</f>
        <v>Estatal</v>
      </c>
      <c r="F22" s="17" t="str">
        <f>VLOOKUP(C22,'IDENTIFICACION Y ANALISIS'!$B$19:$F$45,4,FALSE)</f>
        <v>Externo</v>
      </c>
      <c r="G22" s="18" t="str">
        <f>+EVALUACION!H29</f>
        <v>Afectación del flujo de caja del contratista, que puede reducir la calidad del servicio o suspender los eventos. Pueden aparecer reclamaciones económicas, intereses de mora y desequilibrio contractual.</v>
      </c>
      <c r="H22" s="18">
        <f>+EVALUACION!I29</f>
        <v>3</v>
      </c>
      <c r="I22" s="18">
        <f>+EVALUACION!J29</f>
        <v>3</v>
      </c>
      <c r="J22" s="18">
        <f>+EVALUACION!K29</f>
        <v>6</v>
      </c>
      <c r="K22" s="17" t="str">
        <f>+EVALUACION!L29</f>
        <v>ALTO</v>
      </c>
      <c r="L22" s="18" t="s">
        <v>274</v>
      </c>
      <c r="M22" s="17">
        <v>100</v>
      </c>
      <c r="N22" s="18" t="str">
        <f>+'EVALUACION CON CONTROLES'!G28</f>
        <v>Establecer un calendario de pagos claro (PAC), verificar la disponibilidad presupuestal y hacer seguimiento a las cuentas pendientes, con revisión oportuna de los informes del supervisor.</v>
      </c>
      <c r="O22" s="18">
        <f>+'EVALUACION CON CONTROLES'!H28</f>
        <v>3</v>
      </c>
      <c r="P22" s="18">
        <f>+'EVALUACION CON CONTROLES'!I28</f>
        <v>3</v>
      </c>
      <c r="Q22" s="18">
        <f>+'EVALUACION CON CONTROLES'!J28</f>
        <v>6</v>
      </c>
      <c r="R22" s="17" t="str">
        <f>+'EVALUACION CON CONTROLES'!K28</f>
        <v>ALTO</v>
      </c>
      <c r="S22" s="18" t="str">
        <f>+'EVALUACION CON CONTROLES'!L28</f>
        <v>Sí</v>
      </c>
      <c r="T22" s="18" t="str">
        <f>+'EVALUACION CON CONTROLES'!M28</f>
        <v>Ordenador del gasto, área financiera y supervisor</v>
      </c>
      <c r="U22" s="18" t="str">
        <f>+'EVALUACION CON CONTROLES'!N28</f>
        <v>Desde el inicio de la ejecución</v>
      </c>
      <c r="V22" s="18" t="str">
        <f>+'EVALUACION CON CONTROLES'!O28</f>
        <v>Al pagar la última cuenta</v>
      </c>
      <c r="W22" s="18" t="str">
        <f>+'EVALUACION CON CONTROLES'!P28</f>
        <v>Seguimiento al calendario de pagos (PAC) y a las cuentas radicadas</v>
      </c>
      <c r="X22" s="19" t="str">
        <f>+'EVALUACION CON CONTROLES'!Q28</f>
        <v>Mensual</v>
      </c>
    </row>
    <row r="23" spans="2:24" ht="282" customHeight="1" x14ac:dyDescent="0.2">
      <c r="B23" s="16">
        <v>14</v>
      </c>
      <c r="C23" s="18" t="str">
        <f>+'EVALUACION CON CONTROLES'!C29:F29</f>
        <v>Fluctuaciones del valor de la moneda</v>
      </c>
      <c r="D23" s="17" t="str">
        <f>+'EVALUACION CON CONTROLES'!B29</f>
        <v>EJECUCIÓN</v>
      </c>
      <c r="E23" s="17" t="str">
        <f>VLOOKUP(C23,'IDENTIFICACION Y ANALISIS'!$B$19:$F$45,3,FALSE)</f>
        <v>Especifico</v>
      </c>
      <c r="F23" s="17" t="str">
        <f>VLOOKUP(C23,'IDENTIFICACION Y ANALISIS'!$B$19:$F$45,4,FALSE)</f>
        <v>Externo</v>
      </c>
      <c r="G23" s="18" t="str">
        <f>+EVALUACION!H30</f>
        <v>Aumento en los costos de insumos o servicios que dependan de bienes importados (por ejemplo, tecnología o material didáctico), con posible desequilibrio económico del contrato.</v>
      </c>
      <c r="H23" s="18">
        <f>+EVALUACION!I30</f>
        <v>2</v>
      </c>
      <c r="I23" s="18">
        <f>+EVALUACION!J30</f>
        <v>1</v>
      </c>
      <c r="J23" s="18">
        <f>+EVALUACION!K30</f>
        <v>3</v>
      </c>
      <c r="K23" s="17" t="str">
        <f>+EVALUACION!L30</f>
        <v>BAJO</v>
      </c>
      <c r="L23" s="18" t="s">
        <v>273</v>
      </c>
      <c r="M23" s="17">
        <v>100</v>
      </c>
      <c r="N23" s="18" t="str">
        <f>+'EVALUACION CON CONTROLES'!G29</f>
        <v>Establecer cláusulas de ajuste por variación cambiaria cuando aplique y preferir bienes y servicios nacionales para reducir la exposición.</v>
      </c>
      <c r="O23" s="18">
        <f>+'EVALUACION CON CONTROLES'!H29</f>
        <v>2</v>
      </c>
      <c r="P23" s="18">
        <f>+'EVALUACION CON CONTROLES'!I29</f>
        <v>1</v>
      </c>
      <c r="Q23" s="18">
        <f>+'EVALUACION CON CONTROLES'!J29</f>
        <v>3</v>
      </c>
      <c r="R23" s="17" t="str">
        <f>+'EVALUACION CON CONTROLES'!K29</f>
        <v>BAJO</v>
      </c>
      <c r="S23" s="18" t="str">
        <f>+'EVALUACION CON CONTROLES'!L29</f>
        <v>Sí, si el riesgo no fue asignado al contratista</v>
      </c>
      <c r="T23" s="18" t="str">
        <f>+'EVALUACION CON CONTROLES'!M29</f>
        <v>Área jurídica y supervisor</v>
      </c>
      <c r="U23" s="18" t="str">
        <f>+'EVALUACION CON CONTROLES'!N29</f>
        <v>Al incluir las cláusulas en el contrato</v>
      </c>
      <c r="V23" s="18" t="str">
        <f>+'EVALUACION CON CONTROLES'!O29</f>
        <v>Hasta la liquidación del contrato</v>
      </c>
      <c r="W23" s="18" t="str">
        <f>+'EVALUACION CON CONTROLES'!P29</f>
        <v>Comparación de costos de insumos importados frente a lo presupuestado</v>
      </c>
      <c r="X23" s="19" t="str">
        <f>+'EVALUACION CON CONTROLES'!Q29</f>
        <v>Trimestral</v>
      </c>
    </row>
    <row r="24" spans="2:24" ht="106.5" customHeight="1" x14ac:dyDescent="0.2">
      <c r="B24" s="16">
        <v>15</v>
      </c>
      <c r="C24" s="18" t="str">
        <f>+'EVALUACION CON CONTROLES'!C30:F30</f>
        <v>Cambio de precios en factores de producción.</v>
      </c>
      <c r="D24" s="17" t="str">
        <f>+'EVALUACION CON CONTROLES'!B30</f>
        <v>EJECUCIÓN</v>
      </c>
      <c r="E24" s="17" t="str">
        <f>VLOOKUP(C24,'IDENTIFICACION Y ANALISIS'!$B$19:$F$45,3,FALSE)</f>
        <v>General</v>
      </c>
      <c r="F24" s="17" t="str">
        <f>VLOOKUP(C24,'IDENTIFICACION Y ANALISIS'!$B$19:$F$45,4,FALSE)</f>
        <v>Externo</v>
      </c>
      <c r="G24" s="18" t="str">
        <f>+EVALUACION!H31</f>
        <v>Sobrecostos en logística, refrigerios, alquiler de espacios, material y honorarios, con riesgo de reducir la calidad o el alcance de las actividades.</v>
      </c>
      <c r="H24" s="18">
        <f>+EVALUACION!I31</f>
        <v>4</v>
      </c>
      <c r="I24" s="18">
        <f>+EVALUACION!J31</f>
        <v>4</v>
      </c>
      <c r="J24" s="18">
        <f>+EVALUACION!K31</f>
        <v>8</v>
      </c>
      <c r="K24" s="17" t="str">
        <f>+EVALUACION!L31</f>
        <v>EXTREMO</v>
      </c>
      <c r="L24" s="18" t="s">
        <v>273</v>
      </c>
      <c r="M24" s="17">
        <v>100</v>
      </c>
      <c r="N24" s="18" t="str">
        <f>+'EVALUACION CON CONTROLES'!G30</f>
        <v>Incluir cláusulas de revisión de precios, actualizar el estudio de mercado con cotizaciones vigentes y mantener relaciones estables con proveedores para minimizar variaciones bruscas.</v>
      </c>
      <c r="O24" s="18">
        <f>+'EVALUACION CON CONTROLES'!H30</f>
        <v>4</v>
      </c>
      <c r="P24" s="18">
        <f>+'EVALUACION CON CONTROLES'!I30</f>
        <v>4</v>
      </c>
      <c r="Q24" s="18">
        <f>+'EVALUACION CON CONTROLES'!J30</f>
        <v>8</v>
      </c>
      <c r="R24" s="17" t="str">
        <f>+'EVALUACION CON CONTROLES'!K30</f>
        <v>EXTREMO</v>
      </c>
      <c r="S24" s="18" t="str">
        <f>+'EVALUACION CON CONTROLES'!L30</f>
        <v>Sí, si el riesgo no fue asignado al contratista</v>
      </c>
      <c r="T24" s="18" t="str">
        <f>+'EVALUACION CON CONTROLES'!M30</f>
        <v>Equipo formulador y supervisor</v>
      </c>
      <c r="U24" s="18" t="str">
        <f>+'EVALUACION CON CONTROLES'!N30</f>
        <v>Al elaborar el estudio de mercado</v>
      </c>
      <c r="V24" s="18" t="str">
        <f>+'EVALUACION CON CONTROLES'!O30</f>
        <v>Hasta la liquidación del contrato</v>
      </c>
      <c r="W24" s="18" t="str">
        <f>+'EVALUACION CON CONTROLES'!P30</f>
        <v>Actualización de cotizaciones y análisis de variación de precios</v>
      </c>
      <c r="X24" s="19" t="str">
        <f>+'EVALUACION CON CONTROLES'!Q30</f>
        <v>Trimestral</v>
      </c>
    </row>
    <row r="25" spans="2:24" ht="106.5" customHeight="1" x14ac:dyDescent="0.2">
      <c r="B25" s="16">
        <v>17</v>
      </c>
      <c r="C25" s="18" t="str">
        <f>+'EVALUACION CON CONTROLES'!C32:F32</f>
        <v>Incumplimiento de compromisos adquiridos por el contratista seleccionado con sus subcontratistas, suministradores de bienes y servicios.</v>
      </c>
      <c r="D25" s="17" t="str">
        <f>+'EVALUACION CON CONTROLES'!B32</f>
        <v>EJECUCIÓN</v>
      </c>
      <c r="E25" s="17" t="str">
        <f>VLOOKUP(C25,'IDENTIFICACION Y ANALISIS'!$B$19:$F$45,3,FALSE)</f>
        <v>Especifico</v>
      </c>
      <c r="F25" s="17" t="str">
        <f>VLOOKUP(C25,'IDENTIFICACION Y ANALISIS'!$B$19:$F$45,4,FALSE)</f>
        <v>Externo</v>
      </c>
      <c r="G25" s="18" t="str">
        <f>+EVALUACION!H33</f>
        <v>Suspensión de servicios de apoyo (logística, talleristas, salones), lo que genera cancelación o aplazamiento de eventos, reclamaciones a la entidad y afectación de la calidad de la ejecución.</v>
      </c>
      <c r="H25" s="18">
        <f>+EVALUACION!I33</f>
        <v>4</v>
      </c>
      <c r="I25" s="18">
        <f>+EVALUACION!J33</f>
        <v>4</v>
      </c>
      <c r="J25" s="18">
        <f>+EVALUACION!K33</f>
        <v>8</v>
      </c>
      <c r="K25" s="17" t="str">
        <f>+EVALUACION!L33</f>
        <v>EXTREMO</v>
      </c>
      <c r="L25" s="18" t="s">
        <v>274</v>
      </c>
      <c r="M25" s="17">
        <v>100</v>
      </c>
      <c r="N25" s="18" t="str">
        <f>+'EVALUACION CON CONTROLES'!G32</f>
        <v>Exigir planes de trabajo y cronogramas detallados de los subcontratistas y monitorear su cumplimiento mediante auditorías periódicas. Solicitar un plan de contingencia y reemplazo de proveedores cuando se presente el incumplimiento.</v>
      </c>
      <c r="O25" s="18">
        <f>+'EVALUACION CON CONTROLES'!H32</f>
        <v>4</v>
      </c>
      <c r="P25" s="18">
        <f>+'EVALUACION CON CONTROLES'!I32</f>
        <v>4</v>
      </c>
      <c r="Q25" s="18">
        <f>+'EVALUACION CON CONTROLES'!J32</f>
        <v>8</v>
      </c>
      <c r="R25" s="17" t="str">
        <f>+'EVALUACION CON CONTROLES'!K32</f>
        <v>EXTREMO</v>
      </c>
      <c r="S25" s="18" t="str">
        <f>+'EVALUACION CON CONTROLES'!L32</f>
        <v>No</v>
      </c>
      <c r="T25" s="18" t="str">
        <f>+'EVALUACION CON CONTROLES'!M32</f>
        <v>Supervisor del contrato</v>
      </c>
      <c r="U25" s="18" t="str">
        <f>+'EVALUACION CON CONTROLES'!N32</f>
        <v>Al aprobar el plan de trabajo</v>
      </c>
      <c r="V25" s="18" t="str">
        <f>+'EVALUACION CON CONTROLES'!O32</f>
        <v>Hasta el final de la ejecución</v>
      </c>
      <c r="W25" s="18" t="str">
        <f>+'EVALUACION CON CONTROLES'!P32</f>
        <v>Auditorías a cronogramas y soportes de pago a subcontratistas</v>
      </c>
      <c r="X25" s="19" t="str">
        <f>+'EVALUACION CON CONTROLES'!Q32</f>
        <v>Mensual</v>
      </c>
    </row>
    <row r="26" spans="2:24" ht="106.5" customHeight="1" x14ac:dyDescent="0.2">
      <c r="B26" s="16">
        <v>18</v>
      </c>
      <c r="C26" s="18" t="s">
        <v>49</v>
      </c>
      <c r="D26" s="17" t="str">
        <f>+'EVALUACION CON CONTROLES'!B33</f>
        <v>EJECUCIÓN</v>
      </c>
      <c r="E26" s="17" t="str">
        <f>VLOOKUP(C26,'IDENTIFICACION Y ANALISIS'!$B$19:$F$45,3,FALSE)</f>
        <v>General</v>
      </c>
      <c r="F26" s="17" t="str">
        <f>VLOOKUP(C26,'IDENTIFICACION Y ANALISIS'!$B$19:$F$45,4,FALSE)</f>
        <v>Externo</v>
      </c>
      <c r="G26" s="18" t="str">
        <f>+EVALUACION!H34</f>
        <v>Retraso en la entrega de bienes o materiales necesarios para las capacitaciones y prórrogas del contrato. Solo aplica si hay bienes importados.</v>
      </c>
      <c r="H26" s="18">
        <f>+EVALUACION!I34</f>
        <v>1</v>
      </c>
      <c r="I26" s="18">
        <f>+EVALUACION!J34</f>
        <v>1</v>
      </c>
      <c r="J26" s="18">
        <f>+EVALUACION!K34</f>
        <v>2</v>
      </c>
      <c r="K26" s="17" t="str">
        <f>+EVALUACION!L34</f>
        <v>BAJO</v>
      </c>
      <c r="L26" s="18" t="s">
        <v>274</v>
      </c>
      <c r="M26" s="17">
        <v>101</v>
      </c>
      <c r="N26" s="18" t="str">
        <f>+'EVALUACION CON CONTROLES'!G33</f>
        <v>Realizar una planificación detallada antes del inicio de las actividades y establecer sanciones por retrasos injustificados.</v>
      </c>
      <c r="O26" s="18">
        <f>+'EVALUACION CON CONTROLES'!H33</f>
        <v>1</v>
      </c>
      <c r="P26" s="18">
        <f>+'EVALUACION CON CONTROLES'!I33</f>
        <v>1</v>
      </c>
      <c r="Q26" s="18">
        <f>+'EVALUACION CON CONTROLES'!J33</f>
        <v>2</v>
      </c>
      <c r="R26" s="17" t="str">
        <f>+'EVALUACION CON CONTROLES'!K33</f>
        <v>BAJO</v>
      </c>
      <c r="S26" s="18" t="str">
        <f>+'EVALUACION CON CONTROLES'!L33</f>
        <v>No</v>
      </c>
      <c r="T26" s="18" t="str">
        <f>+'EVALUACION CON CONTROLES'!M33</f>
        <v>Supervisor del contrato</v>
      </c>
      <c r="U26" s="18" t="str">
        <f>+'EVALUACION CON CONTROLES'!N33</f>
        <v>Al firmar el contrato</v>
      </c>
      <c r="V26" s="18" t="str">
        <f>+'EVALUACION CON CONTROLES'!O33</f>
        <v>Al firmar el acta de inicio</v>
      </c>
      <c r="W26" s="18" t="str">
        <f>+'EVALUACION CON CONTROLES'!P33</f>
        <v>Verificación del plan de trabajo y cronograma antes del inicio</v>
      </c>
      <c r="X26" s="19" t="str">
        <f>+'EVALUACION CON CONTROLES'!Q33</f>
        <v>Una vez, con seguimiento semanal hasta el inicio</v>
      </c>
    </row>
    <row r="27" spans="2:24" ht="106.5" customHeight="1" x14ac:dyDescent="0.2">
      <c r="B27" s="16">
        <v>19</v>
      </c>
      <c r="C27" s="18" t="str">
        <f>+'EVALUACION CON CONTROLES'!C34:F34</f>
        <v>Mayor tiempo del previsto en la ejecución del contrato y en la ejecución de actividades, que afecten el desarrollo normal del contrato por retrasos y/o demoras en tramites de importación (si aplica).</v>
      </c>
      <c r="D27" s="17" t="str">
        <f>+'EVALUACION CON CONTROLES'!B34</f>
        <v>EJECUCIÓN</v>
      </c>
      <c r="E27" s="17" t="str">
        <f>VLOOKUP(C27,'IDENTIFICACION Y ANALISIS'!$B$19:$F$45,3,FALSE)</f>
        <v>Especifico</v>
      </c>
      <c r="F27" s="17" t="str">
        <f>VLOOKUP(C27,'IDENTIFICACION Y ANALISIS'!$B$19:$F$45,4,FALSE)</f>
        <v>Externo</v>
      </c>
      <c r="G27" s="18" t="str">
        <f>+EVALUACION!H34</f>
        <v>Retraso en la entrega de bienes o materiales necesarios para las capacitaciones y prórrogas del contrato. Solo aplica si hay bienes importados.</v>
      </c>
      <c r="H27" s="18">
        <f>+EVALUACION!I34</f>
        <v>1</v>
      </c>
      <c r="I27" s="18">
        <f>+EVALUACION!J34</f>
        <v>1</v>
      </c>
      <c r="J27" s="18">
        <f>+EVALUACION!K34</f>
        <v>2</v>
      </c>
      <c r="K27" s="17" t="str">
        <f>+EVALUACION!L34</f>
        <v>BAJO</v>
      </c>
      <c r="L27" s="18" t="s">
        <v>273</v>
      </c>
      <c r="M27" s="17">
        <v>100</v>
      </c>
      <c r="N27" s="18" t="str">
        <f>+'EVALUACION CON CONTROLES'!G34</f>
        <v>Establecer hitos de control en el cronograma y revisiones periódicas con el contratista, solicitando con anticipación los bienes importados o sustituyéndolos por equivalentes nacionales.</v>
      </c>
      <c r="O27" s="18">
        <f>+'EVALUACION CON CONTROLES'!H34</f>
        <v>1</v>
      </c>
      <c r="P27" s="18">
        <f>+'EVALUACION CON CONTROLES'!I34</f>
        <v>1</v>
      </c>
      <c r="Q27" s="18">
        <f>+'EVALUACION CON CONTROLES'!J34</f>
        <v>2</v>
      </c>
      <c r="R27" s="17" t="str">
        <f>+'EVALUACION CON CONTROLES'!K34</f>
        <v>BAJO</v>
      </c>
      <c r="S27" s="18" t="str">
        <f>+'EVALUACION CON CONTROLES'!L34</f>
        <v>No</v>
      </c>
      <c r="T27" s="18" t="str">
        <f>+'EVALUACION CON CONTROLES'!M34</f>
        <v>Supervisor del contrato</v>
      </c>
      <c r="U27" s="18" t="str">
        <f>+'EVALUACION CON CONTROLES'!N34</f>
        <v>Al aprobar el plan de trabajo</v>
      </c>
      <c r="V27" s="18" t="str">
        <f>+'EVALUACION CON CONTROLES'!O34</f>
        <v>Hasta la entrega de los bienes</v>
      </c>
      <c r="W27" s="18" t="str">
        <f>+'EVALUACION CON CONTROLES'!P34</f>
        <v>Revisión de hitos de entrega en el cronograma</v>
      </c>
      <c r="X27" s="19" t="str">
        <f>+'EVALUACION CON CONTROLES'!Q34</f>
        <v>Quincenal</v>
      </c>
    </row>
    <row r="28" spans="2:24" ht="106.5" customHeight="1" thickBot="1" x14ac:dyDescent="0.25">
      <c r="B28" s="27">
        <v>20</v>
      </c>
      <c r="C28" s="18" t="str">
        <f>+'EVALUACION CON CONTROLES'!C35:F35</f>
        <v>Demoras y retrasos en la ejecución del contrato atribuibles a la falta o falla en las actividades a cargo del contratista.</v>
      </c>
      <c r="D28" s="17" t="str">
        <f>+'EVALUACION CON CONTROLES'!B35</f>
        <v>EJECUCIÓN</v>
      </c>
      <c r="E28" s="17" t="str">
        <f>VLOOKUP(C28,'IDENTIFICACION Y ANALISIS'!$B$19:$F$45,3,FALSE)</f>
        <v>General</v>
      </c>
      <c r="F28" s="17" t="str">
        <f>VLOOKUP(C28,'IDENTIFICACION Y ANALISIS'!$B$19:$F$45,4,FALSE)</f>
        <v>Interno</v>
      </c>
      <c r="G28" s="28" t="str">
        <f>+EVALUACION!H35</f>
        <v>Incumplimiento del cronograma y de las metas de cobertura, con aplicación de multas o cláusula penal, posible caducidad o terminación anticipada y población sin atender oportunamente.</v>
      </c>
      <c r="H28" s="18">
        <f>+EVALUACION!I35</f>
        <v>4</v>
      </c>
      <c r="I28" s="18">
        <f>+EVALUACION!J35</f>
        <v>3</v>
      </c>
      <c r="J28" s="18">
        <f>+EVALUACION!K35</f>
        <v>7</v>
      </c>
      <c r="K28" s="17" t="str">
        <f>+EVALUACION!L35</f>
        <v>ALTO</v>
      </c>
      <c r="L28" s="28" t="s">
        <v>274</v>
      </c>
      <c r="M28" s="29">
        <v>100</v>
      </c>
      <c r="N28" s="18" t="str">
        <f>+'EVALUACION CON CONTROLES'!G35</f>
        <v>Establecer un sistema de multas y penalidades por incumplimiento del cronograma de actividades, con requerimientos por escrito y planes de mejora.</v>
      </c>
      <c r="O28" s="18">
        <f>+'EVALUACION CON CONTROLES'!H35</f>
        <v>4</v>
      </c>
      <c r="P28" s="18">
        <f>+'EVALUACION CON CONTROLES'!I35</f>
        <v>3</v>
      </c>
      <c r="Q28" s="18">
        <f>+'EVALUACION CON CONTROLES'!J35</f>
        <v>7</v>
      </c>
      <c r="R28" s="17" t="str">
        <f>+'EVALUACION CON CONTROLES'!K35</f>
        <v>ALTO</v>
      </c>
      <c r="S28" s="18" t="str">
        <f>+'EVALUACION CON CONTROLES'!L35</f>
        <v>No</v>
      </c>
      <c r="T28" s="18" t="str">
        <f>+'EVALUACION CON CONTROLES'!M35</f>
        <v>Supervisor del contrato</v>
      </c>
      <c r="U28" s="18" t="str">
        <f>+'EVALUACION CON CONTROLES'!N35</f>
        <v>Desde el inicio de la ejecución</v>
      </c>
      <c r="V28" s="18" t="str">
        <f>+'EVALUACION CON CONTROLES'!O35</f>
        <v>Hasta el final de la ejecución</v>
      </c>
      <c r="W28" s="18" t="str">
        <f>+'EVALUACION CON CONTROLES'!P35</f>
        <v>Informes de supervisión, verificación de asistencia a las actividades y cumplimiento de metas de cobertura</v>
      </c>
      <c r="X28" s="19" t="str">
        <f>+'EVALUACION CON CONTROLES'!Q35</f>
        <v>Mensual</v>
      </c>
    </row>
    <row r="29" spans="2:24" ht="106.5" customHeight="1" x14ac:dyDescent="0.2">
      <c r="B29" s="27">
        <v>21</v>
      </c>
      <c r="C29" s="18" t="str">
        <f>+'EVALUACION CON CONTROLES'!C36:F36</f>
        <v>Situaciones de riesgo o violencia contra participantes durante las actividades, sin activación oportuna de la ruta de atención</v>
      </c>
      <c r="D29" s="17" t="str">
        <f>+'EVALUACION CON CONTROLES'!B36</f>
        <v>EJECUCIÓN</v>
      </c>
      <c r="E29" s="17" t="s">
        <v>31</v>
      </c>
      <c r="F29" s="17" t="s">
        <v>37</v>
      </c>
      <c r="G29" s="28" t="str">
        <f>+EVALUACION!H36</f>
        <v>Afectación a la seguridad e integridad de las mujeres participantes, revictimización y responsabilidad institucional por no atender oportunamente los casos.</v>
      </c>
      <c r="H29" s="18">
        <f>+EVALUACION!I36</f>
        <v>3</v>
      </c>
      <c r="I29" s="18">
        <f>+EVALUACION!J36</f>
        <v>4</v>
      </c>
      <c r="J29" s="18">
        <f>+EVALUACION!K36</f>
        <v>7</v>
      </c>
      <c r="K29" s="17" t="str">
        <f>+EVALUACION!L36</f>
        <v>ALTO</v>
      </c>
      <c r="L29" s="137" t="s">
        <v>273</v>
      </c>
      <c r="M29" s="138">
        <v>100</v>
      </c>
      <c r="N29" s="18" t="str">
        <f>+'EVALUACION CON CONTROLES'!G36</f>
        <v>Contar con un protocolo de atención y activación de rutas con las instancias competentes (comisarías de familia, Casa de Igualdad de Oportunidades, Línea Púrpura Distrital, entre otras). Exigir perfiles con formación en enfoque de género y atención psicosocial, y protocolo de manejo de casos durante los eventos.</v>
      </c>
      <c r="O29" s="18">
        <f>+'EVALUACION CON CONTROLES'!H36</f>
        <v>3</v>
      </c>
      <c r="P29" s="18">
        <f>+'EVALUACION CON CONTROLES'!I36</f>
        <v>4</v>
      </c>
      <c r="Q29" s="18">
        <f>+'EVALUACION CON CONTROLES'!J36</f>
        <v>7</v>
      </c>
      <c r="R29" s="17" t="str">
        <f>+'EVALUACION CON CONTROLES'!K36</f>
        <v>ALTO</v>
      </c>
      <c r="S29" s="18" t="str">
        <f>+'EVALUACION CON CONTROLES'!L36</f>
        <v>No</v>
      </c>
      <c r="T29" s="18" t="str">
        <f>+'EVALUACION CON CONTROLES'!M36</f>
        <v>Supervisor del contrato y contratista</v>
      </c>
      <c r="U29" s="18" t="str">
        <f>+'EVALUACION CON CONTROLES'!N36</f>
        <v>Antes del primer evento</v>
      </c>
      <c r="V29" s="18" t="str">
        <f>+'EVALUACION CON CONTROLES'!O36</f>
        <v>Hasta el final de la ejecución</v>
      </c>
      <c r="W29" s="18" t="str">
        <f>+'EVALUACION CON CONTROLES'!P36</f>
        <v>Revisión de reportes de casos y verificación de la activación de las rutas</v>
      </c>
      <c r="X29" s="19" t="str">
        <f>+'EVALUACION CON CONTROLES'!Q36</f>
        <v>Mensual, y de inmediato cuando ocurra un caso</v>
      </c>
    </row>
    <row r="30" spans="2:24" ht="106.5" customHeight="1" thickBot="1" x14ac:dyDescent="0.25">
      <c r="B30" s="27">
        <v>22</v>
      </c>
      <c r="C30" s="18" t="str">
        <f>+'EVALUACION CON CONTROLES'!C37:F37</f>
        <v>Uso indebido o filtración de datos personales de las participantes</v>
      </c>
      <c r="D30" s="17" t="str">
        <f>+'EVALUACION CON CONTROLES'!B37</f>
        <v>EJECUCIÓN</v>
      </c>
      <c r="E30" s="17" t="s">
        <v>31</v>
      </c>
      <c r="F30" s="17" t="s">
        <v>275</v>
      </c>
      <c r="G30" s="28" t="str">
        <f>+EVALUACION!H37</f>
        <v>Vulneración del derecho a la protección de datos personales, riesgo para la seguridad de mujeres en situación de violencia y posibles sanciones para el contratista y la entidad.</v>
      </c>
      <c r="H30" s="18">
        <f>+EVALUACION!I37</f>
        <v>2</v>
      </c>
      <c r="I30" s="18">
        <f>+EVALUACION!J37</f>
        <v>3</v>
      </c>
      <c r="J30" s="18">
        <f>+EVALUACION!K37</f>
        <v>5</v>
      </c>
      <c r="K30" s="17" t="str">
        <f>+EVALUACION!L37</f>
        <v>MEDIO</v>
      </c>
      <c r="L30" s="28" t="s">
        <v>274</v>
      </c>
      <c r="M30" s="29">
        <v>100</v>
      </c>
      <c r="N30" s="18" t="str">
        <f>+'EVALUACION CON CONTROLES'!G37</f>
        <v>Incluir cláusulas de confidencialidad y de tratamiento de datos personales, usar consentimientos informados, restringir el acceso a los listados de asistencia y definir el manejo seguro de los registros.</v>
      </c>
      <c r="O30" s="18">
        <f>+'EVALUACION CON CONTROLES'!H37</f>
        <v>2</v>
      </c>
      <c r="P30" s="18">
        <f>+'EVALUACION CON CONTROLES'!I37</f>
        <v>3</v>
      </c>
      <c r="Q30" s="18">
        <f>+'EVALUACION CON CONTROLES'!J37</f>
        <v>5</v>
      </c>
      <c r="R30" s="17" t="str">
        <f>+'EVALUACION CON CONTROLES'!K37</f>
        <v>MEDIO</v>
      </c>
      <c r="S30" s="18" t="str">
        <f>+'EVALUACION CON CONTROLES'!L37</f>
        <v>No</v>
      </c>
      <c r="T30" s="18" t="str">
        <f>+'EVALUACION CON CONTROLES'!M37</f>
        <v>Supervisor del contrato y área jurídica</v>
      </c>
      <c r="U30" s="18" t="str">
        <f>+'EVALUACION CON CONTROLES'!N37</f>
        <v>Al firmar el contrato</v>
      </c>
      <c r="V30" s="18" t="str">
        <f>+'EVALUACION CON CONTROLES'!O37</f>
        <v>Al liquidar el contrato</v>
      </c>
      <c r="W30" s="18" t="str">
        <f>+'EVALUACION CON CONTROLES'!P37</f>
        <v>Verificación de consentimientos y de las medidas de custodia de los registros</v>
      </c>
      <c r="X30" s="19" t="str">
        <f>+'EVALUACION CON CONTROLES'!Q37</f>
        <v>Trimestral</v>
      </c>
    </row>
    <row r="31" spans="2:24" ht="13.5" customHeight="1" x14ac:dyDescent="0.2">
      <c r="B31" s="39"/>
      <c r="X31" s="40"/>
    </row>
    <row r="32" spans="2:24" ht="13.5" customHeight="1" x14ac:dyDescent="0.25">
      <c r="B32" s="39"/>
      <c r="E32" s="13"/>
      <c r="F32" s="176" t="s">
        <v>276</v>
      </c>
      <c r="G32" s="176"/>
      <c r="H32" s="13"/>
      <c r="I32" s="13"/>
      <c r="J32" s="162" t="s">
        <v>277</v>
      </c>
      <c r="K32" s="162"/>
      <c r="L32" s="162"/>
      <c r="M32" s="162"/>
      <c r="X32" s="40"/>
    </row>
    <row r="33" spans="2:24" ht="16.5" customHeight="1" x14ac:dyDescent="0.2">
      <c r="B33" s="39"/>
      <c r="E33" s="169" t="s">
        <v>104</v>
      </c>
      <c r="F33" s="35" t="s">
        <v>276</v>
      </c>
      <c r="G33" s="35" t="s">
        <v>106</v>
      </c>
      <c r="H33" s="13"/>
      <c r="I33" s="13"/>
      <c r="J33" s="158" t="s">
        <v>107</v>
      </c>
      <c r="K33" s="159"/>
      <c r="L33" s="158" t="s">
        <v>106</v>
      </c>
      <c r="M33" s="159"/>
      <c r="X33" s="40"/>
    </row>
    <row r="34" spans="2:24" ht="63.75" customHeight="1" x14ac:dyDescent="0.2">
      <c r="B34" s="39"/>
      <c r="E34" s="169"/>
      <c r="F34" s="18" t="s">
        <v>108</v>
      </c>
      <c r="G34" s="18">
        <v>1</v>
      </c>
      <c r="H34" s="13"/>
      <c r="I34" s="13"/>
      <c r="J34" s="160" t="s">
        <v>109</v>
      </c>
      <c r="K34" s="161"/>
      <c r="L34" s="148">
        <v>1</v>
      </c>
      <c r="M34" s="148"/>
      <c r="X34" s="40"/>
    </row>
    <row r="35" spans="2:24" ht="50.25" customHeight="1" x14ac:dyDescent="0.2">
      <c r="B35" s="39"/>
      <c r="E35" s="169"/>
      <c r="F35" s="18" t="s">
        <v>110</v>
      </c>
      <c r="G35" s="18">
        <v>2</v>
      </c>
      <c r="H35" s="13"/>
      <c r="I35" s="13"/>
      <c r="J35" s="160" t="s">
        <v>111</v>
      </c>
      <c r="K35" s="161"/>
      <c r="L35" s="148">
        <v>2</v>
      </c>
      <c r="M35" s="148"/>
      <c r="X35" s="40"/>
    </row>
    <row r="36" spans="2:24" ht="63" customHeight="1" x14ac:dyDescent="0.2">
      <c r="B36" s="39"/>
      <c r="E36" s="169"/>
      <c r="F36" s="18" t="s">
        <v>112</v>
      </c>
      <c r="G36" s="18">
        <v>3</v>
      </c>
      <c r="H36" s="13"/>
      <c r="I36" s="13"/>
      <c r="J36" s="160" t="s">
        <v>113</v>
      </c>
      <c r="K36" s="161"/>
      <c r="L36" s="148">
        <v>3</v>
      </c>
      <c r="M36" s="148"/>
      <c r="X36" s="40"/>
    </row>
    <row r="37" spans="2:24" ht="57.75" customHeight="1" x14ac:dyDescent="0.2">
      <c r="B37" s="39"/>
      <c r="E37" s="169"/>
      <c r="F37" s="18" t="s">
        <v>114</v>
      </c>
      <c r="G37" s="18">
        <v>4</v>
      </c>
      <c r="H37" s="13"/>
      <c r="I37" s="13"/>
      <c r="J37" s="160" t="s">
        <v>115</v>
      </c>
      <c r="K37" s="161"/>
      <c r="L37" s="148">
        <v>4</v>
      </c>
      <c r="M37" s="148"/>
      <c r="X37" s="40"/>
    </row>
    <row r="38" spans="2:24" ht="68.25" customHeight="1" x14ac:dyDescent="0.2">
      <c r="B38" s="39"/>
      <c r="E38" s="169"/>
      <c r="F38" s="18" t="s">
        <v>116</v>
      </c>
      <c r="G38" s="18">
        <v>5</v>
      </c>
      <c r="H38" s="13"/>
      <c r="I38" s="13"/>
      <c r="J38" s="160" t="s">
        <v>117</v>
      </c>
      <c r="K38" s="161"/>
      <c r="L38" s="148">
        <v>5</v>
      </c>
      <c r="M38" s="148"/>
      <c r="X38" s="40"/>
    </row>
    <row r="39" spans="2:24" ht="13.5" customHeight="1" x14ac:dyDescent="0.2">
      <c r="B39" s="39"/>
      <c r="D39" s="13"/>
      <c r="E39" s="13"/>
      <c r="F39" s="13"/>
      <c r="G39" s="13"/>
      <c r="H39" s="13"/>
      <c r="I39" s="13"/>
      <c r="J39" s="13"/>
      <c r="K39" s="13"/>
      <c r="L39" s="13"/>
      <c r="M39" s="13"/>
      <c r="X39" s="40"/>
    </row>
    <row r="40" spans="2:24" ht="13.5" customHeight="1" x14ac:dyDescent="0.25">
      <c r="B40" s="39"/>
      <c r="D40" s="162" t="s">
        <v>118</v>
      </c>
      <c r="E40" s="162"/>
      <c r="F40" s="162"/>
      <c r="G40" s="162"/>
      <c r="H40" s="162"/>
      <c r="I40" s="162"/>
      <c r="J40" s="162"/>
      <c r="K40" s="162"/>
      <c r="X40" s="40"/>
    </row>
    <row r="41" spans="2:24" ht="13.5" customHeight="1" x14ac:dyDescent="0.25">
      <c r="B41" s="39"/>
      <c r="D41" s="165" t="s">
        <v>105</v>
      </c>
      <c r="E41" s="165" t="s">
        <v>106</v>
      </c>
      <c r="F41" s="153" t="s">
        <v>109</v>
      </c>
      <c r="G41" s="153"/>
      <c r="H41" s="177" t="s">
        <v>111</v>
      </c>
      <c r="I41" s="178"/>
      <c r="J41" s="36" t="s">
        <v>113</v>
      </c>
      <c r="K41" s="36" t="s">
        <v>115</v>
      </c>
      <c r="L41" s="35" t="s">
        <v>117</v>
      </c>
      <c r="P41" s="162" t="s">
        <v>132</v>
      </c>
      <c r="Q41" s="162"/>
      <c r="R41" s="162"/>
      <c r="S41" s="162"/>
      <c r="T41" s="162"/>
      <c r="X41" s="40"/>
    </row>
    <row r="42" spans="2:24" ht="13.5" customHeight="1" x14ac:dyDescent="0.2">
      <c r="B42" s="39"/>
      <c r="D42" s="165"/>
      <c r="E42" s="165"/>
      <c r="F42" s="168">
        <v>1</v>
      </c>
      <c r="G42" s="168"/>
      <c r="H42" s="166">
        <v>2</v>
      </c>
      <c r="I42" s="167"/>
      <c r="J42" s="37">
        <v>3</v>
      </c>
      <c r="K42" s="37">
        <v>4</v>
      </c>
      <c r="L42" s="37">
        <v>5</v>
      </c>
      <c r="P42" s="153" t="s">
        <v>118</v>
      </c>
      <c r="Q42" s="153"/>
      <c r="R42" s="153"/>
      <c r="S42" s="153" t="s">
        <v>131</v>
      </c>
      <c r="T42" s="153"/>
      <c r="X42" s="40"/>
    </row>
    <row r="43" spans="2:24" ht="57" x14ac:dyDescent="0.2">
      <c r="B43" s="39"/>
      <c r="D43" s="18" t="s">
        <v>108</v>
      </c>
      <c r="E43" s="20">
        <v>1</v>
      </c>
      <c r="F43" s="156">
        <v>2</v>
      </c>
      <c r="G43" s="156"/>
      <c r="H43" s="154">
        <v>3</v>
      </c>
      <c r="I43" s="155"/>
      <c r="J43" s="33">
        <v>4</v>
      </c>
      <c r="K43" s="38">
        <v>5</v>
      </c>
      <c r="L43" s="32">
        <v>6</v>
      </c>
      <c r="P43" s="173" t="s">
        <v>133</v>
      </c>
      <c r="Q43" s="173"/>
      <c r="R43" s="173"/>
      <c r="S43" s="170" t="s">
        <v>134</v>
      </c>
      <c r="T43" s="170"/>
      <c r="X43" s="40"/>
    </row>
    <row r="44" spans="2:24" ht="42.75" x14ac:dyDescent="0.2">
      <c r="B44" s="39"/>
      <c r="D44" s="18" t="s">
        <v>110</v>
      </c>
      <c r="E44" s="20">
        <v>2</v>
      </c>
      <c r="F44" s="156">
        <v>3</v>
      </c>
      <c r="G44" s="156"/>
      <c r="H44" s="154">
        <v>4</v>
      </c>
      <c r="I44" s="155"/>
      <c r="J44" s="38">
        <v>5</v>
      </c>
      <c r="K44" s="32">
        <v>6</v>
      </c>
      <c r="L44" s="32">
        <v>7</v>
      </c>
      <c r="P44" s="150" t="s">
        <v>135</v>
      </c>
      <c r="Q44" s="150"/>
      <c r="R44" s="150"/>
      <c r="S44" s="170" t="s">
        <v>136</v>
      </c>
      <c r="T44" s="170"/>
      <c r="X44" s="40"/>
    </row>
    <row r="45" spans="2:24" ht="57" x14ac:dyDescent="0.2">
      <c r="B45" s="39"/>
      <c r="D45" s="18" t="s">
        <v>112</v>
      </c>
      <c r="E45" s="20">
        <v>3</v>
      </c>
      <c r="F45" s="156">
        <v>4</v>
      </c>
      <c r="G45" s="156"/>
      <c r="H45" s="171">
        <v>5</v>
      </c>
      <c r="I45" s="172"/>
      <c r="J45" s="32">
        <v>6</v>
      </c>
      <c r="K45" s="32">
        <v>7</v>
      </c>
      <c r="L45" s="34">
        <v>8</v>
      </c>
      <c r="P45" s="157">
        <v>5</v>
      </c>
      <c r="Q45" s="157"/>
      <c r="R45" s="157"/>
      <c r="S45" s="170" t="s">
        <v>137</v>
      </c>
      <c r="T45" s="170"/>
      <c r="X45" s="40"/>
    </row>
    <row r="46" spans="2:24" ht="42.75" x14ac:dyDescent="0.2">
      <c r="B46" s="39"/>
      <c r="D46" s="18" t="s">
        <v>114</v>
      </c>
      <c r="E46" s="20">
        <v>4</v>
      </c>
      <c r="F46" s="157">
        <v>5</v>
      </c>
      <c r="G46" s="157"/>
      <c r="H46" s="151">
        <v>6</v>
      </c>
      <c r="I46" s="152"/>
      <c r="J46" s="32">
        <v>7</v>
      </c>
      <c r="K46" s="34">
        <v>8</v>
      </c>
      <c r="L46" s="34">
        <v>9</v>
      </c>
      <c r="P46" s="156" t="s">
        <v>138</v>
      </c>
      <c r="Q46" s="156"/>
      <c r="R46" s="156"/>
      <c r="S46" s="170" t="s">
        <v>139</v>
      </c>
      <c r="T46" s="170"/>
      <c r="X46" s="40"/>
    </row>
    <row r="47" spans="2:24" ht="57" x14ac:dyDescent="0.2">
      <c r="B47" s="39"/>
      <c r="D47" s="18" t="s">
        <v>116</v>
      </c>
      <c r="E47" s="20">
        <v>5</v>
      </c>
      <c r="F47" s="150">
        <v>6</v>
      </c>
      <c r="G47" s="150"/>
      <c r="H47" s="151">
        <v>7</v>
      </c>
      <c r="I47" s="152"/>
      <c r="J47" s="34">
        <v>8</v>
      </c>
      <c r="K47" s="34">
        <v>9</v>
      </c>
      <c r="L47" s="34">
        <v>10</v>
      </c>
      <c r="X47" s="40"/>
    </row>
    <row r="48" spans="2:24" ht="13.5" customHeight="1" thickBot="1" x14ac:dyDescent="0.25">
      <c r="B48" s="21"/>
      <c r="C48" s="22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4"/>
    </row>
    <row r="49" spans="2:18" ht="16.5" customHeight="1" x14ac:dyDescent="0.2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6.5" customHeight="1" x14ac:dyDescent="0.2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.75" customHeight="1" x14ac:dyDescent="0.2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idden="1" x14ac:dyDescent="0.2">
      <c r="B52" s="15" t="s">
        <v>274</v>
      </c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t="15" hidden="1" x14ac:dyDescent="0.25">
      <c r="B53" s="15" t="s">
        <v>272</v>
      </c>
      <c r="D53" s="25"/>
      <c r="F53" s="13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</row>
    <row r="54" spans="2:18" hidden="1" x14ac:dyDescent="0.2">
      <c r="B54" s="15" t="s">
        <v>273</v>
      </c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18" x14ac:dyDescent="0.2">
      <c r="D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2:18" x14ac:dyDescent="0.2">
      <c r="D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2:18" x14ac:dyDescent="0.2">
      <c r="D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2:18" ht="12.75" customHeight="1" x14ac:dyDescent="0.2">
      <c r="D58" s="13"/>
    </row>
    <row r="59" spans="2:18" x14ac:dyDescent="0.2">
      <c r="D59" s="13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phoneticPr fontId="2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paperSize="5" scale="37" fitToHeight="0" orientation="landscape" verticalDpi="4294967295" r:id="rId1"/>
  <headerFooter alignWithMargins="0"/>
  <rowBreaks count="2" manualBreakCount="2">
    <brk id="16" min="1" max="23" man="1"/>
    <brk id="24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Luisa Fernanda Camelo Ramirez</cp:lastModifiedBy>
  <cp:revision/>
  <dcterms:created xsi:type="dcterms:W3CDTF">2007-06-14T01:55:06Z</dcterms:created>
  <dcterms:modified xsi:type="dcterms:W3CDTF">2026-10-18T02:18:49Z</dcterms:modified>
  <cp:category/>
  <cp:contentStatus/>
</cp:coreProperties>
</file>