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rnando.gonzalez\Desktop\HEGA\FORMULACIONES DEPORTE\BANCO DE INICIATIVAS\ULTIMAS VERSIONES\"/>
    </mc:Choice>
  </mc:AlternateContent>
  <xr:revisionPtr revIDLastSave="0" documentId="13_ncr:1_{A5C9477B-D8E3-4743-9EB3-AE452B6DF2D5}" xr6:coauthVersionLast="47" xr6:coauthVersionMax="47" xr10:uidLastSave="{00000000-0000-0000-0000-000000000000}"/>
  <bookViews>
    <workbookView xWindow="0" yWindow="0" windowWidth="28800" windowHeight="10755" tabRatio="900" firstSheet="4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TRATAMIENTO'!$B$2:$X$50</definedName>
    <definedName name="_xlnm.Print_Area" localSheetId="0">CONTEXTO!$B$2:$F$19</definedName>
    <definedName name="_xlnm.Print_Area" localSheetId="2">EVALUACION!$B$2:$L$68</definedName>
    <definedName name="_xlnm.Print_Area" localSheetId="3">'EVALUACION CON CONTROLES'!$B$2:$R$57</definedName>
    <definedName name="_xlnm.Print_Area" localSheetId="1">'IDENTIFICACION Y ANALISIS'!$B$2:$F$77</definedName>
    <definedName name="contratación">'IDENTIFICACION Y ANALISIS'!$B$39:$B$43</definedName>
    <definedName name="ejecución">'IDENTIFICACION Y ANALISIS'!$B$45:$B$77</definedName>
    <definedName name="OPCIONES">'ASIGNACION Y TRATAMIENTO'!$B$54:$B$56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6" l="1"/>
  <c r="X31" i="6"/>
  <c r="X30" i="6"/>
  <c r="W31" i="6"/>
  <c r="W30" i="6"/>
  <c r="V31" i="6"/>
  <c r="V30" i="6"/>
  <c r="U31" i="6"/>
  <c r="U30" i="6"/>
  <c r="T31" i="6"/>
  <c r="T30" i="6"/>
  <c r="S31" i="6"/>
  <c r="S30" i="6"/>
  <c r="P31" i="6"/>
  <c r="P30" i="6"/>
  <c r="O31" i="6"/>
  <c r="N31" i="6"/>
  <c r="N30" i="6"/>
  <c r="I31" i="6"/>
  <c r="H31" i="6"/>
  <c r="G31" i="6"/>
  <c r="G30" i="6"/>
  <c r="I35" i="15"/>
  <c r="C35" i="15"/>
  <c r="C30" i="6" s="1"/>
  <c r="E30" i="6" s="1"/>
  <c r="B35" i="15"/>
  <c r="D30" i="6" s="1"/>
  <c r="K40" i="11"/>
  <c r="L40" i="11" s="1"/>
  <c r="K30" i="6" s="1"/>
  <c r="K39" i="11"/>
  <c r="L39" i="11" s="1"/>
  <c r="X23" i="6"/>
  <c r="X24" i="6"/>
  <c r="X25" i="6"/>
  <c r="X26" i="6"/>
  <c r="X27" i="6"/>
  <c r="X28" i="6"/>
  <c r="X29" i="6"/>
  <c r="W23" i="6"/>
  <c r="W24" i="6"/>
  <c r="W25" i="6"/>
  <c r="W26" i="6"/>
  <c r="W27" i="6"/>
  <c r="W28" i="6"/>
  <c r="W29" i="6"/>
  <c r="V23" i="6"/>
  <c r="V24" i="6"/>
  <c r="V25" i="6"/>
  <c r="V26" i="6"/>
  <c r="V27" i="6"/>
  <c r="V28" i="6"/>
  <c r="V29" i="6"/>
  <c r="U23" i="6"/>
  <c r="U24" i="6"/>
  <c r="U25" i="6"/>
  <c r="U26" i="6"/>
  <c r="U27" i="6"/>
  <c r="U28" i="6"/>
  <c r="U29" i="6"/>
  <c r="T23" i="6"/>
  <c r="T24" i="6"/>
  <c r="T25" i="6"/>
  <c r="T26" i="6"/>
  <c r="T27" i="6"/>
  <c r="T28" i="6"/>
  <c r="T29" i="6"/>
  <c r="S23" i="6"/>
  <c r="S24" i="6"/>
  <c r="S25" i="6"/>
  <c r="S26" i="6"/>
  <c r="S27" i="6"/>
  <c r="S28" i="6"/>
  <c r="S29" i="6"/>
  <c r="N23" i="6"/>
  <c r="N24" i="6"/>
  <c r="N25" i="6"/>
  <c r="N26" i="6"/>
  <c r="N27" i="6"/>
  <c r="N28" i="6"/>
  <c r="N29" i="6"/>
  <c r="I23" i="6"/>
  <c r="I24" i="6"/>
  <c r="I25" i="6"/>
  <c r="I26" i="6"/>
  <c r="I27" i="6"/>
  <c r="I28" i="6"/>
  <c r="I29" i="6"/>
  <c r="I30" i="6"/>
  <c r="H23" i="6"/>
  <c r="H24" i="6"/>
  <c r="H25" i="6"/>
  <c r="H26" i="6"/>
  <c r="H27" i="6"/>
  <c r="H28" i="6"/>
  <c r="H29" i="6"/>
  <c r="H30" i="6"/>
  <c r="G23" i="6"/>
  <c r="G24" i="6"/>
  <c r="G25" i="6"/>
  <c r="G26" i="6"/>
  <c r="G27" i="6"/>
  <c r="G28" i="6"/>
  <c r="G29" i="6"/>
  <c r="P24" i="6"/>
  <c r="P25" i="6"/>
  <c r="P26" i="6"/>
  <c r="P28" i="6"/>
  <c r="P29" i="6"/>
  <c r="K30" i="15"/>
  <c r="O26" i="6"/>
  <c r="O27" i="6"/>
  <c r="O28" i="6"/>
  <c r="O29" i="6"/>
  <c r="C29" i="15"/>
  <c r="C24" i="6" s="1"/>
  <c r="C30" i="15"/>
  <c r="C25" i="6" s="1"/>
  <c r="C31" i="15"/>
  <c r="C26" i="6" s="1"/>
  <c r="E26" i="6" s="1"/>
  <c r="C32" i="15"/>
  <c r="C27" i="6" s="1"/>
  <c r="F27" i="6" s="1"/>
  <c r="C33" i="15"/>
  <c r="C28" i="6" s="1"/>
  <c r="C34" i="15"/>
  <c r="C29" i="6" s="1"/>
  <c r="F29" i="6" s="1"/>
  <c r="C36" i="15"/>
  <c r="C31" i="6" s="1"/>
  <c r="C28" i="15"/>
  <c r="C23" i="6" s="1"/>
  <c r="P23" i="6"/>
  <c r="O23" i="6"/>
  <c r="B28" i="15"/>
  <c r="D23" i="6" s="1"/>
  <c r="B29" i="15"/>
  <c r="D24" i="6" s="1"/>
  <c r="B30" i="15"/>
  <c r="D25" i="6" s="1"/>
  <c r="B31" i="15"/>
  <c r="D26" i="6" s="1"/>
  <c r="B32" i="15"/>
  <c r="D27" i="6" s="1"/>
  <c r="B33" i="15"/>
  <c r="D28" i="6" s="1"/>
  <c r="B34" i="15"/>
  <c r="D29" i="6" s="1"/>
  <c r="B36" i="15"/>
  <c r="D31" i="6" s="1"/>
  <c r="K33" i="11"/>
  <c r="J24" i="6" s="1"/>
  <c r="K34" i="11"/>
  <c r="J25" i="6" s="1"/>
  <c r="K35" i="11"/>
  <c r="L35" i="11" s="1"/>
  <c r="K26" i="6" s="1"/>
  <c r="K36" i="11"/>
  <c r="J27" i="6" s="1"/>
  <c r="K37" i="11"/>
  <c r="J28" i="6" s="1"/>
  <c r="K38" i="11"/>
  <c r="J29" i="6" s="1"/>
  <c r="J30" i="6"/>
  <c r="K32" i="11"/>
  <c r="L32" i="11" s="1"/>
  <c r="K23" i="6" s="1"/>
  <c r="B37" i="15"/>
  <c r="L25" i="11"/>
  <c r="L24" i="11"/>
  <c r="L23" i="11"/>
  <c r="F31" i="6" l="1"/>
  <c r="E31" i="6"/>
  <c r="K35" i="15"/>
  <c r="O30" i="6"/>
  <c r="F30" i="6"/>
  <c r="K36" i="15"/>
  <c r="Q31" i="6" s="1"/>
  <c r="K29" i="15"/>
  <c r="Q24" i="6" s="1"/>
  <c r="L33" i="11"/>
  <c r="K24" i="6" s="1"/>
  <c r="K34" i="15"/>
  <c r="Q29" i="6" s="1"/>
  <c r="J26" i="6"/>
  <c r="L38" i="11"/>
  <c r="K29" i="6" s="1"/>
  <c r="K33" i="15"/>
  <c r="Q28" i="6" s="1"/>
  <c r="L37" i="11"/>
  <c r="K28" i="6" s="1"/>
  <c r="K32" i="15"/>
  <c r="Q27" i="6" s="1"/>
  <c r="L36" i="11"/>
  <c r="K27" i="6" s="1"/>
  <c r="L34" i="11"/>
  <c r="K25" i="6" s="1"/>
  <c r="E23" i="6"/>
  <c r="F23" i="6"/>
  <c r="L30" i="15"/>
  <c r="R25" i="6" s="1"/>
  <c r="Q25" i="6"/>
  <c r="K31" i="15"/>
  <c r="O25" i="6"/>
  <c r="P27" i="6"/>
  <c r="O24" i="6"/>
  <c r="K28" i="15"/>
  <c r="J23" i="6"/>
  <c r="E25" i="6"/>
  <c r="F25" i="6"/>
  <c r="F24" i="6"/>
  <c r="E24" i="6"/>
  <c r="F28" i="6"/>
  <c r="E28" i="6"/>
  <c r="F26" i="6"/>
  <c r="E29" i="6"/>
  <c r="E27" i="6"/>
  <c r="I16" i="15"/>
  <c r="O11" i="6" s="1"/>
  <c r="J16" i="15"/>
  <c r="P11" i="6" s="1"/>
  <c r="C16" i="15"/>
  <c r="C11" i="6" s="1"/>
  <c r="F11" i="6" s="1"/>
  <c r="K17" i="11"/>
  <c r="J11" i="6" s="1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32" i="6"/>
  <c r="H32" i="6"/>
  <c r="I32" i="6"/>
  <c r="N32" i="6"/>
  <c r="S32" i="6"/>
  <c r="T32" i="6"/>
  <c r="U32" i="6"/>
  <c r="V32" i="6"/>
  <c r="W32" i="6"/>
  <c r="X32" i="6"/>
  <c r="B18" i="15"/>
  <c r="D13" i="6" s="1"/>
  <c r="C18" i="15"/>
  <c r="C13" i="6" s="1"/>
  <c r="F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J22" i="15"/>
  <c r="P17" i="6" s="1"/>
  <c r="B23" i="15"/>
  <c r="D18" i="6" s="1"/>
  <c r="C23" i="15"/>
  <c r="C18" i="6" s="1"/>
  <c r="I23" i="15"/>
  <c r="O18" i="6" s="1"/>
  <c r="P18" i="6"/>
  <c r="B24" i="15"/>
  <c r="D19" i="6" s="1"/>
  <c r="C24" i="15"/>
  <c r="C19" i="6" s="1"/>
  <c r="O19" i="6"/>
  <c r="P19" i="6"/>
  <c r="B25" i="15"/>
  <c r="D20" i="6" s="1"/>
  <c r="C25" i="15"/>
  <c r="C20" i="6" s="1"/>
  <c r="O20" i="6"/>
  <c r="P20" i="6"/>
  <c r="B26" i="15"/>
  <c r="D21" i="6" s="1"/>
  <c r="C26" i="15"/>
  <c r="C21" i="6" s="1"/>
  <c r="O21" i="6"/>
  <c r="P21" i="6"/>
  <c r="B27" i="15"/>
  <c r="D22" i="6" s="1"/>
  <c r="C27" i="15"/>
  <c r="C22" i="6" s="1"/>
  <c r="O22" i="6"/>
  <c r="P22" i="6"/>
  <c r="D32" i="6"/>
  <c r="C37" i="15"/>
  <c r="C32" i="6" s="1"/>
  <c r="O32" i="6"/>
  <c r="J37" i="15"/>
  <c r="P32" i="6" s="1"/>
  <c r="B17" i="15"/>
  <c r="D12" i="6" s="1"/>
  <c r="C17" i="15"/>
  <c r="C12" i="6" s="1"/>
  <c r="I17" i="15"/>
  <c r="J17" i="15"/>
  <c r="P12" i="6" s="1"/>
  <c r="B6" i="15"/>
  <c r="K41" i="11"/>
  <c r="K31" i="11"/>
  <c r="J22" i="6" s="1"/>
  <c r="K30" i="11"/>
  <c r="L30" i="11" s="1"/>
  <c r="K21" i="6" s="1"/>
  <c r="K29" i="11"/>
  <c r="J20" i="6" s="1"/>
  <c r="K28" i="11"/>
  <c r="J19" i="6" s="1"/>
  <c r="K27" i="11"/>
  <c r="L27" i="11" s="1"/>
  <c r="K18" i="6" s="1"/>
  <c r="K26" i="1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L41" i="11" l="1"/>
  <c r="J31" i="6"/>
  <c r="L35" i="15"/>
  <c r="R30" i="6" s="1"/>
  <c r="Q30" i="6"/>
  <c r="L29" i="15"/>
  <c r="R24" i="6" s="1"/>
  <c r="L36" i="15"/>
  <c r="R31" i="6" s="1"/>
  <c r="L32" i="15"/>
  <c r="R27" i="6" s="1"/>
  <c r="L34" i="15"/>
  <c r="R29" i="6" s="1"/>
  <c r="L33" i="15"/>
  <c r="R28" i="6" s="1"/>
  <c r="L31" i="15"/>
  <c r="R26" i="6" s="1"/>
  <c r="Q26" i="6"/>
  <c r="Q23" i="6"/>
  <c r="L28" i="15"/>
  <c r="R23" i="6" s="1"/>
  <c r="K22" i="15"/>
  <c r="Q17" i="6" s="1"/>
  <c r="O17" i="6"/>
  <c r="L26" i="11"/>
  <c r="K17" i="6" s="1"/>
  <c r="J16" i="6"/>
  <c r="L28" i="11"/>
  <c r="K19" i="6" s="1"/>
  <c r="L19" i="11"/>
  <c r="K13" i="6" s="1"/>
  <c r="J17" i="6"/>
  <c r="K24" i="15"/>
  <c r="L24" i="15" s="1"/>
  <c r="R19" i="6" s="1"/>
  <c r="L18" i="11"/>
  <c r="K12" i="6" s="1"/>
  <c r="J21" i="6"/>
  <c r="F18" i="6"/>
  <c r="E18" i="6"/>
  <c r="E32" i="6"/>
  <c r="F32" i="6"/>
  <c r="F20" i="6"/>
  <c r="E20" i="6"/>
  <c r="F22" i="6"/>
  <c r="E22" i="6"/>
  <c r="E17" i="6"/>
  <c r="F17" i="6"/>
  <c r="F21" i="6"/>
  <c r="E21" i="6"/>
  <c r="F19" i="6"/>
  <c r="E19" i="6"/>
  <c r="K25" i="15"/>
  <c r="J32" i="6"/>
  <c r="K37" i="15"/>
  <c r="L37" i="15" s="1"/>
  <c r="R32" i="6" s="1"/>
  <c r="K27" i="15"/>
  <c r="K26" i="15"/>
  <c r="K23" i="15"/>
  <c r="L23" i="15" s="1"/>
  <c r="R18" i="6" s="1"/>
  <c r="K21" i="15"/>
  <c r="E11" i="6"/>
  <c r="L29" i="11"/>
  <c r="K20" i="6" s="1"/>
  <c r="J15" i="6"/>
  <c r="K17" i="15"/>
  <c r="L17" i="15" s="1"/>
  <c r="R12" i="6" s="1"/>
  <c r="K20" i="15"/>
  <c r="L20" i="15" s="1"/>
  <c r="R15" i="6" s="1"/>
  <c r="K19" i="15"/>
  <c r="Q14" i="6" s="1"/>
  <c r="K18" i="15"/>
  <c r="Q13" i="6" s="1"/>
  <c r="L31" i="11"/>
  <c r="K22" i="6" s="1"/>
  <c r="E12" i="6"/>
  <c r="F12" i="6"/>
  <c r="E16" i="6"/>
  <c r="F16" i="6"/>
  <c r="F15" i="6"/>
  <c r="E15" i="6"/>
  <c r="F14" i="6"/>
  <c r="E14" i="6"/>
  <c r="E13" i="6"/>
  <c r="K16" i="15"/>
  <c r="L17" i="11"/>
  <c r="K11" i="6" s="1"/>
  <c r="O12" i="6"/>
  <c r="O13" i="6"/>
  <c r="J14" i="6"/>
  <c r="J18" i="6"/>
  <c r="K32" i="6" l="1"/>
  <c r="K31" i="6"/>
  <c r="L22" i="15"/>
  <c r="R17" i="6" s="1"/>
  <c r="Q18" i="6"/>
  <c r="Q19" i="6"/>
  <c r="Q32" i="6"/>
  <c r="Q15" i="6"/>
  <c r="L18" i="15"/>
  <c r="R13" i="6" s="1"/>
  <c r="Q12" i="6"/>
  <c r="L19" i="15"/>
  <c r="R14" i="6" s="1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</calcChain>
</file>

<file path=xl/sharedStrings.xml><?xml version="1.0" encoding="utf-8"?>
<sst xmlns="http://schemas.openxmlformats.org/spreadsheetml/2006/main" count="723" uniqueCount="279">
  <si>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</si>
  <si>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</si>
  <si>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</si>
  <si>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</si>
  <si>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</si>
  <si>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</si>
  <si>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</si>
  <si>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</si>
  <si>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</si>
  <si>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</si>
  <si>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</si>
  <si>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</si>
  <si>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</si>
  <si>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</si>
  <si>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</si>
  <si>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</si>
  <si>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</si>
  <si>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</si>
  <si>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</si>
  <si>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</si>
  <si>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</si>
  <si>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</si>
  <si>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</si>
  <si>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</si>
  <si>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</si>
  <si>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</si>
  <si>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</si>
  <si>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</si>
  <si>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</si>
  <si>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</si>
  <si>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</si>
  <si>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</si>
  <si>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</si>
  <si>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</si>
  <si>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</si>
  <si>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</si>
  <si>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</si>
  <si>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</si>
  <si>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</si>
  <si>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</si>
  <si>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</si>
  <si>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</si>
  <si>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</si>
  <si>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</si>
  <si>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</si>
  <si>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</si>
  <si>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</si>
  <si>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</si>
  <si>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Externo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</si>
  <si>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</si>
  <si>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</si>
  <si>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</si>
  <si>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</si>
  <si>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</si>
  <si>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</si>
  <si>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</si>
  <si>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</si>
  <si>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Estatal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</si>
  <si>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</si>
  <si>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</si>
  <si>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</si>
  <si>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</si>
  <si>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</si>
  <si>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Especifico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</si>
  <si>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</si>
  <si>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</si>
  <si>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</si>
  <si>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</si>
  <si>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</si>
  <si>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</si>
  <si>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</si>
  <si>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</si>
  <si>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</si>
  <si>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</si>
  <si>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</si>
  <si>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</si>
  <si>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</si>
  <si>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</si>
  <si>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</si>
  <si>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</si>
  <si>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</si>
  <si>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</si>
  <si>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</si>
  <si>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</si>
  <si>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</si>
  <si>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</si>
  <si>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El talento humano no cumple con el perfil requerido para la realización de las actividades</t>
  </si>
  <si>
    <t>Los participantes no son de la Localidad y reciben los benedicios</t>
  </si>
  <si>
    <t>Falsificación en los documentos de postulación al proceso</t>
  </si>
  <si>
    <t>Los elementos entregados no corresponden a los solicitados en la iniciativas</t>
  </si>
  <si>
    <t>No se alcanza a completar la inscripción de todas las iniciativas requeridas</t>
  </si>
  <si>
    <t>El tiempo para el desarrollo de las iniciativas no es suficiente acorde con lo propuesto por los colectivos o las organizaciones deportivas</t>
  </si>
  <si>
    <t xml:space="preserve">No es posible establecer comunicación con los constructores de las iniciativas de presupuestos participativos </t>
  </si>
  <si>
    <t>Operacionales/financiero</t>
  </si>
  <si>
    <t>El contratista no cumple con los compromisos ofertados en los criterios ponderables</t>
  </si>
  <si>
    <t>El contratista no gestiona los permisos necesrios para los eventos</t>
  </si>
  <si>
    <t>Objeto Contractual: Prestar los servicios para la implementación de Iniciativas Deportivas, Recreativas y de Actividad Física a Colectivos y Organizaciones de carácter barrial o veredal que harán parte del Banco de Iniciativas de la Alcaldía Local de Suba.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</si>
  <si>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</si>
  <si>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</si>
  <si>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</si>
  <si>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</si>
  <si>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</si>
  <si>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</si>
  <si>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</si>
  <si>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</si>
  <si>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</si>
  <si>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</si>
  <si>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</si>
  <si>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</si>
  <si>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</si>
  <si>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</si>
  <si>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</si>
  <si>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No satisfacción de la necesidad planteada</t>
  </si>
  <si>
    <t>Retrasos en el cronograma de actividades</t>
  </si>
  <si>
    <t>Nulidad del proceso por falta de transparencia</t>
  </si>
  <si>
    <t>Retrasos en la adjudicación del proceso</t>
  </si>
  <si>
    <t xml:space="preserve">Indebida ejecución contractual 
Nulidad del proceso contractual </t>
  </si>
  <si>
    <t>No se daría cumplimiento a la necesidad</t>
  </si>
  <si>
    <t>Escogencia erronea del contratista y posibles inconvenientes en la ejecución del contrato</t>
  </si>
  <si>
    <t>El proceso no tendria el respalso presupuestal requerido y sería nulo el proceso</t>
  </si>
  <si>
    <t>No permite establecer la necesidad real y el contrato no sería claro en su fundamentación</t>
  </si>
  <si>
    <t>Desequilibrio Económico</t>
  </si>
  <si>
    <t>Desequilibrio Económico y Retrasos en el cronograma</t>
  </si>
  <si>
    <t>Descalificación inmediata del proceso y devolución de los beneficios materiales recibidos.</t>
  </si>
  <si>
    <t>Denuncia ante las autoridades competentes y descalificación del proceso</t>
  </si>
  <si>
    <t>Devolución de todos los elementos o insumos que no cumplen las condiciones requeridas, sin perjuicio económico para el FDLK o el beneficiario</t>
  </si>
  <si>
    <t>Revisión de sanciones por no cumplimiento del contrato</t>
  </si>
  <si>
    <t>Mala planeación posible incumplimiento del contrato</t>
  </si>
  <si>
    <t>Los constructores no pueden desarrollar la proppuesta y hay un retraso en las actividades</t>
  </si>
  <si>
    <t>Adelantar procedimientos júridicos para imponer sanciones y multas correspondientes o un posible incumplimiento</t>
  </si>
  <si>
    <t>No se pueden realizar los eventos programados y el contratista debe asumir todos los costos de reprogramación</t>
  </si>
  <si>
    <t>Revisión técnica, júridica y financiera para revisar la posibilidad de adición.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</si>
  <si>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</si>
  <si>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</si>
  <si>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</si>
  <si>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</si>
  <si>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</si>
  <si>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</si>
  <si>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</si>
  <si>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</si>
  <si>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</si>
  <si>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</si>
  <si>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</si>
  <si>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</si>
  <si>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</si>
  <si>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</si>
  <si>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</si>
  <si>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</si>
  <si>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</si>
  <si>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</si>
  <si>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</si>
  <si>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</si>
  <si>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</si>
  <si>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</si>
  <si>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</si>
  <si>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</si>
  <si>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</si>
  <si>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</si>
  <si>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</si>
  <si>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</si>
  <si>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</si>
  <si>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</si>
  <si>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</si>
  <si>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</si>
  <si>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</si>
  <si>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</si>
  <si>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</si>
  <si>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</si>
  <si>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</si>
  <si>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</si>
  <si>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</si>
  <si>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</si>
  <si>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</si>
  <si>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</si>
  <si>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</si>
  <si>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</si>
  <si>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</si>
  <si>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</si>
  <si>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</si>
  <si>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Solicitud poliza de seriedad de la oferta</t>
  </si>
  <si>
    <t>NO</t>
  </si>
  <si>
    <t>Abogado(a) responsable del proceso</t>
  </si>
  <si>
    <t>Una vez se presente el suceso</t>
  </si>
  <si>
    <t>una vez firmado el contrato</t>
  </si>
  <si>
    <t>Seguimiento continuo</t>
  </si>
  <si>
    <t>Permanente</t>
  </si>
  <si>
    <t>No se prefecciona e inicia el contrato hasta que no se encuentren aprobadas las garantias</t>
  </si>
  <si>
    <t>Antes de perfeccionado el contrato</t>
  </si>
  <si>
    <t xml:space="preserve">Mediante correos eléctronicos y oficios al adjudicatario </t>
  </si>
  <si>
    <t>Cada tres días habiles posterior a la firma del contrato</t>
  </si>
  <si>
    <t>Seguimiento continuo una vez suscrito el contrato</t>
  </si>
  <si>
    <t>SI</t>
  </si>
  <si>
    <t>Una vez suscrito el contrato</t>
  </si>
  <si>
    <t>Hasta la expedición del registro</t>
  </si>
  <si>
    <t>Seguimiento continuo cuando se tengan todos los documentos precontractuales</t>
  </si>
  <si>
    <t xml:space="preserve">Una vez se proyectan los prepliegos de condiciones </t>
  </si>
  <si>
    <t>Hasta la publicación de todos los documentos</t>
  </si>
  <si>
    <t xml:space="preserve">Respuesta en los terminos estipulados por la Ley </t>
  </si>
  <si>
    <t>FDLS</t>
  </si>
  <si>
    <t>Hasta dar respuesta a todas las observaciones presentadas</t>
  </si>
  <si>
    <t xml:space="preserve">Revisión constante de la plataforma SECOP II </t>
  </si>
  <si>
    <t>Reunión entre técnicos y abogados para revisar el proceso y la modalidad de contratación de acuerdo con la normatividad vigente</t>
  </si>
  <si>
    <t>Previo al inició de la estructuración de los documentos</t>
  </si>
  <si>
    <t>Debida estructuración de los documentos</t>
  </si>
  <si>
    <t>Reuniones permanentes de esquipo</t>
  </si>
  <si>
    <t>Revisión de los docuemntos previo a la publicación del proceso</t>
  </si>
  <si>
    <t>Revisión de la situación y si se requiere adición presupuestal</t>
  </si>
  <si>
    <t>Una vez el contratista manifieste los cambios</t>
  </si>
  <si>
    <t>Respuesta de las acciones a adelantar por parte del FDLS</t>
  </si>
  <si>
    <t>Revisión de la situación que acontece y revisión de cambio de elementos por alguno con caracteristicas técnicas similares</t>
  </si>
  <si>
    <t>Clausula de indemnidad ante el FDLK</t>
  </si>
  <si>
    <t>En la proyección de la minuta contractual</t>
  </si>
  <si>
    <t>Revisión de la situación y plan choque para contrarestar las afectaciones</t>
  </si>
  <si>
    <t xml:space="preserve">Supervisor y apoyo a la supervisión </t>
  </si>
  <si>
    <t>Cuando se realice el pago</t>
  </si>
  <si>
    <t>Revisión documental y reuniones con el equipo financiero</t>
  </si>
  <si>
    <t>Previo a cada pago</t>
  </si>
  <si>
    <t>Cambio de los equipos en un corto periodo de tiempo</t>
  </si>
  <si>
    <t>Contratista y supervisor</t>
  </si>
  <si>
    <t>Una se entregue el nuevo bien</t>
  </si>
  <si>
    <t>Correos electrónicos, oficios, actas</t>
  </si>
  <si>
    <t xml:space="preserve">Revisión detallada de las hojas de vida y los soportes conforme al anexo técnico </t>
  </si>
  <si>
    <t>Previo a la firma del acta de inicio</t>
  </si>
  <si>
    <t>Cuando se cumpla con todo el talento humano</t>
  </si>
  <si>
    <t>Correos, reuniones presenciales para revisión</t>
  </si>
  <si>
    <t>Máximo cada 3 días</t>
  </si>
  <si>
    <t xml:space="preserve">Verificar toda la documentación entregada, en especial el certifiado de residencia contra el sistema de información ORFEO. </t>
  </si>
  <si>
    <t>En tanto se evidencie la primer situación</t>
  </si>
  <si>
    <t>cuando se revisen todas las solicitudes e inscripciones</t>
  </si>
  <si>
    <t>Verificación documental y por sistema</t>
  </si>
  <si>
    <t>una vez finalizdas las inscripciones y ante cualquier denuncia</t>
  </si>
  <si>
    <t>Verificación y comprobación de la documentación allegada</t>
  </si>
  <si>
    <t>Al finalizar las inscripciones</t>
  </si>
  <si>
    <t>Una vez verificada toda documentación de los inscritos</t>
  </si>
  <si>
    <t>Revisar la solicitud remitida y aprobada por los participantes contra el acta de verificación y los elementos en físico</t>
  </si>
  <si>
    <t>Al evidenciar una situación de inconformidad</t>
  </si>
  <si>
    <t>Cuando se repongan los elementos</t>
  </si>
  <si>
    <t>Reunión entre el supervisor o el apoyo, el beneficiario y el contrataista</t>
  </si>
  <si>
    <t>Cuando se presente la situación</t>
  </si>
  <si>
    <t xml:space="preserve">Reporte diario de los inscritos por componente </t>
  </si>
  <si>
    <t>Al momento de establecer un retraso en l cumplimiento del objetivo</t>
  </si>
  <si>
    <t>Cuando se vinculen a todas las personas establecidas</t>
  </si>
  <si>
    <t>Reuniones de comité técnico</t>
  </si>
  <si>
    <t>1 vez al mes</t>
  </si>
  <si>
    <t>Plan de trabajo y cronograma previo al inicio de las iniciativas y ajuste a los tiempos del contrato</t>
  </si>
  <si>
    <t>Cuando se cumplan los estandares requeridos</t>
  </si>
  <si>
    <t>Reuniones de comité técnico y revisión de indicadores de inscripción</t>
  </si>
  <si>
    <t>Mínimo 1 vez al mes y mientras se encuentran en ejecución diariamente</t>
  </si>
  <si>
    <t>Adelantar todas las gestiones pertinentes y realizar seguimiento a las mismas</t>
  </si>
  <si>
    <t>Contratista</t>
  </si>
  <si>
    <t>Desde el inicio de las actividades en ejecución</t>
  </si>
  <si>
    <t>Una vez se realicen las iniciativas de presupuestos participativos</t>
  </si>
  <si>
    <t>Actas de seguimiento</t>
  </si>
  <si>
    <t>Al menos una vez por semana</t>
  </si>
  <si>
    <t>Generar las alertas correspondientes</t>
  </si>
  <si>
    <t>Una vez el contratista manifieste que no dará cumplimineto con los compromisos</t>
  </si>
  <si>
    <t>Cuando el contratiste realice las actividades</t>
  </si>
  <si>
    <t>Cada 5 días Hábiles</t>
  </si>
  <si>
    <t xml:space="preserve">Seguimiento continuo del comité técnico </t>
  </si>
  <si>
    <t>Cuando se presente la demora</t>
  </si>
  <si>
    <t>Una vez obtenido el permiso</t>
  </si>
  <si>
    <t>Seguimiento a las respuestas de las comunicaciones</t>
  </si>
  <si>
    <t>Cada 15 días habíles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</si>
  <si>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</si>
  <si>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</si>
  <si>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</si>
  <si>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</si>
  <si>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</si>
  <si>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</si>
  <si>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</si>
  <si>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</si>
  <si>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</si>
  <si>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</si>
  <si>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</si>
  <si>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</t>
  </si>
  <si>
    <t>CONTRATISTA Y SDG</t>
  </si>
  <si>
    <t>50 - 50</t>
  </si>
  <si>
    <t>50-50</t>
  </si>
  <si>
    <t xml:space="preserve">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</si>
</sst>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0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textRotation="90" wrapText="1"/>
    </xf>
    <xf numFmtId="0" fontId="11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4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16" fillId="0" borderId="68" xfId="0" applyFont="1" applyBorder="1" applyAlignment="1">
      <alignment vertical="center"/>
    </xf>
    <xf numFmtId="0" fontId="22" fillId="4" borderId="69" xfId="0" applyFont="1" applyFill="1" applyBorder="1" applyAlignment="1">
      <alignment horizontal="center" vertical="center" wrapText="1"/>
    </xf>
    <xf numFmtId="0" fontId="4" fillId="4" borderId="70" xfId="0" applyFont="1" applyFill="1" applyBorder="1" applyAlignment="1">
      <alignment horizontal="center" vertical="center" wrapText="1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62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7" fillId="0" borderId="65" xfId="0" applyFont="1" applyBorder="1" applyAlignment="1">
      <alignment horizontal="left" vertical="center" wrapText="1"/>
    </xf>
    <xf numFmtId="0" fontId="27" fillId="0" borderId="66" xfId="0" applyFont="1" applyBorder="1" applyAlignment="1">
      <alignment horizontal="left" vertical="center" wrapText="1"/>
    </xf>
    <xf numFmtId="0" fontId="27" fillId="0" borderId="67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14" fillId="0" borderId="52" xfId="0" applyFont="1" applyBorder="1" applyAlignment="1">
      <alignment horizontal="right" vertical="center" textRotation="90"/>
    </xf>
    <xf numFmtId="0" fontId="16" fillId="0" borderId="34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20" fillId="7" borderId="4" xfId="0" applyFont="1" applyFill="1" applyBorder="1" applyAlignment="1">
      <alignment horizontal="center" vertical="center"/>
    </xf>
    <xf numFmtId="0" fontId="20" fillId="7" borderId="4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6" borderId="44" xfId="0" applyFont="1" applyFill="1" applyBorder="1" applyAlignment="1">
      <alignment horizontal="center"/>
    </xf>
    <xf numFmtId="0" fontId="20" fillId="9" borderId="44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4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/>
    </xf>
    <xf numFmtId="0" fontId="15" fillId="6" borderId="44" xfId="0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left" vertical="top" wrapText="1" readingOrder="1"/>
    </xf>
    <xf numFmtId="0" fontId="12" fillId="2" borderId="49" xfId="0" applyFont="1" applyFill="1" applyBorder="1" applyAlignment="1">
      <alignment horizontal="left" vertical="top" wrapText="1" readingOrder="1"/>
    </xf>
    <xf numFmtId="0" fontId="12" fillId="2" borderId="50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 applyAlignment="1"/>
    <xf numFmtId="0" fontId="27" fillId="0" borderId="0" xfId="0" applyFont="1" applyAlignment="1"/>
  </cellXfs>
  <cellStyles count="1">
    <cellStyle name="Normal" xfId="0" builtinId="0"/>
  </cellStyles>
  <dxfs count="20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5" zoomScale="85" zoomScaleNormal="85" zoomScalePageLayoutView="40" workbookViewId="0">
      <selection activeCell="B32" sqref="B32"/>
    </sheetView>
  </sheetViews>
  <sheetFormatPr defaultColWidth="11.42578125" defaultRowHeight="12.7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82"/>
      <c r="C2" s="192" t="s">
        <v>0</v>
      </c>
      <c r="D2" s="193"/>
      <c r="E2" s="194"/>
      <c r="F2" s="201" t="s">
        <v>1</v>
      </c>
    </row>
    <row r="3" spans="2:6" ht="42.75" customHeight="1">
      <c r="B3" s="182"/>
      <c r="C3" s="195"/>
      <c r="D3" s="196"/>
      <c r="E3" s="197"/>
      <c r="F3" s="202"/>
    </row>
    <row r="4" spans="2:6" ht="41.25" customHeight="1">
      <c r="B4" s="182"/>
      <c r="C4" s="198"/>
      <c r="D4" s="199"/>
      <c r="E4" s="200"/>
      <c r="F4" s="190"/>
    </row>
    <row r="5" spans="2:6" ht="37.5" customHeight="1" thickBot="1">
      <c r="B5" s="11"/>
      <c r="C5" s="12"/>
      <c r="D5" s="12"/>
      <c r="E5" s="12"/>
      <c r="F5" s="12"/>
    </row>
    <row r="6" spans="2:6" ht="21" customHeight="1" thickBot="1">
      <c r="B6" s="183" t="s">
        <v>2</v>
      </c>
      <c r="C6" s="184"/>
      <c r="D6" s="184"/>
      <c r="E6" s="184"/>
      <c r="F6" s="185"/>
    </row>
    <row r="7" spans="2:6" ht="78.75" customHeight="1">
      <c r="B7" s="189" t="s">
        <v>3</v>
      </c>
      <c r="C7" s="190"/>
      <c r="D7" s="190"/>
      <c r="E7" s="190"/>
      <c r="F7" s="191"/>
    </row>
    <row r="8" spans="2:6" ht="21" customHeight="1">
      <c r="B8" s="186" t="s">
        <v>4</v>
      </c>
      <c r="C8" s="187"/>
      <c r="D8" s="187"/>
      <c r="E8" s="187"/>
      <c r="F8" s="188"/>
    </row>
    <row r="9" spans="2:6" ht="34.5" customHeight="1">
      <c r="B9" s="176" t="s">
        <v>5</v>
      </c>
      <c r="C9" s="177"/>
      <c r="D9" s="177"/>
      <c r="E9" s="177"/>
      <c r="F9" s="178"/>
    </row>
    <row r="10" spans="2:6" ht="36" customHeight="1">
      <c r="B10" s="176" t="s">
        <v>6</v>
      </c>
      <c r="C10" s="177"/>
      <c r="D10" s="177"/>
      <c r="E10" s="177"/>
      <c r="F10" s="178"/>
    </row>
    <row r="11" spans="2:6" ht="72" customHeight="1">
      <c r="B11" s="176" t="s">
        <v>7</v>
      </c>
      <c r="C11" s="177"/>
      <c r="D11" s="177"/>
      <c r="E11" s="177"/>
      <c r="F11" s="178"/>
    </row>
    <row r="12" spans="2:6" ht="34.5" customHeight="1">
      <c r="B12" s="176" t="s">
        <v>8</v>
      </c>
      <c r="C12" s="177"/>
      <c r="D12" s="177"/>
      <c r="E12" s="177"/>
      <c r="F12" s="178"/>
    </row>
    <row r="13" spans="2:6" ht="44.25" customHeight="1">
      <c r="B13" s="176" t="s">
        <v>9</v>
      </c>
      <c r="C13" s="177"/>
      <c r="D13" s="177"/>
      <c r="E13" s="177"/>
      <c r="F13" s="178"/>
    </row>
    <row r="14" spans="2:6" ht="26.25" customHeight="1">
      <c r="B14" s="176" t="s">
        <v>10</v>
      </c>
      <c r="C14" s="177"/>
      <c r="D14" s="177"/>
      <c r="E14" s="177"/>
      <c r="F14" s="178"/>
    </row>
    <row r="15" spans="2:6" ht="22.5" customHeight="1">
      <c r="B15" s="176" t="s">
        <v>11</v>
      </c>
      <c r="C15" s="177"/>
      <c r="D15" s="177"/>
      <c r="E15" s="177"/>
      <c r="F15" s="178"/>
    </row>
    <row r="16" spans="2:6" ht="33" customHeight="1">
      <c r="B16" s="176" t="s">
        <v>12</v>
      </c>
      <c r="C16" s="177"/>
      <c r="D16" s="177"/>
      <c r="E16" s="177"/>
      <c r="F16" s="178"/>
    </row>
    <row r="17" spans="2:6" ht="36.75" customHeight="1">
      <c r="B17" s="176" t="s">
        <v>13</v>
      </c>
      <c r="C17" s="177"/>
      <c r="D17" s="177"/>
      <c r="E17" s="177"/>
      <c r="F17" s="178"/>
    </row>
    <row r="18" spans="2:6" ht="26.25" customHeight="1">
      <c r="B18" s="176" t="s">
        <v>14</v>
      </c>
      <c r="C18" s="177"/>
      <c r="D18" s="177"/>
      <c r="E18" s="177"/>
      <c r="F18" s="178"/>
    </row>
    <row r="19" spans="2:6" ht="27" customHeight="1" thickBot="1">
      <c r="B19" s="179" t="s">
        <v>15</v>
      </c>
      <c r="C19" s="180"/>
      <c r="D19" s="180"/>
      <c r="E19" s="180"/>
      <c r="F19" s="181"/>
    </row>
    <row r="20" spans="2:6" ht="14.25" customHeight="1">
      <c r="B20" s="6"/>
    </row>
    <row r="21" spans="2:6">
      <c r="B21" s="7"/>
    </row>
    <row r="22" spans="2:6" ht="17.25" customHeight="1">
      <c r="B22" s="175"/>
      <c r="C22" s="175"/>
      <c r="D22" s="175"/>
      <c r="E22" s="175"/>
      <c r="F22" s="175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87"/>
  <sheetViews>
    <sheetView showGridLines="0" topLeftCell="A15" zoomScale="80" zoomScaleNormal="80" zoomScalePageLayoutView="85" workbookViewId="0">
      <selection activeCell="B16" sqref="B16:F16"/>
    </sheetView>
  </sheetViews>
  <sheetFormatPr defaultColWidth="11.42578125" defaultRowHeight="12.7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82"/>
      <c r="C2" s="192" t="s">
        <v>16</v>
      </c>
      <c r="D2" s="193"/>
      <c r="E2" s="194"/>
      <c r="F2" s="201" t="s">
        <v>1</v>
      </c>
    </row>
    <row r="3" spans="2:6" ht="51" customHeight="1">
      <c r="B3" s="182"/>
      <c r="C3" s="195"/>
      <c r="D3" s="196"/>
      <c r="E3" s="197"/>
      <c r="F3" s="202"/>
    </row>
    <row r="4" spans="2:6" ht="54" customHeight="1">
      <c r="B4" s="182"/>
      <c r="C4" s="198"/>
      <c r="D4" s="199"/>
      <c r="E4" s="200"/>
      <c r="F4" s="190"/>
    </row>
    <row r="5" spans="2:6" ht="24.75" customHeight="1" thickBot="1">
      <c r="B5" s="11"/>
      <c r="C5" s="12"/>
      <c r="D5" s="12"/>
      <c r="E5" s="12"/>
      <c r="F5" s="12"/>
    </row>
    <row r="6" spans="2:6" ht="18" customHeight="1" thickBot="1">
      <c r="B6" s="216" t="s">
        <v>17</v>
      </c>
      <c r="C6" s="217"/>
      <c r="D6" s="217"/>
      <c r="E6" s="217"/>
      <c r="F6" s="218"/>
    </row>
    <row r="7" spans="2:6" ht="42.75" customHeight="1">
      <c r="B7" s="219" t="s">
        <v>18</v>
      </c>
      <c r="C7" s="220"/>
      <c r="D7" s="220"/>
      <c r="E7" s="220"/>
      <c r="F7" s="220"/>
    </row>
    <row r="8" spans="2:6" ht="63" customHeight="1">
      <c r="B8" s="221"/>
      <c r="C8" s="222"/>
      <c r="D8" s="222"/>
      <c r="E8" s="222"/>
      <c r="F8" s="222"/>
    </row>
    <row r="9" spans="2:6" ht="37.5" customHeight="1">
      <c r="B9" s="221"/>
      <c r="C9" s="222"/>
      <c r="D9" s="222"/>
      <c r="E9" s="222"/>
      <c r="F9" s="222"/>
    </row>
    <row r="10" spans="2:6" ht="43.5" customHeight="1">
      <c r="B10" s="221"/>
      <c r="C10" s="222"/>
      <c r="D10" s="222"/>
      <c r="E10" s="222"/>
      <c r="F10" s="222"/>
    </row>
    <row r="11" spans="2:6" ht="58.5" customHeight="1">
      <c r="B11" s="221"/>
      <c r="C11" s="222"/>
      <c r="D11" s="222"/>
      <c r="E11" s="222"/>
      <c r="F11" s="222"/>
    </row>
    <row r="12" spans="2:6" ht="46.5" customHeight="1">
      <c r="B12" s="221"/>
      <c r="C12" s="222"/>
      <c r="D12" s="222"/>
      <c r="E12" s="222"/>
      <c r="F12" s="222"/>
    </row>
    <row r="13" spans="2:6" ht="47.25" customHeight="1">
      <c r="B13" s="221"/>
      <c r="C13" s="222"/>
      <c r="D13" s="222"/>
      <c r="E13" s="222"/>
      <c r="F13" s="222"/>
    </row>
    <row r="14" spans="2:6" ht="22.5" customHeight="1" thickBot="1">
      <c r="B14" s="223"/>
      <c r="C14" s="224"/>
      <c r="D14" s="224"/>
      <c r="E14" s="224"/>
      <c r="F14" s="224"/>
    </row>
    <row r="15" spans="2:6" ht="16.5" customHeight="1" thickBot="1">
      <c r="B15" s="209" t="s">
        <v>19</v>
      </c>
      <c r="C15" s="210"/>
      <c r="D15" s="210"/>
      <c r="E15" s="210"/>
      <c r="F15" s="211"/>
    </row>
    <row r="16" spans="2:6" ht="127.5" customHeight="1">
      <c r="B16" s="225" t="s">
        <v>20</v>
      </c>
      <c r="C16" s="226"/>
      <c r="D16" s="226"/>
      <c r="E16" s="226"/>
      <c r="F16" s="227"/>
    </row>
    <row r="17" spans="2:6" ht="19.5" customHeight="1">
      <c r="B17" s="46"/>
      <c r="C17" s="47" t="s">
        <v>21</v>
      </c>
      <c r="D17" s="207" t="s">
        <v>22</v>
      </c>
      <c r="E17" s="207" t="s">
        <v>23</v>
      </c>
      <c r="F17" s="205" t="s">
        <v>24</v>
      </c>
    </row>
    <row r="18" spans="2:6" ht="21" customHeight="1">
      <c r="B18" s="46"/>
      <c r="C18" s="47" t="s">
        <v>25</v>
      </c>
      <c r="D18" s="208"/>
      <c r="E18" s="208"/>
      <c r="F18" s="206"/>
    </row>
    <row r="19" spans="2:6" ht="18.75" customHeight="1">
      <c r="B19" s="48" t="s">
        <v>26</v>
      </c>
      <c r="C19" s="49"/>
      <c r="D19" s="50" t="s">
        <v>27</v>
      </c>
      <c r="E19" s="51" t="s">
        <v>28</v>
      </c>
      <c r="F19" s="52" t="s">
        <v>29</v>
      </c>
    </row>
    <row r="20" spans="2:6" ht="18.75" customHeight="1">
      <c r="B20" s="53" t="s">
        <v>30</v>
      </c>
      <c r="C20" s="54"/>
      <c r="D20" s="55" t="s">
        <v>27</v>
      </c>
      <c r="E20" s="56" t="s">
        <v>28</v>
      </c>
      <c r="F20" s="57" t="s">
        <v>29</v>
      </c>
    </row>
    <row r="21" spans="2:6" ht="18.75" customHeight="1">
      <c r="B21" s="53" t="s">
        <v>31</v>
      </c>
      <c r="C21" s="54"/>
      <c r="D21" s="55" t="s">
        <v>27</v>
      </c>
      <c r="E21" s="56" t="s">
        <v>28</v>
      </c>
      <c r="F21" s="57" t="s">
        <v>32</v>
      </c>
    </row>
    <row r="22" spans="2:6" ht="18.75" customHeight="1">
      <c r="B22" s="53" t="s">
        <v>33</v>
      </c>
      <c r="C22" s="54"/>
      <c r="D22" s="55" t="s">
        <v>27</v>
      </c>
      <c r="E22" s="56" t="s">
        <v>28</v>
      </c>
      <c r="F22" s="57" t="s">
        <v>29</v>
      </c>
    </row>
    <row r="23" spans="2:6" ht="18.75" customHeight="1">
      <c r="B23" s="53" t="s">
        <v>34</v>
      </c>
      <c r="C23" s="54"/>
      <c r="D23" s="55" t="s">
        <v>27</v>
      </c>
      <c r="E23" s="56" t="s">
        <v>28</v>
      </c>
      <c r="F23" s="57" t="s">
        <v>29</v>
      </c>
    </row>
    <row r="24" spans="2:6" ht="18.75" customHeight="1">
      <c r="B24" s="53" t="s">
        <v>35</v>
      </c>
      <c r="C24" s="54"/>
      <c r="D24" s="55" t="s">
        <v>27</v>
      </c>
      <c r="E24" s="56" t="s">
        <v>28</v>
      </c>
      <c r="F24" s="57" t="s">
        <v>29</v>
      </c>
    </row>
    <row r="25" spans="2:6" ht="18.75" customHeight="1">
      <c r="B25" s="53" t="s">
        <v>36</v>
      </c>
      <c r="C25" s="54"/>
      <c r="D25" s="55" t="s">
        <v>27</v>
      </c>
      <c r="E25" s="56" t="s">
        <v>28</v>
      </c>
      <c r="F25" s="58" t="s">
        <v>32</v>
      </c>
    </row>
    <row r="26" spans="2:6" ht="18.75" customHeight="1">
      <c r="B26" s="53" t="s">
        <v>37</v>
      </c>
      <c r="C26" s="54"/>
      <c r="D26" s="55" t="s">
        <v>27</v>
      </c>
      <c r="E26" s="56" t="s">
        <v>28</v>
      </c>
      <c r="F26" s="57" t="s">
        <v>29</v>
      </c>
    </row>
    <row r="27" spans="2:6" ht="18.75" customHeight="1">
      <c r="B27" s="53" t="s">
        <v>38</v>
      </c>
      <c r="C27" s="54"/>
      <c r="D27" s="55" t="s">
        <v>27</v>
      </c>
      <c r="E27" s="56" t="s">
        <v>28</v>
      </c>
      <c r="F27" s="57" t="s">
        <v>29</v>
      </c>
    </row>
    <row r="28" spans="2:6" ht="18.75" customHeight="1">
      <c r="B28" s="53" t="s">
        <v>39</v>
      </c>
      <c r="C28" s="54"/>
      <c r="D28" s="55" t="s">
        <v>27</v>
      </c>
      <c r="E28" s="56" t="s">
        <v>28</v>
      </c>
      <c r="F28" s="57" t="s">
        <v>29</v>
      </c>
    </row>
    <row r="29" spans="2:6" ht="18.75" customHeight="1">
      <c r="B29" s="59" t="s">
        <v>40</v>
      </c>
      <c r="C29" s="60"/>
      <c r="D29" s="55" t="s">
        <v>27</v>
      </c>
      <c r="E29" s="61" t="s">
        <v>28</v>
      </c>
      <c r="F29" s="62" t="s">
        <v>29</v>
      </c>
    </row>
    <row r="30" spans="2:6" ht="24" customHeight="1">
      <c r="B30" s="46"/>
      <c r="C30" s="47" t="s">
        <v>41</v>
      </c>
      <c r="D30" s="63"/>
      <c r="E30" s="63"/>
      <c r="F30" s="64"/>
    </row>
    <row r="31" spans="2:6" ht="19.5" customHeight="1">
      <c r="B31" s="48" t="s">
        <v>42</v>
      </c>
      <c r="C31" s="65"/>
      <c r="D31" s="50" t="s">
        <v>27</v>
      </c>
      <c r="E31" s="51" t="s">
        <v>28</v>
      </c>
      <c r="F31" s="52" t="s">
        <v>29</v>
      </c>
    </row>
    <row r="32" spans="2:6" ht="19.5" customHeight="1">
      <c r="B32" s="203" t="s">
        <v>43</v>
      </c>
      <c r="C32" s="204"/>
      <c r="D32" s="55" t="s">
        <v>27</v>
      </c>
      <c r="E32" s="56" t="s">
        <v>28</v>
      </c>
      <c r="F32" s="57" t="s">
        <v>29</v>
      </c>
    </row>
    <row r="33" spans="2:6" ht="19.5" customHeight="1">
      <c r="B33" s="203" t="s">
        <v>44</v>
      </c>
      <c r="C33" s="204"/>
      <c r="D33" s="55" t="s">
        <v>27</v>
      </c>
      <c r="E33" s="56" t="s">
        <v>28</v>
      </c>
      <c r="F33" s="57" t="s">
        <v>29</v>
      </c>
    </row>
    <row r="34" spans="2:6" ht="19.5" customHeight="1">
      <c r="B34" s="53" t="s">
        <v>45</v>
      </c>
      <c r="C34" s="66"/>
      <c r="D34" s="55" t="s">
        <v>27</v>
      </c>
      <c r="E34" s="56" t="s">
        <v>28</v>
      </c>
      <c r="F34" s="57" t="s">
        <v>29</v>
      </c>
    </row>
    <row r="35" spans="2:6" ht="19.5" customHeight="1">
      <c r="B35" s="53" t="s">
        <v>46</v>
      </c>
      <c r="C35" s="66"/>
      <c r="D35" s="55" t="s">
        <v>27</v>
      </c>
      <c r="E35" s="56" t="s">
        <v>28</v>
      </c>
      <c r="F35" s="57" t="s">
        <v>29</v>
      </c>
    </row>
    <row r="36" spans="2:6" ht="19.5" customHeight="1">
      <c r="B36" s="203" t="s">
        <v>47</v>
      </c>
      <c r="C36" s="204"/>
      <c r="D36" s="55" t="s">
        <v>27</v>
      </c>
      <c r="E36" s="56" t="s">
        <v>48</v>
      </c>
      <c r="F36" s="57" t="s">
        <v>29</v>
      </c>
    </row>
    <row r="37" spans="2:6" ht="19.5" customHeight="1">
      <c r="B37" s="214" t="s">
        <v>49</v>
      </c>
      <c r="C37" s="215"/>
      <c r="D37" s="68" t="s">
        <v>27</v>
      </c>
      <c r="E37" s="61" t="s">
        <v>28</v>
      </c>
      <c r="F37" s="62" t="s">
        <v>29</v>
      </c>
    </row>
    <row r="38" spans="2:6" ht="23.25" customHeight="1">
      <c r="B38" s="46"/>
      <c r="C38" s="47" t="s">
        <v>50</v>
      </c>
      <c r="D38" s="69"/>
      <c r="E38" s="69"/>
      <c r="F38" s="70"/>
    </row>
    <row r="39" spans="2:6" ht="19.5" customHeight="1">
      <c r="B39" s="212" t="s">
        <v>51</v>
      </c>
      <c r="C39" s="213"/>
      <c r="D39" s="50" t="s">
        <v>27</v>
      </c>
      <c r="E39" s="51" t="s">
        <v>28</v>
      </c>
      <c r="F39" s="52" t="s">
        <v>29</v>
      </c>
    </row>
    <row r="40" spans="2:6" ht="19.5" customHeight="1">
      <c r="B40" s="71" t="s">
        <v>52</v>
      </c>
      <c r="C40" s="66"/>
      <c r="D40" s="55" t="s">
        <v>27</v>
      </c>
      <c r="E40" s="56" t="s">
        <v>48</v>
      </c>
      <c r="F40" s="57" t="s">
        <v>29</v>
      </c>
    </row>
    <row r="41" spans="2:6" ht="19.5" customHeight="1">
      <c r="B41" s="203" t="s">
        <v>53</v>
      </c>
      <c r="C41" s="204"/>
      <c r="D41" s="55" t="s">
        <v>27</v>
      </c>
      <c r="E41" s="56" t="s">
        <v>28</v>
      </c>
      <c r="F41" s="57" t="s">
        <v>29</v>
      </c>
    </row>
    <row r="42" spans="2:6" ht="19.5" customHeight="1">
      <c r="B42" s="53" t="s">
        <v>46</v>
      </c>
      <c r="C42" s="66"/>
      <c r="D42" s="55" t="s">
        <v>27</v>
      </c>
      <c r="E42" s="56" t="s">
        <v>28</v>
      </c>
      <c r="F42" s="57" t="s">
        <v>29</v>
      </c>
    </row>
    <row r="43" spans="2:6" ht="19.5" customHeight="1">
      <c r="B43" s="59" t="s">
        <v>54</v>
      </c>
      <c r="C43" s="67"/>
      <c r="D43" s="68" t="s">
        <v>27</v>
      </c>
      <c r="E43" s="61" t="s">
        <v>28</v>
      </c>
      <c r="F43" s="62" t="s">
        <v>29</v>
      </c>
    </row>
    <row r="44" spans="2:6" ht="23.25" customHeight="1">
      <c r="B44" s="46"/>
      <c r="C44" s="47" t="s">
        <v>55</v>
      </c>
      <c r="D44" s="72"/>
      <c r="E44" s="72"/>
      <c r="F44" s="73"/>
    </row>
    <row r="45" spans="2:6" ht="19.5" customHeight="1">
      <c r="B45" s="212" t="s">
        <v>56</v>
      </c>
      <c r="C45" s="213"/>
      <c r="D45" s="55" t="s">
        <v>57</v>
      </c>
      <c r="E45" s="51" t="s">
        <v>48</v>
      </c>
      <c r="F45" s="74" t="s">
        <v>32</v>
      </c>
    </row>
    <row r="46" spans="2:6" ht="19.5" customHeight="1">
      <c r="B46" s="203" t="s">
        <v>58</v>
      </c>
      <c r="C46" s="204"/>
      <c r="D46" s="55" t="s">
        <v>57</v>
      </c>
      <c r="E46" s="56" t="s">
        <v>48</v>
      </c>
      <c r="F46" s="75" t="s">
        <v>32</v>
      </c>
    </row>
    <row r="47" spans="2:6" ht="19.5" customHeight="1">
      <c r="B47" s="203" t="s">
        <v>59</v>
      </c>
      <c r="C47" s="204"/>
      <c r="D47" s="55" t="s">
        <v>57</v>
      </c>
      <c r="E47" s="56" t="s">
        <v>48</v>
      </c>
      <c r="F47" s="75" t="s">
        <v>32</v>
      </c>
    </row>
    <row r="48" spans="2:6" ht="19.5" customHeight="1">
      <c r="B48" s="203" t="s">
        <v>60</v>
      </c>
      <c r="C48" s="204"/>
      <c r="D48" s="55" t="s">
        <v>57</v>
      </c>
      <c r="E48" s="56" t="s">
        <v>48</v>
      </c>
      <c r="F48" s="75" t="s">
        <v>61</v>
      </c>
    </row>
    <row r="49" spans="2:6" ht="19.5" customHeight="1">
      <c r="B49" s="203" t="s">
        <v>62</v>
      </c>
      <c r="C49" s="204"/>
      <c r="D49" s="55" t="s">
        <v>63</v>
      </c>
      <c r="E49" s="56" t="s">
        <v>28</v>
      </c>
      <c r="F49" s="75" t="s">
        <v>32</v>
      </c>
    </row>
    <row r="50" spans="2:6" ht="19.5" customHeight="1">
      <c r="B50" s="53" t="s">
        <v>64</v>
      </c>
      <c r="C50" s="66"/>
      <c r="D50" s="55" t="s">
        <v>63</v>
      </c>
      <c r="E50" s="56" t="s">
        <v>48</v>
      </c>
      <c r="F50" s="75" t="s">
        <v>32</v>
      </c>
    </row>
    <row r="51" spans="2:6" ht="21" customHeight="1">
      <c r="B51" s="53" t="s">
        <v>65</v>
      </c>
      <c r="C51" s="66"/>
      <c r="D51" s="55" t="s">
        <v>27</v>
      </c>
      <c r="E51" s="56" t="s">
        <v>48</v>
      </c>
      <c r="F51" s="75" t="s">
        <v>32</v>
      </c>
    </row>
    <row r="52" spans="2:6" ht="19.5" customHeight="1">
      <c r="B52" s="203" t="s">
        <v>66</v>
      </c>
      <c r="C52" s="204"/>
      <c r="D52" s="55" t="s">
        <v>27</v>
      </c>
      <c r="E52" s="56" t="s">
        <v>48</v>
      </c>
      <c r="F52" s="75" t="s">
        <v>32</v>
      </c>
    </row>
    <row r="53" spans="2:6" ht="19.5" customHeight="1">
      <c r="B53" s="203" t="s">
        <v>67</v>
      </c>
      <c r="C53" s="204"/>
      <c r="D53" s="55" t="s">
        <v>63</v>
      </c>
      <c r="E53" s="56" t="s">
        <v>28</v>
      </c>
      <c r="F53" s="75" t="s">
        <v>29</v>
      </c>
    </row>
    <row r="54" spans="2:6" ht="19.5" customHeight="1">
      <c r="B54" s="203" t="s">
        <v>68</v>
      </c>
      <c r="C54" s="204"/>
      <c r="D54" s="55" t="s">
        <v>63</v>
      </c>
      <c r="E54" s="56" t="s">
        <v>28</v>
      </c>
      <c r="F54" s="75" t="s">
        <v>29</v>
      </c>
    </row>
    <row r="55" spans="2:6" ht="19.5" customHeight="1">
      <c r="B55" s="203" t="s">
        <v>69</v>
      </c>
      <c r="C55" s="204"/>
      <c r="D55" s="55" t="s">
        <v>63</v>
      </c>
      <c r="E55" s="56" t="s">
        <v>28</v>
      </c>
      <c r="F55" s="75" t="s">
        <v>29</v>
      </c>
    </row>
    <row r="56" spans="2:6" ht="19.5" customHeight="1">
      <c r="B56" s="203" t="s">
        <v>70</v>
      </c>
      <c r="C56" s="204"/>
      <c r="D56" s="55" t="s">
        <v>57</v>
      </c>
      <c r="E56" s="56" t="s">
        <v>48</v>
      </c>
      <c r="F56" s="75" t="s">
        <v>71</v>
      </c>
    </row>
    <row r="57" spans="2:6" ht="19.5" customHeight="1">
      <c r="B57" s="203" t="s">
        <v>72</v>
      </c>
      <c r="C57" s="204"/>
      <c r="D57" s="55" t="s">
        <v>57</v>
      </c>
      <c r="E57" s="56" t="s">
        <v>48</v>
      </c>
      <c r="F57" s="75" t="s">
        <v>71</v>
      </c>
    </row>
    <row r="58" spans="2:6" ht="19.5" customHeight="1">
      <c r="B58" s="53" t="s">
        <v>73</v>
      </c>
      <c r="C58" s="66"/>
      <c r="D58" s="55" t="s">
        <v>57</v>
      </c>
      <c r="E58" s="56" t="s">
        <v>48</v>
      </c>
      <c r="F58" s="75" t="s">
        <v>71</v>
      </c>
    </row>
    <row r="59" spans="2:6" ht="19.5" customHeight="1">
      <c r="B59" s="203" t="s">
        <v>74</v>
      </c>
      <c r="C59" s="204"/>
      <c r="D59" s="55" t="s">
        <v>63</v>
      </c>
      <c r="E59" s="56" t="s">
        <v>28</v>
      </c>
      <c r="F59" s="75" t="s">
        <v>75</v>
      </c>
    </row>
    <row r="60" spans="2:6" ht="19.5" customHeight="1">
      <c r="B60" s="203" t="s">
        <v>76</v>
      </c>
      <c r="C60" s="204"/>
      <c r="D60" s="55" t="s">
        <v>63</v>
      </c>
      <c r="E60" s="56" t="s">
        <v>28</v>
      </c>
      <c r="F60" s="57" t="s">
        <v>29</v>
      </c>
    </row>
    <row r="61" spans="2:6" ht="19.5" customHeight="1">
      <c r="B61" s="203" t="s">
        <v>77</v>
      </c>
      <c r="C61" s="204"/>
      <c r="D61" s="55" t="s">
        <v>63</v>
      </c>
      <c r="E61" s="56" t="s">
        <v>28</v>
      </c>
      <c r="F61" s="57" t="s">
        <v>29</v>
      </c>
    </row>
    <row r="62" spans="2:6" ht="19.5" customHeight="1">
      <c r="B62" s="203" t="s">
        <v>78</v>
      </c>
      <c r="C62" s="204"/>
      <c r="D62" s="55" t="s">
        <v>63</v>
      </c>
      <c r="E62" s="56" t="s">
        <v>28</v>
      </c>
      <c r="F62" s="57" t="s">
        <v>29</v>
      </c>
    </row>
    <row r="63" spans="2:6" ht="19.5" customHeight="1">
      <c r="B63" s="203" t="s">
        <v>79</v>
      </c>
      <c r="C63" s="204"/>
      <c r="D63" s="55" t="s">
        <v>63</v>
      </c>
      <c r="E63" s="56" t="s">
        <v>28</v>
      </c>
      <c r="F63" s="57" t="s">
        <v>29</v>
      </c>
    </row>
    <row r="64" spans="2:6" ht="19.5" customHeight="1">
      <c r="B64" s="53" t="s">
        <v>80</v>
      </c>
      <c r="C64" s="66"/>
      <c r="D64" s="55" t="s">
        <v>63</v>
      </c>
      <c r="E64" s="56" t="s">
        <v>48</v>
      </c>
      <c r="F64" s="57" t="s">
        <v>81</v>
      </c>
    </row>
    <row r="65" spans="2:6" ht="19.5" customHeight="1">
      <c r="B65" s="203" t="s">
        <v>82</v>
      </c>
      <c r="C65" s="204"/>
      <c r="D65" s="55" t="s">
        <v>27</v>
      </c>
      <c r="E65" s="56" t="s">
        <v>48</v>
      </c>
      <c r="F65" s="57" t="s">
        <v>81</v>
      </c>
    </row>
    <row r="66" spans="2:6" ht="19.5" customHeight="1">
      <c r="B66" s="53" t="s">
        <v>83</v>
      </c>
      <c r="C66" s="54"/>
      <c r="D66" s="55" t="s">
        <v>63</v>
      </c>
      <c r="E66" s="56" t="s">
        <v>48</v>
      </c>
      <c r="F66" s="75" t="s">
        <v>84</v>
      </c>
    </row>
    <row r="67" spans="2:6" ht="19.5" customHeight="1">
      <c r="B67" s="53" t="s">
        <v>85</v>
      </c>
      <c r="C67" s="66"/>
      <c r="D67" s="55" t="s">
        <v>27</v>
      </c>
      <c r="E67" s="56" t="s">
        <v>48</v>
      </c>
      <c r="F67" s="75" t="s">
        <v>84</v>
      </c>
    </row>
    <row r="68" spans="2:6" ht="19.5" customHeight="1">
      <c r="B68" s="53" t="s">
        <v>86</v>
      </c>
      <c r="C68" s="131"/>
      <c r="D68" s="55" t="s">
        <v>27</v>
      </c>
      <c r="E68" s="56" t="s">
        <v>28</v>
      </c>
      <c r="F68" s="57" t="s">
        <v>29</v>
      </c>
    </row>
    <row r="69" spans="2:6" ht="19.5" customHeight="1">
      <c r="B69" s="53" t="s">
        <v>87</v>
      </c>
      <c r="C69" s="131"/>
      <c r="D69" s="55" t="s">
        <v>27</v>
      </c>
      <c r="E69" s="56" t="s">
        <v>28</v>
      </c>
      <c r="F69" s="57" t="s">
        <v>29</v>
      </c>
    </row>
    <row r="70" spans="2:6" ht="19.5" customHeight="1">
      <c r="B70" s="53" t="s">
        <v>88</v>
      </c>
      <c r="C70" s="131"/>
      <c r="D70" s="55" t="s">
        <v>27</v>
      </c>
      <c r="E70" s="56" t="s">
        <v>28</v>
      </c>
      <c r="F70" s="57" t="s">
        <v>29</v>
      </c>
    </row>
    <row r="71" spans="2:6" ht="19.5" customHeight="1">
      <c r="B71" s="53" t="s">
        <v>89</v>
      </c>
      <c r="C71" s="131"/>
      <c r="D71" s="55" t="s">
        <v>63</v>
      </c>
      <c r="E71" s="56" t="s">
        <v>28</v>
      </c>
      <c r="F71" s="57" t="s">
        <v>29</v>
      </c>
    </row>
    <row r="72" spans="2:6" ht="19.5" customHeight="1">
      <c r="B72" s="53" t="s">
        <v>90</v>
      </c>
      <c r="C72" s="131"/>
      <c r="D72" s="55" t="s">
        <v>63</v>
      </c>
      <c r="E72" s="56" t="s">
        <v>28</v>
      </c>
      <c r="F72" s="57" t="s">
        <v>29</v>
      </c>
    </row>
    <row r="73" spans="2:6" ht="19.5" customHeight="1">
      <c r="B73" s="53" t="s">
        <v>91</v>
      </c>
      <c r="C73" s="131"/>
      <c r="D73" s="55" t="s">
        <v>63</v>
      </c>
      <c r="E73" s="56" t="s">
        <v>28</v>
      </c>
      <c r="F73" s="57" t="s">
        <v>29</v>
      </c>
    </row>
    <row r="74" spans="2:6" ht="19.5" customHeight="1">
      <c r="B74" s="53"/>
      <c r="C74" s="131"/>
      <c r="D74" s="55" t="s">
        <v>27</v>
      </c>
      <c r="E74" s="56" t="s">
        <v>28</v>
      </c>
      <c r="F74" s="57" t="s">
        <v>29</v>
      </c>
    </row>
    <row r="75" spans="2:6" ht="19.5" customHeight="1">
      <c r="B75" s="53" t="s">
        <v>92</v>
      </c>
      <c r="C75" s="131"/>
      <c r="D75" s="55" t="s">
        <v>63</v>
      </c>
      <c r="E75" s="56" t="s">
        <v>28</v>
      </c>
      <c r="F75" s="57" t="s">
        <v>93</v>
      </c>
    </row>
    <row r="76" spans="2:6" ht="19.5" customHeight="1">
      <c r="B76" s="53" t="s">
        <v>94</v>
      </c>
      <c r="C76" s="131"/>
      <c r="D76" s="55" t="s">
        <v>27</v>
      </c>
      <c r="E76" s="56" t="s">
        <v>28</v>
      </c>
      <c r="F76" s="57" t="s">
        <v>29</v>
      </c>
    </row>
    <row r="77" spans="2:6" ht="19.5" customHeight="1">
      <c r="B77" s="76" t="s">
        <v>95</v>
      </c>
      <c r="C77" s="77"/>
      <c r="D77" s="78" t="s">
        <v>27</v>
      </c>
      <c r="E77" s="79" t="s">
        <v>48</v>
      </c>
      <c r="F77" s="80" t="s">
        <v>71</v>
      </c>
    </row>
    <row r="82" spans="2:2" hidden="1">
      <c r="B82" s="6" t="s">
        <v>27</v>
      </c>
    </row>
    <row r="83" spans="2:2" hidden="1">
      <c r="B83" s="7" t="s">
        <v>57</v>
      </c>
    </row>
    <row r="84" spans="2:2" hidden="1">
      <c r="B84" s="7" t="s">
        <v>63</v>
      </c>
    </row>
    <row r="85" spans="2:2" hidden="1"/>
    <row r="86" spans="2:2" hidden="1">
      <c r="B86" t="s">
        <v>28</v>
      </c>
    </row>
    <row r="87" spans="2:2" hidden="1">
      <c r="B87" t="s">
        <v>48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45:D77 D39:D43 D31:D37" xr:uid="{00000000-0002-0000-0100-000000000000}">
      <formula1>$B$82:$B$84</formula1>
    </dataValidation>
    <dataValidation type="list" allowBlank="1" showInputMessage="1" showErrorMessage="1" sqref="E19:E29 E45:E77 E39:E43 E31:E37" xr:uid="{00000000-0002-0000-0100-000001000000}">
      <formula1>$B$86:$B$87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73"/>
  <sheetViews>
    <sheetView showGridLines="0" zoomScale="90" zoomScaleNormal="90" zoomScalePageLayoutView="70" workbookViewId="0">
      <selection activeCell="L48" sqref="L48"/>
    </sheetView>
  </sheetViews>
  <sheetFormatPr defaultColWidth="11.42578125" defaultRowHeight="12.7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/>
      <c r="L1"/>
    </row>
    <row r="2" spans="2:17" ht="48.75" customHeight="1">
      <c r="B2" s="182"/>
      <c r="C2" s="192" t="s">
        <v>16</v>
      </c>
      <c r="D2" s="193"/>
      <c r="E2" s="193"/>
      <c r="F2" s="193"/>
      <c r="G2" s="193"/>
      <c r="H2" s="193"/>
      <c r="I2" s="193"/>
      <c r="J2" s="194"/>
      <c r="K2" s="134" t="s">
        <v>1</v>
      </c>
      <c r="L2" s="267"/>
    </row>
    <row r="3" spans="2:17" ht="42" customHeight="1">
      <c r="B3" s="182"/>
      <c r="C3" s="195"/>
      <c r="D3" s="196"/>
      <c r="E3" s="196"/>
      <c r="F3" s="196"/>
      <c r="G3" s="196"/>
      <c r="H3" s="196"/>
      <c r="I3" s="196"/>
      <c r="J3" s="197"/>
      <c r="K3" s="268"/>
      <c r="L3" s="269"/>
    </row>
    <row r="4" spans="2:17" ht="36.75" customHeight="1">
      <c r="B4" s="182"/>
      <c r="C4" s="198"/>
      <c r="D4" s="199"/>
      <c r="E4" s="199"/>
      <c r="F4" s="199"/>
      <c r="G4" s="199"/>
      <c r="H4" s="199"/>
      <c r="I4" s="199"/>
      <c r="J4" s="200"/>
      <c r="K4" s="270"/>
      <c r="L4" s="271"/>
    </row>
    <row r="5" spans="2:17" ht="24.75" customHeight="1" thickBot="1">
      <c r="C5" s="11"/>
      <c r="D5" s="12"/>
      <c r="E5" s="12"/>
      <c r="F5" s="12"/>
      <c r="G5" s="12"/>
      <c r="H5"/>
      <c r="L5"/>
    </row>
    <row r="6" spans="2:17" ht="95.25" customHeight="1">
      <c r="B6" s="258" t="s">
        <v>96</v>
      </c>
      <c r="C6" s="259"/>
      <c r="D6" s="259"/>
      <c r="E6" s="259"/>
      <c r="F6" s="259"/>
      <c r="G6" s="259"/>
      <c r="H6" s="259"/>
      <c r="I6" s="259"/>
      <c r="J6" s="259"/>
      <c r="K6" s="259"/>
      <c r="L6" s="260"/>
      <c r="M6" s="1"/>
      <c r="N6" s="1"/>
      <c r="O6" s="1"/>
      <c r="P6" s="1"/>
      <c r="Q6" s="1"/>
    </row>
    <row r="7" spans="2:17" ht="24.75" customHeight="1">
      <c r="B7" s="264" t="s">
        <v>19</v>
      </c>
      <c r="C7" s="265"/>
      <c r="D7" s="265"/>
      <c r="E7" s="265"/>
      <c r="F7" s="265"/>
      <c r="G7" s="265"/>
      <c r="H7" s="265"/>
      <c r="I7" s="265"/>
      <c r="J7" s="265"/>
      <c r="K7" s="265"/>
      <c r="L7" s="266"/>
    </row>
    <row r="8" spans="2:17" ht="18" customHeight="1">
      <c r="B8" s="125" t="s">
        <v>97</v>
      </c>
      <c r="C8" s="126"/>
      <c r="D8" s="126"/>
      <c r="E8" s="126"/>
      <c r="F8" s="126"/>
      <c r="G8" s="126"/>
      <c r="H8" s="126"/>
      <c r="I8" s="126"/>
      <c r="J8" s="126"/>
      <c r="K8" s="126"/>
      <c r="L8" s="127"/>
    </row>
    <row r="9" spans="2:17" ht="15.75">
      <c r="B9" s="125" t="s">
        <v>98</v>
      </c>
      <c r="C9" s="128"/>
      <c r="D9" s="128"/>
      <c r="E9" s="128"/>
      <c r="F9" s="128"/>
      <c r="G9" s="128"/>
      <c r="H9" s="128"/>
      <c r="I9" s="129"/>
      <c r="J9" s="128"/>
      <c r="K9" s="128"/>
      <c r="L9" s="130"/>
    </row>
    <row r="10" spans="2:17" ht="15.75">
      <c r="B10" s="125" t="s">
        <v>99</v>
      </c>
      <c r="C10" s="128"/>
      <c r="D10" s="128"/>
      <c r="E10" s="128"/>
      <c r="F10" s="128"/>
      <c r="G10" s="128"/>
      <c r="H10" s="128"/>
      <c r="I10" s="128"/>
      <c r="J10" s="128"/>
      <c r="K10" s="128"/>
      <c r="L10" s="130"/>
    </row>
    <row r="11" spans="2:17" ht="15.75">
      <c r="B11" s="125" t="s">
        <v>100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30"/>
    </row>
    <row r="12" spans="2:17" ht="18" customHeight="1">
      <c r="B12" s="261" t="s">
        <v>101</v>
      </c>
      <c r="C12" s="262"/>
      <c r="D12" s="262"/>
      <c r="E12" s="262"/>
      <c r="F12" s="262"/>
      <c r="G12" s="262"/>
      <c r="H12" s="262"/>
      <c r="I12" s="262"/>
      <c r="J12" s="262"/>
      <c r="K12" s="262"/>
      <c r="L12" s="263"/>
    </row>
    <row r="13" spans="2:17" ht="15.75">
      <c r="B13" s="125" t="s">
        <v>102</v>
      </c>
      <c r="C13" s="128"/>
      <c r="D13" s="128"/>
      <c r="E13" s="128"/>
      <c r="F13" s="128"/>
      <c r="G13" s="128"/>
      <c r="H13" s="128"/>
      <c r="I13" s="128"/>
      <c r="J13" s="128"/>
      <c r="K13" s="128"/>
      <c r="L13" s="130"/>
    </row>
    <row r="14" spans="2:17" ht="7.5" customHeight="1" thickBot="1"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6"/>
    </row>
    <row r="15" spans="2:17" ht="33.75" customHeight="1" thickBot="1">
      <c r="B15" s="255" t="s">
        <v>103</v>
      </c>
      <c r="C15" s="256"/>
      <c r="D15" s="256"/>
      <c r="E15" s="256"/>
      <c r="F15" s="256"/>
      <c r="G15" s="257"/>
      <c r="H15" s="252" t="s">
        <v>104</v>
      </c>
      <c r="I15" s="253"/>
      <c r="J15" s="253"/>
      <c r="K15" s="253"/>
      <c r="L15" s="254"/>
    </row>
    <row r="16" spans="2:17" ht="26.25" thickBot="1">
      <c r="B16" s="87" t="s">
        <v>105</v>
      </c>
      <c r="C16" s="272" t="s">
        <v>106</v>
      </c>
      <c r="D16" s="272"/>
      <c r="E16" s="272"/>
      <c r="F16" s="272"/>
      <c r="G16" s="272"/>
      <c r="H16" s="88" t="s">
        <v>107</v>
      </c>
      <c r="I16" s="88" t="s">
        <v>108</v>
      </c>
      <c r="J16" s="88" t="s">
        <v>109</v>
      </c>
      <c r="K16" s="88" t="s">
        <v>110</v>
      </c>
      <c r="L16" s="89" t="s">
        <v>111</v>
      </c>
    </row>
    <row r="17" spans="2:12" ht="53.25" customHeight="1">
      <c r="B17" s="90" t="s">
        <v>50</v>
      </c>
      <c r="C17" s="250" t="s">
        <v>51</v>
      </c>
      <c r="D17" s="250"/>
      <c r="E17" s="250"/>
      <c r="F17" s="250"/>
      <c r="G17" s="250"/>
      <c r="H17" s="91" t="s">
        <v>112</v>
      </c>
      <c r="I17" s="92">
        <v>1</v>
      </c>
      <c r="J17" s="93">
        <v>4</v>
      </c>
      <c r="K17" s="93">
        <f>I17+J17</f>
        <v>5</v>
      </c>
      <c r="L17" s="94" t="str">
        <f t="shared" ref="L17:L41" si="0">IF(K17&lt;=4,"BAJO",IF(K17=5,"MEDIO",IF(K17=6,"ALTO",IF(K17=7,"ALTO","EXTREMO"))))</f>
        <v>MEDIO</v>
      </c>
    </row>
    <row r="18" spans="2:12" ht="53.25" customHeight="1">
      <c r="B18" s="95" t="s">
        <v>50</v>
      </c>
      <c r="C18" s="228" t="s">
        <v>52</v>
      </c>
      <c r="D18" s="228"/>
      <c r="E18" s="228"/>
      <c r="F18" s="228"/>
      <c r="G18" s="228"/>
      <c r="H18" s="96" t="s">
        <v>113</v>
      </c>
      <c r="I18" s="92">
        <v>2</v>
      </c>
      <c r="J18" s="93">
        <v>2</v>
      </c>
      <c r="K18" s="93">
        <f t="shared" ref="K18:K41" si="1">+I18+J18</f>
        <v>4</v>
      </c>
      <c r="L18" s="97" t="str">
        <f t="shared" si="0"/>
        <v>BAJO</v>
      </c>
    </row>
    <row r="19" spans="2:12" ht="53.25" customHeight="1">
      <c r="B19" s="95" t="s">
        <v>50</v>
      </c>
      <c r="C19" s="228" t="s">
        <v>53</v>
      </c>
      <c r="D19" s="228"/>
      <c r="E19" s="228"/>
      <c r="F19" s="228"/>
      <c r="G19" s="228"/>
      <c r="H19" s="96" t="s">
        <v>113</v>
      </c>
      <c r="I19" s="92">
        <v>1</v>
      </c>
      <c r="J19" s="93">
        <v>3</v>
      </c>
      <c r="K19" s="93">
        <f t="shared" si="1"/>
        <v>4</v>
      </c>
      <c r="L19" s="97" t="str">
        <f t="shared" si="0"/>
        <v>BAJO</v>
      </c>
    </row>
    <row r="20" spans="2:12" ht="53.25" customHeight="1">
      <c r="B20" s="95" t="s">
        <v>50</v>
      </c>
      <c r="C20" s="228" t="s">
        <v>46</v>
      </c>
      <c r="D20" s="228"/>
      <c r="E20" s="228"/>
      <c r="F20" s="228"/>
      <c r="G20" s="228"/>
      <c r="H20" s="96" t="s">
        <v>114</v>
      </c>
      <c r="I20" s="92">
        <v>1</v>
      </c>
      <c r="J20" s="93">
        <v>4</v>
      </c>
      <c r="K20" s="93">
        <f t="shared" si="1"/>
        <v>5</v>
      </c>
      <c r="L20" s="97" t="str">
        <f t="shared" si="0"/>
        <v>MEDIO</v>
      </c>
    </row>
    <row r="21" spans="2:12" ht="53.25" customHeight="1">
      <c r="B21" s="95" t="s">
        <v>50</v>
      </c>
      <c r="C21" s="228" t="s">
        <v>54</v>
      </c>
      <c r="D21" s="228"/>
      <c r="E21" s="228"/>
      <c r="F21" s="228"/>
      <c r="G21" s="228"/>
      <c r="H21" s="96" t="s">
        <v>115</v>
      </c>
      <c r="I21" s="92">
        <v>3</v>
      </c>
      <c r="J21" s="93">
        <v>2</v>
      </c>
      <c r="K21" s="93">
        <f t="shared" si="1"/>
        <v>5</v>
      </c>
      <c r="L21" s="97" t="str">
        <f t="shared" si="0"/>
        <v>MEDIO</v>
      </c>
    </row>
    <row r="22" spans="2:12" ht="53.25" customHeight="1">
      <c r="B22" s="95" t="s">
        <v>25</v>
      </c>
      <c r="C22" s="228" t="s">
        <v>26</v>
      </c>
      <c r="D22" s="228"/>
      <c r="E22" s="228"/>
      <c r="F22" s="228"/>
      <c r="G22" s="228"/>
      <c r="H22" s="96" t="s">
        <v>116</v>
      </c>
      <c r="I22" s="92">
        <v>1</v>
      </c>
      <c r="J22" s="93">
        <v>3</v>
      </c>
      <c r="K22" s="93">
        <f t="shared" si="1"/>
        <v>4</v>
      </c>
      <c r="L22" s="97" t="str">
        <f t="shared" si="0"/>
        <v>BAJO</v>
      </c>
    </row>
    <row r="23" spans="2:12" ht="53.25" customHeight="1">
      <c r="B23" s="95" t="s">
        <v>25</v>
      </c>
      <c r="C23" s="228" t="s">
        <v>33</v>
      </c>
      <c r="D23" s="228"/>
      <c r="E23" s="228"/>
      <c r="F23" s="228"/>
      <c r="G23" s="228"/>
      <c r="H23" s="96" t="s">
        <v>117</v>
      </c>
      <c r="I23" s="92">
        <v>1</v>
      </c>
      <c r="J23" s="93">
        <v>3</v>
      </c>
      <c r="K23" s="93">
        <v>4</v>
      </c>
      <c r="L23" s="97" t="str">
        <f t="shared" si="0"/>
        <v>BAJO</v>
      </c>
    </row>
    <row r="24" spans="2:12" ht="53.25" customHeight="1">
      <c r="B24" s="95" t="s">
        <v>41</v>
      </c>
      <c r="C24" s="228" t="s">
        <v>30</v>
      </c>
      <c r="D24" s="228"/>
      <c r="E24" s="228"/>
      <c r="F24" s="228"/>
      <c r="G24" s="228"/>
      <c r="H24" s="96" t="s">
        <v>118</v>
      </c>
      <c r="I24" s="92">
        <v>2</v>
      </c>
      <c r="J24" s="93">
        <v>3</v>
      </c>
      <c r="K24" s="93">
        <v>5</v>
      </c>
      <c r="L24" s="97" t="str">
        <f t="shared" si="0"/>
        <v>MEDIO</v>
      </c>
    </row>
    <row r="25" spans="2:12" ht="53.25" customHeight="1">
      <c r="B25" s="95" t="s">
        <v>41</v>
      </c>
      <c r="C25" s="228" t="s">
        <v>40</v>
      </c>
      <c r="D25" s="228"/>
      <c r="E25" s="228"/>
      <c r="F25" s="228"/>
      <c r="G25" s="228"/>
      <c r="H25" s="96" t="s">
        <v>119</v>
      </c>
      <c r="I25" s="92">
        <v>1</v>
      </c>
      <c r="J25" s="93">
        <v>4</v>
      </c>
      <c r="K25" s="93">
        <v>5</v>
      </c>
      <c r="L25" s="97" t="str">
        <f t="shared" si="0"/>
        <v>MEDIO</v>
      </c>
    </row>
    <row r="26" spans="2:12" ht="53.25" customHeight="1">
      <c r="B26" s="95" t="s">
        <v>25</v>
      </c>
      <c r="C26" s="228" t="s">
        <v>37</v>
      </c>
      <c r="D26" s="228"/>
      <c r="E26" s="228"/>
      <c r="F26" s="228"/>
      <c r="G26" s="228"/>
      <c r="H26" s="96" t="s">
        <v>120</v>
      </c>
      <c r="I26" s="92">
        <v>2</v>
      </c>
      <c r="J26" s="93">
        <v>2</v>
      </c>
      <c r="K26" s="93">
        <f t="shared" si="1"/>
        <v>4</v>
      </c>
      <c r="L26" s="97" t="str">
        <f>IF(K26&lt;=4,"BAJO",IF(K26=5,"MEDIO",IF(K26=6,"ALTO",IF(K26=7,"ALTO","EXTREMO"))))</f>
        <v>BAJO</v>
      </c>
    </row>
    <row r="27" spans="2:12" ht="53.25" customHeight="1">
      <c r="B27" s="95" t="s">
        <v>55</v>
      </c>
      <c r="C27" s="228" t="s">
        <v>59</v>
      </c>
      <c r="D27" s="228"/>
      <c r="E27" s="228"/>
      <c r="F27" s="228"/>
      <c r="G27" s="228"/>
      <c r="H27" s="96" t="s">
        <v>121</v>
      </c>
      <c r="I27" s="92">
        <v>2</v>
      </c>
      <c r="J27" s="93">
        <v>4</v>
      </c>
      <c r="K27" s="93">
        <f t="shared" si="1"/>
        <v>6</v>
      </c>
      <c r="L27" s="97" t="str">
        <f t="shared" si="0"/>
        <v>ALTO</v>
      </c>
    </row>
    <row r="28" spans="2:12" ht="53.25" customHeight="1">
      <c r="B28" s="95" t="s">
        <v>55</v>
      </c>
      <c r="C28" s="228" t="s">
        <v>64</v>
      </c>
      <c r="D28" s="228"/>
      <c r="E28" s="228"/>
      <c r="F28" s="228"/>
      <c r="G28" s="228"/>
      <c r="H28" s="96" t="s">
        <v>113</v>
      </c>
      <c r="I28" s="92">
        <v>3</v>
      </c>
      <c r="J28" s="93">
        <v>2</v>
      </c>
      <c r="K28" s="93">
        <f t="shared" si="1"/>
        <v>5</v>
      </c>
      <c r="L28" s="97" t="str">
        <f t="shared" si="0"/>
        <v>MEDIO</v>
      </c>
    </row>
    <row r="29" spans="2:12" ht="53.25" customHeight="1">
      <c r="B29" s="95" t="s">
        <v>55</v>
      </c>
      <c r="C29" s="228" t="s">
        <v>65</v>
      </c>
      <c r="D29" s="228"/>
      <c r="E29" s="228"/>
      <c r="F29" s="228"/>
      <c r="G29" s="228"/>
      <c r="H29" s="96" t="s">
        <v>113</v>
      </c>
      <c r="I29" s="92">
        <v>3</v>
      </c>
      <c r="J29" s="93">
        <v>3</v>
      </c>
      <c r="K29" s="93">
        <f t="shared" si="1"/>
        <v>6</v>
      </c>
      <c r="L29" s="97" t="str">
        <f t="shared" si="0"/>
        <v>ALTO</v>
      </c>
    </row>
    <row r="30" spans="2:12" ht="53.25" customHeight="1">
      <c r="B30" s="95" t="s">
        <v>55</v>
      </c>
      <c r="C30" s="228" t="s">
        <v>66</v>
      </c>
      <c r="D30" s="228"/>
      <c r="E30" s="228"/>
      <c r="F30" s="228"/>
      <c r="G30" s="228"/>
      <c r="H30" s="96" t="s">
        <v>122</v>
      </c>
      <c r="I30" s="92">
        <v>2</v>
      </c>
      <c r="J30" s="93">
        <v>3</v>
      </c>
      <c r="K30" s="93">
        <f t="shared" si="1"/>
        <v>5</v>
      </c>
      <c r="L30" s="97" t="str">
        <f t="shared" si="0"/>
        <v>MEDIO</v>
      </c>
    </row>
    <row r="31" spans="2:12" ht="53.25" customHeight="1">
      <c r="B31" s="95" t="s">
        <v>55</v>
      </c>
      <c r="C31" s="228" t="s">
        <v>68</v>
      </c>
      <c r="D31" s="228"/>
      <c r="E31" s="228"/>
      <c r="F31" s="228"/>
      <c r="G31" s="228"/>
      <c r="H31" s="96" t="s">
        <v>113</v>
      </c>
      <c r="I31" s="92">
        <v>3</v>
      </c>
      <c r="J31" s="93">
        <v>4</v>
      </c>
      <c r="K31" s="93">
        <f t="shared" si="1"/>
        <v>7</v>
      </c>
      <c r="L31" s="97" t="str">
        <f t="shared" si="0"/>
        <v>ALTO</v>
      </c>
    </row>
    <row r="32" spans="2:12" ht="53.25" customHeight="1">
      <c r="B32" s="95" t="s">
        <v>55</v>
      </c>
      <c r="C32" s="228" t="s">
        <v>86</v>
      </c>
      <c r="D32" s="228"/>
      <c r="E32" s="228"/>
      <c r="F32" s="228"/>
      <c r="G32" s="228"/>
      <c r="H32" s="96" t="s">
        <v>113</v>
      </c>
      <c r="I32" s="92">
        <v>2</v>
      </c>
      <c r="J32" s="93">
        <v>3</v>
      </c>
      <c r="K32" s="93">
        <f>+I32+J32</f>
        <v>5</v>
      </c>
      <c r="L32" s="97" t="str">
        <f t="shared" si="0"/>
        <v>MEDIO</v>
      </c>
    </row>
    <row r="33" spans="2:14" ht="53.25" customHeight="1">
      <c r="B33" s="95" t="s">
        <v>55</v>
      </c>
      <c r="C33" s="228" t="s">
        <v>87</v>
      </c>
      <c r="D33" s="228"/>
      <c r="E33" s="228"/>
      <c r="F33" s="228"/>
      <c r="G33" s="228"/>
      <c r="H33" s="96" t="s">
        <v>123</v>
      </c>
      <c r="I33" s="92">
        <v>3</v>
      </c>
      <c r="J33" s="93">
        <v>3</v>
      </c>
      <c r="K33" s="93">
        <f t="shared" ref="K33:K40" si="2">+I33+J33</f>
        <v>6</v>
      </c>
      <c r="L33" s="97" t="str">
        <f t="shared" si="0"/>
        <v>ALTO</v>
      </c>
    </row>
    <row r="34" spans="2:14" ht="53.25" customHeight="1">
      <c r="B34" s="95" t="s">
        <v>55</v>
      </c>
      <c r="C34" s="228" t="s">
        <v>88</v>
      </c>
      <c r="D34" s="228"/>
      <c r="E34" s="228"/>
      <c r="F34" s="228"/>
      <c r="G34" s="228"/>
      <c r="H34" s="96" t="s">
        <v>124</v>
      </c>
      <c r="I34" s="92">
        <v>3</v>
      </c>
      <c r="J34" s="93">
        <v>4</v>
      </c>
      <c r="K34" s="93">
        <f t="shared" si="2"/>
        <v>7</v>
      </c>
      <c r="L34" s="97" t="str">
        <f t="shared" si="0"/>
        <v>ALTO</v>
      </c>
    </row>
    <row r="35" spans="2:14" ht="53.25" customHeight="1">
      <c r="B35" s="95" t="s">
        <v>55</v>
      </c>
      <c r="C35" s="228" t="s">
        <v>89</v>
      </c>
      <c r="D35" s="228"/>
      <c r="E35" s="228"/>
      <c r="F35" s="228"/>
      <c r="G35" s="228"/>
      <c r="H35" s="96" t="s">
        <v>125</v>
      </c>
      <c r="I35" s="92">
        <v>3</v>
      </c>
      <c r="J35" s="93">
        <v>3</v>
      </c>
      <c r="K35" s="93">
        <f t="shared" si="2"/>
        <v>6</v>
      </c>
      <c r="L35" s="97" t="str">
        <f t="shared" si="0"/>
        <v>ALTO</v>
      </c>
    </row>
    <row r="36" spans="2:14" ht="53.25" customHeight="1">
      <c r="B36" s="95" t="s">
        <v>55</v>
      </c>
      <c r="C36" s="228" t="s">
        <v>90</v>
      </c>
      <c r="D36" s="228"/>
      <c r="E36" s="228"/>
      <c r="F36" s="228"/>
      <c r="G36" s="228"/>
      <c r="H36" s="96" t="s">
        <v>126</v>
      </c>
      <c r="I36" s="92">
        <v>3</v>
      </c>
      <c r="J36" s="93">
        <v>4</v>
      </c>
      <c r="K36" s="93">
        <f t="shared" si="2"/>
        <v>7</v>
      </c>
      <c r="L36" s="97" t="str">
        <f t="shared" si="0"/>
        <v>ALTO</v>
      </c>
    </row>
    <row r="37" spans="2:14" ht="53.25" customHeight="1">
      <c r="B37" s="95" t="s">
        <v>55</v>
      </c>
      <c r="C37" s="228" t="s">
        <v>91</v>
      </c>
      <c r="D37" s="228"/>
      <c r="E37" s="228"/>
      <c r="F37" s="228"/>
      <c r="G37" s="228"/>
      <c r="H37" s="96" t="s">
        <v>127</v>
      </c>
      <c r="I37" s="92">
        <v>2</v>
      </c>
      <c r="J37" s="93">
        <v>4</v>
      </c>
      <c r="K37" s="93">
        <f t="shared" si="2"/>
        <v>6</v>
      </c>
      <c r="L37" s="97" t="str">
        <f t="shared" si="0"/>
        <v>ALTO</v>
      </c>
    </row>
    <row r="38" spans="2:14" ht="53.25" customHeight="1">
      <c r="B38" s="95" t="s">
        <v>55</v>
      </c>
      <c r="C38" s="228" t="s">
        <v>92</v>
      </c>
      <c r="D38" s="228"/>
      <c r="E38" s="228"/>
      <c r="F38" s="228"/>
      <c r="G38" s="228"/>
      <c r="H38" s="96" t="s">
        <v>128</v>
      </c>
      <c r="I38" s="92">
        <v>3</v>
      </c>
      <c r="J38" s="93">
        <v>3</v>
      </c>
      <c r="K38" s="93">
        <f t="shared" si="2"/>
        <v>6</v>
      </c>
      <c r="L38" s="97" t="str">
        <f t="shared" si="0"/>
        <v>ALTO</v>
      </c>
    </row>
    <row r="39" spans="2:14" ht="53.25" customHeight="1">
      <c r="B39" s="95" t="s">
        <v>55</v>
      </c>
      <c r="C39" s="228" t="s">
        <v>94</v>
      </c>
      <c r="D39" s="228"/>
      <c r="E39" s="228"/>
      <c r="F39" s="228"/>
      <c r="G39" s="228"/>
      <c r="H39" s="96" t="s">
        <v>129</v>
      </c>
      <c r="I39" s="92">
        <v>3</v>
      </c>
      <c r="J39" s="93">
        <v>4</v>
      </c>
      <c r="K39" s="93">
        <f t="shared" si="2"/>
        <v>7</v>
      </c>
      <c r="L39" s="97" t="str">
        <f t="shared" si="0"/>
        <v>ALTO</v>
      </c>
    </row>
    <row r="40" spans="2:14" ht="53.25" customHeight="1">
      <c r="B40" s="95" t="s">
        <v>55</v>
      </c>
      <c r="C40" s="229" t="s">
        <v>95</v>
      </c>
      <c r="D40" s="230"/>
      <c r="E40" s="230"/>
      <c r="F40" s="230"/>
      <c r="G40" s="231"/>
      <c r="H40" s="96" t="s">
        <v>130</v>
      </c>
      <c r="I40" s="92">
        <v>3</v>
      </c>
      <c r="J40" s="93">
        <v>3</v>
      </c>
      <c r="K40" s="93">
        <f t="shared" si="2"/>
        <v>6</v>
      </c>
      <c r="L40" s="97" t="str">
        <f t="shared" si="0"/>
        <v>ALTO</v>
      </c>
    </row>
    <row r="41" spans="2:14" ht="53.25" customHeight="1" thickBot="1">
      <c r="B41" s="95" t="s">
        <v>55</v>
      </c>
      <c r="C41" s="228" t="s">
        <v>70</v>
      </c>
      <c r="D41" s="228"/>
      <c r="E41" s="228"/>
      <c r="F41" s="228"/>
      <c r="G41" s="228"/>
      <c r="H41" s="96" t="s">
        <v>131</v>
      </c>
      <c r="I41" s="92">
        <v>2</v>
      </c>
      <c r="J41" s="93">
        <v>3</v>
      </c>
      <c r="K41" s="93">
        <f t="shared" si="1"/>
        <v>5</v>
      </c>
      <c r="L41" s="97" t="str">
        <f t="shared" si="0"/>
        <v>MEDIO</v>
      </c>
    </row>
    <row r="42" spans="2:14" ht="12.75" customHeight="1">
      <c r="B42" s="98"/>
      <c r="C42" s="99"/>
      <c r="D42" s="99"/>
      <c r="E42" s="99"/>
      <c r="F42" s="99"/>
      <c r="G42" s="99"/>
      <c r="H42" s="99"/>
      <c r="I42" s="99"/>
      <c r="J42" s="99"/>
      <c r="K42" s="99"/>
      <c r="L42" s="100"/>
    </row>
    <row r="43" spans="2:14">
      <c r="B43" s="81"/>
      <c r="C43" s="242"/>
      <c r="D43" s="242"/>
      <c r="E43" s="242"/>
      <c r="F43" s="82"/>
      <c r="G43" s="82"/>
      <c r="H43" s="235"/>
      <c r="I43" s="235"/>
      <c r="J43" s="82"/>
      <c r="K43" s="82"/>
      <c r="L43" s="83"/>
    </row>
    <row r="44" spans="2:14" ht="19.5" customHeight="1">
      <c r="B44" s="249" t="s">
        <v>132</v>
      </c>
      <c r="C44" s="233" t="s">
        <v>133</v>
      </c>
      <c r="D44" s="233"/>
      <c r="E44" s="101" t="s">
        <v>134</v>
      </c>
      <c r="F44" s="82"/>
      <c r="G44" s="251" t="s">
        <v>109</v>
      </c>
      <c r="H44" s="102" t="s">
        <v>135</v>
      </c>
      <c r="I44" s="102" t="s">
        <v>134</v>
      </c>
      <c r="J44" s="82"/>
      <c r="K44" s="82"/>
      <c r="L44" s="83"/>
    </row>
    <row r="45" spans="2:14" ht="21" customHeight="1">
      <c r="B45" s="249"/>
      <c r="C45" s="232" t="s">
        <v>136</v>
      </c>
      <c r="D45" s="232"/>
      <c r="E45" s="103">
        <v>1</v>
      </c>
      <c r="F45" s="82"/>
      <c r="G45" s="251"/>
      <c r="H45" s="103" t="s">
        <v>137</v>
      </c>
      <c r="I45" s="104">
        <v>1</v>
      </c>
      <c r="J45" s="82"/>
      <c r="K45" s="82"/>
      <c r="L45" s="83"/>
    </row>
    <row r="46" spans="2:14" ht="15.75" customHeight="1">
      <c r="B46" s="249"/>
      <c r="C46" s="232" t="s">
        <v>138</v>
      </c>
      <c r="D46" s="232"/>
      <c r="E46" s="103">
        <v>2</v>
      </c>
      <c r="F46" s="82"/>
      <c r="G46" s="251"/>
      <c r="H46" s="103" t="s">
        <v>139</v>
      </c>
      <c r="I46" s="104">
        <v>2</v>
      </c>
      <c r="J46" s="82"/>
      <c r="K46" s="82"/>
      <c r="L46" s="83"/>
      <c r="N46" s="5"/>
    </row>
    <row r="47" spans="2:14" ht="24.75" customHeight="1">
      <c r="B47" s="249"/>
      <c r="C47" s="232" t="s">
        <v>140</v>
      </c>
      <c r="D47" s="232"/>
      <c r="E47" s="103">
        <v>3</v>
      </c>
      <c r="F47" s="82"/>
      <c r="G47" s="251"/>
      <c r="H47" s="103" t="s">
        <v>141</v>
      </c>
      <c r="I47" s="104">
        <v>3</v>
      </c>
      <c r="J47" s="82"/>
      <c r="K47" s="82"/>
      <c r="L47" s="83"/>
    </row>
    <row r="48" spans="2:14" ht="18" customHeight="1">
      <c r="B48" s="249"/>
      <c r="C48" s="232" t="s">
        <v>142</v>
      </c>
      <c r="D48" s="232"/>
      <c r="E48" s="103">
        <v>4</v>
      </c>
      <c r="F48" s="82"/>
      <c r="G48" s="251"/>
      <c r="H48" s="103" t="s">
        <v>143</v>
      </c>
      <c r="I48" s="104">
        <v>4</v>
      </c>
      <c r="J48" s="82"/>
      <c r="K48" s="82"/>
      <c r="L48" s="83"/>
    </row>
    <row r="49" spans="2:12" ht="29.25" customHeight="1">
      <c r="B49" s="249"/>
      <c r="C49" s="232" t="s">
        <v>144</v>
      </c>
      <c r="D49" s="232"/>
      <c r="E49" s="103">
        <v>5</v>
      </c>
      <c r="F49" s="82"/>
      <c r="G49" s="251"/>
      <c r="H49" s="103" t="s">
        <v>145</v>
      </c>
      <c r="I49" s="104">
        <v>5</v>
      </c>
      <c r="J49" s="82"/>
      <c r="K49" s="82"/>
      <c r="L49" s="83"/>
    </row>
    <row r="50" spans="2:12" ht="16.5" customHeight="1">
      <c r="B50" s="105"/>
      <c r="C50" s="106"/>
      <c r="D50" s="106"/>
      <c r="E50" s="106"/>
      <c r="F50" s="82"/>
      <c r="G50" s="106"/>
      <c r="H50" s="106"/>
      <c r="I50" s="106"/>
      <c r="J50" s="106"/>
      <c r="K50" s="106"/>
      <c r="L50" s="83"/>
    </row>
    <row r="51" spans="2:12" ht="16.5" customHeight="1">
      <c r="B51" s="105"/>
      <c r="C51" s="235" t="s">
        <v>146</v>
      </c>
      <c r="D51" s="235"/>
      <c r="E51" s="235"/>
      <c r="F51" s="235"/>
      <c r="G51" s="235"/>
      <c r="H51" s="238"/>
      <c r="I51" s="238"/>
      <c r="J51" s="238"/>
      <c r="K51" s="238"/>
      <c r="L51" s="83"/>
    </row>
    <row r="52" spans="2:12" ht="69.75" customHeight="1">
      <c r="B52" s="105"/>
      <c r="C52" s="232" t="s">
        <v>147</v>
      </c>
      <c r="D52" s="232"/>
      <c r="E52" s="232"/>
      <c r="F52" s="103" t="s">
        <v>148</v>
      </c>
      <c r="G52" s="103" t="s">
        <v>149</v>
      </c>
      <c r="H52" s="103" t="s">
        <v>150</v>
      </c>
      <c r="I52" s="232" t="s">
        <v>151</v>
      </c>
      <c r="J52" s="232"/>
      <c r="K52" s="232" t="s">
        <v>152</v>
      </c>
      <c r="L52" s="241"/>
    </row>
    <row r="53" spans="2:12" ht="69.75" customHeight="1">
      <c r="B53" s="105"/>
      <c r="C53" s="232" t="s">
        <v>153</v>
      </c>
      <c r="D53" s="232"/>
      <c r="E53" s="232"/>
      <c r="F53" s="103" t="s">
        <v>154</v>
      </c>
      <c r="G53" s="103" t="s">
        <v>155</v>
      </c>
      <c r="H53" s="103" t="s">
        <v>156</v>
      </c>
      <c r="I53" s="232" t="s">
        <v>157</v>
      </c>
      <c r="J53" s="232"/>
      <c r="K53" s="232" t="s">
        <v>158</v>
      </c>
      <c r="L53" s="241"/>
    </row>
    <row r="54" spans="2:12">
      <c r="B54" s="81"/>
      <c r="C54" s="233" t="s">
        <v>159</v>
      </c>
      <c r="D54" s="233"/>
      <c r="E54" s="233" t="s">
        <v>134</v>
      </c>
      <c r="F54" s="107" t="s">
        <v>137</v>
      </c>
      <c r="G54" s="107" t="s">
        <v>139</v>
      </c>
      <c r="H54" s="108" t="s">
        <v>141</v>
      </c>
      <c r="I54" s="244" t="s">
        <v>143</v>
      </c>
      <c r="J54" s="244"/>
      <c r="K54" s="233" t="s">
        <v>145</v>
      </c>
      <c r="L54" s="239"/>
    </row>
    <row r="55" spans="2:12">
      <c r="B55" s="81"/>
      <c r="C55" s="233"/>
      <c r="D55" s="233"/>
      <c r="E55" s="233"/>
      <c r="F55" s="109">
        <v>1</v>
      </c>
      <c r="G55" s="109">
        <v>2</v>
      </c>
      <c r="H55" s="109">
        <v>3</v>
      </c>
      <c r="I55" s="234">
        <v>4</v>
      </c>
      <c r="J55" s="234"/>
      <c r="K55" s="234">
        <v>5</v>
      </c>
      <c r="L55" s="240"/>
    </row>
    <row r="56" spans="2:12" ht="19.5" customHeight="1">
      <c r="B56" s="81"/>
      <c r="C56" s="232" t="s">
        <v>136</v>
      </c>
      <c r="D56" s="232"/>
      <c r="E56" s="110">
        <v>1</v>
      </c>
      <c r="F56" s="111">
        <v>2</v>
      </c>
      <c r="G56" s="111">
        <v>3</v>
      </c>
      <c r="H56" s="111">
        <v>4</v>
      </c>
      <c r="I56" s="236">
        <v>5</v>
      </c>
      <c r="J56" s="236"/>
      <c r="K56" s="237">
        <v>6</v>
      </c>
      <c r="L56" s="245"/>
    </row>
    <row r="57" spans="2:12" ht="21.75" customHeight="1">
      <c r="B57" s="81"/>
      <c r="C57" s="232" t="s">
        <v>138</v>
      </c>
      <c r="D57" s="232"/>
      <c r="E57" s="110">
        <v>2</v>
      </c>
      <c r="F57" s="111">
        <v>3</v>
      </c>
      <c r="G57" s="111">
        <v>4</v>
      </c>
      <c r="H57" s="112">
        <v>5</v>
      </c>
      <c r="I57" s="237">
        <v>6</v>
      </c>
      <c r="J57" s="237"/>
      <c r="K57" s="246">
        <v>7</v>
      </c>
      <c r="L57" s="247"/>
    </row>
    <row r="58" spans="2:12" ht="26.25" customHeight="1">
      <c r="B58" s="81"/>
      <c r="C58" s="232" t="s">
        <v>140</v>
      </c>
      <c r="D58" s="232"/>
      <c r="E58" s="110">
        <v>3</v>
      </c>
      <c r="F58" s="111">
        <v>4</v>
      </c>
      <c r="G58" s="112">
        <v>5</v>
      </c>
      <c r="H58" s="113">
        <v>6</v>
      </c>
      <c r="I58" s="237">
        <v>7</v>
      </c>
      <c r="J58" s="237"/>
      <c r="K58" s="243">
        <v>8</v>
      </c>
      <c r="L58" s="248"/>
    </row>
    <row r="59" spans="2:12" ht="21" customHeight="1">
      <c r="B59" s="81"/>
      <c r="C59" s="232" t="s">
        <v>142</v>
      </c>
      <c r="D59" s="232"/>
      <c r="E59" s="110">
        <v>4</v>
      </c>
      <c r="F59" s="112">
        <v>5</v>
      </c>
      <c r="G59" s="113">
        <v>6</v>
      </c>
      <c r="H59" s="113">
        <v>7</v>
      </c>
      <c r="I59" s="243">
        <v>8</v>
      </c>
      <c r="J59" s="243"/>
      <c r="K59" s="243">
        <v>9</v>
      </c>
      <c r="L59" s="248"/>
    </row>
    <row r="60" spans="2:12" ht="27" customHeight="1">
      <c r="B60" s="81"/>
      <c r="C60" s="232" t="s">
        <v>144</v>
      </c>
      <c r="D60" s="232"/>
      <c r="E60" s="110">
        <v>5</v>
      </c>
      <c r="F60" s="113">
        <v>6</v>
      </c>
      <c r="G60" s="113">
        <v>7</v>
      </c>
      <c r="H60" s="114">
        <v>8</v>
      </c>
      <c r="I60" s="243">
        <v>9</v>
      </c>
      <c r="J60" s="243"/>
      <c r="K60" s="243">
        <v>10</v>
      </c>
      <c r="L60" s="248"/>
    </row>
    <row r="61" spans="2:12">
      <c r="B61" s="81"/>
      <c r="C61" s="82"/>
      <c r="D61" s="82"/>
      <c r="E61" s="82"/>
      <c r="F61" s="82"/>
      <c r="G61" s="82"/>
      <c r="H61" s="82"/>
      <c r="I61" s="82"/>
      <c r="J61" s="82"/>
      <c r="K61" s="82"/>
      <c r="L61" s="83"/>
    </row>
    <row r="62" spans="2:12" ht="19.5" customHeight="1">
      <c r="B62" s="81"/>
      <c r="C62" s="82"/>
      <c r="D62" s="82"/>
      <c r="E62" s="82"/>
      <c r="F62" s="82"/>
      <c r="G62" s="235" t="s">
        <v>160</v>
      </c>
      <c r="H62" s="235"/>
      <c r="I62" s="82"/>
      <c r="J62" s="82"/>
      <c r="K62" s="82"/>
      <c r="L62" s="83"/>
    </row>
    <row r="63" spans="2:12" ht="18" customHeight="1">
      <c r="B63" s="81"/>
      <c r="C63" s="82"/>
      <c r="D63" s="82"/>
      <c r="E63" s="82"/>
      <c r="F63" s="82"/>
      <c r="G63" s="107" t="s">
        <v>146</v>
      </c>
      <c r="H63" s="115" t="s">
        <v>159</v>
      </c>
      <c r="I63" s="82"/>
      <c r="J63" s="82"/>
      <c r="K63" s="82"/>
      <c r="L63" s="83"/>
    </row>
    <row r="64" spans="2:12" ht="18" customHeight="1">
      <c r="B64" s="81"/>
      <c r="C64" s="82"/>
      <c r="D64" s="82"/>
      <c r="E64" s="82"/>
      <c r="F64" s="82"/>
      <c r="G64" s="114" t="s">
        <v>161</v>
      </c>
      <c r="H64" s="116" t="s">
        <v>162</v>
      </c>
      <c r="I64" s="82"/>
      <c r="J64" s="82"/>
      <c r="K64" s="82"/>
      <c r="L64" s="83"/>
    </row>
    <row r="65" spans="2:12" ht="18" customHeight="1">
      <c r="B65" s="81"/>
      <c r="C65" s="82"/>
      <c r="D65" s="82"/>
      <c r="E65" s="82"/>
      <c r="F65" s="82"/>
      <c r="G65" s="113" t="s">
        <v>163</v>
      </c>
      <c r="H65" s="116" t="s">
        <v>164</v>
      </c>
      <c r="I65" s="82"/>
      <c r="J65" s="82"/>
      <c r="K65" s="82"/>
      <c r="L65" s="83"/>
    </row>
    <row r="66" spans="2:12" ht="18" customHeight="1">
      <c r="B66" s="81"/>
      <c r="C66" s="82"/>
      <c r="D66" s="82"/>
      <c r="E66" s="82"/>
      <c r="F66" s="82"/>
      <c r="G66" s="112">
        <v>5</v>
      </c>
      <c r="H66" s="116" t="s">
        <v>165</v>
      </c>
      <c r="I66" s="82"/>
      <c r="J66" s="82"/>
      <c r="K66" s="82"/>
      <c r="L66" s="83"/>
    </row>
    <row r="67" spans="2:12" ht="18" customHeight="1">
      <c r="B67" s="81"/>
      <c r="C67" s="82"/>
      <c r="D67" s="82"/>
      <c r="E67" s="82"/>
      <c r="F67" s="82"/>
      <c r="G67" s="111" t="s">
        <v>166</v>
      </c>
      <c r="H67" s="116" t="s">
        <v>167</v>
      </c>
      <c r="I67" s="82"/>
      <c r="J67" s="82"/>
      <c r="K67" s="82"/>
      <c r="L67" s="83"/>
    </row>
    <row r="68" spans="2:12" ht="13.5" thickBot="1">
      <c r="B68" s="84"/>
      <c r="C68" s="85"/>
      <c r="D68" s="85"/>
      <c r="E68" s="85"/>
      <c r="F68" s="85"/>
      <c r="G68" s="85"/>
      <c r="H68" s="85"/>
      <c r="I68" s="85"/>
      <c r="J68" s="85"/>
      <c r="K68" s="85"/>
      <c r="L68" s="86"/>
    </row>
    <row r="72" spans="2:12" hidden="1">
      <c r="B72" s="7" t="s">
        <v>104</v>
      </c>
    </row>
    <row r="73" spans="2:12" hidden="1">
      <c r="B73" s="7" t="s">
        <v>168</v>
      </c>
    </row>
  </sheetData>
  <mergeCells count="73">
    <mergeCell ref="C25:G25"/>
    <mergeCell ref="C27:G27"/>
    <mergeCell ref="C28:G28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44:B49"/>
    <mergeCell ref="C44:D44"/>
    <mergeCell ref="C45:D45"/>
    <mergeCell ref="C17:G17"/>
    <mergeCell ref="C46:D46"/>
    <mergeCell ref="C47:D47"/>
    <mergeCell ref="C48:D48"/>
    <mergeCell ref="G44:G49"/>
    <mergeCell ref="C30:G30"/>
    <mergeCell ref="C31:G31"/>
    <mergeCell ref="C41:G41"/>
    <mergeCell ref="C22:G22"/>
    <mergeCell ref="C26:G26"/>
    <mergeCell ref="C29:G29"/>
    <mergeCell ref="C23:G23"/>
    <mergeCell ref="C24:G24"/>
    <mergeCell ref="G62:H62"/>
    <mergeCell ref="C57:D57"/>
    <mergeCell ref="K52:L52"/>
    <mergeCell ref="C60:D60"/>
    <mergeCell ref="C59:D59"/>
    <mergeCell ref="I60:J60"/>
    <mergeCell ref="I54:J54"/>
    <mergeCell ref="I52:J52"/>
    <mergeCell ref="I53:J53"/>
    <mergeCell ref="K56:L56"/>
    <mergeCell ref="K57:L57"/>
    <mergeCell ref="K58:L58"/>
    <mergeCell ref="K59:L59"/>
    <mergeCell ref="K60:L60"/>
    <mergeCell ref="I59:J59"/>
    <mergeCell ref="I58:J58"/>
    <mergeCell ref="C58:D58"/>
    <mergeCell ref="C54:D55"/>
    <mergeCell ref="I55:J55"/>
    <mergeCell ref="H43:I43"/>
    <mergeCell ref="C53:E53"/>
    <mergeCell ref="C56:D56"/>
    <mergeCell ref="I56:J56"/>
    <mergeCell ref="C49:D49"/>
    <mergeCell ref="C52:E52"/>
    <mergeCell ref="I57:J57"/>
    <mergeCell ref="E54:E55"/>
    <mergeCell ref="C51:K51"/>
    <mergeCell ref="K54:L54"/>
    <mergeCell ref="K55:L55"/>
    <mergeCell ref="K53:L53"/>
    <mergeCell ref="C43:E43"/>
    <mergeCell ref="C37:G37"/>
    <mergeCell ref="C38:G38"/>
    <mergeCell ref="C40:G40"/>
    <mergeCell ref="C39:G39"/>
    <mergeCell ref="C32:G32"/>
    <mergeCell ref="C33:G33"/>
    <mergeCell ref="C34:G34"/>
    <mergeCell ref="C35:G35"/>
    <mergeCell ref="C36:G36"/>
  </mergeCells>
  <phoneticPr fontId="1" type="noConversion"/>
  <conditionalFormatting sqref="J17:K41">
    <cfRule type="expression" dxfId="19" priority="1" stopIfTrue="1">
      <formula>"""bajo"""</formula>
    </cfRule>
  </conditionalFormatting>
  <conditionalFormatting sqref="L17:L41">
    <cfRule type="cellIs" dxfId="18" priority="2" stopIfTrue="1" operator="equal">
      <formula>"EXTREMO"</formula>
    </cfRule>
    <cfRule type="cellIs" dxfId="17" priority="3" stopIfTrue="1" operator="equal">
      <formula>"ALTO"</formula>
    </cfRule>
    <cfRule type="cellIs" dxfId="16" priority="4" stopIfTrue="1" operator="equal">
      <formula>"MEDIO"</formula>
    </cfRule>
    <cfRule type="cellIs" dxfId="15" priority="5" stopIfTrue="1" operator="equal">
      <formula>"BAJO"</formula>
    </cfRule>
  </conditionalFormatting>
  <dataValidations count="17">
    <dataValidation type="list" allowBlank="1" showInputMessage="1" showErrorMessage="1" sqref="H15" xr:uid="{00000000-0002-0000-0200-000002000000}">
      <formula1>$B$72:$B$73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5" xr:uid="{00000000-0002-0000-0200-000009000000}">
      <formula1>INDIRECT($B$22)</formula1>
    </dataValidation>
    <dataValidation type="list" allowBlank="1" showInputMessage="1" showErrorMessage="1" sqref="C26:G26" xr:uid="{00000000-0002-0000-0200-00000A000000}">
      <formula1>INDIRECT($B$26)</formula1>
    </dataValidation>
    <dataValidation type="list" allowBlank="1" showInputMessage="1" showErrorMessage="1" sqref="C27:G27" xr:uid="{00000000-0002-0000-0200-00000B000000}">
      <formula1>INDIRECT($B$27)</formula1>
    </dataValidation>
    <dataValidation type="list" allowBlank="1" showInputMessage="1" showErrorMessage="1" sqref="C28:G28" xr:uid="{00000000-0002-0000-0200-00000C000000}">
      <formula1>INDIRECT($B$28)</formula1>
    </dataValidation>
    <dataValidation type="list" allowBlank="1" showInputMessage="1" showErrorMessage="1" sqref="C29:G29" xr:uid="{00000000-0002-0000-0200-00000D000000}">
      <formula1>INDIRECT($B$29)</formula1>
    </dataValidation>
    <dataValidation type="list" allowBlank="1" showInputMessage="1" showErrorMessage="1" sqref="C30:G30" xr:uid="{00000000-0002-0000-0200-00000E000000}">
      <formula1>INDIRECT($B$30)</formula1>
    </dataValidation>
    <dataValidation type="list" allowBlank="1" showInputMessage="1" showErrorMessage="1" sqref="C31:G40" xr:uid="{00000000-0002-0000-0200-00000F000000}">
      <formula1>INDIRECT($B$31)</formula1>
    </dataValidation>
    <dataValidation type="list" allowBlank="1" showInputMessage="1" showErrorMessage="1" sqref="C41:G41" xr:uid="{00000000-0002-0000-0200-000010000000}">
      <formula1>INDIRECT($B$41)</formula1>
    </dataValidation>
    <dataValidation type="list" allowBlank="1" showInputMessage="1" showErrorMessage="1" sqref="I17:I41" xr:uid="{00000000-0002-0000-0200-000000000000}">
      <formula1>$E$45:$E$49</formula1>
    </dataValidation>
    <dataValidation type="list" allowBlank="1" showInputMessage="1" showErrorMessage="1" sqref="J17:J41" xr:uid="{00000000-0002-0000-0200-000001000000}">
      <formula1>$I$45:$I$49</formula1>
    </dataValidation>
    <dataValidation type="list" allowBlank="1" showInputMessage="1" showErrorMessage="1" sqref="B17:B41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29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7"/>
  <sheetViews>
    <sheetView showGridLines="0" topLeftCell="A15" zoomScale="90" zoomScaleNormal="90" zoomScalePageLayoutView="70" workbookViewId="0">
      <pane ySplit="1" topLeftCell="A38" activePane="bottomLeft" state="frozen"/>
      <selection pane="bottomLeft" activeCell="R34" sqref="R34"/>
      <selection activeCell="A15" sqref="A15"/>
    </sheetView>
  </sheetViews>
  <sheetFormatPr defaultColWidth="11.42578125" defaultRowHeight="12.7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82"/>
      <c r="C2" s="192" t="s">
        <v>16</v>
      </c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4"/>
      <c r="Q2" s="134" t="s">
        <v>1</v>
      </c>
      <c r="R2" s="267"/>
    </row>
    <row r="3" spans="2:26" ht="30" customHeight="1">
      <c r="B3" s="182"/>
      <c r="C3" s="195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7"/>
      <c r="Q3" s="268"/>
      <c r="R3" s="269"/>
    </row>
    <row r="4" spans="2:26" ht="39.75" customHeight="1">
      <c r="B4" s="182"/>
      <c r="C4" s="198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200"/>
      <c r="Q4" s="270"/>
      <c r="R4" s="271"/>
    </row>
    <row r="5" spans="2:26" ht="13.5" thickBot="1"/>
    <row r="6" spans="2:26" ht="78.75" customHeight="1" thickBot="1">
      <c r="B6" s="307" t="str">
        <f>+EVALUACION!B6</f>
        <v>Objeto Contractual: Prestar los servicios para la implementación de Iniciativas Deportivas, Recreativas y de Actividad Física a Colectivos y Organizaciones de carácter barrial o veredal que harán parte del Banco de Iniciativas de la Alcaldía Local de Suba.</v>
      </c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9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310" t="s">
        <v>19</v>
      </c>
      <c r="C7" s="311"/>
      <c r="D7" s="311"/>
      <c r="E7" s="311"/>
      <c r="F7" s="311"/>
      <c r="G7" s="311"/>
      <c r="H7" s="311"/>
      <c r="I7" s="311"/>
      <c r="J7" s="311"/>
      <c r="K7" s="311"/>
      <c r="L7" s="311"/>
      <c r="M7" s="311"/>
      <c r="N7" s="311"/>
      <c r="O7" s="311"/>
      <c r="P7" s="311"/>
      <c r="Q7" s="311"/>
      <c r="R7" s="312"/>
    </row>
    <row r="8" spans="2:26" ht="15.75">
      <c r="B8" s="318" t="s">
        <v>169</v>
      </c>
      <c r="C8" s="319"/>
      <c r="D8" s="319"/>
      <c r="E8" s="319"/>
      <c r="F8" s="319"/>
      <c r="G8" s="319"/>
      <c r="H8" s="319"/>
      <c r="I8" s="319"/>
      <c r="J8" s="319"/>
      <c r="K8" s="319"/>
      <c r="L8" s="319"/>
      <c r="M8" s="319"/>
      <c r="N8" s="319"/>
      <c r="O8" s="319"/>
      <c r="P8" s="319"/>
      <c r="Q8" s="319"/>
      <c r="R8" s="319"/>
    </row>
    <row r="9" spans="2:26" ht="34.5" customHeight="1">
      <c r="B9" s="316" t="s">
        <v>170</v>
      </c>
      <c r="C9" s="317"/>
      <c r="D9" s="317"/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</row>
    <row r="10" spans="2:26" ht="15.75">
      <c r="B10" s="318" t="s">
        <v>171</v>
      </c>
      <c r="C10" s="319"/>
      <c r="D10" s="319"/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19"/>
      <c r="P10" s="319"/>
      <c r="Q10" s="319"/>
      <c r="R10" s="319"/>
    </row>
    <row r="11" spans="2:26">
      <c r="B11" s="81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17" t="s">
        <v>105</v>
      </c>
      <c r="C15" s="315" t="s">
        <v>106</v>
      </c>
      <c r="D15" s="315"/>
      <c r="E15" s="315"/>
      <c r="F15" s="315"/>
      <c r="G15" s="272" t="s">
        <v>172</v>
      </c>
      <c r="H15" s="272"/>
      <c r="I15" s="88" t="s">
        <v>108</v>
      </c>
      <c r="J15" s="88" t="s">
        <v>109</v>
      </c>
      <c r="K15" s="88" t="s">
        <v>110</v>
      </c>
      <c r="L15" s="88" t="s">
        <v>111</v>
      </c>
      <c r="M15" s="88" t="s">
        <v>173</v>
      </c>
      <c r="N15" s="132" t="s">
        <v>174</v>
      </c>
      <c r="O15" s="132" t="s">
        <v>175</v>
      </c>
      <c r="P15" s="132" t="s">
        <v>176</v>
      </c>
      <c r="Q15" s="132" t="s">
        <v>177</v>
      </c>
      <c r="R15" s="133" t="s">
        <v>178</v>
      </c>
    </row>
    <row r="16" spans="2:26" s="26" customFormat="1" ht="57.75" customHeight="1">
      <c r="B16" s="118" t="str">
        <f>+EVALUACION!B17</f>
        <v>CONTRATACIÓN</v>
      </c>
      <c r="C16" s="314" t="str">
        <f>+EVALUACION!C17</f>
        <v xml:space="preserve">Riesgo de que no se firme el contrato. </v>
      </c>
      <c r="D16" s="314"/>
      <c r="E16" s="314"/>
      <c r="F16" s="314"/>
      <c r="G16" s="313" t="s">
        <v>179</v>
      </c>
      <c r="H16" s="313"/>
      <c r="I16" s="119">
        <f>+EVALUACION!I17</f>
        <v>1</v>
      </c>
      <c r="J16" s="119">
        <f>+EVALUACION!J17</f>
        <v>4</v>
      </c>
      <c r="K16" s="119">
        <f>+I16+J16</f>
        <v>5</v>
      </c>
      <c r="L16" s="119" t="str">
        <f>IF(K16&lt;=4,"BAJO",IF(K16=5,"MEDIO",IF(K16=6,"ALTO",IF(K16=7,"ALTO","EXTREMO"))))</f>
        <v>MEDIO</v>
      </c>
      <c r="M16" s="119" t="s">
        <v>180</v>
      </c>
      <c r="N16" s="121" t="s">
        <v>181</v>
      </c>
      <c r="O16" s="121" t="s">
        <v>182</v>
      </c>
      <c r="P16" s="121" t="s">
        <v>183</v>
      </c>
      <c r="Q16" s="121" t="s">
        <v>184</v>
      </c>
      <c r="R16" s="121" t="s">
        <v>185</v>
      </c>
    </row>
    <row r="17" spans="2:18" s="26" customFormat="1" ht="57.75" customHeight="1">
      <c r="B17" s="120" t="str">
        <f>+EVALUACION!B18</f>
        <v>CONTRATACIÓN</v>
      </c>
      <c r="C17" s="273" t="str">
        <f>+EVALUACION!C18</f>
        <v>Falta de constitución o constitución tardía de la garantía única. Aceptación de garantías que no se ajustan a lo contemplado en el contrato</v>
      </c>
      <c r="D17" s="273"/>
      <c r="E17" s="273"/>
      <c r="F17" s="273"/>
      <c r="G17" s="232" t="s">
        <v>186</v>
      </c>
      <c r="H17" s="232"/>
      <c r="I17" s="124">
        <f>+EVALUACION!I18</f>
        <v>2</v>
      </c>
      <c r="J17" s="92">
        <f>+EVALUACION!J18</f>
        <v>2</v>
      </c>
      <c r="K17" s="92">
        <f>+I17+J17</f>
        <v>4</v>
      </c>
      <c r="L17" s="92" t="str">
        <f>IF(K17&lt;=4,"BAJO",IF(K17=5,"MEDIO",IF(K17=6,"ALTO",IF(K17=7,"ALTO","EXTREMO"))))</f>
        <v>BAJO</v>
      </c>
      <c r="M17" s="92" t="s">
        <v>180</v>
      </c>
      <c r="N17" s="121" t="s">
        <v>181</v>
      </c>
      <c r="O17" s="121" t="s">
        <v>182</v>
      </c>
      <c r="P17" s="121" t="s">
        <v>187</v>
      </c>
      <c r="Q17" s="121" t="s">
        <v>188</v>
      </c>
      <c r="R17" s="121" t="s">
        <v>189</v>
      </c>
    </row>
    <row r="18" spans="2:18" s="26" customFormat="1" ht="57.75" customHeight="1">
      <c r="B18" s="120" t="str">
        <f>+EVALUACION!B19</f>
        <v>CONTRATACIÓN</v>
      </c>
      <c r="C18" s="273" t="str">
        <f>+EVALUACION!C19</f>
        <v>Falta de solicitud o solicitud tardía del registro  presupuestal</v>
      </c>
      <c r="D18" s="273"/>
      <c r="E18" s="273"/>
      <c r="F18" s="273"/>
      <c r="G18" s="232" t="s">
        <v>190</v>
      </c>
      <c r="H18" s="232"/>
      <c r="I18" s="92">
        <f>+EVALUACION!I19</f>
        <v>1</v>
      </c>
      <c r="J18" s="92">
        <f>+EVALUACION!J19</f>
        <v>3</v>
      </c>
      <c r="K18" s="92">
        <f t="shared" ref="K18:K37" si="0">+I18+J18</f>
        <v>4</v>
      </c>
      <c r="L18" s="92" t="str">
        <f t="shared" ref="L18:L37" si="1">IF(K18&lt;=4,"BAJO",IF(K18=5,"MEDIO",IF(K18=6,"ALTO",IF(K18=7,"ALTO","EXTREMO"))))</f>
        <v>BAJO</v>
      </c>
      <c r="M18" s="92" t="s">
        <v>191</v>
      </c>
      <c r="N18" s="121" t="s">
        <v>181</v>
      </c>
      <c r="O18" s="121" t="s">
        <v>192</v>
      </c>
      <c r="P18" s="121" t="s">
        <v>193</v>
      </c>
      <c r="Q18" s="121" t="s">
        <v>184</v>
      </c>
      <c r="R18" s="121" t="s">
        <v>185</v>
      </c>
    </row>
    <row r="19" spans="2:18" s="26" customFormat="1" ht="57.75" customHeight="1">
      <c r="B19" s="120" t="str">
        <f>+EVALUACION!B20</f>
        <v>CONTRATACIÓN</v>
      </c>
      <c r="C19" s="273" t="str">
        <f>+EVALUACION!C20</f>
        <v>No publicación de la documentación del proceso de selección en el SECOP</v>
      </c>
      <c r="D19" s="273"/>
      <c r="E19" s="273"/>
      <c r="F19" s="273"/>
      <c r="G19" s="232" t="s">
        <v>194</v>
      </c>
      <c r="H19" s="232"/>
      <c r="I19" s="92">
        <f>+EVALUACION!I20</f>
        <v>1</v>
      </c>
      <c r="J19" s="92">
        <f>+EVALUACION!J20</f>
        <v>4</v>
      </c>
      <c r="K19" s="92">
        <f t="shared" si="0"/>
        <v>5</v>
      </c>
      <c r="L19" s="92" t="str">
        <f t="shared" si="1"/>
        <v>MEDIO</v>
      </c>
      <c r="M19" s="92" t="s">
        <v>180</v>
      </c>
      <c r="N19" s="121" t="s">
        <v>181</v>
      </c>
      <c r="O19" s="121" t="s">
        <v>195</v>
      </c>
      <c r="P19" s="121" t="s">
        <v>196</v>
      </c>
      <c r="Q19" s="121" t="s">
        <v>184</v>
      </c>
      <c r="R19" s="121" t="s">
        <v>185</v>
      </c>
    </row>
    <row r="20" spans="2:18" s="26" customFormat="1" ht="57.75" customHeight="1">
      <c r="B20" s="120" t="str">
        <f>+EVALUACION!B21</f>
        <v>CONTRATACIÓN</v>
      </c>
      <c r="C20" s="273" t="str">
        <f>+EVALUACION!C21</f>
        <v>Presentación de reclamos de terceros sobre la selección del oferente que retrasen el perfeccionamiento del contrato.</v>
      </c>
      <c r="D20" s="273"/>
      <c r="E20" s="273"/>
      <c r="F20" s="273"/>
      <c r="G20" s="232" t="s">
        <v>197</v>
      </c>
      <c r="H20" s="232"/>
      <c r="I20" s="92">
        <f>+EVALUACION!I21</f>
        <v>3</v>
      </c>
      <c r="J20" s="92">
        <f>+EVALUACION!J21</f>
        <v>2</v>
      </c>
      <c r="K20" s="92">
        <f t="shared" si="0"/>
        <v>5</v>
      </c>
      <c r="L20" s="92" t="str">
        <f t="shared" si="1"/>
        <v>MEDIO</v>
      </c>
      <c r="M20" s="92" t="s">
        <v>191</v>
      </c>
      <c r="N20" s="121" t="s">
        <v>198</v>
      </c>
      <c r="O20" s="121" t="s">
        <v>182</v>
      </c>
      <c r="P20" s="121" t="s">
        <v>199</v>
      </c>
      <c r="Q20" s="121" t="s">
        <v>200</v>
      </c>
      <c r="R20" s="121" t="s">
        <v>185</v>
      </c>
    </row>
    <row r="21" spans="2:18" s="26" customFormat="1" ht="57.75" customHeight="1">
      <c r="B21" s="120" t="str">
        <f>+EVALUACION!B22</f>
        <v>PLANEACIÓN</v>
      </c>
      <c r="C21" s="273" t="str">
        <f>+EVALUACION!C22</f>
        <v>Inadecuada escogencia de la modalidad de contratación</v>
      </c>
      <c r="D21" s="273"/>
      <c r="E21" s="273"/>
      <c r="F21" s="273"/>
      <c r="G21" s="232" t="s">
        <v>201</v>
      </c>
      <c r="H21" s="232"/>
      <c r="I21" s="92">
        <f>+EVALUACION!I22</f>
        <v>1</v>
      </c>
      <c r="J21" s="92">
        <f>+EVALUACION!J22</f>
        <v>3</v>
      </c>
      <c r="K21" s="92">
        <f t="shared" si="0"/>
        <v>4</v>
      </c>
      <c r="L21" s="92" t="str">
        <f t="shared" si="1"/>
        <v>BAJO</v>
      </c>
      <c r="M21" s="92" t="s">
        <v>180</v>
      </c>
      <c r="N21" s="121" t="s">
        <v>198</v>
      </c>
      <c r="O21" s="121" t="s">
        <v>202</v>
      </c>
      <c r="P21" s="121" t="s">
        <v>203</v>
      </c>
      <c r="Q21" s="121" t="s">
        <v>204</v>
      </c>
      <c r="R21" s="121" t="s">
        <v>185</v>
      </c>
    </row>
    <row r="22" spans="2:18" s="26" customFormat="1" ht="57.75" customHeight="1">
      <c r="B22" s="120" t="str">
        <f>+EVALUACION!B26</f>
        <v>PLANEACIÓN</v>
      </c>
      <c r="C22" s="273" t="str">
        <f>+EVALUACION!C26</f>
        <v>Ausencia de fundamentación de la justificación y conveniencia de la contratación</v>
      </c>
      <c r="D22" s="273"/>
      <c r="E22" s="273"/>
      <c r="F22" s="273"/>
      <c r="G22" s="232" t="s">
        <v>205</v>
      </c>
      <c r="H22" s="232"/>
      <c r="I22" s="92">
        <f>+EVALUACION!I26</f>
        <v>2</v>
      </c>
      <c r="J22" s="92">
        <f>+EVALUACION!J26</f>
        <v>2</v>
      </c>
      <c r="K22" s="92">
        <f t="shared" si="0"/>
        <v>4</v>
      </c>
      <c r="L22" s="92" t="str">
        <f t="shared" si="1"/>
        <v>BAJO</v>
      </c>
      <c r="M22" s="92" t="s">
        <v>180</v>
      </c>
      <c r="N22" s="121" t="s">
        <v>198</v>
      </c>
      <c r="O22" s="121" t="s">
        <v>202</v>
      </c>
      <c r="P22" s="121" t="s">
        <v>203</v>
      </c>
      <c r="Q22" s="121" t="s">
        <v>184</v>
      </c>
      <c r="R22" s="121" t="s">
        <v>185</v>
      </c>
    </row>
    <row r="23" spans="2:18" s="26" customFormat="1" ht="57.75" customHeight="1">
      <c r="B23" s="120" t="str">
        <f>+EVALUACION!B27</f>
        <v>EJECUCIÓN</v>
      </c>
      <c r="C23" s="273" t="str">
        <f>+EVALUACION!C27</f>
        <v>Variación de los precios del mercado</v>
      </c>
      <c r="D23" s="273"/>
      <c r="E23" s="273"/>
      <c r="F23" s="273"/>
      <c r="G23" s="232" t="s">
        <v>206</v>
      </c>
      <c r="H23" s="232"/>
      <c r="I23" s="92">
        <f>+EVALUACION!I27</f>
        <v>2</v>
      </c>
      <c r="J23" s="92">
        <v>1</v>
      </c>
      <c r="K23" s="92">
        <f t="shared" si="0"/>
        <v>3</v>
      </c>
      <c r="L23" s="92" t="str">
        <f t="shared" si="1"/>
        <v>BAJO</v>
      </c>
      <c r="M23" s="92" t="s">
        <v>191</v>
      </c>
      <c r="N23" s="121" t="s">
        <v>198</v>
      </c>
      <c r="O23" s="121" t="s">
        <v>207</v>
      </c>
      <c r="P23" s="121" t="s">
        <v>208</v>
      </c>
      <c r="Q23" s="121" t="s">
        <v>184</v>
      </c>
      <c r="R23" s="121" t="s">
        <v>185</v>
      </c>
    </row>
    <row r="24" spans="2:18" s="26" customFormat="1" ht="57.75" customHeight="1">
      <c r="B24" s="120" t="str">
        <f>+EVALUACION!B28</f>
        <v>EJECUCIÓN</v>
      </c>
      <c r="C24" s="273" t="str">
        <f>+EVALUACION!C28</f>
        <v>Variación en la disponibilidad o en el costo de los insumos necesarios para prestar los servicios.</v>
      </c>
      <c r="D24" s="273"/>
      <c r="E24" s="273"/>
      <c r="F24" s="273"/>
      <c r="G24" s="232" t="s">
        <v>209</v>
      </c>
      <c r="H24" s="232"/>
      <c r="I24" s="92">
        <v>2</v>
      </c>
      <c r="J24" s="92">
        <v>1</v>
      </c>
      <c r="K24" s="92">
        <f t="shared" si="0"/>
        <v>3</v>
      </c>
      <c r="L24" s="92" t="str">
        <f t="shared" si="1"/>
        <v>BAJO</v>
      </c>
      <c r="M24" s="92" t="s">
        <v>191</v>
      </c>
      <c r="N24" s="121" t="s">
        <v>198</v>
      </c>
      <c r="O24" s="121" t="s">
        <v>207</v>
      </c>
      <c r="P24" s="121" t="s">
        <v>208</v>
      </c>
      <c r="Q24" s="121" t="s">
        <v>184</v>
      </c>
      <c r="R24" s="121" t="s">
        <v>185</v>
      </c>
    </row>
    <row r="25" spans="2:18" s="26" customFormat="1" ht="57.75" customHeight="1">
      <c r="B25" s="120" t="str">
        <f>+EVALUACION!B29</f>
        <v>EJECUCIÓN</v>
      </c>
      <c r="C25" s="273" t="str">
        <f>+EVALUACION!C29</f>
        <v>Incumplimiento de compromisos adquiridos por el contratista seleccionado con sus subcontratistas, suministradores de bienes y servicios.</v>
      </c>
      <c r="D25" s="273"/>
      <c r="E25" s="273"/>
      <c r="F25" s="273"/>
      <c r="G25" s="232" t="s">
        <v>210</v>
      </c>
      <c r="H25" s="232"/>
      <c r="I25" s="92">
        <v>2</v>
      </c>
      <c r="J25" s="92">
        <v>2</v>
      </c>
      <c r="K25" s="92">
        <f t="shared" si="0"/>
        <v>4</v>
      </c>
      <c r="L25" s="92" t="str">
        <f t="shared" si="1"/>
        <v>BAJO</v>
      </c>
      <c r="M25" s="92" t="s">
        <v>180</v>
      </c>
      <c r="N25" s="121" t="s">
        <v>181</v>
      </c>
      <c r="O25" s="121" t="s">
        <v>211</v>
      </c>
      <c r="P25" s="121" t="s">
        <v>183</v>
      </c>
      <c r="Q25" s="121" t="s">
        <v>184</v>
      </c>
      <c r="R25" s="121" t="s">
        <v>185</v>
      </c>
    </row>
    <row r="26" spans="2:18" s="26" customFormat="1" ht="57.75" customHeight="1">
      <c r="B26" s="120" t="str">
        <f>+EVALUACION!B30</f>
        <v>EJECUCIÓN</v>
      </c>
      <c r="C26" s="273" t="str">
        <f>+EVALUACION!C30</f>
        <v>Incumplimiento de la administración en los pagos.</v>
      </c>
      <c r="D26" s="273"/>
      <c r="E26" s="273"/>
      <c r="F26" s="273"/>
      <c r="G26" s="232" t="s">
        <v>212</v>
      </c>
      <c r="H26" s="232"/>
      <c r="I26" s="92">
        <v>1</v>
      </c>
      <c r="J26" s="92">
        <v>2</v>
      </c>
      <c r="K26" s="92">
        <f t="shared" si="0"/>
        <v>3</v>
      </c>
      <c r="L26" s="92" t="str">
        <f t="shared" si="1"/>
        <v>BAJO</v>
      </c>
      <c r="M26" s="92" t="s">
        <v>191</v>
      </c>
      <c r="N26" s="121" t="s">
        <v>213</v>
      </c>
      <c r="O26" s="121" t="s">
        <v>182</v>
      </c>
      <c r="P26" s="121" t="s">
        <v>214</v>
      </c>
      <c r="Q26" s="121" t="s">
        <v>215</v>
      </c>
      <c r="R26" s="121" t="s">
        <v>216</v>
      </c>
    </row>
    <row r="27" spans="2:18" s="26" customFormat="1" ht="57.75" customHeight="1">
      <c r="B27" s="120" t="str">
        <f>+EVALUACION!B31</f>
        <v>EJECUCIÓN</v>
      </c>
      <c r="C27" s="273" t="str">
        <f>+EVALUACION!C31</f>
        <v>Defectos en los equipos.</v>
      </c>
      <c r="D27" s="273"/>
      <c r="E27" s="273"/>
      <c r="F27" s="273"/>
      <c r="G27" s="232" t="s">
        <v>217</v>
      </c>
      <c r="H27" s="232"/>
      <c r="I27" s="92">
        <v>1</v>
      </c>
      <c r="J27" s="92">
        <v>1</v>
      </c>
      <c r="K27" s="92">
        <f t="shared" si="0"/>
        <v>2</v>
      </c>
      <c r="L27" s="92" t="str">
        <f t="shared" si="1"/>
        <v>BAJO</v>
      </c>
      <c r="M27" s="92" t="s">
        <v>180</v>
      </c>
      <c r="N27" s="121" t="s">
        <v>218</v>
      </c>
      <c r="O27" s="121" t="s">
        <v>182</v>
      </c>
      <c r="P27" s="121" t="s">
        <v>219</v>
      </c>
      <c r="Q27" s="121" t="s">
        <v>220</v>
      </c>
      <c r="R27" s="121" t="s">
        <v>185</v>
      </c>
    </row>
    <row r="28" spans="2:18" s="26" customFormat="1" ht="57.75" customHeight="1">
      <c r="B28" s="120" t="str">
        <f>+EVALUACION!B32</f>
        <v>EJECUCIÓN</v>
      </c>
      <c r="C28" s="273" t="str">
        <f>+EVALUACION!C32</f>
        <v>El talento humano no cumple con el perfil requerido para la realización de las actividades</v>
      </c>
      <c r="D28" s="273"/>
      <c r="E28" s="273"/>
      <c r="F28" s="273"/>
      <c r="G28" s="232" t="s">
        <v>221</v>
      </c>
      <c r="H28" s="232"/>
      <c r="I28" s="92">
        <v>1</v>
      </c>
      <c r="J28" s="92">
        <v>1</v>
      </c>
      <c r="K28" s="92">
        <f t="shared" si="0"/>
        <v>2</v>
      </c>
      <c r="L28" s="92" t="str">
        <f t="shared" si="1"/>
        <v>BAJO</v>
      </c>
      <c r="M28" s="92" t="s">
        <v>180</v>
      </c>
      <c r="N28" s="121" t="s">
        <v>218</v>
      </c>
      <c r="O28" s="121" t="s">
        <v>222</v>
      </c>
      <c r="P28" s="121" t="s">
        <v>223</v>
      </c>
      <c r="Q28" s="121" t="s">
        <v>224</v>
      </c>
      <c r="R28" s="121" t="s">
        <v>225</v>
      </c>
    </row>
    <row r="29" spans="2:18" s="26" customFormat="1" ht="57.75" customHeight="1">
      <c r="B29" s="120" t="str">
        <f>+EVALUACION!B33</f>
        <v>EJECUCIÓN</v>
      </c>
      <c r="C29" s="273" t="str">
        <f>+EVALUACION!C33</f>
        <v>Los participantes no son de la Localidad y reciben los benedicios</v>
      </c>
      <c r="D29" s="273"/>
      <c r="E29" s="273"/>
      <c r="F29" s="273"/>
      <c r="G29" s="232" t="s">
        <v>226</v>
      </c>
      <c r="H29" s="232"/>
      <c r="I29" s="92">
        <v>2</v>
      </c>
      <c r="J29" s="92">
        <v>2</v>
      </c>
      <c r="K29" s="92">
        <f t="shared" si="0"/>
        <v>4</v>
      </c>
      <c r="L29" s="92" t="str">
        <f t="shared" si="1"/>
        <v>BAJO</v>
      </c>
      <c r="M29" s="92" t="s">
        <v>180</v>
      </c>
      <c r="N29" s="121" t="s">
        <v>218</v>
      </c>
      <c r="O29" s="121" t="s">
        <v>227</v>
      </c>
      <c r="P29" s="121" t="s">
        <v>228</v>
      </c>
      <c r="Q29" s="121" t="s">
        <v>229</v>
      </c>
      <c r="R29" s="121" t="s">
        <v>230</v>
      </c>
    </row>
    <row r="30" spans="2:18" s="26" customFormat="1" ht="57.75" customHeight="1">
      <c r="B30" s="120" t="str">
        <f>+EVALUACION!B34</f>
        <v>EJECUCIÓN</v>
      </c>
      <c r="C30" s="273" t="str">
        <f>+EVALUACION!C34</f>
        <v>Falsificación en los documentos de postulación al proceso</v>
      </c>
      <c r="D30" s="273"/>
      <c r="E30" s="273"/>
      <c r="F30" s="273"/>
      <c r="G30" s="232" t="s">
        <v>231</v>
      </c>
      <c r="H30" s="232"/>
      <c r="I30" s="92">
        <v>2</v>
      </c>
      <c r="J30" s="92">
        <v>2</v>
      </c>
      <c r="K30" s="92">
        <f t="shared" si="0"/>
        <v>4</v>
      </c>
      <c r="L30" s="92" t="str">
        <f t="shared" si="1"/>
        <v>BAJO</v>
      </c>
      <c r="M30" s="92" t="s">
        <v>180</v>
      </c>
      <c r="N30" s="121" t="s">
        <v>218</v>
      </c>
      <c r="O30" s="121" t="s">
        <v>232</v>
      </c>
      <c r="P30" s="121" t="s">
        <v>233</v>
      </c>
      <c r="Q30" s="121" t="s">
        <v>229</v>
      </c>
      <c r="R30" s="121" t="s">
        <v>230</v>
      </c>
    </row>
    <row r="31" spans="2:18" s="26" customFormat="1" ht="67.5" customHeight="1">
      <c r="B31" s="120" t="str">
        <f>+EVALUACION!B35</f>
        <v>EJECUCIÓN</v>
      </c>
      <c r="C31" s="273" t="str">
        <f>+EVALUACION!C35</f>
        <v>Los elementos entregados no corresponden a los solicitados en la iniciativas</v>
      </c>
      <c r="D31" s="273"/>
      <c r="E31" s="273"/>
      <c r="F31" s="273"/>
      <c r="G31" s="232" t="s">
        <v>234</v>
      </c>
      <c r="H31" s="232"/>
      <c r="I31" s="92">
        <v>2</v>
      </c>
      <c r="J31" s="92">
        <v>2</v>
      </c>
      <c r="K31" s="92">
        <f t="shared" si="0"/>
        <v>4</v>
      </c>
      <c r="L31" s="92" t="str">
        <f t="shared" si="1"/>
        <v>BAJO</v>
      </c>
      <c r="M31" s="92" t="s">
        <v>191</v>
      </c>
      <c r="N31" s="121" t="s">
        <v>218</v>
      </c>
      <c r="O31" s="121" t="s">
        <v>235</v>
      </c>
      <c r="P31" s="121" t="s">
        <v>236</v>
      </c>
      <c r="Q31" s="121" t="s">
        <v>237</v>
      </c>
      <c r="R31" s="121" t="s">
        <v>238</v>
      </c>
    </row>
    <row r="32" spans="2:18" s="26" customFormat="1" ht="57.75" customHeight="1">
      <c r="B32" s="120" t="str">
        <f>+EVALUACION!B36</f>
        <v>EJECUCIÓN</v>
      </c>
      <c r="C32" s="273" t="str">
        <f>+EVALUACION!C36</f>
        <v>No se alcanza a completar la inscripción de todas las iniciativas requeridas</v>
      </c>
      <c r="D32" s="273"/>
      <c r="E32" s="273"/>
      <c r="F32" s="273"/>
      <c r="G32" s="232" t="s">
        <v>239</v>
      </c>
      <c r="H32" s="232"/>
      <c r="I32" s="92">
        <v>2</v>
      </c>
      <c r="J32" s="92">
        <v>1</v>
      </c>
      <c r="K32" s="92">
        <f t="shared" si="0"/>
        <v>3</v>
      </c>
      <c r="L32" s="92" t="str">
        <f t="shared" si="1"/>
        <v>BAJO</v>
      </c>
      <c r="M32" s="92" t="s">
        <v>191</v>
      </c>
      <c r="N32" s="121" t="s">
        <v>218</v>
      </c>
      <c r="O32" s="121" t="s">
        <v>240</v>
      </c>
      <c r="P32" s="121" t="s">
        <v>241</v>
      </c>
      <c r="Q32" s="121" t="s">
        <v>242</v>
      </c>
      <c r="R32" s="121" t="s">
        <v>243</v>
      </c>
    </row>
    <row r="33" spans="2:23" s="26" customFormat="1" ht="57.75" customHeight="1">
      <c r="B33" s="120" t="str">
        <f>+EVALUACION!B37</f>
        <v>EJECUCIÓN</v>
      </c>
      <c r="C33" s="273" t="str">
        <f>+EVALUACION!C37</f>
        <v>El tiempo para el desarrollo de las iniciativas no es suficiente acorde con lo propuesto por los colectivos o las organizaciones deportivas</v>
      </c>
      <c r="D33" s="273"/>
      <c r="E33" s="273"/>
      <c r="F33" s="273"/>
      <c r="G33" s="232" t="s">
        <v>244</v>
      </c>
      <c r="H33" s="232"/>
      <c r="I33" s="92">
        <v>2</v>
      </c>
      <c r="J33" s="92">
        <v>2</v>
      </c>
      <c r="K33" s="92">
        <f t="shared" si="0"/>
        <v>4</v>
      </c>
      <c r="L33" s="92" t="str">
        <f t="shared" si="1"/>
        <v>BAJO</v>
      </c>
      <c r="M33" s="92" t="s">
        <v>191</v>
      </c>
      <c r="N33" s="121" t="s">
        <v>218</v>
      </c>
      <c r="O33" s="121" t="s">
        <v>240</v>
      </c>
      <c r="P33" s="121" t="s">
        <v>245</v>
      </c>
      <c r="Q33" s="121" t="s">
        <v>246</v>
      </c>
      <c r="R33" s="121" t="s">
        <v>247</v>
      </c>
    </row>
    <row r="34" spans="2:23" s="26" customFormat="1" ht="57.75" customHeight="1">
      <c r="B34" s="120" t="str">
        <f>+EVALUACION!B38</f>
        <v>EJECUCIÓN</v>
      </c>
      <c r="C34" s="273" t="str">
        <f>+EVALUACION!C38</f>
        <v xml:space="preserve">No es posible establecer comunicación con los constructores de las iniciativas de presupuestos participativos </v>
      </c>
      <c r="D34" s="273"/>
      <c r="E34" s="273"/>
      <c r="F34" s="273"/>
      <c r="G34" s="232" t="s">
        <v>248</v>
      </c>
      <c r="H34" s="232"/>
      <c r="I34" s="92">
        <v>2</v>
      </c>
      <c r="J34" s="92">
        <v>1</v>
      </c>
      <c r="K34" s="92">
        <f t="shared" si="0"/>
        <v>3</v>
      </c>
      <c r="L34" s="92" t="str">
        <f t="shared" si="1"/>
        <v>BAJO</v>
      </c>
      <c r="M34" s="92" t="s">
        <v>180</v>
      </c>
      <c r="N34" s="121" t="s">
        <v>249</v>
      </c>
      <c r="O34" s="121" t="s">
        <v>250</v>
      </c>
      <c r="P34" s="121" t="s">
        <v>251</v>
      </c>
      <c r="Q34" s="121" t="s">
        <v>252</v>
      </c>
      <c r="R34" s="121" t="s">
        <v>253</v>
      </c>
    </row>
    <row r="35" spans="2:23" s="26" customFormat="1" ht="57.75" customHeight="1">
      <c r="B35" s="120" t="str">
        <f>+EVALUACION!B39</f>
        <v>EJECUCIÓN</v>
      </c>
      <c r="C35" s="273" t="str">
        <f>+EVALUACION!C39</f>
        <v>El contratista no cumple con los compromisos ofertados en los criterios ponderables</v>
      </c>
      <c r="D35" s="273"/>
      <c r="E35" s="273"/>
      <c r="F35" s="273"/>
      <c r="G35" s="232" t="s">
        <v>254</v>
      </c>
      <c r="H35" s="232"/>
      <c r="I35" s="92">
        <f>+EVALUACION!I39</f>
        <v>3</v>
      </c>
      <c r="J35" s="92">
        <v>2</v>
      </c>
      <c r="K35" s="92">
        <f t="shared" si="0"/>
        <v>5</v>
      </c>
      <c r="L35" s="92" t="str">
        <f t="shared" si="1"/>
        <v>MEDIO</v>
      </c>
      <c r="M35" s="92" t="s">
        <v>191</v>
      </c>
      <c r="N35" s="121" t="s">
        <v>213</v>
      </c>
      <c r="O35" s="121" t="s">
        <v>255</v>
      </c>
      <c r="P35" s="121" t="s">
        <v>256</v>
      </c>
      <c r="Q35" s="121" t="s">
        <v>188</v>
      </c>
      <c r="R35" s="121" t="s">
        <v>257</v>
      </c>
    </row>
    <row r="36" spans="2:23" s="26" customFormat="1" ht="57.75" customHeight="1">
      <c r="B36" s="120" t="str">
        <f>+EVALUACION!B40</f>
        <v>EJECUCIÓN</v>
      </c>
      <c r="C36" s="273" t="str">
        <f>+EVALUACION!C40</f>
        <v>El contratista no gestiona los permisos necesrios para los eventos</v>
      </c>
      <c r="D36" s="273"/>
      <c r="E36" s="273"/>
      <c r="F36" s="273"/>
      <c r="G36" s="232" t="s">
        <v>258</v>
      </c>
      <c r="H36" s="232"/>
      <c r="I36" s="92">
        <v>2</v>
      </c>
      <c r="J36" s="92">
        <v>2</v>
      </c>
      <c r="K36" s="92">
        <f t="shared" si="0"/>
        <v>4</v>
      </c>
      <c r="L36" s="92" t="str">
        <f t="shared" si="1"/>
        <v>BAJO</v>
      </c>
      <c r="M36" s="92" t="s">
        <v>180</v>
      </c>
      <c r="N36" s="121" t="s">
        <v>218</v>
      </c>
      <c r="O36" s="121" t="s">
        <v>259</v>
      </c>
      <c r="P36" s="121" t="s">
        <v>260</v>
      </c>
      <c r="Q36" s="121" t="s">
        <v>261</v>
      </c>
      <c r="R36" s="121" t="s">
        <v>262</v>
      </c>
    </row>
    <row r="37" spans="2:23" s="26" customFormat="1" ht="57.75" customHeight="1">
      <c r="B37" s="120" t="str">
        <f>+EVALUACION!B41</f>
        <v>EJECUCIÓN</v>
      </c>
      <c r="C37" s="273" t="str">
        <f>+EVALUACION!C41</f>
        <v>Imposición de nuevos tributos</v>
      </c>
      <c r="D37" s="273"/>
      <c r="E37" s="273"/>
      <c r="F37" s="273"/>
      <c r="G37" s="232" t="s">
        <v>206</v>
      </c>
      <c r="H37" s="232"/>
      <c r="I37" s="92">
        <v>1</v>
      </c>
      <c r="J37" s="92">
        <f>+EVALUACION!J41</f>
        <v>3</v>
      </c>
      <c r="K37" s="92">
        <f t="shared" si="0"/>
        <v>4</v>
      </c>
      <c r="L37" s="92" t="str">
        <f t="shared" si="1"/>
        <v>BAJO</v>
      </c>
      <c r="M37" s="92" t="s">
        <v>191</v>
      </c>
      <c r="N37" s="121" t="s">
        <v>218</v>
      </c>
      <c r="O37" s="121" t="s">
        <v>182</v>
      </c>
      <c r="P37" s="121" t="s">
        <v>208</v>
      </c>
      <c r="Q37" s="121" t="s">
        <v>184</v>
      </c>
      <c r="R37" s="121" t="s">
        <v>185</v>
      </c>
    </row>
    <row r="38" spans="2:23" ht="12.75" customHeight="1">
      <c r="B38" s="81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3"/>
    </row>
    <row r="39" spans="2:23">
      <c r="B39" s="81"/>
      <c r="C39" s="305" t="s">
        <v>160</v>
      </c>
      <c r="D39" s="305"/>
      <c r="E39" s="305"/>
      <c r="F39" s="305"/>
      <c r="G39" s="82"/>
      <c r="H39" s="235" t="s">
        <v>263</v>
      </c>
      <c r="I39" s="235"/>
      <c r="J39" s="235"/>
      <c r="K39" s="235"/>
      <c r="L39" s="122"/>
      <c r="M39" s="122"/>
      <c r="N39" s="122"/>
      <c r="O39" s="122"/>
      <c r="P39" s="122"/>
      <c r="Q39" s="122"/>
      <c r="R39" s="3"/>
    </row>
    <row r="40" spans="2:23" ht="19.5" customHeight="1">
      <c r="B40" s="249" t="s">
        <v>132</v>
      </c>
      <c r="C40" s="286" t="s">
        <v>133</v>
      </c>
      <c r="D40" s="287"/>
      <c r="E40" s="288"/>
      <c r="F40" s="101" t="s">
        <v>134</v>
      </c>
      <c r="G40" s="82"/>
      <c r="H40" s="286" t="s">
        <v>135</v>
      </c>
      <c r="I40" s="288"/>
      <c r="J40" s="286" t="s">
        <v>134</v>
      </c>
      <c r="K40" s="288"/>
      <c r="L40" s="106"/>
      <c r="M40" s="106"/>
      <c r="N40" s="235" t="s">
        <v>160</v>
      </c>
      <c r="O40" s="235"/>
      <c r="P40" s="235"/>
      <c r="Q40" s="106"/>
      <c r="R40" s="3"/>
    </row>
    <row r="41" spans="2:23" ht="21" customHeight="1">
      <c r="B41" s="249"/>
      <c r="C41" s="289" t="s">
        <v>136</v>
      </c>
      <c r="D41" s="290"/>
      <c r="E41" s="291"/>
      <c r="F41" s="103">
        <v>1</v>
      </c>
      <c r="G41" s="82"/>
      <c r="H41" s="289" t="s">
        <v>137</v>
      </c>
      <c r="I41" s="291"/>
      <c r="J41" s="289">
        <v>1</v>
      </c>
      <c r="K41" s="291"/>
      <c r="L41" s="106"/>
      <c r="M41" s="106"/>
      <c r="N41" s="301" t="s">
        <v>146</v>
      </c>
      <c r="O41" s="302"/>
      <c r="P41" s="115" t="s">
        <v>159</v>
      </c>
      <c r="Q41" s="106"/>
      <c r="R41" s="3"/>
    </row>
    <row r="42" spans="2:23" ht="15.75" customHeight="1">
      <c r="B42" s="249"/>
      <c r="C42" s="289" t="s">
        <v>138</v>
      </c>
      <c r="D42" s="290"/>
      <c r="E42" s="291"/>
      <c r="F42" s="103">
        <v>2</v>
      </c>
      <c r="G42" s="82"/>
      <c r="H42" s="289" t="s">
        <v>139</v>
      </c>
      <c r="I42" s="291"/>
      <c r="J42" s="289">
        <v>2</v>
      </c>
      <c r="K42" s="291"/>
      <c r="L42" s="106"/>
      <c r="M42" s="106"/>
      <c r="N42" s="274" t="s">
        <v>161</v>
      </c>
      <c r="O42" s="275"/>
      <c r="P42" s="116" t="s">
        <v>162</v>
      </c>
      <c r="Q42" s="106"/>
      <c r="R42" s="3"/>
      <c r="T42" s="5"/>
      <c r="U42" s="5"/>
      <c r="V42" s="5"/>
      <c r="W42" s="5"/>
    </row>
    <row r="43" spans="2:23" ht="24.75" customHeight="1">
      <c r="B43" s="249"/>
      <c r="C43" s="289" t="s">
        <v>140</v>
      </c>
      <c r="D43" s="290"/>
      <c r="E43" s="291"/>
      <c r="F43" s="103">
        <v>3</v>
      </c>
      <c r="G43" s="82"/>
      <c r="H43" s="289" t="s">
        <v>141</v>
      </c>
      <c r="I43" s="291"/>
      <c r="J43" s="289">
        <v>3</v>
      </c>
      <c r="K43" s="291"/>
      <c r="L43" s="106"/>
      <c r="M43" s="106"/>
      <c r="N43" s="246" t="s">
        <v>163</v>
      </c>
      <c r="O43" s="276"/>
      <c r="P43" s="116" t="s">
        <v>164</v>
      </c>
      <c r="Q43" s="106"/>
      <c r="R43" s="3"/>
    </row>
    <row r="44" spans="2:23" ht="18" customHeight="1">
      <c r="B44" s="249"/>
      <c r="C44" s="289" t="s">
        <v>142</v>
      </c>
      <c r="D44" s="290"/>
      <c r="E44" s="291"/>
      <c r="F44" s="103">
        <v>4</v>
      </c>
      <c r="G44" s="82"/>
      <c r="H44" s="289" t="s">
        <v>143</v>
      </c>
      <c r="I44" s="291"/>
      <c r="J44" s="289">
        <v>4</v>
      </c>
      <c r="K44" s="291"/>
      <c r="L44" s="106"/>
      <c r="M44" s="106"/>
      <c r="N44" s="282">
        <v>5</v>
      </c>
      <c r="O44" s="283"/>
      <c r="P44" s="116" t="s">
        <v>165</v>
      </c>
      <c r="Q44" s="106"/>
      <c r="R44" s="3"/>
    </row>
    <row r="45" spans="2:23" ht="21" customHeight="1" thickBot="1">
      <c r="B45" s="249"/>
      <c r="C45" s="289" t="s">
        <v>144</v>
      </c>
      <c r="D45" s="290"/>
      <c r="E45" s="291"/>
      <c r="F45" s="103">
        <v>5</v>
      </c>
      <c r="G45" s="82"/>
      <c r="H45" s="289" t="s">
        <v>145</v>
      </c>
      <c r="I45" s="291"/>
      <c r="J45" s="289">
        <v>5</v>
      </c>
      <c r="K45" s="291"/>
      <c r="L45" s="106"/>
      <c r="M45" s="106"/>
      <c r="N45" s="303" t="s">
        <v>166</v>
      </c>
      <c r="O45" s="304"/>
      <c r="P45" s="123" t="s">
        <v>167</v>
      </c>
      <c r="Q45" s="106"/>
      <c r="R45" s="3"/>
    </row>
    <row r="46" spans="2:23">
      <c r="B46" s="81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3"/>
    </row>
    <row r="47" spans="2:23" ht="18" customHeight="1">
      <c r="B47" s="81"/>
      <c r="C47" s="235" t="s">
        <v>146</v>
      </c>
      <c r="D47" s="235"/>
      <c r="E47" s="235"/>
      <c r="F47" s="235"/>
      <c r="G47" s="235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3"/>
    </row>
    <row r="48" spans="2:23" ht="68.25" customHeight="1">
      <c r="B48" s="81"/>
      <c r="C48" s="289" t="s">
        <v>147</v>
      </c>
      <c r="D48" s="290"/>
      <c r="E48" s="290"/>
      <c r="F48" s="291"/>
      <c r="G48" s="289" t="s">
        <v>148</v>
      </c>
      <c r="H48" s="291"/>
      <c r="I48" s="289" t="s">
        <v>149</v>
      </c>
      <c r="J48" s="290"/>
      <c r="K48" s="291"/>
      <c r="L48" s="289" t="s">
        <v>150</v>
      </c>
      <c r="M48" s="291"/>
      <c r="N48" s="289" t="s">
        <v>151</v>
      </c>
      <c r="O48" s="291"/>
      <c r="P48" s="289" t="s">
        <v>152</v>
      </c>
      <c r="Q48" s="291"/>
      <c r="R48" s="3"/>
    </row>
    <row r="49" spans="2:18" ht="60" customHeight="1">
      <c r="B49" s="81"/>
      <c r="C49" s="289" t="s">
        <v>153</v>
      </c>
      <c r="D49" s="290"/>
      <c r="E49" s="290"/>
      <c r="F49" s="291"/>
      <c r="G49" s="289" t="s">
        <v>154</v>
      </c>
      <c r="H49" s="291"/>
      <c r="I49" s="289" t="s">
        <v>155</v>
      </c>
      <c r="J49" s="290"/>
      <c r="K49" s="291"/>
      <c r="L49" s="289" t="s">
        <v>156</v>
      </c>
      <c r="M49" s="291"/>
      <c r="N49" s="289" t="s">
        <v>157</v>
      </c>
      <c r="O49" s="291"/>
      <c r="P49" s="289" t="s">
        <v>158</v>
      </c>
      <c r="Q49" s="291"/>
      <c r="R49" s="3"/>
    </row>
    <row r="50" spans="2:18">
      <c r="B50" s="81"/>
      <c r="C50" s="293" t="s">
        <v>133</v>
      </c>
      <c r="D50" s="294"/>
      <c r="E50" s="295"/>
      <c r="F50" s="299" t="s">
        <v>134</v>
      </c>
      <c r="G50" s="301" t="s">
        <v>137</v>
      </c>
      <c r="H50" s="302"/>
      <c r="I50" s="301" t="s">
        <v>139</v>
      </c>
      <c r="J50" s="306"/>
      <c r="K50" s="302"/>
      <c r="L50" s="301" t="s">
        <v>141</v>
      </c>
      <c r="M50" s="302"/>
      <c r="N50" s="301" t="s">
        <v>143</v>
      </c>
      <c r="O50" s="302"/>
      <c r="P50" s="286" t="s">
        <v>145</v>
      </c>
      <c r="Q50" s="288"/>
      <c r="R50" s="3"/>
    </row>
    <row r="51" spans="2:18">
      <c r="B51" s="81"/>
      <c r="C51" s="296"/>
      <c r="D51" s="297"/>
      <c r="E51" s="298"/>
      <c r="F51" s="300"/>
      <c r="G51" s="277">
        <v>1</v>
      </c>
      <c r="H51" s="278"/>
      <c r="I51" s="277">
        <v>2</v>
      </c>
      <c r="J51" s="284"/>
      <c r="K51" s="278"/>
      <c r="L51" s="277">
        <v>3</v>
      </c>
      <c r="M51" s="278"/>
      <c r="N51" s="277">
        <v>4</v>
      </c>
      <c r="O51" s="278"/>
      <c r="P51" s="277">
        <v>5</v>
      </c>
      <c r="Q51" s="278"/>
      <c r="R51" s="3"/>
    </row>
    <row r="52" spans="2:18" ht="19.5" customHeight="1">
      <c r="B52" s="81"/>
      <c r="C52" s="289" t="s">
        <v>136</v>
      </c>
      <c r="D52" s="290"/>
      <c r="E52" s="291"/>
      <c r="F52" s="110">
        <v>1</v>
      </c>
      <c r="G52" s="279">
        <v>2</v>
      </c>
      <c r="H52" s="281"/>
      <c r="I52" s="279">
        <v>3</v>
      </c>
      <c r="J52" s="280"/>
      <c r="K52" s="281"/>
      <c r="L52" s="279">
        <v>4</v>
      </c>
      <c r="M52" s="281"/>
      <c r="N52" s="282">
        <v>5</v>
      </c>
      <c r="O52" s="283"/>
      <c r="P52" s="246">
        <v>6</v>
      </c>
      <c r="Q52" s="276"/>
      <c r="R52" s="3"/>
    </row>
    <row r="53" spans="2:18" ht="21.75" customHeight="1">
      <c r="B53" s="81"/>
      <c r="C53" s="289" t="s">
        <v>138</v>
      </c>
      <c r="D53" s="290"/>
      <c r="E53" s="291"/>
      <c r="F53" s="110">
        <v>2</v>
      </c>
      <c r="G53" s="279">
        <v>3</v>
      </c>
      <c r="H53" s="281"/>
      <c r="I53" s="279">
        <v>4</v>
      </c>
      <c r="J53" s="280"/>
      <c r="K53" s="281"/>
      <c r="L53" s="282">
        <v>5</v>
      </c>
      <c r="M53" s="283"/>
      <c r="N53" s="246">
        <v>6</v>
      </c>
      <c r="O53" s="276"/>
      <c r="P53" s="246">
        <v>7</v>
      </c>
      <c r="Q53" s="276"/>
      <c r="R53" s="3"/>
    </row>
    <row r="54" spans="2:18" ht="21" customHeight="1">
      <c r="B54" s="81"/>
      <c r="C54" s="289" t="s">
        <v>140</v>
      </c>
      <c r="D54" s="290"/>
      <c r="E54" s="291"/>
      <c r="F54" s="110">
        <v>3</v>
      </c>
      <c r="G54" s="279">
        <v>4</v>
      </c>
      <c r="H54" s="281"/>
      <c r="I54" s="282">
        <v>5</v>
      </c>
      <c r="J54" s="292"/>
      <c r="K54" s="283"/>
      <c r="L54" s="246">
        <v>6</v>
      </c>
      <c r="M54" s="276"/>
      <c r="N54" s="246">
        <v>7</v>
      </c>
      <c r="O54" s="276"/>
      <c r="P54" s="274">
        <v>8</v>
      </c>
      <c r="Q54" s="275"/>
      <c r="R54" s="3"/>
    </row>
    <row r="55" spans="2:18" ht="21" customHeight="1">
      <c r="B55" s="81"/>
      <c r="C55" s="289" t="s">
        <v>142</v>
      </c>
      <c r="D55" s="290"/>
      <c r="E55" s="291"/>
      <c r="F55" s="110">
        <v>4</v>
      </c>
      <c r="G55" s="282">
        <v>5</v>
      </c>
      <c r="H55" s="283"/>
      <c r="I55" s="246">
        <v>6</v>
      </c>
      <c r="J55" s="285"/>
      <c r="K55" s="276"/>
      <c r="L55" s="246">
        <v>7</v>
      </c>
      <c r="M55" s="276"/>
      <c r="N55" s="274">
        <v>8</v>
      </c>
      <c r="O55" s="275"/>
      <c r="P55" s="274">
        <v>9</v>
      </c>
      <c r="Q55" s="275"/>
      <c r="R55" s="3"/>
    </row>
    <row r="56" spans="2:18" ht="21" customHeight="1">
      <c r="B56" s="81"/>
      <c r="C56" s="289" t="s">
        <v>144</v>
      </c>
      <c r="D56" s="290"/>
      <c r="E56" s="291"/>
      <c r="F56" s="110">
        <v>5</v>
      </c>
      <c r="G56" s="246">
        <v>6</v>
      </c>
      <c r="H56" s="276"/>
      <c r="I56" s="246">
        <v>7</v>
      </c>
      <c r="J56" s="285"/>
      <c r="K56" s="276"/>
      <c r="L56" s="274">
        <v>8</v>
      </c>
      <c r="M56" s="275"/>
      <c r="N56" s="274">
        <v>9</v>
      </c>
      <c r="O56" s="275"/>
      <c r="P56" s="274">
        <v>10</v>
      </c>
      <c r="Q56" s="275"/>
      <c r="R56" s="3"/>
    </row>
    <row r="57" spans="2:18" ht="13.5" thickBot="1">
      <c r="B57" s="84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9"/>
    </row>
  </sheetData>
  <mergeCells count="136"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5:F25"/>
    <mergeCell ref="G25:H25"/>
    <mergeCell ref="C55:E55"/>
    <mergeCell ref="G54:H54"/>
    <mergeCell ref="G55:H55"/>
    <mergeCell ref="H41:I41"/>
    <mergeCell ref="C39:F39"/>
    <mergeCell ref="H39:K39"/>
    <mergeCell ref="C27:F27"/>
    <mergeCell ref="G27:H27"/>
    <mergeCell ref="C37:F37"/>
    <mergeCell ref="G37:H37"/>
    <mergeCell ref="C26:F26"/>
    <mergeCell ref="G26:H26"/>
    <mergeCell ref="C47:Q47"/>
    <mergeCell ref="G50:H50"/>
    <mergeCell ref="P52:Q52"/>
    <mergeCell ref="P53:Q53"/>
    <mergeCell ref="I50:K50"/>
    <mergeCell ref="P51:Q51"/>
    <mergeCell ref="N50:O50"/>
    <mergeCell ref="P50:Q50"/>
    <mergeCell ref="P54:Q54"/>
    <mergeCell ref="P55:Q55"/>
    <mergeCell ref="C56:E56"/>
    <mergeCell ref="N40:P40"/>
    <mergeCell ref="N41:O41"/>
    <mergeCell ref="N42:O42"/>
    <mergeCell ref="C43:E43"/>
    <mergeCell ref="H43:I43"/>
    <mergeCell ref="J43:K43"/>
    <mergeCell ref="J40:K40"/>
    <mergeCell ref="C41:E41"/>
    <mergeCell ref="J42:K42"/>
    <mergeCell ref="N43:O43"/>
    <mergeCell ref="N48:O48"/>
    <mergeCell ref="N49:O49"/>
    <mergeCell ref="L48:M48"/>
    <mergeCell ref="L49:M49"/>
    <mergeCell ref="N44:O44"/>
    <mergeCell ref="N45:O45"/>
    <mergeCell ref="P48:Q48"/>
    <mergeCell ref="P49:Q49"/>
    <mergeCell ref="L50:M50"/>
    <mergeCell ref="I56:K56"/>
    <mergeCell ref="P56:Q56"/>
    <mergeCell ref="N56:O56"/>
    <mergeCell ref="G53:H53"/>
    <mergeCell ref="B40:B45"/>
    <mergeCell ref="C40:E40"/>
    <mergeCell ref="H40:I40"/>
    <mergeCell ref="C52:E52"/>
    <mergeCell ref="C53:E53"/>
    <mergeCell ref="C54:E54"/>
    <mergeCell ref="C48:F48"/>
    <mergeCell ref="C49:F49"/>
    <mergeCell ref="I54:K54"/>
    <mergeCell ref="C44:E44"/>
    <mergeCell ref="C45:E45"/>
    <mergeCell ref="H45:I45"/>
    <mergeCell ref="J45:K45"/>
    <mergeCell ref="C50:E51"/>
    <mergeCell ref="J44:K44"/>
    <mergeCell ref="F50:F51"/>
    <mergeCell ref="H44:I44"/>
    <mergeCell ref="G48:H48"/>
    <mergeCell ref="G49:H49"/>
    <mergeCell ref="I48:K48"/>
    <mergeCell ref="I49:K49"/>
    <mergeCell ref="J41:K41"/>
    <mergeCell ref="C42:E42"/>
    <mergeCell ref="H42:I42"/>
    <mergeCell ref="L56:M56"/>
    <mergeCell ref="L54:M54"/>
    <mergeCell ref="L51:M51"/>
    <mergeCell ref="G56:H56"/>
    <mergeCell ref="I53:K53"/>
    <mergeCell ref="N51:O51"/>
    <mergeCell ref="N52:O52"/>
    <mergeCell ref="N53:O53"/>
    <mergeCell ref="N54:O54"/>
    <mergeCell ref="N55:O55"/>
    <mergeCell ref="L55:M55"/>
    <mergeCell ref="L52:M52"/>
    <mergeCell ref="L53:M53"/>
    <mergeCell ref="I51:K51"/>
    <mergeCell ref="I52:K52"/>
    <mergeCell ref="I55:K55"/>
    <mergeCell ref="G51:H51"/>
    <mergeCell ref="G52:H52"/>
    <mergeCell ref="C28:F28"/>
    <mergeCell ref="G28:H28"/>
    <mergeCell ref="C29:F29"/>
    <mergeCell ref="C30:F30"/>
    <mergeCell ref="C31:F31"/>
    <mergeCell ref="C32:F32"/>
    <mergeCell ref="C33:F33"/>
    <mergeCell ref="C34:F34"/>
    <mergeCell ref="C36:F36"/>
    <mergeCell ref="G29:H29"/>
    <mergeCell ref="G30:H30"/>
    <mergeCell ref="G31:H31"/>
    <mergeCell ref="G32:H32"/>
    <mergeCell ref="G33:H33"/>
    <mergeCell ref="G34:H34"/>
    <mergeCell ref="G36:H36"/>
    <mergeCell ref="C35:F35"/>
    <mergeCell ref="G35:H35"/>
  </mergeCells>
  <conditionalFormatting sqref="J16:K37 M17:Q37 M16:N16">
    <cfRule type="expression" dxfId="14" priority="31" stopIfTrue="1">
      <formula>"""bajo"""</formula>
    </cfRule>
  </conditionalFormatting>
  <conditionalFormatting sqref="L16:L37">
    <cfRule type="cellIs" dxfId="13" priority="26" stopIfTrue="1" operator="equal">
      <formula>"EXTREMO"</formula>
    </cfRule>
    <cfRule type="cellIs" dxfId="12" priority="27" stopIfTrue="1" operator="equal">
      <formula>"ALTO"</formula>
    </cfRule>
    <cfRule type="cellIs" dxfId="11" priority="28" stopIfTrue="1" operator="equal">
      <formula>"MEDIO"</formula>
    </cfRule>
    <cfRule type="cellIs" dxfId="10" priority="29" stopIfTrue="1" operator="equal">
      <formula>"BAJO"</formula>
    </cfRule>
  </conditionalFormatting>
  <conditionalFormatting sqref="O16:R16">
    <cfRule type="expression" dxfId="9" priority="2" stopIfTrue="1">
      <formula>"""bajo"""</formula>
    </cfRule>
  </conditionalFormatting>
  <conditionalFormatting sqref="R17:R37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61"/>
  <sheetViews>
    <sheetView showGridLines="0" tabSelected="1" topLeftCell="A7" zoomScale="70" zoomScaleNormal="70" zoomScaleSheetLayoutView="25" zoomScalePageLayoutView="70" workbookViewId="0">
      <selection activeCell="AB12" sqref="AB12"/>
    </sheetView>
  </sheetViews>
  <sheetFormatPr defaultColWidth="11.42578125" defaultRowHeight="14.25"/>
  <cols>
    <col min="1" max="1" width="4.28515625" style="15" customWidth="1"/>
    <col min="2" max="2" width="48.85546875" style="15" customWidth="1"/>
    <col min="3" max="3" width="42" style="15" customWidth="1"/>
    <col min="4" max="4" width="17.7109375" style="15" customWidth="1"/>
    <col min="5" max="5" width="22.5703125" style="15" customWidth="1"/>
    <col min="6" max="6" width="15.140625" style="15" customWidth="1"/>
    <col min="7" max="7" width="17.42578125" style="15" customWidth="1"/>
    <col min="8" max="8" width="5.140625" style="15" customWidth="1"/>
    <col min="9" max="9" width="4.28515625" style="15" customWidth="1"/>
    <col min="10" max="10" width="5.85546875" style="15" customWidth="1"/>
    <col min="11" max="11" width="5.28515625" style="15" customWidth="1"/>
    <col min="12" max="12" width="14.140625" style="15" customWidth="1"/>
    <col min="13" max="13" width="5.28515625" style="15" customWidth="1"/>
    <col min="14" max="14" width="18" style="15" customWidth="1"/>
    <col min="15" max="15" width="5.7109375" style="15" customWidth="1"/>
    <col min="16" max="16" width="6.42578125" style="15" customWidth="1"/>
    <col min="17" max="17" width="8.42578125" style="15" customWidth="1"/>
    <col min="18" max="18" width="6" style="15" customWidth="1"/>
    <col min="19" max="19" width="9.7109375" style="15" customWidth="1"/>
    <col min="20" max="20" width="12.85546875" style="15" customWidth="1"/>
    <col min="21" max="21" width="11.42578125" style="15"/>
    <col min="22" max="22" width="10.85546875" style="15" customWidth="1"/>
    <col min="23" max="23" width="15.7109375" style="15" customWidth="1"/>
    <col min="24" max="24" width="13.85546875" style="15" customWidth="1"/>
    <col min="25" max="16384" width="11.42578125" style="15"/>
  </cols>
  <sheetData>
    <row r="1" spans="2:24" s="13" customFormat="1">
      <c r="S1" s="14"/>
    </row>
    <row r="2" spans="2:24" s="13" customFormat="1" ht="54" customHeight="1">
      <c r="B2" s="156"/>
      <c r="C2" s="157" t="s">
        <v>16</v>
      </c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34" t="s">
        <v>1</v>
      </c>
      <c r="X2" s="135"/>
    </row>
    <row r="3" spans="2:24" s="13" customFormat="1" ht="31.5" customHeight="1">
      <c r="B3" s="156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36"/>
      <c r="X3" s="137"/>
    </row>
    <row r="4" spans="2:24" s="13" customFormat="1" ht="47.25" customHeight="1"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38"/>
      <c r="X4" s="139"/>
    </row>
    <row r="5" spans="2:24" s="13" customFormat="1" ht="32.25" customHeight="1" thickBot="1"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6"/>
      <c r="T5" s="35"/>
      <c r="U5" s="35"/>
      <c r="V5" s="35"/>
      <c r="W5" s="35"/>
      <c r="X5" s="35"/>
    </row>
    <row r="6" spans="2:24" ht="91.5" customHeight="1">
      <c r="B6" s="169" t="str">
        <f>+EVALUACION!B6</f>
        <v>Objeto Contractual: Prestar los servicios para la implementación de Iniciativas Deportivas, Recreativas y de Actividad Física a Colectivos y Organizaciones de carácter barrial o veredal que harán parte del Banco de Iniciativas de la Alcaldía Local de Suba.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1"/>
    </row>
    <row r="7" spans="2:24" ht="26.25" customHeight="1">
      <c r="B7" s="140" t="s">
        <v>264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2"/>
    </row>
    <row r="8" spans="2:24" ht="20.25" customHeight="1">
      <c r="B8" s="140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2"/>
    </row>
    <row r="9" spans="2:24" ht="24.75" customHeight="1" thickBot="1">
      <c r="B9" s="167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8"/>
      <c r="P9" s="168"/>
      <c r="Q9" s="168"/>
      <c r="R9" s="168"/>
      <c r="X9" s="45"/>
    </row>
    <row r="10" spans="2:24" ht="106.5" customHeight="1" thickBot="1">
      <c r="B10" s="27" t="s">
        <v>265</v>
      </c>
      <c r="C10" s="28" t="s">
        <v>106</v>
      </c>
      <c r="D10" s="29" t="s">
        <v>266</v>
      </c>
      <c r="E10" s="29" t="s">
        <v>267</v>
      </c>
      <c r="F10" s="29" t="s">
        <v>268</v>
      </c>
      <c r="G10" s="28" t="s">
        <v>107</v>
      </c>
      <c r="H10" s="29" t="s">
        <v>132</v>
      </c>
      <c r="I10" s="29" t="s">
        <v>109</v>
      </c>
      <c r="J10" s="29" t="s">
        <v>269</v>
      </c>
      <c r="K10" s="29" t="s">
        <v>111</v>
      </c>
      <c r="L10" s="29" t="s">
        <v>270</v>
      </c>
      <c r="M10" s="28" t="s">
        <v>271</v>
      </c>
      <c r="N10" s="28" t="s">
        <v>172</v>
      </c>
      <c r="O10" s="29" t="s">
        <v>132</v>
      </c>
      <c r="P10" s="29" t="s">
        <v>109</v>
      </c>
      <c r="Q10" s="29" t="s">
        <v>269</v>
      </c>
      <c r="R10" s="29" t="s">
        <v>111</v>
      </c>
      <c r="S10" s="28" t="s">
        <v>173</v>
      </c>
      <c r="T10" s="28" t="s">
        <v>174</v>
      </c>
      <c r="U10" s="28" t="s">
        <v>175</v>
      </c>
      <c r="V10" s="28" t="s">
        <v>176</v>
      </c>
      <c r="W10" s="28" t="s">
        <v>272</v>
      </c>
      <c r="X10" s="30" t="s">
        <v>178</v>
      </c>
    </row>
    <row r="11" spans="2:24" ht="106.5" customHeight="1">
      <c r="B11" s="31">
        <v>1</v>
      </c>
      <c r="C11" s="32" t="str">
        <f>+'EVALUACION CON CONTROLES'!C16:F16</f>
        <v xml:space="preserve">Riesgo de que no se firme el contrato. </v>
      </c>
      <c r="D11" s="33" t="str">
        <f>+'EVALUACION CON CONTROLES'!B16</f>
        <v>CONTRATACIÓN</v>
      </c>
      <c r="E11" s="33" t="str">
        <f>VLOOKUP(C11,'IDENTIFICACION Y ANALISIS'!$B$19:$F$77,3,FALSE)</f>
        <v>General</v>
      </c>
      <c r="F11" s="33" t="str">
        <f>VLOOKUP(C11,'IDENTIFICACION Y ANALISIS'!$B$19:$F$77,4,FALSE)</f>
        <v>Interno</v>
      </c>
      <c r="G11" s="32" t="str">
        <f>+EVALUACION!H17</f>
        <v>No satisfacción de la necesidad planteada</v>
      </c>
      <c r="H11" s="32">
        <f>+EVALUACION!I17</f>
        <v>1</v>
      </c>
      <c r="I11" s="32">
        <f>+EVALUACION!J17</f>
        <v>4</v>
      </c>
      <c r="J11" s="32">
        <f>+EVALUACION!K17</f>
        <v>5</v>
      </c>
      <c r="K11" s="33" t="str">
        <f>+EVALUACION!L17</f>
        <v>MEDIO</v>
      </c>
      <c r="L11" s="32" t="s">
        <v>273</v>
      </c>
      <c r="M11" s="33">
        <v>100</v>
      </c>
      <c r="N11" s="32" t="str">
        <f>+'EVALUACION CON CONTROLES'!G16</f>
        <v>Solicitud poliza de seriedad de la oferta</v>
      </c>
      <c r="O11" s="32">
        <f>+'EVALUACION CON CONTROLES'!I16</f>
        <v>1</v>
      </c>
      <c r="P11" s="32">
        <f>+'EVALUACION CON CONTROLES'!J16</f>
        <v>4</v>
      </c>
      <c r="Q11" s="32">
        <f>+'EVALUACION CON CONTROLES'!K16</f>
        <v>5</v>
      </c>
      <c r="R11" s="33" t="str">
        <f>+'EVALUACION CON CONTROLES'!L16</f>
        <v>MEDIO</v>
      </c>
      <c r="S11" s="32" t="str">
        <f>+'EVALUACION CON CONTROLES'!M16</f>
        <v>NO</v>
      </c>
      <c r="T11" s="32" t="str">
        <f>+'EVALUACION CON CONTROLES'!N16</f>
        <v>Abogado(a) responsable del proceso</v>
      </c>
      <c r="U11" s="32" t="str">
        <f>+'EVALUACION CON CONTROLES'!O16</f>
        <v>Una vez se presente el suceso</v>
      </c>
      <c r="V11" s="32" t="str">
        <f>+'EVALUACION CON CONTROLES'!P16</f>
        <v>una vez firmado el contrato</v>
      </c>
      <c r="W11" s="32" t="str">
        <f>+'EVALUACION CON CONTROLES'!Q16</f>
        <v>Seguimiento continuo</v>
      </c>
      <c r="X11" s="34" t="str">
        <f>+'EVALUACION CON CONTROLES'!R16</f>
        <v>Permanente</v>
      </c>
    </row>
    <row r="12" spans="2:24" ht="106.5" customHeight="1">
      <c r="B12" s="16">
        <v>2</v>
      </c>
      <c r="C12" s="18" t="str">
        <f>+'EVALUACION CON CONTROLES'!C17:F17</f>
        <v>Falta de constitución o constitución tardía de la garantía única. Aceptación de garantías que no se ajustan a lo contemplado en el contrato</v>
      </c>
      <c r="D12" s="17" t="str">
        <f>+'EVALUACION CON CONTROLES'!B17</f>
        <v>CONTRATACIÓN</v>
      </c>
      <c r="E12" s="17" t="str">
        <f>VLOOKUP(C12,'IDENTIFICACION Y ANALISIS'!$B$19:$F$77,3,FALSE)</f>
        <v>General</v>
      </c>
      <c r="F12" s="17" t="str">
        <f>VLOOKUP(C12,'IDENTIFICACION Y ANALISIS'!$B$19:$F$77,4,FALSE)</f>
        <v>Externo</v>
      </c>
      <c r="G12" s="18" t="str">
        <f>+EVALUACION!H18</f>
        <v>Retrasos en el cronograma de actividades</v>
      </c>
      <c r="H12" s="18">
        <f>+EVALUACION!I18</f>
        <v>2</v>
      </c>
      <c r="I12" s="18">
        <f>+EVALUACION!J18</f>
        <v>2</v>
      </c>
      <c r="J12" s="18">
        <f>+EVALUACION!K18</f>
        <v>4</v>
      </c>
      <c r="K12" s="17" t="str">
        <f>+EVALUACION!L18</f>
        <v>BAJO</v>
      </c>
      <c r="L12" s="18" t="s">
        <v>274</v>
      </c>
      <c r="M12" s="17">
        <v>100</v>
      </c>
      <c r="N12" s="18" t="str">
        <f>+'EVALUACION CON CONTROLES'!G17</f>
        <v>No se prefecciona e inicia el contrato hasta que no se encuentren aprobadas las garantias</v>
      </c>
      <c r="O12" s="18">
        <f>+'EVALUACION CON CONTROLES'!I17</f>
        <v>2</v>
      </c>
      <c r="P12" s="18">
        <f>+'EVALUACION CON CONTROLES'!J17</f>
        <v>2</v>
      </c>
      <c r="Q12" s="18">
        <f>+'EVALUACION CON CONTROLES'!K17</f>
        <v>4</v>
      </c>
      <c r="R12" s="17" t="str">
        <f>+'EVALUACION CON CONTROLES'!L17</f>
        <v>BAJO</v>
      </c>
      <c r="S12" s="18" t="str">
        <f>+'EVALUACION CON CONTROLES'!M17</f>
        <v>NO</v>
      </c>
      <c r="T12" s="18" t="str">
        <f>+'EVALUACION CON CONTROLES'!N17</f>
        <v>Abogado(a) responsable del proceso</v>
      </c>
      <c r="U12" s="18" t="str">
        <f>+'EVALUACION CON CONTROLES'!O17</f>
        <v>Una vez se presente el suceso</v>
      </c>
      <c r="V12" s="18" t="str">
        <f>+'EVALUACION CON CONTROLES'!P17</f>
        <v>Antes de perfeccionado el contrato</v>
      </c>
      <c r="W12" s="18" t="str">
        <f>+'EVALUACION CON CONTROLES'!Q17</f>
        <v xml:space="preserve">Mediante correos eléctronicos y oficios al adjudicatario </v>
      </c>
      <c r="X12" s="19" t="str">
        <f>+'EVALUACION CON CONTROLES'!R17</f>
        <v>Cada tres días habiles posterior a la firma del contrato</v>
      </c>
    </row>
    <row r="13" spans="2:24" ht="106.5" customHeight="1">
      <c r="B13" s="16">
        <v>3</v>
      </c>
      <c r="C13" s="18" t="str">
        <f>+'EVALUACION CON CONTROLES'!C18:F18</f>
        <v>Falta de solicitud o solicitud tardía del registro  presupuestal</v>
      </c>
      <c r="D13" s="17" t="str">
        <f>+'EVALUACION CON CONTROLES'!B18</f>
        <v>CONTRATACIÓN</v>
      </c>
      <c r="E13" s="17" t="str">
        <f>VLOOKUP(C13,'IDENTIFICACION Y ANALISIS'!$B$19:$F$77,3,FALSE)</f>
        <v>General</v>
      </c>
      <c r="F13" s="17" t="str">
        <f>VLOOKUP(C13,'IDENTIFICACION Y ANALISIS'!$B$19:$F$77,4,FALSE)</f>
        <v>Interno</v>
      </c>
      <c r="G13" s="18" t="str">
        <f>+EVALUACION!H19</f>
        <v>Retrasos en el cronograma de actividades</v>
      </c>
      <c r="H13" s="18">
        <f>+EVALUACION!I19</f>
        <v>1</v>
      </c>
      <c r="I13" s="18">
        <f>+EVALUACION!J19</f>
        <v>3</v>
      </c>
      <c r="J13" s="18">
        <f>+EVALUACION!K19</f>
        <v>4</v>
      </c>
      <c r="K13" s="17" t="str">
        <f>+EVALUACION!L19</f>
        <v>BAJO</v>
      </c>
      <c r="L13" s="18" t="s">
        <v>273</v>
      </c>
      <c r="M13" s="17">
        <v>100</v>
      </c>
      <c r="N13" s="18" t="str">
        <f>+'EVALUACION CON CONTROLES'!G18</f>
        <v>Seguimiento continuo una vez suscrito el contrato</v>
      </c>
      <c r="O13" s="18">
        <f>+'EVALUACION CON CONTROLES'!I18</f>
        <v>1</v>
      </c>
      <c r="P13" s="18">
        <f>+'EVALUACION CON CONTROLES'!J18</f>
        <v>3</v>
      </c>
      <c r="Q13" s="18">
        <f>+'EVALUACION CON CONTROLES'!K18</f>
        <v>4</v>
      </c>
      <c r="R13" s="17" t="str">
        <f>+'EVALUACION CON CONTROLES'!L18</f>
        <v>BAJO</v>
      </c>
      <c r="S13" s="18" t="str">
        <f>+'EVALUACION CON CONTROLES'!M18</f>
        <v>SI</v>
      </c>
      <c r="T13" s="18" t="str">
        <f>+'EVALUACION CON CONTROLES'!N18</f>
        <v>Abogado(a) responsable del proceso</v>
      </c>
      <c r="U13" s="18" t="str">
        <f>+'EVALUACION CON CONTROLES'!O18</f>
        <v>Una vez suscrito el contrato</v>
      </c>
      <c r="V13" s="18" t="str">
        <f>+'EVALUACION CON CONTROLES'!P18</f>
        <v>Hasta la expedición del registro</v>
      </c>
      <c r="W13" s="18" t="str">
        <f>+'EVALUACION CON CONTROLES'!Q18</f>
        <v>Seguimiento continuo</v>
      </c>
      <c r="X13" s="19" t="str">
        <f>+'EVALUACION CON CONTROLES'!R18</f>
        <v>Permanente</v>
      </c>
    </row>
    <row r="14" spans="2:24" ht="106.5" customHeight="1">
      <c r="B14" s="16">
        <v>4</v>
      </c>
      <c r="C14" s="18" t="str">
        <f>+'EVALUACION CON CONTROLES'!C19:F19</f>
        <v>No publicación de la documentación del proceso de selección en el SECOP</v>
      </c>
      <c r="D14" s="17" t="str">
        <f>+'EVALUACION CON CONTROLES'!B19</f>
        <v>CONTRATACIÓN</v>
      </c>
      <c r="E14" s="17" t="str">
        <f>VLOOKUP(C14,'IDENTIFICACION Y ANALISIS'!$B$19:$F$77,3,FALSE)</f>
        <v>General</v>
      </c>
      <c r="F14" s="17" t="str">
        <f>VLOOKUP(C14,'IDENTIFICACION Y ANALISIS'!$B$19:$F$77,4,FALSE)</f>
        <v>Interno</v>
      </c>
      <c r="G14" s="18" t="str">
        <f>+EVALUACION!H20</f>
        <v>Nulidad del proceso por falta de transparencia</v>
      </c>
      <c r="H14" s="18">
        <f>+EVALUACION!I20</f>
        <v>1</v>
      </c>
      <c r="I14" s="18">
        <f>+EVALUACION!J20</f>
        <v>4</v>
      </c>
      <c r="J14" s="18">
        <f>+EVALUACION!K20</f>
        <v>5</v>
      </c>
      <c r="K14" s="17" t="str">
        <f>+EVALUACION!L20</f>
        <v>MEDIO</v>
      </c>
      <c r="L14" s="18" t="s">
        <v>273</v>
      </c>
      <c r="M14" s="17">
        <v>100</v>
      </c>
      <c r="N14" s="18" t="str">
        <f>+'EVALUACION CON CONTROLES'!G19</f>
        <v>Seguimiento continuo cuando se tengan todos los documentos precontractuales</v>
      </c>
      <c r="O14" s="18">
        <f>+'EVALUACION CON CONTROLES'!I19</f>
        <v>1</v>
      </c>
      <c r="P14" s="18">
        <f>+'EVALUACION CON CONTROLES'!J19</f>
        <v>4</v>
      </c>
      <c r="Q14" s="18">
        <f>+'EVALUACION CON CONTROLES'!K19</f>
        <v>5</v>
      </c>
      <c r="R14" s="17" t="str">
        <f>+'EVALUACION CON CONTROLES'!L19</f>
        <v>MEDIO</v>
      </c>
      <c r="S14" s="18" t="str">
        <f>+'EVALUACION CON CONTROLES'!M19</f>
        <v>NO</v>
      </c>
      <c r="T14" s="18" t="str">
        <f>+'EVALUACION CON CONTROLES'!N19</f>
        <v>Abogado(a) responsable del proceso</v>
      </c>
      <c r="U14" s="18" t="str">
        <f>+'EVALUACION CON CONTROLES'!O19</f>
        <v xml:space="preserve">Una vez se proyectan los prepliegos de condiciones </v>
      </c>
      <c r="V14" s="18" t="str">
        <f>+'EVALUACION CON CONTROLES'!P19</f>
        <v>Hasta la publicación de todos los documentos</v>
      </c>
      <c r="W14" s="18" t="str">
        <f>+'EVALUACION CON CONTROLES'!Q19</f>
        <v>Seguimiento continuo</v>
      </c>
      <c r="X14" s="19" t="str">
        <f>+'EVALUACION CON CONTROLES'!R19</f>
        <v>Permanente</v>
      </c>
    </row>
    <row r="15" spans="2:24" ht="106.5" customHeight="1">
      <c r="B15" s="16">
        <v>5</v>
      </c>
      <c r="C15" s="18" t="str">
        <f>+'EVALUACION CON CONTROLES'!C20:F20</f>
        <v>Presentación de reclamos de terceros sobre la selección del oferente que retrasen el perfeccionamiento del contrato.</v>
      </c>
      <c r="D15" s="17" t="str">
        <f>+'EVALUACION CON CONTROLES'!B20</f>
        <v>CONTRATACIÓN</v>
      </c>
      <c r="E15" s="17" t="str">
        <f>VLOOKUP(C15,'IDENTIFICACION Y ANALISIS'!$B$19:$F$77,3,FALSE)</f>
        <v>General</v>
      </c>
      <c r="F15" s="17" t="str">
        <f>VLOOKUP(C15,'IDENTIFICACION Y ANALISIS'!$B$19:$F$77,4,FALSE)</f>
        <v>Interno</v>
      </c>
      <c r="G15" s="18" t="str">
        <f>+EVALUACION!H21</f>
        <v>Retrasos en la adjudicación del proceso</v>
      </c>
      <c r="H15" s="18">
        <f>+EVALUACION!I21</f>
        <v>3</v>
      </c>
      <c r="I15" s="18">
        <f>+EVALUACION!J21</f>
        <v>2</v>
      </c>
      <c r="J15" s="18">
        <f>+EVALUACION!K21</f>
        <v>5</v>
      </c>
      <c r="K15" s="17" t="str">
        <f>+EVALUACION!L21</f>
        <v>MEDIO</v>
      </c>
      <c r="L15" s="18" t="s">
        <v>273</v>
      </c>
      <c r="M15" s="17">
        <v>100</v>
      </c>
      <c r="N15" s="18" t="str">
        <f>+'EVALUACION CON CONTROLES'!G20</f>
        <v xml:space="preserve">Respuesta en los terminos estipulados por la Ley </v>
      </c>
      <c r="O15" s="18">
        <f>+'EVALUACION CON CONTROLES'!I20</f>
        <v>3</v>
      </c>
      <c r="P15" s="18">
        <f>+'EVALUACION CON CONTROLES'!J20</f>
        <v>2</v>
      </c>
      <c r="Q15" s="18">
        <f>+'EVALUACION CON CONTROLES'!K20</f>
        <v>5</v>
      </c>
      <c r="R15" s="17" t="str">
        <f>+'EVALUACION CON CONTROLES'!L20</f>
        <v>MEDIO</v>
      </c>
      <c r="S15" s="18" t="str">
        <f>+'EVALUACION CON CONTROLES'!M20</f>
        <v>SI</v>
      </c>
      <c r="T15" s="18" t="str">
        <f>+'EVALUACION CON CONTROLES'!N20</f>
        <v>FDLS</v>
      </c>
      <c r="U15" s="18" t="str">
        <f>+'EVALUACION CON CONTROLES'!O20</f>
        <v>Una vez se presente el suceso</v>
      </c>
      <c r="V15" s="18" t="str">
        <f>+'EVALUACION CON CONTROLES'!P20</f>
        <v>Hasta dar respuesta a todas las observaciones presentadas</v>
      </c>
      <c r="W15" s="18" t="str">
        <f>+'EVALUACION CON CONTROLES'!Q20</f>
        <v xml:space="preserve">Revisión constante de la plataforma SECOP II </v>
      </c>
      <c r="X15" s="19" t="str">
        <f>+'EVALUACION CON CONTROLES'!R20</f>
        <v>Permanente</v>
      </c>
    </row>
    <row r="16" spans="2:24" ht="106.5" customHeight="1">
      <c r="B16" s="16">
        <v>6</v>
      </c>
      <c r="C16" s="18" t="str">
        <f>+'EVALUACION CON CONTROLES'!C21:F21</f>
        <v>Inadecuada escogencia de la modalidad de contratación</v>
      </c>
      <c r="D16" s="17" t="str">
        <f>+'EVALUACION CON CONTROLES'!B21</f>
        <v>PLANEACIÓN</v>
      </c>
      <c r="E16" s="17" t="str">
        <f>VLOOKUP(C16,'IDENTIFICACION Y ANALISIS'!$B$19:$F$77,3,FALSE)</f>
        <v>General</v>
      </c>
      <c r="F16" s="17" t="str">
        <f>VLOOKUP(C16,'IDENTIFICACION Y ANALISIS'!$B$19:$F$77,4,FALSE)</f>
        <v>Interno</v>
      </c>
      <c r="G16" s="18" t="str">
        <f>+EVALUACION!H22</f>
        <v xml:space="preserve">Indebida ejecución contractual 
Nulidad del proceso contractual </v>
      </c>
      <c r="H16" s="18">
        <f>+EVALUACION!I22</f>
        <v>1</v>
      </c>
      <c r="I16" s="18">
        <f>+EVALUACION!J22</f>
        <v>3</v>
      </c>
      <c r="J16" s="18">
        <f>+EVALUACION!K22</f>
        <v>4</v>
      </c>
      <c r="K16" s="17" t="str">
        <f>+EVALUACION!L22</f>
        <v>BAJO</v>
      </c>
      <c r="L16" s="18" t="s">
        <v>273</v>
      </c>
      <c r="M16" s="17">
        <v>100</v>
      </c>
      <c r="N16" s="18" t="str">
        <f>+'EVALUACION CON CONTROLES'!G21</f>
        <v>Reunión entre técnicos y abogados para revisar el proceso y la modalidad de contratación de acuerdo con la normatividad vigente</v>
      </c>
      <c r="O16" s="18">
        <f>+'EVALUACION CON CONTROLES'!I21</f>
        <v>1</v>
      </c>
      <c r="P16" s="18">
        <f>+'EVALUACION CON CONTROLES'!J21</f>
        <v>3</v>
      </c>
      <c r="Q16" s="18">
        <f>+'EVALUACION CON CONTROLES'!K21</f>
        <v>4</v>
      </c>
      <c r="R16" s="17" t="str">
        <f>+'EVALUACION CON CONTROLES'!L21</f>
        <v>BAJO</v>
      </c>
      <c r="S16" s="18" t="str">
        <f>+'EVALUACION CON CONTROLES'!M21</f>
        <v>NO</v>
      </c>
      <c r="T16" s="18" t="str">
        <f>+'EVALUACION CON CONTROLES'!N21</f>
        <v>FDLS</v>
      </c>
      <c r="U16" s="18" t="str">
        <f>+'EVALUACION CON CONTROLES'!O21</f>
        <v>Previo al inició de la estructuración de los documentos</v>
      </c>
      <c r="V16" s="18" t="str">
        <f>+'EVALUACION CON CONTROLES'!P21</f>
        <v>Debida estructuración de los documentos</v>
      </c>
      <c r="W16" s="18" t="str">
        <f>+'EVALUACION CON CONTROLES'!Q21</f>
        <v>Reuniones permanentes de esquipo</v>
      </c>
      <c r="X16" s="19" t="str">
        <f>+'EVALUACION CON CONTROLES'!R21</f>
        <v>Permanente</v>
      </c>
    </row>
    <row r="17" spans="2:24" ht="106.5" customHeight="1">
      <c r="B17" s="16">
        <v>7</v>
      </c>
      <c r="C17" s="18" t="str">
        <f>+'EVALUACION CON CONTROLES'!C22:F22</f>
        <v>Ausencia de fundamentación de la justificación y conveniencia de la contratación</v>
      </c>
      <c r="D17" s="17" t="str">
        <f>+'EVALUACION CON CONTROLES'!B22</f>
        <v>PLANEACIÓN</v>
      </c>
      <c r="E17" s="17" t="str">
        <f>VLOOKUP(C17,'IDENTIFICACION Y ANALISIS'!$B$19:$F$77,3,FALSE)</f>
        <v>General</v>
      </c>
      <c r="F17" s="17" t="str">
        <f>VLOOKUP(C17,'IDENTIFICACION Y ANALISIS'!$B$19:$F$77,4,FALSE)</f>
        <v>Interno</v>
      </c>
      <c r="G17" s="18" t="str">
        <f>+EVALUACION!H26</f>
        <v>No permite establecer la necesidad real y el contrato no sería claro en su fundamentación</v>
      </c>
      <c r="H17" s="18">
        <f>+EVALUACION!I26</f>
        <v>2</v>
      </c>
      <c r="I17" s="18">
        <f>+EVALUACION!J26</f>
        <v>2</v>
      </c>
      <c r="J17" s="18">
        <f>+EVALUACION!K26</f>
        <v>4</v>
      </c>
      <c r="K17" s="17" t="str">
        <f>+EVALUACION!L26</f>
        <v>BAJO</v>
      </c>
      <c r="L17" s="18" t="s">
        <v>273</v>
      </c>
      <c r="M17" s="17">
        <v>100</v>
      </c>
      <c r="N17" s="18" t="str">
        <f>+'EVALUACION CON CONTROLES'!G22</f>
        <v>Revisión de los docuemntos previo a la publicación del proceso</v>
      </c>
      <c r="O17" s="18">
        <f>+'EVALUACION CON CONTROLES'!I22</f>
        <v>2</v>
      </c>
      <c r="P17" s="18">
        <f>+'EVALUACION CON CONTROLES'!J22</f>
        <v>2</v>
      </c>
      <c r="Q17" s="18">
        <f>+'EVALUACION CON CONTROLES'!K22</f>
        <v>4</v>
      </c>
      <c r="R17" s="17" t="str">
        <f>+'EVALUACION CON CONTROLES'!L22</f>
        <v>BAJO</v>
      </c>
      <c r="S17" s="18" t="str">
        <f>+'EVALUACION CON CONTROLES'!M22</f>
        <v>NO</v>
      </c>
      <c r="T17" s="18" t="str">
        <f>+'EVALUACION CON CONTROLES'!N22</f>
        <v>FDLS</v>
      </c>
      <c r="U17" s="18" t="str">
        <f>+'EVALUACION CON CONTROLES'!O22</f>
        <v>Previo al inició de la estructuración de los documentos</v>
      </c>
      <c r="V17" s="18" t="str">
        <f>+'EVALUACION CON CONTROLES'!P22</f>
        <v>Debida estructuración de los documentos</v>
      </c>
      <c r="W17" s="18" t="str">
        <f>+'EVALUACION CON CONTROLES'!Q22</f>
        <v>Seguimiento continuo</v>
      </c>
      <c r="X17" s="19" t="str">
        <f>+'EVALUACION CON CONTROLES'!R22</f>
        <v>Permanente</v>
      </c>
    </row>
    <row r="18" spans="2:24" ht="106.5" customHeight="1">
      <c r="B18" s="16">
        <v>8</v>
      </c>
      <c r="C18" s="18" t="str">
        <f>+'EVALUACION CON CONTROLES'!C23:F23</f>
        <v>Variación de los precios del mercado</v>
      </c>
      <c r="D18" s="17" t="str">
        <f>+'EVALUACION CON CONTROLES'!B23</f>
        <v>EJECUCIÓN</v>
      </c>
      <c r="E18" s="17" t="str">
        <f>VLOOKUP(C18,'IDENTIFICACION Y ANALISIS'!$B$19:$F$77,3,FALSE)</f>
        <v>Estatal</v>
      </c>
      <c r="F18" s="17" t="str">
        <f>VLOOKUP(C18,'IDENTIFICACION Y ANALISIS'!$B$19:$F$77,4,FALSE)</f>
        <v>Externo</v>
      </c>
      <c r="G18" s="18" t="str">
        <f>+EVALUACION!H27</f>
        <v>Desequilibrio Económico</v>
      </c>
      <c r="H18" s="18">
        <f>+EVALUACION!I27</f>
        <v>2</v>
      </c>
      <c r="I18" s="18">
        <f>+EVALUACION!J27</f>
        <v>4</v>
      </c>
      <c r="J18" s="18">
        <f>+EVALUACION!K27</f>
        <v>6</v>
      </c>
      <c r="K18" s="17" t="str">
        <f>+EVALUACION!L27</f>
        <v>ALTO</v>
      </c>
      <c r="L18" s="18" t="s">
        <v>275</v>
      </c>
      <c r="M18" s="17" t="s">
        <v>276</v>
      </c>
      <c r="N18" s="18" t="str">
        <f>+'EVALUACION CON CONTROLES'!G23</f>
        <v>Revisión de la situación y si se requiere adición presupuestal</v>
      </c>
      <c r="O18" s="18">
        <f>+'EVALUACION CON CONTROLES'!I23</f>
        <v>2</v>
      </c>
      <c r="P18" s="18">
        <f>+'EVALUACION CON CONTROLES'!J23</f>
        <v>1</v>
      </c>
      <c r="Q18" s="18">
        <f>+'EVALUACION CON CONTROLES'!K23</f>
        <v>3</v>
      </c>
      <c r="R18" s="17" t="str">
        <f>+'EVALUACION CON CONTROLES'!L23</f>
        <v>BAJO</v>
      </c>
      <c r="S18" s="18" t="str">
        <f>+'EVALUACION CON CONTROLES'!M23</f>
        <v>SI</v>
      </c>
      <c r="T18" s="18" t="str">
        <f>+'EVALUACION CON CONTROLES'!N23</f>
        <v>FDLS</v>
      </c>
      <c r="U18" s="18" t="str">
        <f>+'EVALUACION CON CONTROLES'!O23</f>
        <v>Una vez el contratista manifieste los cambios</v>
      </c>
      <c r="V18" s="18" t="str">
        <f>+'EVALUACION CON CONTROLES'!P23</f>
        <v>Respuesta de las acciones a adelantar por parte del FDLS</v>
      </c>
      <c r="W18" s="18" t="str">
        <f>+'EVALUACION CON CONTROLES'!Q23</f>
        <v>Seguimiento continuo</v>
      </c>
      <c r="X18" s="19" t="str">
        <f>+'EVALUACION CON CONTROLES'!R23</f>
        <v>Permanente</v>
      </c>
    </row>
    <row r="19" spans="2:24" ht="106.5" customHeight="1">
      <c r="B19" s="16">
        <v>9</v>
      </c>
      <c r="C19" s="18" t="str">
        <f>+'EVALUACION CON CONTROLES'!C24:F24</f>
        <v>Variación en la disponibilidad o en el costo de los insumos necesarios para prestar los servicios.</v>
      </c>
      <c r="D19" s="17" t="str">
        <f>+'EVALUACION CON CONTROLES'!B24</f>
        <v>EJECUCIÓN</v>
      </c>
      <c r="E19" s="17" t="str">
        <f>VLOOKUP(C19,'IDENTIFICACION Y ANALISIS'!$B$19:$F$77,3,FALSE)</f>
        <v>Especifico</v>
      </c>
      <c r="F19" s="17" t="str">
        <f>VLOOKUP(C19,'IDENTIFICACION Y ANALISIS'!$B$19:$F$77,4,FALSE)</f>
        <v>Externo</v>
      </c>
      <c r="G19" s="18" t="str">
        <f>+EVALUACION!H28</f>
        <v>Retrasos en el cronograma de actividades</v>
      </c>
      <c r="H19" s="18">
        <f>+EVALUACION!I28</f>
        <v>3</v>
      </c>
      <c r="I19" s="18">
        <f>+EVALUACION!J28</f>
        <v>2</v>
      </c>
      <c r="J19" s="18">
        <f>+EVALUACION!K28</f>
        <v>5</v>
      </c>
      <c r="K19" s="17" t="str">
        <f>+EVALUACION!L28</f>
        <v>MEDIO</v>
      </c>
      <c r="L19" s="18" t="s">
        <v>274</v>
      </c>
      <c r="M19" s="17">
        <v>100</v>
      </c>
      <c r="N19" s="18" t="str">
        <f>+'EVALUACION CON CONTROLES'!G24</f>
        <v>Revisión de la situación que acontece y revisión de cambio de elementos por alguno con caracteristicas técnicas similares</v>
      </c>
      <c r="O19" s="18">
        <f>+'EVALUACION CON CONTROLES'!I24</f>
        <v>2</v>
      </c>
      <c r="P19" s="18">
        <f>+'EVALUACION CON CONTROLES'!J24</f>
        <v>1</v>
      </c>
      <c r="Q19" s="18">
        <f>+'EVALUACION CON CONTROLES'!K24</f>
        <v>3</v>
      </c>
      <c r="R19" s="17" t="str">
        <f>+'EVALUACION CON CONTROLES'!L24</f>
        <v>BAJO</v>
      </c>
      <c r="S19" s="18" t="str">
        <f>+'EVALUACION CON CONTROLES'!M24</f>
        <v>SI</v>
      </c>
      <c r="T19" s="18" t="str">
        <f>+'EVALUACION CON CONTROLES'!N24</f>
        <v>FDLS</v>
      </c>
      <c r="U19" s="18" t="str">
        <f>+'EVALUACION CON CONTROLES'!O24</f>
        <v>Una vez el contratista manifieste los cambios</v>
      </c>
      <c r="V19" s="18" t="str">
        <f>+'EVALUACION CON CONTROLES'!P24</f>
        <v>Respuesta de las acciones a adelantar por parte del FDLS</v>
      </c>
      <c r="W19" s="18" t="str">
        <f>+'EVALUACION CON CONTROLES'!Q24</f>
        <v>Seguimiento continuo</v>
      </c>
      <c r="X19" s="19" t="str">
        <f>+'EVALUACION CON CONTROLES'!R24</f>
        <v>Permanente</v>
      </c>
    </row>
    <row r="20" spans="2:24" ht="106.5" customHeight="1">
      <c r="B20" s="16">
        <v>10</v>
      </c>
      <c r="C20" s="18" t="str">
        <f>+'EVALUACION CON CONTROLES'!C25:F25</f>
        <v>Incumplimiento de compromisos adquiridos por el contratista seleccionado con sus subcontratistas, suministradores de bienes y servicios.</v>
      </c>
      <c r="D20" s="17" t="str">
        <f>+'EVALUACION CON CONTROLES'!B25</f>
        <v>EJECUCIÓN</v>
      </c>
      <c r="E20" s="17" t="str">
        <f>VLOOKUP(C20,'IDENTIFICACION Y ANALISIS'!$B$19:$F$77,3,FALSE)</f>
        <v>General</v>
      </c>
      <c r="F20" s="17" t="str">
        <f>VLOOKUP(C20,'IDENTIFICACION Y ANALISIS'!$B$19:$F$77,4,FALSE)</f>
        <v>Externo</v>
      </c>
      <c r="G20" s="18" t="str">
        <f>+EVALUACION!H29</f>
        <v>Retrasos en el cronograma de actividades</v>
      </c>
      <c r="H20" s="18">
        <f>+EVALUACION!I29</f>
        <v>3</v>
      </c>
      <c r="I20" s="18">
        <f>+EVALUACION!J29</f>
        <v>3</v>
      </c>
      <c r="J20" s="18">
        <f>+EVALUACION!K29</f>
        <v>6</v>
      </c>
      <c r="K20" s="17" t="str">
        <f>+EVALUACION!L29</f>
        <v>ALTO</v>
      </c>
      <c r="L20" s="18" t="s">
        <v>274</v>
      </c>
      <c r="M20" s="17">
        <v>100</v>
      </c>
      <c r="N20" s="18" t="str">
        <f>+'EVALUACION CON CONTROLES'!G25</f>
        <v>Clausula de indemnidad ante el FDLK</v>
      </c>
      <c r="O20" s="18">
        <f>+'EVALUACION CON CONTROLES'!I25</f>
        <v>2</v>
      </c>
      <c r="P20" s="18">
        <f>+'EVALUACION CON CONTROLES'!J25</f>
        <v>2</v>
      </c>
      <c r="Q20" s="18">
        <f>+'EVALUACION CON CONTROLES'!K25</f>
        <v>4</v>
      </c>
      <c r="R20" s="17" t="str">
        <f>+'EVALUACION CON CONTROLES'!L25</f>
        <v>BAJO</v>
      </c>
      <c r="S20" s="18" t="str">
        <f>+'EVALUACION CON CONTROLES'!M25</f>
        <v>NO</v>
      </c>
      <c r="T20" s="18" t="str">
        <f>+'EVALUACION CON CONTROLES'!N25</f>
        <v>Abogado(a) responsable del proceso</v>
      </c>
      <c r="U20" s="18" t="str">
        <f>+'EVALUACION CON CONTROLES'!O25</f>
        <v>En la proyección de la minuta contractual</v>
      </c>
      <c r="V20" s="18" t="str">
        <f>+'EVALUACION CON CONTROLES'!P25</f>
        <v>una vez firmado el contrato</v>
      </c>
      <c r="W20" s="18" t="str">
        <f>+'EVALUACION CON CONTROLES'!Q25</f>
        <v>Seguimiento continuo</v>
      </c>
      <c r="X20" s="19" t="str">
        <f>+'EVALUACION CON CONTROLES'!R25</f>
        <v>Permanente</v>
      </c>
    </row>
    <row r="21" spans="2:24" ht="106.5" customHeight="1">
      <c r="B21" s="16">
        <v>11</v>
      </c>
      <c r="C21" s="18" t="str">
        <f>+'EVALUACION CON CONTROLES'!C26:F26</f>
        <v>Incumplimiento de la administración en los pagos.</v>
      </c>
      <c r="D21" s="17" t="str">
        <f>+'EVALUACION CON CONTROLES'!B26</f>
        <v>EJECUCIÓN</v>
      </c>
      <c r="E21" s="17" t="str">
        <f>VLOOKUP(C21,'IDENTIFICACION Y ANALISIS'!$B$19:$F$77,3,FALSE)</f>
        <v>General</v>
      </c>
      <c r="F21" s="17" t="str">
        <f>VLOOKUP(C21,'IDENTIFICACION Y ANALISIS'!$B$19:$F$77,4,FALSE)</f>
        <v>Externo</v>
      </c>
      <c r="G21" s="18" t="str">
        <f>+EVALUACION!H30</f>
        <v>Desequilibrio Económico y Retrasos en el cronograma</v>
      </c>
      <c r="H21" s="18">
        <f>+EVALUACION!I30</f>
        <v>2</v>
      </c>
      <c r="I21" s="18">
        <f>+EVALUACION!J30</f>
        <v>3</v>
      </c>
      <c r="J21" s="18">
        <f>+EVALUACION!K30</f>
        <v>5</v>
      </c>
      <c r="K21" s="17" t="str">
        <f>+EVALUACION!L30</f>
        <v>MEDIO</v>
      </c>
      <c r="L21" s="18" t="s">
        <v>273</v>
      </c>
      <c r="M21" s="17">
        <v>100</v>
      </c>
      <c r="N21" s="18" t="str">
        <f>+'EVALUACION CON CONTROLES'!G26</f>
        <v>Revisión de la situación y plan choque para contrarestar las afectaciones</v>
      </c>
      <c r="O21" s="18">
        <f>+'EVALUACION CON CONTROLES'!I26</f>
        <v>1</v>
      </c>
      <c r="P21" s="18">
        <f>+'EVALUACION CON CONTROLES'!J26</f>
        <v>2</v>
      </c>
      <c r="Q21" s="18">
        <f>+'EVALUACION CON CONTROLES'!K26</f>
        <v>3</v>
      </c>
      <c r="R21" s="17" t="str">
        <f>+'EVALUACION CON CONTROLES'!L26</f>
        <v>BAJO</v>
      </c>
      <c r="S21" s="18" t="str">
        <f>+'EVALUACION CON CONTROLES'!M26</f>
        <v>SI</v>
      </c>
      <c r="T21" s="18" t="str">
        <f>+'EVALUACION CON CONTROLES'!N26</f>
        <v xml:space="preserve">Supervisor y apoyo a la supervisión </v>
      </c>
      <c r="U21" s="18" t="str">
        <f>+'EVALUACION CON CONTROLES'!O26</f>
        <v>Una vez se presente el suceso</v>
      </c>
      <c r="V21" s="18" t="str">
        <f>+'EVALUACION CON CONTROLES'!P26</f>
        <v>Cuando se realice el pago</v>
      </c>
      <c r="W21" s="18" t="str">
        <f>+'EVALUACION CON CONTROLES'!Q26</f>
        <v>Revisión documental y reuniones con el equipo financiero</v>
      </c>
      <c r="X21" s="19" t="str">
        <f>+'EVALUACION CON CONTROLES'!R26</f>
        <v>Previo a cada pago</v>
      </c>
    </row>
    <row r="22" spans="2:24" ht="106.5" customHeight="1">
      <c r="B22" s="16">
        <v>12</v>
      </c>
      <c r="C22" s="18" t="str">
        <f>+'EVALUACION CON CONTROLES'!C27:F27</f>
        <v>Defectos en los equipos.</v>
      </c>
      <c r="D22" s="17" t="str">
        <f>+'EVALUACION CON CONTROLES'!B27</f>
        <v>EJECUCIÓN</v>
      </c>
      <c r="E22" s="17" t="str">
        <f>VLOOKUP(C22,'IDENTIFICACION Y ANALISIS'!$B$19:$F$77,3,FALSE)</f>
        <v>Especifico</v>
      </c>
      <c r="F22" s="17" t="str">
        <f>VLOOKUP(C22,'IDENTIFICACION Y ANALISIS'!$B$19:$F$77,4,FALSE)</f>
        <v>Interno</v>
      </c>
      <c r="G22" s="18" t="str">
        <f>+EVALUACION!H31</f>
        <v>Retrasos en el cronograma de actividades</v>
      </c>
      <c r="H22" s="18">
        <f>+EVALUACION!I31</f>
        <v>3</v>
      </c>
      <c r="I22" s="18">
        <f>+EVALUACION!J31</f>
        <v>4</v>
      </c>
      <c r="J22" s="18">
        <f>+EVALUACION!K31</f>
        <v>7</v>
      </c>
      <c r="K22" s="17" t="str">
        <f>+EVALUACION!L31</f>
        <v>ALTO</v>
      </c>
      <c r="L22" s="18" t="s">
        <v>274</v>
      </c>
      <c r="M22" s="17">
        <v>100</v>
      </c>
      <c r="N22" s="18" t="str">
        <f>+'EVALUACION CON CONTROLES'!G27</f>
        <v>Cambio de los equipos en un corto periodo de tiempo</v>
      </c>
      <c r="O22" s="18">
        <f>+'EVALUACION CON CONTROLES'!I27</f>
        <v>1</v>
      </c>
      <c r="P22" s="18">
        <f>+'EVALUACION CON CONTROLES'!J27</f>
        <v>1</v>
      </c>
      <c r="Q22" s="18">
        <f>+'EVALUACION CON CONTROLES'!K27</f>
        <v>2</v>
      </c>
      <c r="R22" s="17" t="str">
        <f>+'EVALUACION CON CONTROLES'!L27</f>
        <v>BAJO</v>
      </c>
      <c r="S22" s="18" t="str">
        <f>+'EVALUACION CON CONTROLES'!M27</f>
        <v>NO</v>
      </c>
      <c r="T22" s="18" t="str">
        <f>+'EVALUACION CON CONTROLES'!N27</f>
        <v>Contratista y supervisor</v>
      </c>
      <c r="U22" s="18" t="str">
        <f>+'EVALUACION CON CONTROLES'!O27</f>
        <v>Una vez se presente el suceso</v>
      </c>
      <c r="V22" s="18" t="str">
        <f>+'EVALUACION CON CONTROLES'!P27</f>
        <v>Una se entregue el nuevo bien</v>
      </c>
      <c r="W22" s="18" t="str">
        <f>+'EVALUACION CON CONTROLES'!Q27</f>
        <v>Correos electrónicos, oficios, actas</v>
      </c>
      <c r="X22" s="19" t="str">
        <f>+'EVALUACION CON CONTROLES'!R27</f>
        <v>Permanente</v>
      </c>
    </row>
    <row r="23" spans="2:24" ht="106.5" customHeight="1">
      <c r="B23" s="16">
        <v>13</v>
      </c>
      <c r="C23" s="18" t="str">
        <f>+'EVALUACION CON CONTROLES'!C28:F28</f>
        <v>El talento humano no cumple con el perfil requerido para la realización de las actividades</v>
      </c>
      <c r="D23" s="17" t="str">
        <f>+'EVALUACION CON CONTROLES'!B28</f>
        <v>EJECUCIÓN</v>
      </c>
      <c r="E23" s="17" t="str">
        <f>VLOOKUP(C23,'IDENTIFICACION Y ANALISIS'!$B$19:$F$77,3,FALSE)</f>
        <v>General</v>
      </c>
      <c r="F23" s="17" t="str">
        <f>VLOOKUP(C23,'IDENTIFICACION Y ANALISIS'!$B$19:$F$77,4,FALSE)</f>
        <v>Interno</v>
      </c>
      <c r="G23" s="18" t="str">
        <f>+EVALUACION!H32</f>
        <v>Retrasos en el cronograma de actividades</v>
      </c>
      <c r="H23" s="18">
        <f>+EVALUACION!I32</f>
        <v>2</v>
      </c>
      <c r="I23" s="18">
        <f>+EVALUACION!J32</f>
        <v>3</v>
      </c>
      <c r="J23" s="18">
        <f>+EVALUACION!K32</f>
        <v>5</v>
      </c>
      <c r="K23" s="17" t="str">
        <f>+EVALUACION!L32</f>
        <v>MEDIO</v>
      </c>
      <c r="L23" s="18" t="s">
        <v>274</v>
      </c>
      <c r="M23" s="17">
        <v>100</v>
      </c>
      <c r="N23" s="18" t="str">
        <f>+'EVALUACION CON CONTROLES'!G28</f>
        <v xml:space="preserve">Revisión detallada de las hojas de vida y los soportes conforme al anexo técnico </v>
      </c>
      <c r="O23" s="18">
        <f>+'EVALUACION CON CONTROLES'!I28</f>
        <v>1</v>
      </c>
      <c r="P23" s="18">
        <f>+'EVALUACION CON CONTROLES'!J28</f>
        <v>1</v>
      </c>
      <c r="Q23" s="18">
        <f>+'EVALUACION CON CONTROLES'!K28</f>
        <v>2</v>
      </c>
      <c r="R23" s="17" t="str">
        <f>+'EVALUACION CON CONTROLES'!L28</f>
        <v>BAJO</v>
      </c>
      <c r="S23" s="18" t="str">
        <f>+'EVALUACION CON CONTROLES'!M28</f>
        <v>NO</v>
      </c>
      <c r="T23" s="18" t="str">
        <f>+'EVALUACION CON CONTROLES'!N28</f>
        <v>Contratista y supervisor</v>
      </c>
      <c r="U23" s="18" t="str">
        <f>+'EVALUACION CON CONTROLES'!O28</f>
        <v>Previo a la firma del acta de inicio</v>
      </c>
      <c r="V23" s="18" t="str">
        <f>+'EVALUACION CON CONTROLES'!P28</f>
        <v>Cuando se cumpla con todo el talento humano</v>
      </c>
      <c r="W23" s="18" t="str">
        <f>+'EVALUACION CON CONTROLES'!Q28</f>
        <v>Correos, reuniones presenciales para revisión</v>
      </c>
      <c r="X23" s="19" t="str">
        <f>+'EVALUACION CON CONTROLES'!R28</f>
        <v>Máximo cada 3 días</v>
      </c>
    </row>
    <row r="24" spans="2:24" ht="106.5" customHeight="1">
      <c r="B24" s="16">
        <v>14</v>
      </c>
      <c r="C24" s="18" t="str">
        <f>+'EVALUACION CON CONTROLES'!C29:F29</f>
        <v>Los participantes no son de la Localidad y reciben los benedicios</v>
      </c>
      <c r="D24" s="17" t="str">
        <f>+'EVALUACION CON CONTROLES'!B29</f>
        <v>EJECUCIÓN</v>
      </c>
      <c r="E24" s="17" t="str">
        <f>VLOOKUP(C24,'IDENTIFICACION Y ANALISIS'!$B$19:$F$77,3,FALSE)</f>
        <v>General</v>
      </c>
      <c r="F24" s="17" t="str">
        <f>VLOOKUP(C24,'IDENTIFICACION Y ANALISIS'!$B$19:$F$77,4,FALSE)</f>
        <v>Interno</v>
      </c>
      <c r="G24" s="18" t="str">
        <f>+EVALUACION!H33</f>
        <v>Descalificación inmediata del proceso y devolución de los beneficios materiales recibidos.</v>
      </c>
      <c r="H24" s="18">
        <f>+EVALUACION!I33</f>
        <v>3</v>
      </c>
      <c r="I24" s="18">
        <f>+EVALUACION!J33</f>
        <v>3</v>
      </c>
      <c r="J24" s="18">
        <f>+EVALUACION!K33</f>
        <v>6</v>
      </c>
      <c r="K24" s="17" t="str">
        <f>+EVALUACION!L33</f>
        <v>ALTO</v>
      </c>
      <c r="L24" s="18" t="s">
        <v>274</v>
      </c>
      <c r="M24" s="17">
        <v>100</v>
      </c>
      <c r="N24" s="18" t="str">
        <f>+'EVALUACION CON CONTROLES'!G29</f>
        <v xml:space="preserve">Verificar toda la documentación entregada, en especial el certifiado de residencia contra el sistema de información ORFEO. </v>
      </c>
      <c r="O24" s="18">
        <f>+'EVALUACION CON CONTROLES'!I29</f>
        <v>2</v>
      </c>
      <c r="P24" s="18">
        <f>+'EVALUACION CON CONTROLES'!J29</f>
        <v>2</v>
      </c>
      <c r="Q24" s="18">
        <f>+'EVALUACION CON CONTROLES'!K29</f>
        <v>4</v>
      </c>
      <c r="R24" s="17" t="str">
        <f>+'EVALUACION CON CONTROLES'!L29</f>
        <v>BAJO</v>
      </c>
      <c r="S24" s="18" t="str">
        <f>+'EVALUACION CON CONTROLES'!M29</f>
        <v>NO</v>
      </c>
      <c r="T24" s="18" t="str">
        <f>+'EVALUACION CON CONTROLES'!N29</f>
        <v>Contratista y supervisor</v>
      </c>
      <c r="U24" s="18" t="str">
        <f>+'EVALUACION CON CONTROLES'!O29</f>
        <v>En tanto se evidencie la primer situación</v>
      </c>
      <c r="V24" s="18" t="str">
        <f>+'EVALUACION CON CONTROLES'!P29</f>
        <v>cuando se revisen todas las solicitudes e inscripciones</v>
      </c>
      <c r="W24" s="18" t="str">
        <f>+'EVALUACION CON CONTROLES'!Q29</f>
        <v>Verificación documental y por sistema</v>
      </c>
      <c r="X24" s="19" t="str">
        <f>+'EVALUACION CON CONTROLES'!R29</f>
        <v>una vez finalizdas las inscripciones y ante cualquier denuncia</v>
      </c>
    </row>
    <row r="25" spans="2:24" ht="106.5" customHeight="1">
      <c r="B25" s="16">
        <v>15</v>
      </c>
      <c r="C25" s="18" t="str">
        <f>+'EVALUACION CON CONTROLES'!C30:F30</f>
        <v>Falsificación en los documentos de postulación al proceso</v>
      </c>
      <c r="D25" s="17" t="str">
        <f>+'EVALUACION CON CONTROLES'!B30</f>
        <v>EJECUCIÓN</v>
      </c>
      <c r="E25" s="17" t="str">
        <f>VLOOKUP(C25,'IDENTIFICACION Y ANALISIS'!$B$19:$F$77,3,FALSE)</f>
        <v>General</v>
      </c>
      <c r="F25" s="17" t="str">
        <f>VLOOKUP(C25,'IDENTIFICACION Y ANALISIS'!$B$19:$F$77,4,FALSE)</f>
        <v>Interno</v>
      </c>
      <c r="G25" s="18" t="str">
        <f>+EVALUACION!H34</f>
        <v>Denuncia ante las autoridades competentes y descalificación del proceso</v>
      </c>
      <c r="H25" s="18">
        <f>+EVALUACION!I34</f>
        <v>3</v>
      </c>
      <c r="I25" s="18">
        <f>+EVALUACION!J34</f>
        <v>4</v>
      </c>
      <c r="J25" s="18">
        <f>+EVALUACION!K34</f>
        <v>7</v>
      </c>
      <c r="K25" s="17" t="str">
        <f>+EVALUACION!L34</f>
        <v>ALTO</v>
      </c>
      <c r="L25" s="18" t="s">
        <v>274</v>
      </c>
      <c r="M25" s="17" t="s">
        <v>277</v>
      </c>
      <c r="N25" s="18" t="str">
        <f>+'EVALUACION CON CONTROLES'!G30</f>
        <v>Verificación y comprobación de la documentación allegada</v>
      </c>
      <c r="O25" s="18">
        <f>+'EVALUACION CON CONTROLES'!I30</f>
        <v>2</v>
      </c>
      <c r="P25" s="18">
        <f>+'EVALUACION CON CONTROLES'!J30</f>
        <v>2</v>
      </c>
      <c r="Q25" s="18">
        <f>+'EVALUACION CON CONTROLES'!K30</f>
        <v>4</v>
      </c>
      <c r="R25" s="17" t="str">
        <f>+'EVALUACION CON CONTROLES'!L30</f>
        <v>BAJO</v>
      </c>
      <c r="S25" s="18" t="str">
        <f>+'EVALUACION CON CONTROLES'!M30</f>
        <v>NO</v>
      </c>
      <c r="T25" s="18" t="str">
        <f>+'EVALUACION CON CONTROLES'!N30</f>
        <v>Contratista y supervisor</v>
      </c>
      <c r="U25" s="18" t="str">
        <f>+'EVALUACION CON CONTROLES'!O30</f>
        <v>Al finalizar las inscripciones</v>
      </c>
      <c r="V25" s="18" t="str">
        <f>+'EVALUACION CON CONTROLES'!P30</f>
        <v>Una vez verificada toda documentación de los inscritos</v>
      </c>
      <c r="W25" s="18" t="str">
        <f>+'EVALUACION CON CONTROLES'!Q30</f>
        <v>Verificación documental y por sistema</v>
      </c>
      <c r="X25" s="19" t="str">
        <f>+'EVALUACION CON CONTROLES'!R30</f>
        <v>una vez finalizdas las inscripciones y ante cualquier denuncia</v>
      </c>
    </row>
    <row r="26" spans="2:24" ht="106.5" customHeight="1">
      <c r="B26" s="16">
        <v>16</v>
      </c>
      <c r="C26" s="18" t="str">
        <f>+'EVALUACION CON CONTROLES'!C31:F31</f>
        <v>Los elementos entregados no corresponden a los solicitados en la iniciativas</v>
      </c>
      <c r="D26" s="17" t="str">
        <f>+'EVALUACION CON CONTROLES'!B31</f>
        <v>EJECUCIÓN</v>
      </c>
      <c r="E26" s="17" t="str">
        <f>VLOOKUP(C26,'IDENTIFICACION Y ANALISIS'!$B$19:$F$77,3,FALSE)</f>
        <v>Especifico</v>
      </c>
      <c r="F26" s="17" t="str">
        <f>VLOOKUP(C26,'IDENTIFICACION Y ANALISIS'!$B$19:$F$77,4,FALSE)</f>
        <v>Interno</v>
      </c>
      <c r="G26" s="18" t="str">
        <f>+EVALUACION!H35</f>
        <v>Devolución de todos los elementos o insumos que no cumplen las condiciones requeridas, sin perjuicio económico para el FDLK o el beneficiario</v>
      </c>
      <c r="H26" s="18">
        <f>+EVALUACION!I35</f>
        <v>3</v>
      </c>
      <c r="I26" s="18">
        <f>+EVALUACION!J35</f>
        <v>3</v>
      </c>
      <c r="J26" s="18">
        <f>+EVALUACION!K35</f>
        <v>6</v>
      </c>
      <c r="K26" s="17" t="str">
        <f>+EVALUACION!L35</f>
        <v>ALTO</v>
      </c>
      <c r="L26" s="18" t="s">
        <v>274</v>
      </c>
      <c r="M26" s="17">
        <v>100</v>
      </c>
      <c r="N26" s="18" t="str">
        <f>+'EVALUACION CON CONTROLES'!G31</f>
        <v>Revisar la solicitud remitida y aprobada por los participantes contra el acta de verificación y los elementos en físico</v>
      </c>
      <c r="O26" s="18">
        <f>+'EVALUACION CON CONTROLES'!I31</f>
        <v>2</v>
      </c>
      <c r="P26" s="18">
        <f>+'EVALUACION CON CONTROLES'!J31</f>
        <v>2</v>
      </c>
      <c r="Q26" s="18">
        <f>+'EVALUACION CON CONTROLES'!K31</f>
        <v>4</v>
      </c>
      <c r="R26" s="17" t="str">
        <f>+'EVALUACION CON CONTROLES'!L31</f>
        <v>BAJO</v>
      </c>
      <c r="S26" s="18" t="str">
        <f>+'EVALUACION CON CONTROLES'!M31</f>
        <v>SI</v>
      </c>
      <c r="T26" s="18" t="str">
        <f>+'EVALUACION CON CONTROLES'!N31</f>
        <v>Contratista y supervisor</v>
      </c>
      <c r="U26" s="18" t="str">
        <f>+'EVALUACION CON CONTROLES'!O31</f>
        <v>Al evidenciar una situación de inconformidad</v>
      </c>
      <c r="V26" s="18" t="str">
        <f>+'EVALUACION CON CONTROLES'!P31</f>
        <v>Cuando se repongan los elementos</v>
      </c>
      <c r="W26" s="18" t="str">
        <f>+'EVALUACION CON CONTROLES'!Q31</f>
        <v>Reunión entre el supervisor o el apoyo, el beneficiario y el contrataista</v>
      </c>
      <c r="X26" s="19" t="str">
        <f>+'EVALUACION CON CONTROLES'!R31</f>
        <v>Cuando se presente la situación</v>
      </c>
    </row>
    <row r="27" spans="2:24" ht="106.5" customHeight="1">
      <c r="B27" s="16">
        <v>17</v>
      </c>
      <c r="C27" s="18" t="str">
        <f>+'EVALUACION CON CONTROLES'!C32:F32</f>
        <v>No se alcanza a completar la inscripción de todas las iniciativas requeridas</v>
      </c>
      <c r="D27" s="17" t="str">
        <f>+'EVALUACION CON CONTROLES'!B32</f>
        <v>EJECUCIÓN</v>
      </c>
      <c r="E27" s="17" t="str">
        <f>VLOOKUP(C27,'IDENTIFICACION Y ANALISIS'!$B$19:$F$77,3,FALSE)</f>
        <v>Especifico</v>
      </c>
      <c r="F27" s="17" t="str">
        <f>VLOOKUP(C27,'IDENTIFICACION Y ANALISIS'!$B$19:$F$77,4,FALSE)</f>
        <v>Interno</v>
      </c>
      <c r="G27" s="18" t="str">
        <f>+EVALUACION!H36</f>
        <v>Revisión de sanciones por no cumplimiento del contrato</v>
      </c>
      <c r="H27" s="18">
        <f>+EVALUACION!I36</f>
        <v>3</v>
      </c>
      <c r="I27" s="18">
        <f>+EVALUACION!J36</f>
        <v>4</v>
      </c>
      <c r="J27" s="18">
        <f>+EVALUACION!K36</f>
        <v>7</v>
      </c>
      <c r="K27" s="17" t="str">
        <f>+EVALUACION!L36</f>
        <v>ALTO</v>
      </c>
      <c r="L27" s="18" t="s">
        <v>274</v>
      </c>
      <c r="M27" s="17">
        <v>100</v>
      </c>
      <c r="N27" s="18" t="str">
        <f>+'EVALUACION CON CONTROLES'!G32</f>
        <v xml:space="preserve">Reporte diario de los inscritos por componente </v>
      </c>
      <c r="O27" s="18">
        <f>+'EVALUACION CON CONTROLES'!I32</f>
        <v>2</v>
      </c>
      <c r="P27" s="18">
        <f>+'EVALUACION CON CONTROLES'!J32</f>
        <v>1</v>
      </c>
      <c r="Q27" s="18">
        <f>+'EVALUACION CON CONTROLES'!K32</f>
        <v>3</v>
      </c>
      <c r="R27" s="17" t="str">
        <f>+'EVALUACION CON CONTROLES'!L32</f>
        <v>BAJO</v>
      </c>
      <c r="S27" s="18" t="str">
        <f>+'EVALUACION CON CONTROLES'!M32</f>
        <v>SI</v>
      </c>
      <c r="T27" s="18" t="str">
        <f>+'EVALUACION CON CONTROLES'!N32</f>
        <v>Contratista y supervisor</v>
      </c>
      <c r="U27" s="18" t="str">
        <f>+'EVALUACION CON CONTROLES'!O32</f>
        <v>Al momento de establecer un retraso en l cumplimiento del objetivo</v>
      </c>
      <c r="V27" s="18" t="str">
        <f>+'EVALUACION CON CONTROLES'!P32</f>
        <v>Cuando se vinculen a todas las personas establecidas</v>
      </c>
      <c r="W27" s="18" t="str">
        <f>+'EVALUACION CON CONTROLES'!Q32</f>
        <v>Reuniones de comité técnico</v>
      </c>
      <c r="X27" s="19" t="str">
        <f>+'EVALUACION CON CONTROLES'!R32</f>
        <v>1 vez al mes</v>
      </c>
    </row>
    <row r="28" spans="2:24" ht="106.5" customHeight="1">
      <c r="B28" s="16">
        <v>18</v>
      </c>
      <c r="C28" s="18" t="str">
        <f>+'EVALUACION CON CONTROLES'!C33:F33</f>
        <v>El tiempo para el desarrollo de las iniciativas no es suficiente acorde con lo propuesto por los colectivos o las organizaciones deportivas</v>
      </c>
      <c r="D28" s="17" t="str">
        <f>+'EVALUACION CON CONTROLES'!B33</f>
        <v>EJECUCIÓN</v>
      </c>
      <c r="E28" s="17" t="str">
        <f>VLOOKUP(C28,'IDENTIFICACION Y ANALISIS'!$B$19:$F$77,3,FALSE)</f>
        <v>Especifico</v>
      </c>
      <c r="F28" s="17" t="str">
        <f>VLOOKUP(C28,'IDENTIFICACION Y ANALISIS'!$B$19:$F$77,4,FALSE)</f>
        <v>Interno</v>
      </c>
      <c r="G28" s="18" t="str">
        <f>+EVALUACION!H37</f>
        <v>Mala planeación posible incumplimiento del contrato</v>
      </c>
      <c r="H28" s="18">
        <f>+EVALUACION!I37</f>
        <v>2</v>
      </c>
      <c r="I28" s="18">
        <f>+EVALUACION!J37</f>
        <v>4</v>
      </c>
      <c r="J28" s="18">
        <f>+EVALUACION!K37</f>
        <v>6</v>
      </c>
      <c r="K28" s="17" t="str">
        <f>+EVALUACION!L37</f>
        <v>ALTO</v>
      </c>
      <c r="L28" s="18" t="s">
        <v>274</v>
      </c>
      <c r="M28" s="17">
        <v>100</v>
      </c>
      <c r="N28" s="18" t="str">
        <f>+'EVALUACION CON CONTROLES'!G33</f>
        <v>Plan de trabajo y cronograma previo al inicio de las iniciativas y ajuste a los tiempos del contrato</v>
      </c>
      <c r="O28" s="18">
        <f>+'EVALUACION CON CONTROLES'!I33</f>
        <v>2</v>
      </c>
      <c r="P28" s="18">
        <f>+'EVALUACION CON CONTROLES'!J33</f>
        <v>2</v>
      </c>
      <c r="Q28" s="18">
        <f>+'EVALUACION CON CONTROLES'!K33</f>
        <v>4</v>
      </c>
      <c r="R28" s="17" t="str">
        <f>+'EVALUACION CON CONTROLES'!L33</f>
        <v>BAJO</v>
      </c>
      <c r="S28" s="18" t="str">
        <f>+'EVALUACION CON CONTROLES'!M33</f>
        <v>SI</v>
      </c>
      <c r="T28" s="18" t="str">
        <f>+'EVALUACION CON CONTROLES'!N33</f>
        <v>Contratista y supervisor</v>
      </c>
      <c r="U28" s="18" t="str">
        <f>+'EVALUACION CON CONTROLES'!O33</f>
        <v>Al momento de establecer un retraso en l cumplimiento del objetivo</v>
      </c>
      <c r="V28" s="18" t="str">
        <f>+'EVALUACION CON CONTROLES'!P33</f>
        <v>Cuando se cumplan los estandares requeridos</v>
      </c>
      <c r="W28" s="18" t="str">
        <f>+'EVALUACION CON CONTROLES'!Q33</f>
        <v>Reuniones de comité técnico y revisión de indicadores de inscripción</v>
      </c>
      <c r="X28" s="19" t="str">
        <f>+'EVALUACION CON CONTROLES'!R33</f>
        <v>Mínimo 1 vez al mes y mientras se encuentran en ejecución diariamente</v>
      </c>
    </row>
    <row r="29" spans="2:24" ht="106.5" customHeight="1">
      <c r="B29" s="16">
        <v>19</v>
      </c>
      <c r="C29" s="18" t="str">
        <f>+'EVALUACION CON CONTROLES'!C34:F34</f>
        <v xml:space="preserve">No es posible establecer comunicación con los constructores de las iniciativas de presupuestos participativos </v>
      </c>
      <c r="D29" s="17" t="str">
        <f>+'EVALUACION CON CONTROLES'!B34</f>
        <v>EJECUCIÓN</v>
      </c>
      <c r="E29" s="17" t="str">
        <f>VLOOKUP(C29,'IDENTIFICACION Y ANALISIS'!$B$19:$F$77,3,FALSE)</f>
        <v>Especifico</v>
      </c>
      <c r="F29" s="17" t="str">
        <f>VLOOKUP(C29,'IDENTIFICACION Y ANALISIS'!$B$19:$F$77,4,FALSE)</f>
        <v>Interno</v>
      </c>
      <c r="G29" s="18" t="str">
        <f>+EVALUACION!H38</f>
        <v>Los constructores no pueden desarrollar la proppuesta y hay un retraso en las actividades</v>
      </c>
      <c r="H29" s="18">
        <f>+EVALUACION!I38</f>
        <v>3</v>
      </c>
      <c r="I29" s="18">
        <f>+EVALUACION!J38</f>
        <v>3</v>
      </c>
      <c r="J29" s="18">
        <f>+EVALUACION!K38</f>
        <v>6</v>
      </c>
      <c r="K29" s="17" t="str">
        <f>+EVALUACION!L38</f>
        <v>ALTO</v>
      </c>
      <c r="L29" s="18" t="s">
        <v>274</v>
      </c>
      <c r="M29" s="17">
        <v>100</v>
      </c>
      <c r="N29" s="18" t="str">
        <f>+'EVALUACION CON CONTROLES'!G34</f>
        <v>Adelantar todas las gestiones pertinentes y realizar seguimiento a las mismas</v>
      </c>
      <c r="O29" s="18">
        <f>+'EVALUACION CON CONTROLES'!I34</f>
        <v>2</v>
      </c>
      <c r="P29" s="18">
        <f>+'EVALUACION CON CONTROLES'!J34</f>
        <v>1</v>
      </c>
      <c r="Q29" s="18">
        <f>+'EVALUACION CON CONTROLES'!K34</f>
        <v>3</v>
      </c>
      <c r="R29" s="17" t="str">
        <f>+'EVALUACION CON CONTROLES'!L34</f>
        <v>BAJO</v>
      </c>
      <c r="S29" s="18" t="str">
        <f>+'EVALUACION CON CONTROLES'!M34</f>
        <v>NO</v>
      </c>
      <c r="T29" s="18" t="str">
        <f>+'EVALUACION CON CONTROLES'!N34</f>
        <v>Contratista</v>
      </c>
      <c r="U29" s="18" t="str">
        <f>+'EVALUACION CON CONTROLES'!O34</f>
        <v>Desde el inicio de las actividades en ejecución</v>
      </c>
      <c r="V29" s="18" t="str">
        <f>+'EVALUACION CON CONTROLES'!P34</f>
        <v>Una vez se realicen las iniciativas de presupuestos participativos</v>
      </c>
      <c r="W29" s="18" t="str">
        <f>+'EVALUACION CON CONTROLES'!Q34</f>
        <v>Actas de seguimiento</v>
      </c>
      <c r="X29" s="19" t="str">
        <f>+'EVALUACION CON CONTROLES'!R34</f>
        <v>Al menos una vez por semana</v>
      </c>
    </row>
    <row r="30" spans="2:24" ht="106.5" customHeight="1">
      <c r="B30" s="16">
        <v>20</v>
      </c>
      <c r="C30" s="18" t="str">
        <f>+'EVALUACION CON CONTROLES'!C35:F35</f>
        <v>El contratista no cumple con los compromisos ofertados en los criterios ponderables</v>
      </c>
      <c r="D30" s="17" t="str">
        <f>+'EVALUACION CON CONTROLES'!B35</f>
        <v>EJECUCIÓN</v>
      </c>
      <c r="E30" s="17" t="str">
        <f>VLOOKUP(C30,'IDENTIFICACION Y ANALISIS'!$B$19:$F$77,3,FALSE)</f>
        <v>General</v>
      </c>
      <c r="F30" s="17" t="str">
        <f>VLOOKUP(C30,'IDENTIFICACION Y ANALISIS'!$B$19:$F$77,4,FALSE)</f>
        <v>Interno</v>
      </c>
      <c r="G30" s="18" t="str">
        <f>+EVALUACION!H39</f>
        <v>Adelantar procedimientos júridicos para imponer sanciones y multas correspondientes o un posible incumplimiento</v>
      </c>
      <c r="H30" s="18">
        <f>+EVALUACION!I40</f>
        <v>3</v>
      </c>
      <c r="I30" s="18">
        <f>+EVALUACION!J40</f>
        <v>3</v>
      </c>
      <c r="J30" s="18">
        <f>+EVALUACION!K40</f>
        <v>6</v>
      </c>
      <c r="K30" s="17" t="str">
        <f>+EVALUACION!L40</f>
        <v>ALTO</v>
      </c>
      <c r="L30" s="18" t="s">
        <v>274</v>
      </c>
      <c r="M30" s="17">
        <v>100</v>
      </c>
      <c r="N30" s="18" t="str">
        <f>+'EVALUACION CON CONTROLES'!G35</f>
        <v>Generar las alertas correspondientes</v>
      </c>
      <c r="O30" s="18">
        <f>+'EVALUACION CON CONTROLES'!I35</f>
        <v>3</v>
      </c>
      <c r="P30" s="18">
        <f>+'EVALUACION CON CONTROLES'!J35</f>
        <v>2</v>
      </c>
      <c r="Q30" s="18">
        <f>+'EVALUACION CON CONTROLES'!K35</f>
        <v>5</v>
      </c>
      <c r="R30" s="17" t="str">
        <f>+'EVALUACION CON CONTROLES'!L35</f>
        <v>MEDIO</v>
      </c>
      <c r="S30" s="18" t="str">
        <f>+'EVALUACION CON CONTROLES'!M35</f>
        <v>SI</v>
      </c>
      <c r="T30" s="18" t="str">
        <f>+'EVALUACION CON CONTROLES'!N35</f>
        <v xml:space="preserve">Supervisor y apoyo a la supervisión </v>
      </c>
      <c r="U30" s="18" t="str">
        <f>+'EVALUACION CON CONTROLES'!O35</f>
        <v>Una vez el contratista manifieste que no dará cumplimineto con los compromisos</v>
      </c>
      <c r="V30" s="18" t="str">
        <f>+'EVALUACION CON CONTROLES'!P35</f>
        <v>Cuando el contratiste realice las actividades</v>
      </c>
      <c r="W30" s="18" t="str">
        <f>+'EVALUACION CON CONTROLES'!Q35</f>
        <v xml:space="preserve">Mediante correos eléctronicos y oficios al adjudicatario </v>
      </c>
      <c r="X30" s="19" t="str">
        <f>+'EVALUACION CON CONTROLES'!R35</f>
        <v>Cada 5 días Hábiles</v>
      </c>
    </row>
    <row r="31" spans="2:24" ht="106.5" customHeight="1">
      <c r="B31" s="16">
        <v>21</v>
      </c>
      <c r="C31" s="18" t="str">
        <f>+'EVALUACION CON CONTROLES'!C36:F36</f>
        <v>El contratista no gestiona los permisos necesrios para los eventos</v>
      </c>
      <c r="D31" s="17" t="str">
        <f>+'EVALUACION CON CONTROLES'!B36</f>
        <v>EJECUCIÓN</v>
      </c>
      <c r="E31" s="17" t="str">
        <f>VLOOKUP(C31,'IDENTIFICACION Y ANALISIS'!$B$19:$F$77,3,FALSE)</f>
        <v>General</v>
      </c>
      <c r="F31" s="17" t="str">
        <f>VLOOKUP(C31,'IDENTIFICACION Y ANALISIS'!$B$19:$F$77,4,FALSE)</f>
        <v>Externo</v>
      </c>
      <c r="G31" s="18" t="str">
        <f>+EVALUACION!H40</f>
        <v>No se pueden realizar los eventos programados y el contratista debe asumir todos los costos de reprogramación</v>
      </c>
      <c r="H31" s="18">
        <f>+EVALUACION!I41</f>
        <v>2</v>
      </c>
      <c r="I31" s="18">
        <f>+EVALUACION!J41</f>
        <v>3</v>
      </c>
      <c r="J31" s="18">
        <f>+EVALUACION!K41</f>
        <v>5</v>
      </c>
      <c r="K31" s="17" t="str">
        <f>+EVALUACION!L41</f>
        <v>MEDIO</v>
      </c>
      <c r="L31" s="18" t="s">
        <v>274</v>
      </c>
      <c r="M31" s="17">
        <v>100</v>
      </c>
      <c r="N31" s="18" t="str">
        <f>+'EVALUACION CON CONTROLES'!G36</f>
        <v xml:space="preserve">Seguimiento continuo del comité técnico </v>
      </c>
      <c r="O31" s="18">
        <f>+'EVALUACION CON CONTROLES'!I36</f>
        <v>2</v>
      </c>
      <c r="P31" s="18">
        <f>+'EVALUACION CON CONTROLES'!J36</f>
        <v>2</v>
      </c>
      <c r="Q31" s="18">
        <f>+'EVALUACION CON CONTROLES'!K36</f>
        <v>4</v>
      </c>
      <c r="R31" s="17" t="str">
        <f>+'EVALUACION CON CONTROLES'!L36</f>
        <v>BAJO</v>
      </c>
      <c r="S31" s="18" t="str">
        <f>+'EVALUACION CON CONTROLES'!M36</f>
        <v>NO</v>
      </c>
      <c r="T31" s="18" t="str">
        <f>+'EVALUACION CON CONTROLES'!N36</f>
        <v>Contratista y supervisor</v>
      </c>
      <c r="U31" s="18" t="str">
        <f>+'EVALUACION CON CONTROLES'!O36</f>
        <v>Cuando se presente la demora</v>
      </c>
      <c r="V31" s="18" t="str">
        <f>+'EVALUACION CON CONTROLES'!P36</f>
        <v>Una vez obtenido el permiso</v>
      </c>
      <c r="W31" s="18" t="str">
        <f>+'EVALUACION CON CONTROLES'!Q36</f>
        <v>Seguimiento a las respuestas de las comunicaciones</v>
      </c>
      <c r="X31" s="19" t="str">
        <f>+'EVALUACION CON CONTROLES'!R36</f>
        <v>Cada 15 días habíles</v>
      </c>
    </row>
    <row r="32" spans="2:24" ht="106.5" customHeight="1">
      <c r="B32" s="16">
        <v>22</v>
      </c>
      <c r="C32" s="18" t="str">
        <f>+'EVALUACION CON CONTROLES'!C37:F37</f>
        <v>Imposición de nuevos tributos</v>
      </c>
      <c r="D32" s="17" t="str">
        <f>+'EVALUACION CON CONTROLES'!B37</f>
        <v>EJECUCIÓN</v>
      </c>
      <c r="E32" s="17" t="str">
        <f>VLOOKUP(C32,'IDENTIFICACION Y ANALISIS'!$B$19:$F$77,3,FALSE)</f>
        <v>Estatal</v>
      </c>
      <c r="F32" s="17" t="str">
        <f>VLOOKUP(C32,'IDENTIFICACION Y ANALISIS'!$B$19:$F$77,4,FALSE)</f>
        <v>Externo</v>
      </c>
      <c r="G32" s="18" t="str">
        <f>+EVALUACION!H41</f>
        <v>Revisión técnica, júridica y financiera para revisar la posibilidad de adición.</v>
      </c>
      <c r="H32" s="18">
        <f>+EVALUACION!I41</f>
        <v>2</v>
      </c>
      <c r="I32" s="18">
        <f>+EVALUACION!J41</f>
        <v>3</v>
      </c>
      <c r="J32" s="18">
        <f>+EVALUACION!K41</f>
        <v>5</v>
      </c>
      <c r="K32" s="17" t="str">
        <f>+EVALUACION!L41</f>
        <v>MEDIO</v>
      </c>
      <c r="L32" s="18" t="s">
        <v>273</v>
      </c>
      <c r="M32" s="17">
        <v>100</v>
      </c>
      <c r="N32" s="18" t="str">
        <f>+'EVALUACION CON CONTROLES'!G37</f>
        <v>Revisión de la situación y si se requiere adición presupuestal</v>
      </c>
      <c r="O32" s="18">
        <f>+'EVALUACION CON CONTROLES'!I37</f>
        <v>1</v>
      </c>
      <c r="P32" s="18">
        <f>+'EVALUACION CON CONTROLES'!J37</f>
        <v>3</v>
      </c>
      <c r="Q32" s="18">
        <f>+'EVALUACION CON CONTROLES'!K37</f>
        <v>4</v>
      </c>
      <c r="R32" s="17" t="str">
        <f>+'EVALUACION CON CONTROLES'!L37</f>
        <v>BAJO</v>
      </c>
      <c r="S32" s="18" t="str">
        <f>+'EVALUACION CON CONTROLES'!M37</f>
        <v>SI</v>
      </c>
      <c r="T32" s="18" t="str">
        <f>+'EVALUACION CON CONTROLES'!N37</f>
        <v>Contratista y supervisor</v>
      </c>
      <c r="U32" s="18" t="str">
        <f>+'EVALUACION CON CONTROLES'!O37</f>
        <v>Una vez se presente el suceso</v>
      </c>
      <c r="V32" s="18" t="str">
        <f>+'EVALUACION CON CONTROLES'!P37</f>
        <v>Respuesta de las acciones a adelantar por parte del FDLS</v>
      </c>
      <c r="W32" s="18" t="str">
        <f>+'EVALUACION CON CONTROLES'!Q37</f>
        <v>Seguimiento continuo</v>
      </c>
      <c r="X32" s="19" t="str">
        <f>+'EVALUACION CON CONTROLES'!R37</f>
        <v>Permanente</v>
      </c>
    </row>
    <row r="33" spans="2:24" ht="13.5" customHeight="1">
      <c r="B33" s="44"/>
      <c r="X33" s="45"/>
    </row>
    <row r="34" spans="2:24" ht="13.5" customHeight="1">
      <c r="B34" s="44"/>
      <c r="E34" s="13"/>
      <c r="F34" s="172" t="s">
        <v>278</v>
      </c>
      <c r="G34" s="172"/>
      <c r="H34" s="13"/>
      <c r="I34" s="13"/>
      <c r="J34" s="155" t="s">
        <v>263</v>
      </c>
      <c r="K34" s="155"/>
      <c r="L34" s="155"/>
      <c r="M34" s="155"/>
      <c r="X34" s="45"/>
    </row>
    <row r="35" spans="2:24" ht="13.5" customHeight="1">
      <c r="B35" s="44"/>
      <c r="E35" s="162" t="s">
        <v>132</v>
      </c>
      <c r="F35" s="40" t="s">
        <v>133</v>
      </c>
      <c r="G35" s="40" t="s">
        <v>134</v>
      </c>
      <c r="H35" s="13"/>
      <c r="I35" s="13"/>
      <c r="J35" s="151" t="s">
        <v>135</v>
      </c>
      <c r="K35" s="152"/>
      <c r="L35" s="151" t="s">
        <v>134</v>
      </c>
      <c r="M35" s="152"/>
      <c r="X35" s="45"/>
    </row>
    <row r="36" spans="2:24" ht="13.5" customHeight="1">
      <c r="B36" s="44"/>
      <c r="E36" s="162"/>
      <c r="F36" s="18" t="s">
        <v>136</v>
      </c>
      <c r="G36" s="18">
        <v>1</v>
      </c>
      <c r="H36" s="13"/>
      <c r="I36" s="13"/>
      <c r="J36" s="153" t="s">
        <v>137</v>
      </c>
      <c r="K36" s="154"/>
      <c r="L36" s="141">
        <v>1</v>
      </c>
      <c r="M36" s="141"/>
      <c r="X36" s="45"/>
    </row>
    <row r="37" spans="2:24" ht="13.5" customHeight="1">
      <c r="B37" s="44"/>
      <c r="E37" s="162"/>
      <c r="F37" s="18" t="s">
        <v>138</v>
      </c>
      <c r="G37" s="18">
        <v>2</v>
      </c>
      <c r="H37" s="13"/>
      <c r="I37" s="13"/>
      <c r="J37" s="153" t="s">
        <v>139</v>
      </c>
      <c r="K37" s="154"/>
      <c r="L37" s="141">
        <v>2</v>
      </c>
      <c r="M37" s="141"/>
      <c r="X37" s="45"/>
    </row>
    <row r="38" spans="2:24" ht="13.5" customHeight="1">
      <c r="B38" s="44"/>
      <c r="E38" s="162"/>
      <c r="F38" s="18" t="s">
        <v>140</v>
      </c>
      <c r="G38" s="18">
        <v>3</v>
      </c>
      <c r="H38" s="13"/>
      <c r="I38" s="13"/>
      <c r="J38" s="153" t="s">
        <v>141</v>
      </c>
      <c r="K38" s="154"/>
      <c r="L38" s="141">
        <v>3</v>
      </c>
      <c r="M38" s="141"/>
      <c r="X38" s="45"/>
    </row>
    <row r="39" spans="2:24" ht="13.5" customHeight="1">
      <c r="B39" s="44"/>
      <c r="E39" s="162"/>
      <c r="F39" s="18" t="s">
        <v>142</v>
      </c>
      <c r="G39" s="18">
        <v>4</v>
      </c>
      <c r="H39" s="13"/>
      <c r="I39" s="13"/>
      <c r="J39" s="153" t="s">
        <v>143</v>
      </c>
      <c r="K39" s="154"/>
      <c r="L39" s="141">
        <v>4</v>
      </c>
      <c r="M39" s="141"/>
      <c r="X39" s="45"/>
    </row>
    <row r="40" spans="2:24" ht="13.5" customHeight="1">
      <c r="B40" s="44"/>
      <c r="E40" s="162"/>
      <c r="F40" s="18" t="s">
        <v>144</v>
      </c>
      <c r="G40" s="18">
        <v>5</v>
      </c>
      <c r="H40" s="13"/>
      <c r="I40" s="13"/>
      <c r="J40" s="153" t="s">
        <v>145</v>
      </c>
      <c r="K40" s="154"/>
      <c r="L40" s="141">
        <v>5</v>
      </c>
      <c r="M40" s="141"/>
      <c r="X40" s="45"/>
    </row>
    <row r="41" spans="2:24" ht="13.5" customHeight="1">
      <c r="B41" s="44"/>
      <c r="D41" s="13"/>
      <c r="E41" s="13"/>
      <c r="F41" s="13"/>
      <c r="G41" s="13"/>
      <c r="H41" s="13"/>
      <c r="I41" s="13"/>
      <c r="J41" s="13"/>
      <c r="K41" s="13"/>
      <c r="L41" s="13"/>
      <c r="M41" s="13"/>
      <c r="X41" s="45"/>
    </row>
    <row r="42" spans="2:24" ht="13.5" customHeight="1">
      <c r="B42" s="44"/>
      <c r="D42" s="155" t="s">
        <v>146</v>
      </c>
      <c r="E42" s="155"/>
      <c r="F42" s="155"/>
      <c r="G42" s="155"/>
      <c r="H42" s="155"/>
      <c r="I42" s="155"/>
      <c r="J42" s="155"/>
      <c r="K42" s="155"/>
      <c r="X42" s="45"/>
    </row>
    <row r="43" spans="2:24" ht="13.5" customHeight="1">
      <c r="B43" s="44"/>
      <c r="D43" s="158" t="s">
        <v>133</v>
      </c>
      <c r="E43" s="158" t="s">
        <v>134</v>
      </c>
      <c r="F43" s="146" t="s">
        <v>137</v>
      </c>
      <c r="G43" s="146"/>
      <c r="H43" s="173" t="s">
        <v>139</v>
      </c>
      <c r="I43" s="174"/>
      <c r="J43" s="41" t="s">
        <v>141</v>
      </c>
      <c r="K43" s="41" t="s">
        <v>143</v>
      </c>
      <c r="L43" s="40" t="s">
        <v>145</v>
      </c>
      <c r="P43" s="155" t="s">
        <v>160</v>
      </c>
      <c r="Q43" s="155"/>
      <c r="R43" s="155"/>
      <c r="S43" s="155"/>
      <c r="T43" s="155"/>
      <c r="X43" s="45"/>
    </row>
    <row r="44" spans="2:24" ht="13.5" customHeight="1">
      <c r="B44" s="44"/>
      <c r="D44" s="158"/>
      <c r="E44" s="158"/>
      <c r="F44" s="161">
        <v>1</v>
      </c>
      <c r="G44" s="161"/>
      <c r="H44" s="159">
        <v>2</v>
      </c>
      <c r="I44" s="160"/>
      <c r="J44" s="42">
        <v>3</v>
      </c>
      <c r="K44" s="42">
        <v>4</v>
      </c>
      <c r="L44" s="42">
        <v>5</v>
      </c>
      <c r="P44" s="146" t="s">
        <v>146</v>
      </c>
      <c r="Q44" s="146"/>
      <c r="R44" s="146"/>
      <c r="S44" s="146" t="s">
        <v>159</v>
      </c>
      <c r="T44" s="146"/>
      <c r="X44" s="45"/>
    </row>
    <row r="45" spans="2:24" ht="13.5" customHeight="1">
      <c r="B45" s="44"/>
      <c r="D45" s="18" t="s">
        <v>136</v>
      </c>
      <c r="E45" s="20">
        <v>1</v>
      </c>
      <c r="F45" s="149">
        <v>2</v>
      </c>
      <c r="G45" s="149"/>
      <c r="H45" s="147">
        <v>3</v>
      </c>
      <c r="I45" s="148"/>
      <c r="J45" s="38">
        <v>4</v>
      </c>
      <c r="K45" s="43">
        <v>5</v>
      </c>
      <c r="L45" s="37">
        <v>6</v>
      </c>
      <c r="P45" s="166" t="s">
        <v>161</v>
      </c>
      <c r="Q45" s="166"/>
      <c r="R45" s="166"/>
      <c r="S45" s="163" t="s">
        <v>162</v>
      </c>
      <c r="T45" s="163"/>
      <c r="X45" s="45"/>
    </row>
    <row r="46" spans="2:24" ht="13.5" customHeight="1">
      <c r="B46" s="44"/>
      <c r="D46" s="18" t="s">
        <v>138</v>
      </c>
      <c r="E46" s="20">
        <v>2</v>
      </c>
      <c r="F46" s="149">
        <v>3</v>
      </c>
      <c r="G46" s="149"/>
      <c r="H46" s="147">
        <v>4</v>
      </c>
      <c r="I46" s="148"/>
      <c r="J46" s="43">
        <v>5</v>
      </c>
      <c r="K46" s="37">
        <v>6</v>
      </c>
      <c r="L46" s="37">
        <v>7</v>
      </c>
      <c r="P46" s="143" t="s">
        <v>163</v>
      </c>
      <c r="Q46" s="143"/>
      <c r="R46" s="143"/>
      <c r="S46" s="163" t="s">
        <v>164</v>
      </c>
      <c r="T46" s="163"/>
      <c r="X46" s="45"/>
    </row>
    <row r="47" spans="2:24" ht="13.5" customHeight="1">
      <c r="B47" s="44"/>
      <c r="D47" s="18" t="s">
        <v>140</v>
      </c>
      <c r="E47" s="20">
        <v>3</v>
      </c>
      <c r="F47" s="149">
        <v>4</v>
      </c>
      <c r="G47" s="149"/>
      <c r="H47" s="164">
        <v>5</v>
      </c>
      <c r="I47" s="165"/>
      <c r="J47" s="37">
        <v>6</v>
      </c>
      <c r="K47" s="37">
        <v>7</v>
      </c>
      <c r="L47" s="39">
        <v>8</v>
      </c>
      <c r="P47" s="150">
        <v>5</v>
      </c>
      <c r="Q47" s="150"/>
      <c r="R47" s="150"/>
      <c r="S47" s="163" t="s">
        <v>165</v>
      </c>
      <c r="T47" s="163"/>
      <c r="X47" s="45"/>
    </row>
    <row r="48" spans="2:24" ht="13.5" customHeight="1">
      <c r="B48" s="44"/>
      <c r="D48" s="18" t="s">
        <v>142</v>
      </c>
      <c r="E48" s="20">
        <v>4</v>
      </c>
      <c r="F48" s="150">
        <v>5</v>
      </c>
      <c r="G48" s="150"/>
      <c r="H48" s="144">
        <v>6</v>
      </c>
      <c r="I48" s="145"/>
      <c r="J48" s="37">
        <v>7</v>
      </c>
      <c r="K48" s="39">
        <v>8</v>
      </c>
      <c r="L48" s="39">
        <v>9</v>
      </c>
      <c r="P48" s="149" t="s">
        <v>166</v>
      </c>
      <c r="Q48" s="149"/>
      <c r="R48" s="149"/>
      <c r="S48" s="163" t="s">
        <v>167</v>
      </c>
      <c r="T48" s="163"/>
      <c r="X48" s="45"/>
    </row>
    <row r="49" spans="2:24" ht="13.5" customHeight="1">
      <c r="B49" s="44"/>
      <c r="D49" s="18" t="s">
        <v>144</v>
      </c>
      <c r="E49" s="20">
        <v>5</v>
      </c>
      <c r="F49" s="143">
        <v>6</v>
      </c>
      <c r="G49" s="143"/>
      <c r="H49" s="144">
        <v>7</v>
      </c>
      <c r="I49" s="145"/>
      <c r="J49" s="39">
        <v>8</v>
      </c>
      <c r="K49" s="39">
        <v>9</v>
      </c>
      <c r="L49" s="39">
        <v>10</v>
      </c>
      <c r="X49" s="45"/>
    </row>
    <row r="50" spans="2:24" ht="13.5" customHeight="1" thickBot="1">
      <c r="B50" s="21"/>
      <c r="C50" s="22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4"/>
    </row>
    <row r="51" spans="2:24" ht="16.5" customHeight="1">
      <c r="D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24" ht="16.5" customHeight="1">
      <c r="D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2:24" ht="12.75" customHeight="1">
      <c r="D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2:24" hidden="1">
      <c r="B54" s="15" t="s">
        <v>274</v>
      </c>
      <c r="D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2:24" ht="15" hidden="1">
      <c r="B55" s="15" t="s">
        <v>273</v>
      </c>
      <c r="D55" s="25"/>
      <c r="F55" s="13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</row>
    <row r="56" spans="2:24" hidden="1">
      <c r="B56" s="15" t="s">
        <v>275</v>
      </c>
      <c r="D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2:24">
      <c r="D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2:24">
      <c r="D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2:24">
      <c r="D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2:24" ht="12.75" customHeight="1">
      <c r="D60" s="13"/>
    </row>
    <row r="61" spans="2:24">
      <c r="D61" s="13"/>
    </row>
  </sheetData>
  <mergeCells count="49">
    <mergeCell ref="S48:T48"/>
    <mergeCell ref="P48:R48"/>
    <mergeCell ref="P45:R45"/>
    <mergeCell ref="B9:R9"/>
    <mergeCell ref="B6:X6"/>
    <mergeCell ref="F34:G34"/>
    <mergeCell ref="J34:M34"/>
    <mergeCell ref="H43:I43"/>
    <mergeCell ref="J36:K36"/>
    <mergeCell ref="J37:K37"/>
    <mergeCell ref="L38:M38"/>
    <mergeCell ref="L39:M39"/>
    <mergeCell ref="D42:K42"/>
    <mergeCell ref="F43:G43"/>
    <mergeCell ref="L36:M36"/>
    <mergeCell ref="L37:M37"/>
    <mergeCell ref="S45:T45"/>
    <mergeCell ref="F45:G45"/>
    <mergeCell ref="S46:T46"/>
    <mergeCell ref="S47:T47"/>
    <mergeCell ref="H47:I47"/>
    <mergeCell ref="F46:G46"/>
    <mergeCell ref="J39:K39"/>
    <mergeCell ref="P43:T43"/>
    <mergeCell ref="B2:B4"/>
    <mergeCell ref="C2:V4"/>
    <mergeCell ref="E43:E44"/>
    <mergeCell ref="H44:I44"/>
    <mergeCell ref="J40:K40"/>
    <mergeCell ref="L40:M40"/>
    <mergeCell ref="D43:D44"/>
    <mergeCell ref="F44:G44"/>
    <mergeCell ref="E35:E40"/>
    <mergeCell ref="W2:X4"/>
    <mergeCell ref="B7:X8"/>
    <mergeCell ref="F49:G49"/>
    <mergeCell ref="H49:I49"/>
    <mergeCell ref="P44:R44"/>
    <mergeCell ref="H46:I46"/>
    <mergeCell ref="H45:I45"/>
    <mergeCell ref="F47:G47"/>
    <mergeCell ref="F48:G48"/>
    <mergeCell ref="P47:R47"/>
    <mergeCell ref="H48:I48"/>
    <mergeCell ref="P46:R46"/>
    <mergeCell ref="L35:M35"/>
    <mergeCell ref="J35:K35"/>
    <mergeCell ref="J38:K38"/>
    <mergeCell ref="S44:T44"/>
  </mergeCells>
  <phoneticPr fontId="1" type="noConversion"/>
  <conditionalFormatting sqref="K11:K32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2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2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Lester Augusto Garnica Combita</cp:lastModifiedBy>
  <cp:revision/>
  <dcterms:created xsi:type="dcterms:W3CDTF">2007-06-14T01:55:06Z</dcterms:created>
  <dcterms:modified xsi:type="dcterms:W3CDTF">2026-09-07T18:04:58Z</dcterms:modified>
  <cp:category/>
  <cp:contentStatus/>
</cp:coreProperties>
</file>