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fe249399be4b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ote 1" sheetId="1" r:id="R202af47ac8354616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"/>
    <x:numFmt numFmtId="201" formatCode="0.00"/>
  </x:numFmts>
  <x:fonts count="6">
    <x:font>
      <x:sz val="11"/>
      <x:name val="Carlito"/>
    </x:font>
    <x:font>
      <x:b/>
      <x:sz val="14"/>
      <x:color rgb="FFFFFFFF"/>
      <x:name val="Carlito"/>
    </x:font>
    <x:font>
      <x:b/>
      <x:sz val="11"/>
      <x:color rgb="FF7F6000"/>
      <x:name val="Carlito"/>
    </x:font>
    <x:font>
      <x:b/>
      <x:sz val="11"/>
      <x:name val="Carlito"/>
    </x:font>
    <x:font>
      <x:sz val="11"/>
      <x:color rgb="FF385723"/>
      <x:name val="Carlito"/>
    </x:font>
    <x:font>
      <x:b/>
      <x:sz val="9"/>
      <x:color rgb="FFFFFFFF"/>
      <x:name val="Carlito"/>
    </x:font>
  </x:fonts>
  <x:fills count="7">
    <x:fill>
      <x:patternFill patternType="none"/>
    </x:fill>
    <x:fill>
      <x:patternFill patternType="gray125"/>
    </x:fill>
    <x:fill>
      <x:patternFill patternType="solid">
        <x:fgColor rgb="FF1F4E78"/>
      </x:patternFill>
    </x:fill>
    <x:fill>
      <x:patternFill patternType="solid">
        <x:fgColor rgb="FFFFF2CC"/>
      </x:patternFill>
    </x:fill>
    <x:fill>
      <x:patternFill patternType="solid">
        <x:fgColor rgb="FFD9EAF7"/>
      </x:patternFill>
    </x:fill>
    <x:fill>
      <x:patternFill patternType="solid">
        <x:fgColor rgb="FFE2F0D9"/>
      </x:patternFill>
    </x:fill>
    <x:fill>
      <x:patternFill patternType="solid">
        <x:fgColor rgb="FF4472C4"/>
      </x:patternFill>
    </x:fill>
  </x:fills>
  <x:borders count="5">
    <x:border/>
    <x:border>
      <x:left style="thin">
        <x:color rgb="FF9EADBA"/>
      </x:left>
      <x:right style="thin">
        <x:color rgb="FF9EADBA"/>
      </x:right>
      <x:top style="thin">
        <x:color rgb="FF9EADBA"/>
      </x:top>
      <x:bottom style="thin">
        <x:color rgb="FF9EADBA"/>
      </x:bottom>
    </x:border>
    <x:border>
      <x:left style="thin">
        <x:color rgb="FFD9E2F3"/>
      </x:left>
      <x:right style="thin">
        <x:color rgb="FFD9E2F3"/>
      </x:right>
      <x:top style="thin">
        <x:color rgb="FFD9E2F3"/>
      </x:top>
      <x:bottom style="thin">
        <x:color rgb="FFD9E2F3"/>
      </x:bottom>
    </x:border>
    <x:border>
      <x:left style="thin">
        <x:color rgb="FFD9D9D9"/>
      </x:left>
      <x:right style="thin">
        <x:color rgb="FFD9D9D9"/>
      </x:right>
      <x:top style="thin">
        <x:color rgb="FFD9D9D9"/>
      </x:top>
      <x:bottom style="thin">
        <x:color rgb="FFD9D9D9"/>
      </x:bottom>
    </x:border>
    <x:border>
      <x:left style="medium">
        <x:color rgb="FF4472C4"/>
      </x:left>
      <x:right style="medium">
        <x:color rgb="FF4472C4"/>
      </x:right>
      <x:top style="medium">
        <x:color rgb="FF4472C4"/>
      </x:top>
      <x:bottom style="medium">
        <x:color rgb="FF4472C4"/>
      </x:bottom>
    </x:border>
  </x:borders>
  <x:cellStyleXfs count="1">
    <x:xf numFmtId="0" fontId="0" fillId="0" borderId="0"/>
  </x:cellStyleXfs>
  <x:cellXfs count="35">
    <x:xf numFmtId="0" fontId="0" fillId="0" borderId="0" xfId="0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/>
    </x:xf>
    <x:xf numFmtId="0" fontId="1" fillId="2" borderId="0" xfId="0" applyNumberFormat="1" applyFont="1" applyFill="1" applyBorder="1" applyAlignment="1">
      <x:alignment horizontal="center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wrapText="1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200" fontId="0" fillId="0" borderId="0" xfId="0" applyNumberFormat="1" applyFont="1" applyFill="1" applyBorder="1"/>
    <x:xf numFmtId="0" fontId="3" fillId="4" borderId="1" xfId="0" applyNumberFormat="1" applyFont="1" applyFill="1" applyBorder="1"/>
    <x:xf numFmtId="200" fontId="0" fillId="0" borderId="1" xfId="0" applyNumberFormat="1" applyFont="1" applyFill="1" applyBorder="1"/>
    <x:xf numFmtId="0" fontId="0" fillId="0" borderId="1" xfId="0" applyNumberFormat="1" applyFont="1" applyFill="1" applyBorder="1"/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wrapText="1"/>
    </x:xf>
    <x:xf numFmtId="0" fontId="4" fillId="5" borderId="0" xfId="0" applyNumberFormat="1" applyFont="1" applyFill="1" applyBorder="1" applyAlignment="1">
      <x:alignment vertical="center" wrapText="1"/>
    </x:xf>
    <x:xf numFmtId="0" fontId="0" fillId="6" borderId="0" xfId="0" applyNumberFormat="1" applyFont="1" applyFill="1" applyBorder="1"/>
    <x:xf numFmtId="0" fontId="5" fillId="6" borderId="0" xfId="0" applyNumberFormat="1" applyFont="1" applyFill="1" applyBorder="1"/>
    <x:xf numFmtId="0" fontId="5" fillId="6" borderId="2" xfId="0" applyNumberFormat="1" applyFont="1" applyFill="1" applyBorder="1"/>
    <x:xf numFmtId="0" fontId="5" fillId="6" borderId="2" xfId="0" applyNumberFormat="1" applyFont="1" applyFill="1" applyBorder="1" applyAlignment="1">
      <x:alignment wrapText="1"/>
    </x:xf>
    <x:xf numFmtId="0" fontId="5" fillId="6" borderId="2" xfId="0" applyNumberFormat="1" applyFont="1" applyFill="1" applyBorder="1" applyAlignment="1">
      <x:alignment horizontal="center" wrapText="1"/>
    </x:xf>
    <x:xf numFmtId="0" fontId="5" fillId="6" borderId="2" xfId="0" applyNumberFormat="1" applyFont="1" applyFill="1" applyBorder="1" applyAlignment="1">
      <x:alignment horizontal="center" vertical="center" wrapText="1"/>
    </x:xf>
    <x:xf numFmtId="0" fontId="0" fillId="0" borderId="3" xfId="0" applyNumberFormat="1" applyFont="1" applyFill="1" applyBorder="1"/>
    <x:xf numFmtId="0" fontId="0" fillId="0" borderId="3" xfId="0" applyNumberFormat="1" applyFont="1" applyFill="1" applyBorder="1" applyAlignment="1">
      <x:alignment vertical="top"/>
    </x:xf>
    <x:xf numFmtId="0" fontId="0" fillId="0" borderId="3" xfId="0" applyNumberFormat="1" applyFont="1" applyFill="1" applyBorder="1" applyAlignment="1">
      <x:alignment vertical="top" wrapText="1"/>
    </x:xf>
    <x:xf numFmtId="0" fontId="0" fillId="3" borderId="3" xfId="0" applyNumberFormat="1" applyFont="1" applyFill="1" applyBorder="1" applyAlignment="1">
      <x:alignment vertical="top"/>
    </x:xf>
    <x:xf numFmtId="0" fontId="0" fillId="3" borderId="3" xfId="0" applyNumberFormat="1" applyFont="1" applyFill="1" applyBorder="1" applyAlignment="1">
      <x:alignment vertical="top" wrapText="1"/>
    </x:xf>
    <x:xf numFmtId="200" fontId="0" fillId="3" borderId="3" xfId="0" applyNumberFormat="1" applyFont="1" applyFill="1" applyBorder="1" applyAlignment="1">
      <x:alignment vertical="top"/>
    </x:xf>
    <x:xf numFmtId="200" fontId="0" fillId="0" borderId="3" xfId="0" applyNumberFormat="1" applyFont="1" applyFill="1" applyBorder="1" applyAlignment="1">
      <x:alignment vertical="top"/>
    </x:xf>
    <x:xf numFmtId="201" fontId="0" fillId="0" borderId="3" xfId="0" applyNumberFormat="1" applyFont="1" applyFill="1" applyBorder="1" applyAlignment="1">
      <x:alignment vertical="top"/>
    </x:xf>
    <x:xf numFmtId="201" fontId="0" fillId="3" borderId="3" xfId="0" applyNumberFormat="1" applyFont="1" applyFill="1" applyBorder="1" applyAlignment="1">
      <x:alignment vertical="top"/>
    </x:xf>
    <x:xf numFmtId="0" fontId="3" fillId="4" borderId="4" xfId="0" applyNumberFormat="1" applyFont="1" applyFill="1" applyBorder="1"/>
    <x:xf numFmtId="200" fontId="3" fillId="4" borderId="4" xfId="0" applyNumberFormat="1" applyFont="1" applyFill="1" applyBorder="1"/>
  </x:cellXfs>
  <x:cellStyles count="1">
    <x:cellStyle name="Normal" xfId="0"/>
  </x:cellStyles>
  <x:dxfs count="4">
    <x:dxf>
      <x:font>
        <x:b/>
        <x:color rgb="FF9C0006"/>
      </x:font>
      <x:fill>
        <x:patternFill patternType="solid">
          <x:bgColor rgb="FFF4CCCC"/>
        </x:patternFill>
      </x:fill>
    </x:dxf>
    <x:dxf>
      <x:font>
        <x:b/>
        <x:color rgb="FF274E13"/>
      </x:font>
      <x:fill>
        <x:patternFill patternType="solid">
          <x:bgColor rgb="FFD9EAD3"/>
        </x:patternFill>
      </x:fill>
    </x:dxf>
    <x:dxf>
      <x:font>
        <x:b/>
        <x:color rgb="FF9C0006"/>
      </x:font>
      <x:fill>
        <x:patternFill patternType="solid">
          <x:bgColor rgb="FFF4CCCC"/>
        </x:patternFill>
      </x:fill>
    </x:dxf>
    <x:dxf>
      <x:font>
        <x:b/>
        <x:color rgb="FF274E13"/>
      </x:font>
      <x:fill>
        <x:patternFill patternType="solid">
          <x:bgColor rgb="FFD9EAD3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ec3f9332c945a0" /><Relationship Type="http://schemas.openxmlformats.org/officeDocument/2006/relationships/theme" Target="/xl/theme/theme1.xml" Id="Rd3f44502781344bd" /><Relationship Type="http://schemas.openxmlformats.org/officeDocument/2006/relationships/sharedStrings" Target="/xl/sharedStrings.xml" Id="R43cbee57baf641e9" /><Relationship Type="http://schemas.openxmlformats.org/officeDocument/2006/relationships/worksheet" Target="/xl/worksheets/sheet1.xml" Id="R202af47ac8354616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8" hidden="0" customWidth="1"/>
    <x:col min="2" max="2" width="32" hidden="0" customWidth="1"/>
    <x:col min="3" max="3" width="18" hidden="0" customWidth="1"/>
    <x:col min="4" max="4" width="17" hidden="0" customWidth="1"/>
    <x:col min="5" max="5" width="18" hidden="0" customWidth="1"/>
    <x:col min="6" max="6" width="55" hidden="0" customWidth="1"/>
    <x:col min="7" max="7" width="12" hidden="0" customWidth="1"/>
    <x:col min="8" max="8" width="13" hidden="0" customWidth="1"/>
    <x:col min="9" max="9" width="9" hidden="0" customWidth="1"/>
    <x:col min="10" max="10" width="14" hidden="0" customWidth="1"/>
    <x:col min="11" max="11" width="14" hidden="0" customWidth="1"/>
    <x:col min="12" max="12" width="12" hidden="0" customWidth="1"/>
    <x:col min="13" max="13" width="14" hidden="0" customWidth="1"/>
    <x:col min="14" max="14" width="14" hidden="0" customWidth="1"/>
    <x:col min="15" max="15" width="22" hidden="0" customWidth="1"/>
    <x:col min="16" max="16" width="17" hidden="0" customWidth="1"/>
    <x:col min="17" max="17" width="17" hidden="0" customWidth="1"/>
    <x:col min="18" max="18" width="17" hidden="0" customWidth="1"/>
    <x:col min="19" max="19" width="17" hidden="0" customWidth="1"/>
    <x:col min="20" max="20" width="15" hidden="0" customWidth="1"/>
    <x:col min="21" max="21" width="28" hidden="0" customWidth="1"/>
  </x:cols>
  <x:sheetData>
    <x:row r="1">
      <x:c r="A1" s="4" t="str">
        <x:v>ARCHIVO DE REFERENCIA LOTE 1 - REACTIVOS SÓLIDOS</x:v>
      </x:c>
      <x:c r="B1" s="4"/>
      <x:c r="C1" s="4"/>
      <x:c r="D1" s="4"/>
      <x:c r="E1" s="4"/>
      <x:c r="F1" s="4"/>
      <x:c r="G1" s="4"/>
      <x:c r="H1" s="4"/>
      <x:c r="I1" s="4"/>
      <x:c r="J1" s="4"/>
      <x:c r="K1" s="4"/>
      <x:c r="L1" s="4"/>
      <x:c r="M1" s="4"/>
      <x:c r="N1" s="4"/>
      <x:c r="O1" s="4"/>
      <x:c r="P1" s="4"/>
      <x:c r="Q1" s="4"/>
      <x:c r="R1" s="4"/>
      <x:c r="S1" s="4"/>
      <x:c r="T1" s="4"/>
      <x:c r="U1" s="4"/>
    </x:row>
    <x:row r="2">
      <x:c r="A2" s="7" t="str">
        <x:v>Documento para la construcción de la oferta. Las celdas amarillas deben ser diligenciadas por el proponente. No modificar las especificaciones ni las cantidades requeridas.</x:v>
      </x:c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  <x:c r="M2" s="7"/>
      <x:c r="N2" s="7"/>
      <x:c r="O2" s="7"/>
      <x:c r="P2" s="7"/>
      <x:c r="Q2" s="7"/>
      <x:c r="R2" s="7"/>
      <x:c r="S2" s="7"/>
      <x:c r="T2" s="7"/>
      <x:c r="U2" s="7"/>
    </x:row>
    <x:row r="4">
      <x:c r="A4" s="11" t="str">
        <x:v>Presupuesto oficial del lote</x:v>
      </x:c>
      <x:c r="B4" s="12" t="n">
        <x:v>230621967</x:v>
      </x:c>
      <x:c r="D4" s="17" t="str">
        <x:v>REGLA DE EQUIVALENCIA: Se aceptan presentaciones comerciales diferentes cuando garanticen, como mínimo, la cantidad, masa o volumen total requerido, con iguales o superiores condiciones técnicas. El oferente deberá indicar la presentación, el número de unidades y la equivalencia. No se admite fraccionamiento, reenvase o trasvase. El valor ofertado del ítem no podrá superar su valor máximo de referencia ni el presupuesto del lote.</x:v>
      </x:c>
      <x:c r="E4" s="17"/>
      <x:c r="F4" s="17"/>
      <x:c r="G4" s="17"/>
      <x:c r="H4" s="17"/>
      <x:c r="I4" s="17"/>
      <x:c r="J4" s="17"/>
      <x:c r="K4" s="17"/>
      <x:c r="L4" s="17"/>
      <x:c r="M4" s="17"/>
      <x:c r="N4" s="17"/>
      <x:c r="O4" s="17"/>
      <x:c r="P4" s="17"/>
      <x:c r="Q4" s="17"/>
      <x:c r="R4" s="17"/>
      <x:c r="S4" s="17"/>
      <x:c r="T4" s="17"/>
      <x:c r="U4" s="17"/>
    </x:row>
    <x:row r="5">
      <x:c r="A5" s="11" t="str">
        <x:v>Total oferta del proponente</x:v>
      </x:c>
      <x:c r="B5" s="12" t="n">
        <x:f>SUM(Q10:Q109)</x:f>
        <x:v>0</x:v>
      </x:c>
      <x:c r="D5" s="17"/>
      <x:c r="E5" s="17"/>
      <x:c r="F5" s="17"/>
      <x:c r="G5" s="17"/>
      <x:c r="H5" s="17"/>
      <x:c r="I5" s="17"/>
      <x:c r="J5" s="17"/>
      <x:c r="K5" s="17"/>
      <x:c r="L5" s="17"/>
      <x:c r="M5" s="17"/>
      <x:c r="N5" s="17"/>
      <x:c r="O5" s="17"/>
      <x:c r="P5" s="17"/>
      <x:c r="Q5" s="17"/>
      <x:c r="R5" s="17"/>
      <x:c r="S5" s="17"/>
      <x:c r="T5" s="17"/>
      <x:c r="U5" s="17"/>
    </x:row>
    <x:row r="6">
      <x:c r="A6" s="11" t="str">
        <x:v>Control presupuesto</x:v>
      </x:c>
      <x:c r="B6" s="13" t="str">
        <x:f>IF(B5=0,"PENDIENTE",IF(B5&lt;=B4,"CUMPLE","SUPERA PRESUPUESTO"))</x:f>
        <x:v>PENDIENTE</x:v>
      </x:c>
      <x:c r="D6" s="17"/>
      <x:c r="E6" s="17"/>
      <x:c r="F6" s="17"/>
      <x:c r="G6" s="17"/>
      <x:c r="H6" s="17"/>
      <x:c r="I6" s="17"/>
      <x:c r="J6" s="17"/>
      <x:c r="K6" s="17"/>
      <x:c r="L6" s="17"/>
      <x:c r="M6" s="17"/>
      <x:c r="N6" s="17"/>
      <x:c r="O6" s="17"/>
      <x:c r="P6" s="17"/>
      <x:c r="Q6" s="17"/>
      <x:c r="R6" s="17"/>
      <x:c r="S6" s="17"/>
      <x:c r="T6" s="17"/>
      <x:c r="U6" s="17"/>
    </x:row>
    <x:row r="7">
      <x:c r="A7" s="11" t="str">
        <x:v>Ítems del lote</x:v>
      </x:c>
      <x:c r="B7" s="13" t="n">
        <x:v>100</x:v>
      </x:c>
      <x:c r="D7" s="17"/>
      <x:c r="E7" s="17"/>
      <x:c r="F7" s="17"/>
      <x:c r="G7" s="17"/>
      <x:c r="H7" s="17"/>
      <x:c r="I7" s="17"/>
      <x:c r="J7" s="17"/>
      <x:c r="K7" s="17"/>
      <x:c r="L7" s="17"/>
      <x:c r="M7" s="17"/>
      <x:c r="N7" s="17"/>
      <x:c r="O7" s="17"/>
      <x:c r="P7" s="17"/>
      <x:c r="Q7" s="17"/>
      <x:c r="R7" s="17"/>
      <x:c r="S7" s="17"/>
      <x:c r="T7" s="17"/>
      <x:c r="U7" s="17"/>
    </x:row>
    <x:row r="9" ht="55" customHeight="1">
      <x:c r="A9" s="23" t="str">
        <x:v>Ítem</x:v>
      </x:c>
      <x:c r="B9" s="23" t="str">
        <x:v>Nombre del reactivo</x:v>
      </x:c>
      <x:c r="C9" s="23" t="str">
        <x:v>Grupo de trabajo</x:v>
      </x:c>
      <x:c r="D9" s="23" t="str">
        <x:v>N.° CAS / producto</x:v>
      </x:c>
      <x:c r="E9" s="23" t="str">
        <x:v>Concentración</x:v>
      </x:c>
      <x:c r="F9" s="23" t="str">
        <x:v>Especificaciones técnicas</x:v>
      </x:c>
      <x:c r="G9" s="23" t="str">
        <x:v>Cantidad requerida</x:v>
      </x:c>
      <x:c r="H9" s="23" t="str">
        <x:v>Presentación requerida</x:v>
      </x:c>
      <x:c r="I9" s="23" t="str">
        <x:v>Unidad</x:v>
      </x:c>
      <x:c r="J9" s="23" t="str">
        <x:v>Cantidad total requerida</x:v>
      </x:c>
      <x:c r="K9" s="23" t="str">
        <x:v>Presentación ofrecida</x:v>
      </x:c>
      <x:c r="L9" s="23" t="str">
        <x:v>Unidades ofrecidas</x:v>
      </x:c>
      <x:c r="M9" s="23" t="str">
        <x:v>Cantidad total ofrecida</x:v>
      </x:c>
      <x:c r="N9" s="23" t="str">
        <x:v>Control equivalencia</x:v>
      </x:c>
      <x:c r="O9" s="23" t="str">
        <x:v>Marca / referencia ofrecida</x:v>
      </x:c>
      <x:c r="P9" s="23" t="str">
        <x:v>Precio unitario presentación ofrecida</x:v>
      </x:c>
      <x:c r="Q9" s="23" t="str">
        <x:v>Valor total ofertado del ítem</x:v>
      </x:c>
      <x:c r="R9" s="23" t="str">
        <x:v>Precio techo unitario de referencia</x:v>
      </x:c>
      <x:c r="S9" s="23" t="str">
        <x:v>Valor máximo del ítem</x:v>
      </x:c>
      <x:c r="T9" s="23" t="str">
        <x:v>Control económico</x:v>
      </x:c>
      <x:c r="U9" s="23" t="str">
        <x:v>Observaciones del proponente</x:v>
      </x:c>
    </x:row>
    <x:row r="10">
      <x:c r="A10" s="25" t="n">
        <x:v>1</x:v>
      </x:c>
      <x:c r="B10" s="26" t="str">
        <x:v>1,2-Ácido ciclohexilendiaminotetracético (Titriplex IV conocido como CDTA)</x:v>
      </x:c>
      <x:c r="C10" s="26" t="str">
        <x:v>GIA (Manizales)</x:v>
      </x:c>
      <x:c r="D10" s="26" t="str">
        <x:v>125572-95-4</x:v>
      </x:c>
      <x:c r="E10" s="26" t="str">
        <x:v>98,00%</x:v>
      </x:c>
      <x:c r="F10" s="26" t="str">
        <x:v>Grado reactivo</x:v>
      </x:c>
      <x:c r="G10" s="31" t="n">
        <x:v>1</x:v>
      </x:c>
      <x:c r="H10" s="31" t="n">
        <x:v>500</x:v>
      </x:c>
      <x:c r="I10" s="31" t="str">
        <x:v>g</x:v>
      </x:c>
      <x:c r="J10" s="31" t="n">
        <x:f>IF(OR(G10="",H10=""),"",IFERROR(G10*H10,"VALIDACIÓN TÉCNICA"))</x:f>
        <x:v>500</x:v>
      </x:c>
      <x:c r="K10" s="32"/>
      <x:c r="L10" s="32"/>
      <x:c r="M10" s="31" t="str">
        <x:f>IF(OR(K10="",L10=""),"",K10*L10)</x:f>
      </x:c>
      <x:c r="N10" s="25" t="str">
        <x:f>IF(M10="","",IFERROR(IF(M10&gt;=J10,"CUMPLE","NO CUMPLE"),"VALIDACIÓN TÉCNICA"))</x:f>
      </x:c>
      <x:c r="O10" s="28"/>
      <x:c r="P10" s="29"/>
      <x:c r="Q10" s="30" t="str">
        <x:f>IF(OR(L10="",P10=""),"",L10*P10)</x:f>
      </x:c>
      <x:c r="R10" s="30" t="n">
        <x:v>3061116</x:v>
      </x:c>
      <x:c r="S10" s="30" t="n">
        <x:v>3061116</x:v>
      </x:c>
      <x:c r="T10" s="25" t="str">
        <x:f>IF(Q10="","",IF(Q10&lt;=S10,"CUMPLE","NO CUMPLE"))</x:f>
      </x:c>
      <x:c r="U10" s="28"/>
    </x:row>
    <x:row r="11">
      <x:c r="A11" s="25" t="n">
        <x:v>2</x:v>
      </x:c>
      <x:c r="B11" s="26" t="str">
        <x:v>2-(4-tert-Butylphenyl)-5-(4-biphenylyl)-1,3,4-oxadiazole, b-PBD (Centelleador) Pureza ≥ 99%</x:v>
      </x:c>
      <x:c r="C11" s="26" t="str">
        <x:v>DAN (Bogota)</x:v>
      </x:c>
      <x:c r="D11" s="26" t="str">
        <x:v>15082-28-7</x:v>
      </x:c>
      <x:c r="E11" s="26" t="str"/>
      <x:c r="F11" s="26" t="str">
        <x:v>Grado ultrapuro</x:v>
      </x:c>
      <x:c r="G11" s="31" t="n">
        <x:v>1</x:v>
      </x:c>
      <x:c r="H11" s="31" t="n">
        <x:v>100</x:v>
      </x:c>
      <x:c r="I11" s="31" t="str">
        <x:v>g</x:v>
      </x:c>
      <x:c r="J11" s="31" t="n">
        <x:f>IF(OR(G11="",H11=""),"",IFERROR(G11*H11,"VALIDACIÓN TÉCNICA"))</x:f>
        <x:v>100</x:v>
      </x:c>
      <x:c r="K11" s="32"/>
      <x:c r="L11" s="32"/>
      <x:c r="M11" s="31" t="str">
        <x:f>IF(OR(K11="",L11=""),"",K11*L11)</x:f>
      </x:c>
      <x:c r="N11" s="25" t="str">
        <x:f>IF(M11="","",IFERROR(IF(M11&gt;=J11,"CUMPLE","NO CUMPLE"),"VALIDACIÓN TÉCNICA"))</x:f>
      </x:c>
      <x:c r="O11" s="28"/>
      <x:c r="P11" s="29"/>
      <x:c r="Q11" s="30" t="str">
        <x:f>IF(OR(L11="",P11=""),"",L11*P11)</x:f>
      </x:c>
      <x:c r="R11" s="30" t="n">
        <x:v>3252270</x:v>
      </x:c>
      <x:c r="S11" s="30" t="n">
        <x:v>3252270</x:v>
      </x:c>
      <x:c r="T11" s="25" t="str">
        <x:f>IF(Q11="","",IF(Q11&lt;=S11,"CUMPLE","NO CUMPLE"))</x:f>
      </x:c>
      <x:c r="U11" s="28"/>
    </x:row>
    <x:row r="12">
      <x:c r="A12" s="25" t="n">
        <x:v>3</x:v>
      </x:c>
      <x:c r="B12" s="26" t="str">
        <x:v>3-mercapto-1-propansulfonato de sodio</x:v>
      </x:c>
      <x:c r="C12" s="26" t="str">
        <x:v>GIA (Bogota)</x:v>
      </x:c>
      <x:c r="D12" s="26" t="str">
        <x:v>17636-10-1</x:v>
      </x:c>
      <x:c r="E12" s="26" t="str">
        <x:v>90.0%</x:v>
      </x:c>
      <x:c r="F12" s="26" t="str">
        <x:v>Grado técnico</x:v>
      </x:c>
      <x:c r="G12" s="31" t="n">
        <x:v>1</x:v>
      </x:c>
      <x:c r="H12" s="31" t="n">
        <x:v>25</x:v>
      </x:c>
      <x:c r="I12" s="31" t="str">
        <x:v>g</x:v>
      </x:c>
      <x:c r="J12" s="31" t="n">
        <x:f>IF(OR(G12="",H12=""),"",IFERROR(G12*H12,"VALIDACIÓN TÉCNICA"))</x:f>
        <x:v>25</x:v>
      </x:c>
      <x:c r="K12" s="32"/>
      <x:c r="L12" s="32"/>
      <x:c r="M12" s="31" t="str">
        <x:f>IF(OR(K12="",L12=""),"",K12*L12)</x:f>
      </x:c>
      <x:c r="N12" s="25" t="str">
        <x:f>IF(M12="","",IFERROR(IF(M12&gt;=J12,"CUMPLE","NO CUMPLE"),"VALIDACIÓN TÉCNICA"))</x:f>
      </x:c>
      <x:c r="O12" s="28"/>
      <x:c r="P12" s="29"/>
      <x:c r="Q12" s="30" t="str">
        <x:f>IF(OR(L12="",P12=""),"",L12*P12)</x:f>
      </x:c>
      <x:c r="R12" s="30" t="n">
        <x:v>243990</x:v>
      </x:c>
      <x:c r="S12" s="30" t="n">
        <x:v>243990</x:v>
      </x:c>
      <x:c r="T12" s="25" t="str">
        <x:f>IF(Q12="","",IF(Q12&lt;=S12,"CUMPLE","NO CUMPLE"))</x:f>
      </x:c>
      <x:c r="U12" s="28"/>
    </x:row>
    <x:row r="13">
      <x:c r="A13" s="25" t="n">
        <x:v>4</x:v>
      </x:c>
      <x:c r="B13" s="26" t="str">
        <x:v>Acetato de amonio NH4(C2H3O2)</x:v>
      </x:c>
      <x:c r="C13" s="26" t="str">
        <x:v>GIA (Bogota)</x:v>
      </x:c>
      <x:c r="D13" s="26" t="str">
        <x:v>631-61-8</x:v>
      </x:c>
      <x:c r="E13" s="26" t="str"/>
      <x:c r="F13" s="26" t="str">
        <x:v>Grado Analitico polvo</x:v>
      </x:c>
      <x:c r="G13" s="31" t="n">
        <x:v>1</x:v>
      </x:c>
      <x:c r="H13" s="31" t="n">
        <x:v>500</x:v>
      </x:c>
      <x:c r="I13" s="31" t="str">
        <x:v>g</x:v>
      </x:c>
      <x:c r="J13" s="31" t="n">
        <x:f>IF(OR(G13="",H13=""),"",IFERROR(G13*H13,"VALIDACIÓN TÉCNICA"))</x:f>
        <x:v>500</x:v>
      </x:c>
      <x:c r="K13" s="32"/>
      <x:c r="L13" s="32"/>
      <x:c r="M13" s="31" t="str">
        <x:f>IF(OR(K13="",L13=""),"",K13*L13)</x:f>
      </x:c>
      <x:c r="N13" s="25" t="str">
        <x:f>IF(M13="","",IFERROR(IF(M13&gt;=J13,"CUMPLE","NO CUMPLE"),"VALIDACIÓN TÉCNICA"))</x:f>
      </x:c>
      <x:c r="O13" s="28"/>
      <x:c r="P13" s="29"/>
      <x:c r="Q13" s="30" t="str">
        <x:f>IF(OR(L13="",P13=""),"",L13*P13)</x:f>
      </x:c>
      <x:c r="R13" s="30" t="n">
        <x:v>413192</x:v>
      </x:c>
      <x:c r="S13" s="30" t="n">
        <x:v>413192</x:v>
      </x:c>
      <x:c r="T13" s="25" t="str">
        <x:f>IF(Q13="","",IF(Q13&lt;=S13,"CUMPLE","NO CUMPLE"))</x:f>
      </x:c>
      <x:c r="U13" s="28"/>
    </x:row>
    <x:row r="14">
      <x:c r="A14" s="25" t="n">
        <x:v>5</x:v>
      </x:c>
      <x:c r="B14" s="26" t="str">
        <x:v>Acetato de plomo (ll) trihidrato</x:v>
      </x:c>
      <x:c r="C14" s="26" t="str">
        <x:v>GG (Cali)</x:v>
      </x:c>
      <x:c r="D14" s="26" t="str">
        <x:v>6080-56-4</x:v>
      </x:c>
      <x:c r="E14" s="26" t="str">
        <x:v>99.5 - 102.0 %</x:v>
      </x:c>
      <x:c r="F14" s="26" t="str">
        <x:v>Grado reactivo</x:v>
      </x:c>
      <x:c r="G14" s="31" t="n">
        <x:v>1</x:v>
      </x:c>
      <x:c r="H14" s="31" t="n">
        <x:v>250</x:v>
      </x:c>
      <x:c r="I14" s="31" t="str">
        <x:v>g</x:v>
      </x:c>
      <x:c r="J14" s="31" t="n">
        <x:f>IF(OR(G14="",H14=""),"",IFERROR(G14*H14,"VALIDACIÓN TÉCNICA"))</x:f>
        <x:v>250</x:v>
      </x:c>
      <x:c r="K14" s="32"/>
      <x:c r="L14" s="32"/>
      <x:c r="M14" s="31" t="str">
        <x:f>IF(OR(K14="",L14=""),"",K14*L14)</x:f>
      </x:c>
      <x:c r="N14" s="25" t="str">
        <x:f>IF(M14="","",IFERROR(IF(M14&gt;=J14,"CUMPLE","NO CUMPLE"),"VALIDACIÓN TÉCNICA"))</x:f>
      </x:c>
      <x:c r="O14" s="28"/>
      <x:c r="P14" s="29"/>
      <x:c r="Q14" s="30" t="str">
        <x:f>IF(OR(L14="",P14=""),"",L14*P14)</x:f>
      </x:c>
      <x:c r="R14" s="30" t="n">
        <x:v>555040</x:v>
      </x:c>
      <x:c r="S14" s="30" t="n">
        <x:v>555040</x:v>
      </x:c>
      <x:c r="T14" s="25" t="str">
        <x:f>IF(Q14="","",IF(Q14&lt;=S14,"CUMPLE","NO CUMPLE"))</x:f>
      </x:c>
      <x:c r="U14" s="28"/>
    </x:row>
    <x:row r="15">
      <x:c r="A15" s="25" t="n">
        <x:v>6</x:v>
      </x:c>
      <x:c r="B15" s="26" t="str">
        <x:v>Acetato de sodio</x:v>
      </x:c>
      <x:c r="C15" s="26" t="str">
        <x:v>GG (Cali)</x:v>
      </x:c>
      <x:c r="D15" s="26" t="str">
        <x:v>127-09-3</x:v>
      </x:c>
      <x:c r="E15" s="26" t="str">
        <x:v>99.5 - 101.0 %</x:v>
      </x:c>
      <x:c r="F15" s="26" t="str">
        <x:v>Grado Analitico</x:v>
      </x:c>
      <x:c r="G15" s="31" t="n">
        <x:v>1</x:v>
      </x:c>
      <x:c r="H15" s="31" t="n">
        <x:v>250</x:v>
      </x:c>
      <x:c r="I15" s="31" t="str">
        <x:v>g</x:v>
      </x:c>
      <x:c r="J15" s="31" t="n">
        <x:f>IF(OR(G15="",H15=""),"",IFERROR(G15*H15,"VALIDACIÓN TÉCNICA"))</x:f>
        <x:v>250</x:v>
      </x:c>
      <x:c r="K15" s="32"/>
      <x:c r="L15" s="32"/>
      <x:c r="M15" s="31" t="str">
        <x:f>IF(OR(K15="",L15=""),"",K15*L15)</x:f>
      </x:c>
      <x:c r="N15" s="25" t="str">
        <x:f>IF(M15="","",IFERROR(IF(M15&gt;=J15,"CUMPLE","NO CUMPLE"),"VALIDACIÓN TÉCNICA"))</x:f>
      </x:c>
      <x:c r="O15" s="28"/>
      <x:c r="P15" s="29"/>
      <x:c r="Q15" s="30" t="str">
        <x:f>IF(OR(L15="",P15=""),"",L15*P15)</x:f>
      </x:c>
      <x:c r="R15" s="30" t="n">
        <x:v>418166</x:v>
      </x:c>
      <x:c r="S15" s="30" t="n">
        <x:v>418166</x:v>
      </x:c>
      <x:c r="T15" s="25" t="str">
        <x:f>IF(Q15="","",IF(Q15&lt;=S15,"CUMPLE","NO CUMPLE"))</x:f>
      </x:c>
      <x:c r="U15" s="28"/>
    </x:row>
    <x:row r="16">
      <x:c r="A16" s="25" t="n">
        <x:v>7</x:v>
      </x:c>
      <x:c r="B16" s="26" t="str">
        <x:v>Acetato de zinc</x:v>
      </x:c>
      <x:c r="C16" s="26" t="str">
        <x:v>GG (Cali)</x:v>
      </x:c>
      <x:c r="D16" s="26" t="str">
        <x:v>5970-45-6</x:v>
      </x:c>
      <x:c r="E16" s="26" t="str"/>
      <x:c r="F16" s="26" t="str">
        <x:v>Grado Analitico</x:v>
      </x:c>
      <x:c r="G16" s="31" t="n">
        <x:v>1</x:v>
      </x:c>
      <x:c r="H16" s="31" t="n">
        <x:v>25</x:v>
      </x:c>
      <x:c r="I16" s="31" t="str">
        <x:v>g</x:v>
      </x:c>
      <x:c r="J16" s="31" t="n">
        <x:f>IF(OR(G16="",H16=""),"",IFERROR(G16*H16,"VALIDACIÓN TÉCNICA"))</x:f>
        <x:v>25</x:v>
      </x:c>
      <x:c r="K16" s="32"/>
      <x:c r="L16" s="32"/>
      <x:c r="M16" s="31" t="str">
        <x:f>IF(OR(K16="",L16=""),"",K16*L16)</x:f>
      </x:c>
      <x:c r="N16" s="25" t="str">
        <x:f>IF(M16="","",IFERROR(IF(M16&gt;=J16,"CUMPLE","NO CUMPLE"),"VALIDACIÓN TÉCNICA"))</x:f>
      </x:c>
      <x:c r="O16" s="28"/>
      <x:c r="P16" s="29"/>
      <x:c r="Q16" s="30" t="str">
        <x:f>IF(OR(L16="",P16=""),"",L16*P16)</x:f>
      </x:c>
      <x:c r="R16" s="30" t="n">
        <x:v>649645</x:v>
      </x:c>
      <x:c r="S16" s="30" t="n">
        <x:v>649645</x:v>
      </x:c>
      <x:c r="T16" s="25" t="str">
        <x:f>IF(Q16="","",IF(Q16&lt;=S16,"CUMPLE","NO CUMPLE"))</x:f>
      </x:c>
      <x:c r="U16" s="28"/>
    </x:row>
    <x:row r="17">
      <x:c r="A17" s="25" t="n">
        <x:v>8</x:v>
      </x:c>
      <x:c r="B17" s="26" t="str">
        <x:v>Ácido amino sulfúrico</x:v>
      </x:c>
      <x:c r="C17" s="26" t="str">
        <x:v>GG (Cali)</x:v>
      </x:c>
      <x:c r="D17" s="26" t="str">
        <x:v>7664-93-9</x:v>
      </x:c>
      <x:c r="E17" s="26" t="str"/>
      <x:c r="F17" s="26" t="str">
        <x:v>Grado Analitico</x:v>
      </x:c>
      <x:c r="G17" s="31" t="n">
        <x:v>1</x:v>
      </x:c>
      <x:c r="H17" s="31" t="n">
        <x:v>500</x:v>
      </x:c>
      <x:c r="I17" s="31" t="str">
        <x:v>g</x:v>
      </x:c>
      <x:c r="J17" s="31" t="n">
        <x:f>IF(OR(G17="",H17=""),"",IFERROR(G17*H17,"VALIDACIÓN TÉCNICA"))</x:f>
        <x:v>500</x:v>
      </x:c>
      <x:c r="K17" s="32"/>
      <x:c r="L17" s="32"/>
      <x:c r="M17" s="31" t="str">
        <x:f>IF(OR(K17="",L17=""),"",K17*L17)</x:f>
      </x:c>
      <x:c r="N17" s="25" t="str">
        <x:f>IF(M17="","",IFERROR(IF(M17&gt;=J17,"CUMPLE","NO CUMPLE"),"VALIDACIÓN TÉCNICA"))</x:f>
      </x:c>
      <x:c r="O17" s="28"/>
      <x:c r="P17" s="29"/>
      <x:c r="Q17" s="30" t="str">
        <x:f>IF(OR(L17="",P17=""),"",L17*P17)</x:f>
      </x:c>
      <x:c r="R17" s="30" t="n">
        <x:v>748470</x:v>
      </x:c>
      <x:c r="S17" s="30" t="n">
        <x:v>748470</x:v>
      </x:c>
      <x:c r="T17" s="25" t="str">
        <x:f>IF(Q17="","",IF(Q17&lt;=S17,"CUMPLE","NO CUMPLE"))</x:f>
      </x:c>
      <x:c r="U17" s="28"/>
    </x:row>
    <x:row r="18">
      <x:c r="A18" s="25" t="n">
        <x:v>9</x:v>
      </x:c>
      <x:c r="B18" s="26" t="str">
        <x:v>Ácido bórico</x:v>
      </x:c>
      <x:c r="C18" s="26" t="str">
        <x:v>DAN (Bogota)</x:v>
      </x:c>
      <x:c r="D18" s="26" t="str">
        <x:v>10043-35-3</x:v>
      </x:c>
      <x:c r="E18" s="26" t="str"/>
      <x:c r="F18" s="26" t="str">
        <x:v>Grado analítico</x:v>
      </x:c>
      <x:c r="G18" s="31" t="n">
        <x:v>1</x:v>
      </x:c>
      <x:c r="H18" s="31" t="n">
        <x:v>500</x:v>
      </x:c>
      <x:c r="I18" s="31" t="str">
        <x:v>g</x:v>
      </x:c>
      <x:c r="J18" s="31" t="n">
        <x:f>IF(OR(G18="",H18=""),"",IFERROR(G18*H18,"VALIDACIÓN TÉCNICA"))</x:f>
        <x:v>500</x:v>
      </x:c>
      <x:c r="K18" s="32"/>
      <x:c r="L18" s="32"/>
      <x:c r="M18" s="31" t="str">
        <x:f>IF(OR(K18="",L18=""),"",K18*L18)</x:f>
      </x:c>
      <x:c r="N18" s="25" t="str">
        <x:f>IF(M18="","",IFERROR(IF(M18&gt;=J18,"CUMPLE","NO CUMPLE"),"VALIDACIÓN TÉCNICA"))</x:f>
      </x:c>
      <x:c r="O18" s="28"/>
      <x:c r="P18" s="29"/>
      <x:c r="Q18" s="30" t="str">
        <x:f>IF(OR(L18="",P18=""),"",L18*P18)</x:f>
      </x:c>
      <x:c r="R18" s="30" t="n">
        <x:v>317706</x:v>
      </x:c>
      <x:c r="S18" s="30" t="n">
        <x:v>317706</x:v>
      </x:c>
      <x:c r="T18" s="25" t="str">
        <x:f>IF(Q18="","",IF(Q18&lt;=S18,"CUMPLE","NO CUMPLE"))</x:f>
      </x:c>
      <x:c r="U18" s="28"/>
    </x:row>
    <x:row r="19">
      <x:c r="A19" s="25" t="n">
        <x:v>10</x:v>
      </x:c>
      <x:c r="B19" s="26" t="str">
        <x:v>Ácido cítrico</x:v>
      </x:c>
      <x:c r="C19" s="26" t="str">
        <x:v>DAN (Bogota)</x:v>
      </x:c>
      <x:c r="D19" s="26" t="str">
        <x:v>77-92-9</x:v>
      </x:c>
      <x:c r="E19" s="26" t="str"/>
      <x:c r="F19" s="26" t="str">
        <x:v>Grado analítico</x:v>
      </x:c>
      <x:c r="G19" s="31" t="n">
        <x:v>1</x:v>
      </x:c>
      <x:c r="H19" s="31" t="n">
        <x:v>2.5</x:v>
      </x:c>
      <x:c r="I19" s="31" t="str">
        <x:v>kg</x:v>
      </x:c>
      <x:c r="J19" s="31" t="n">
        <x:f>IF(OR(G19="",H19=""),"",IFERROR(G19*H19,"VALIDACIÓN TÉCNICA"))</x:f>
        <x:v>2.5</x:v>
      </x:c>
      <x:c r="K19" s="32"/>
      <x:c r="L19" s="32"/>
      <x:c r="M19" s="31" t="str">
        <x:f>IF(OR(K19="",L19=""),"",K19*L19)</x:f>
      </x:c>
      <x:c r="N19" s="25" t="str">
        <x:f>IF(M19="","",IFERROR(IF(M19&gt;=J19,"CUMPLE","NO CUMPLE"),"VALIDACIÓN TÉCNICA"))</x:f>
      </x:c>
      <x:c r="O19" s="28"/>
      <x:c r="P19" s="29"/>
      <x:c r="Q19" s="30" t="str">
        <x:f>IF(OR(L19="",P19=""),"",L19*P19)</x:f>
      </x:c>
      <x:c r="R19" s="30" t="n">
        <x:v>945622</x:v>
      </x:c>
      <x:c r="S19" s="30" t="n">
        <x:v>945622</x:v>
      </x:c>
      <x:c r="T19" s="25" t="str">
        <x:f>IF(Q19="","",IF(Q19&lt;=S19,"CUMPLE","NO CUMPLE"))</x:f>
      </x:c>
      <x:c r="U19" s="28"/>
    </x:row>
    <x:row r="20">
      <x:c r="A20" s="25" t="n">
        <x:v>11</x:v>
      </x:c>
      <x:c r="B20" s="26" t="str">
        <x:v>Ácido cítrico monohidratado</x:v>
      </x:c>
      <x:c r="C20" s="26" t="str">
        <x:v>GG (Cali)</x:v>
      </x:c>
      <x:c r="D20" s="26" t="str">
        <x:v>5949-29-1</x:v>
      </x:c>
      <x:c r="E20" s="26" t="str">
        <x:v>99.5 - 100.5 %</x:v>
      </x:c>
      <x:c r="F20" s="26" t="str">
        <x:v>Grado reactivo</x:v>
      </x:c>
      <x:c r="G20" s="31" t="n">
        <x:v>1</x:v>
      </x:c>
      <x:c r="H20" s="31" t="n">
        <x:v>1</x:v>
      </x:c>
      <x:c r="I20" s="31" t="str">
        <x:v>kg</x:v>
      </x:c>
      <x:c r="J20" s="31" t="n">
        <x:f>IF(OR(G20="",H20=""),"",IFERROR(G20*H20,"VALIDACIÓN TÉCNICA"))</x:f>
        <x:v>1</x:v>
      </x:c>
      <x:c r="K20" s="32"/>
      <x:c r="L20" s="32"/>
      <x:c r="M20" s="31" t="str">
        <x:f>IF(OR(K20="",L20=""),"",K20*L20)</x:f>
      </x:c>
      <x:c r="N20" s="25" t="str">
        <x:f>IF(M20="","",IFERROR(IF(M20&gt;=J20,"CUMPLE","NO CUMPLE"),"VALIDACIÓN TÉCNICA"))</x:f>
      </x:c>
      <x:c r="O20" s="28"/>
      <x:c r="P20" s="29"/>
      <x:c r="Q20" s="30" t="str">
        <x:f>IF(OR(L20="",P20=""),"",L20*P20)</x:f>
      </x:c>
      <x:c r="R20" s="30" t="n">
        <x:v>574627</x:v>
      </x:c>
      <x:c r="S20" s="30" t="n">
        <x:v>574627</x:v>
      </x:c>
      <x:c r="T20" s="25" t="str">
        <x:f>IF(Q20="","",IF(Q20&lt;=S20,"CUMPLE","NO CUMPLE"))</x:f>
      </x:c>
      <x:c r="U20" s="28"/>
    </x:row>
    <x:row r="21">
      <x:c r="A21" s="25" t="n">
        <x:v>12</x:v>
      </x:c>
      <x:c r="B21" s="26" t="str">
        <x:v>Ácido cítrico monohidratado</x:v>
      </x:c>
      <x:c r="C21" s="26" t="str">
        <x:v>GIA (Manizales)</x:v>
      </x:c>
      <x:c r="D21" s="26" t="str">
        <x:v>5949-29-1</x:v>
      </x:c>
      <x:c r="E21" s="26" t="str"/>
      <x:c r="F21" s="26" t="str">
        <x:v>Grado Analitico</x:v>
      </x:c>
      <x:c r="G21" s="31" t="n">
        <x:v>3</x:v>
      </x:c>
      <x:c r="H21" s="31" t="n">
        <x:v>500</x:v>
      </x:c>
      <x:c r="I21" s="31" t="str">
        <x:v>g</x:v>
      </x:c>
      <x:c r="J21" s="31" t="n">
        <x:f>IF(OR(G21="",H21=""),"",IFERROR(G21*H21,"VALIDACIÓN TÉCNICA"))</x:f>
        <x:v>1500</x:v>
      </x:c>
      <x:c r="K21" s="32"/>
      <x:c r="L21" s="32"/>
      <x:c r="M21" s="31" t="str">
        <x:f>IF(OR(K21="",L21=""),"",K21*L21)</x:f>
      </x:c>
      <x:c r="N21" s="25" t="str">
        <x:f>IF(M21="","",IFERROR(IF(M21&gt;=J21,"CUMPLE","NO CUMPLE"),"VALIDACIÓN TÉCNICA"))</x:f>
      </x:c>
      <x:c r="O21" s="28"/>
      <x:c r="P21" s="29"/>
      <x:c r="Q21" s="30" t="str">
        <x:f>IF(OR(L21="",P21=""),"",L21*P21)</x:f>
      </x:c>
      <x:c r="R21" s="30" t="n">
        <x:v>386917</x:v>
      </x:c>
      <x:c r="S21" s="30" t="n">
        <x:v>1160751</x:v>
      </x:c>
      <x:c r="T21" s="25" t="str">
        <x:f>IF(Q21="","",IF(Q21&lt;=S21,"CUMPLE","NO CUMPLE"))</x:f>
      </x:c>
      <x:c r="U21" s="28"/>
    </x:row>
    <x:row r="22">
      <x:c r="A22" s="25" t="n">
        <x:v>13</x:v>
      </x:c>
      <x:c r="B22" s="26" t="str">
        <x:v>ácido etilendiaminotetraacético (EDTA)</x:v>
      </x:c>
      <x:c r="C22" s="26" t="str">
        <x:v>DAN (Bogota)</x:v>
      </x:c>
      <x:c r="D22" s="26" t="str">
        <x:v>60-00-4</x:v>
      </x:c>
      <x:c r="E22" s="26" t="str">
        <x:v>99.995% trace metals basis</x:v>
      </x:c>
      <x:c r="F22" s="26" t="str">
        <x:v>Grado analítico</x:v>
      </x:c>
      <x:c r="G22" s="31" t="n">
        <x:v>2</x:v>
      </x:c>
      <x:c r="H22" s="31" t="n">
        <x:v>100</x:v>
      </x:c>
      <x:c r="I22" s="31" t="str">
        <x:v>g</x:v>
      </x:c>
      <x:c r="J22" s="31" t="n">
        <x:f>IF(OR(G22="",H22=""),"",IFERROR(G22*H22,"VALIDACIÓN TÉCNICA"))</x:f>
        <x:v>200</x:v>
      </x:c>
      <x:c r="K22" s="32"/>
      <x:c r="L22" s="32"/>
      <x:c r="M22" s="31" t="str">
        <x:f>IF(OR(K22="",L22=""),"",K22*L22)</x:f>
      </x:c>
      <x:c r="N22" s="25" t="str">
        <x:f>IF(M22="","",IFERROR(IF(M22&gt;=J22,"CUMPLE","NO CUMPLE"),"VALIDACIÓN TÉCNICA"))</x:f>
      </x:c>
      <x:c r="O22" s="28"/>
      <x:c r="P22" s="29"/>
      <x:c r="Q22" s="30" t="str">
        <x:f>IF(OR(L22="",P22=""),"",L22*P22)</x:f>
      </x:c>
      <x:c r="R22" s="30" t="n">
        <x:v>791648</x:v>
      </x:c>
      <x:c r="S22" s="30" t="n">
        <x:v>1583296</x:v>
      </x:c>
      <x:c r="T22" s="25" t="str">
        <x:f>IF(Q22="","",IF(Q22&lt;=S22,"CUMPLE","NO CUMPLE"))</x:f>
      </x:c>
      <x:c r="U22" s="28"/>
    </x:row>
    <x:row r="23">
      <x:c r="A23" s="25" t="n">
        <x:v>14</x:v>
      </x:c>
      <x:c r="B23" s="26" t="str">
        <x:v>Ácido oxálico</x:v>
      </x:c>
      <x:c r="C23" s="26" t="str">
        <x:v>DAN (Bogota)</x:v>
      </x:c>
      <x:c r="D23" s="26" t="str">
        <x:v>144-62-7</x:v>
      </x:c>
      <x:c r="E23" s="26" t="str"/>
      <x:c r="F23" s="26" t="str">
        <x:v>Grado analítico</x:v>
      </x:c>
      <x:c r="G23" s="31" t="n">
        <x:v>1</x:v>
      </x:c>
      <x:c r="H23" s="31" t="n">
        <x:v>1</x:v>
      </x:c>
      <x:c r="I23" s="31" t="str">
        <x:v>kg</x:v>
      </x:c>
      <x:c r="J23" s="31" t="n">
        <x:f>IF(OR(G23="",H23=""),"",IFERROR(G23*H23,"VALIDACIÓN TÉCNICA"))</x:f>
        <x:v>1</x:v>
      </x:c>
      <x:c r="K23" s="32"/>
      <x:c r="L23" s="32"/>
      <x:c r="M23" s="31" t="str">
        <x:f>IF(OR(K23="",L23=""),"",K23*L23)</x:f>
      </x:c>
      <x:c r="N23" s="25" t="str">
        <x:f>IF(M23="","",IFERROR(IF(M23&gt;=J23,"CUMPLE","NO CUMPLE"),"VALIDACIÓN TÉCNICA"))</x:f>
      </x:c>
      <x:c r="O23" s="28"/>
      <x:c r="P23" s="29"/>
      <x:c r="Q23" s="30" t="str">
        <x:f>IF(OR(L23="",P23=""),"",L23*P23)</x:f>
      </x:c>
      <x:c r="R23" s="30" t="n">
        <x:v>956106</x:v>
      </x:c>
      <x:c r="S23" s="30" t="n">
        <x:v>956106</x:v>
      </x:c>
      <x:c r="T23" s="25" t="str">
        <x:f>IF(Q23="","",IF(Q23&lt;=S23,"CUMPLE","NO CUMPLE"))</x:f>
      </x:c>
      <x:c r="U23" s="28"/>
    </x:row>
    <x:row r="24">
      <x:c r="A24" s="25" t="n">
        <x:v>15</x:v>
      </x:c>
      <x:c r="B24" s="26" t="str">
        <x:v>Almidon</x:v>
      </x:c>
      <x:c r="C24" s="26" t="str">
        <x:v>GO (Bogota)</x:v>
      </x:c>
      <x:c r="D24" s="26" t="str">
        <x:v>9005-84-9</x:v>
      </x:c>
      <x:c r="E24" s="26" t="str">
        <x:v>Starch Almidon Soluble</x:v>
      </x:c>
      <x:c r="F24" s="26" t="str">
        <x:v>Grado analítico</x:v>
      </x:c>
      <x:c r="G24" s="31" t="n">
        <x:v>2</x:v>
      </x:c>
      <x:c r="H24" s="31" t="n">
        <x:v>500</x:v>
      </x:c>
      <x:c r="I24" s="31" t="str">
        <x:v>g</x:v>
      </x:c>
      <x:c r="J24" s="31" t="n">
        <x:f>IF(OR(G24="",H24=""),"",IFERROR(G24*H24,"VALIDACIÓN TÉCNICA"))</x:f>
        <x:v>1000</x:v>
      </x:c>
      <x:c r="K24" s="32"/>
      <x:c r="L24" s="32"/>
      <x:c r="M24" s="31" t="str">
        <x:f>IF(OR(K24="",L24=""),"",K24*L24)</x:f>
      </x:c>
      <x:c r="N24" s="25" t="str">
        <x:f>IF(M24="","",IFERROR(IF(M24&gt;=J24,"CUMPLE","NO CUMPLE"),"VALIDACIÓN TÉCNICA"))</x:f>
      </x:c>
      <x:c r="O24" s="28"/>
      <x:c r="P24" s="29"/>
      <x:c r="Q24" s="30" t="str">
        <x:f>IF(OR(L24="",P24=""),"",L24*P24)</x:f>
      </x:c>
      <x:c r="R24" s="30" t="n">
        <x:v>616825</x:v>
      </x:c>
      <x:c r="S24" s="30" t="n">
        <x:v>1233650</x:v>
      </x:c>
      <x:c r="T24" s="25" t="str">
        <x:f>IF(Q24="","",IF(Q24&lt;=S24,"CUMPLE","NO CUMPLE"))</x:f>
      </x:c>
      <x:c r="U24" s="28"/>
    </x:row>
    <x:row r="25">
      <x:c r="A25" s="25" t="n">
        <x:v>16</x:v>
      </x:c>
      <x:c r="B25" s="26" t="str">
        <x:v>Amil Xantato de potasio</x:v>
      </x:c>
      <x:c r="C25" s="26" t="str">
        <x:v>GG (Cali)</x:v>
      </x:c>
      <x:c r="D25" s="26" t="str">
        <x:v>2720-73-2</x:v>
      </x:c>
      <x:c r="E25" s="26" t="str">
        <x:v>98%</x:v>
      </x:c>
      <x:c r="F25" s="26" t="str">
        <x:v>Grado reactivo</x:v>
      </x:c>
      <x:c r="G25" s="31" t="n">
        <x:v>1</x:v>
      </x:c>
      <x:c r="H25" s="31" t="n">
        <x:v>100</x:v>
      </x:c>
      <x:c r="I25" s="31" t="str">
        <x:v>g</x:v>
      </x:c>
      <x:c r="J25" s="31" t="n">
        <x:f>IF(OR(G25="",H25=""),"",IFERROR(G25*H25,"VALIDACIÓN TÉCNICA"))</x:f>
        <x:v>100</x:v>
      </x:c>
      <x:c r="K25" s="32"/>
      <x:c r="L25" s="32"/>
      <x:c r="M25" s="31" t="str">
        <x:f>IF(OR(K25="",L25=""),"",K25*L25)</x:f>
      </x:c>
      <x:c r="N25" s="25" t="str">
        <x:f>IF(M25="","",IFERROR(IF(M25&gt;=J25,"CUMPLE","NO CUMPLE"),"VALIDACIÓN TÉCNICA"))</x:f>
      </x:c>
      <x:c r="O25" s="28"/>
      <x:c r="P25" s="29"/>
      <x:c r="Q25" s="30" t="str">
        <x:f>IF(OR(L25="",P25=""),"",L25*P25)</x:f>
      </x:c>
      <x:c r="R25" s="30" t="n">
        <x:v>3991260</x:v>
      </x:c>
      <x:c r="S25" s="30" t="n">
        <x:v>3991260</x:v>
      </x:c>
      <x:c r="T25" s="25" t="str">
        <x:f>IF(Q25="","",IF(Q25&lt;=S25,"CUMPLE","NO CUMPLE"))</x:f>
      </x:c>
      <x:c r="U25" s="28"/>
    </x:row>
    <x:row r="26">
      <x:c r="A26" s="25" t="n">
        <x:v>17</x:v>
      </x:c>
      <x:c r="B26" s="26" t="str">
        <x:v>Amonio y hierro(II) sulfato hexahidrato</x:v>
      </x:c>
      <x:c r="C26" s="26" t="str">
        <x:v>GG (Cali)</x:v>
      </x:c>
      <x:c r="D26" s="26" t="str">
        <x:v>7783-85-9</x:v>
      </x:c>
      <x:c r="E26" s="26" t="str">
        <x:v>99.0 - 101.5 %</x:v>
      </x:c>
      <x:c r="F26" s="26" t="str">
        <x:v>Grado Analitico</x:v>
      </x:c>
      <x:c r="G26" s="31" t="n">
        <x:v>1</x:v>
      </x:c>
      <x:c r="H26" s="31" t="n">
        <x:v>500</x:v>
      </x:c>
      <x:c r="I26" s="31" t="str">
        <x:v>g</x:v>
      </x:c>
      <x:c r="J26" s="31" t="n">
        <x:f>IF(OR(G26="",H26=""),"",IFERROR(G26*H26,"VALIDACIÓN TÉCNICA"))</x:f>
        <x:v>500</x:v>
      </x:c>
      <x:c r="K26" s="32"/>
      <x:c r="L26" s="32"/>
      <x:c r="M26" s="31" t="str">
        <x:f>IF(OR(K26="",L26=""),"",K26*L26)</x:f>
      </x:c>
      <x:c r="N26" s="25" t="str">
        <x:f>IF(M26="","",IFERROR(IF(M26&gt;=J26,"CUMPLE","NO CUMPLE"),"VALIDACIÓN TÉCNICA"))</x:f>
      </x:c>
      <x:c r="O26" s="28"/>
      <x:c r="P26" s="29"/>
      <x:c r="Q26" s="30" t="str">
        <x:f>IF(OR(L26="",P26=""),"",L26*P26)</x:f>
      </x:c>
      <x:c r="R26" s="30" t="n">
        <x:v>909017</x:v>
      </x:c>
      <x:c r="S26" s="30" t="n">
        <x:v>909017</x:v>
      </x:c>
      <x:c r="T26" s="25" t="str">
        <x:f>IF(Q26="","",IF(Q26&lt;=S26,"CUMPLE","NO CUMPLE"))</x:f>
      </x:c>
      <x:c r="U26" s="28"/>
    </x:row>
    <x:row r="27">
      <x:c r="A27" s="25" t="n">
        <x:v>18</x:v>
      </x:c>
      <x:c r="B27" s="26" t="str">
        <x:v>Amonio y hierro(II) sulfato hexahidrato</x:v>
      </x:c>
      <x:c r="C27" s="26" t="str">
        <x:v>DAN (Bogota)</x:v>
      </x:c>
      <x:c r="D27" s="26" t="str">
        <x:v>7783-85-9</x:v>
      </x:c>
      <x:c r="E27" s="26" t="str"/>
      <x:c r="F27" s="26" t="str">
        <x:v>Grado analítico</x:v>
      </x:c>
      <x:c r="G27" s="31" t="n">
        <x:v>1</x:v>
      </x:c>
      <x:c r="H27" s="31" t="n">
        <x:v>25</x:v>
      </x:c>
      <x:c r="I27" s="31" t="str">
        <x:v>g</x:v>
      </x:c>
      <x:c r="J27" s="31" t="n">
        <x:f>IF(OR(G27="",H27=""),"",IFERROR(G27*H27,"VALIDACIÓN TÉCNICA"))</x:f>
        <x:v>25</x:v>
      </x:c>
      <x:c r="K27" s="32"/>
      <x:c r="L27" s="32"/>
      <x:c r="M27" s="31" t="str">
        <x:f>IF(OR(K27="",L27=""),"",K27*L27)</x:f>
      </x:c>
      <x:c r="N27" s="25" t="str">
        <x:f>IF(M27="","",IFERROR(IF(M27&gt;=J27,"CUMPLE","NO CUMPLE"),"VALIDACIÓN TÉCNICA"))</x:f>
      </x:c>
      <x:c r="O27" s="28"/>
      <x:c r="P27" s="29"/>
      <x:c r="Q27" s="30" t="str">
        <x:f>IF(OR(L27="",P27=""),"",L27*P27)</x:f>
      </x:c>
      <x:c r="R27" s="30" t="n">
        <x:v>715023</x:v>
      </x:c>
      <x:c r="S27" s="30" t="n">
        <x:v>715023</x:v>
      </x:c>
      <x:c r="T27" s="25" t="str">
        <x:f>IF(Q27="","",IF(Q27&lt;=S27,"CUMPLE","NO CUMPLE"))</x:f>
      </x:c>
      <x:c r="U27" s="28"/>
    </x:row>
    <x:row r="28">
      <x:c r="A28" s="25" t="n">
        <x:v>19</x:v>
      </x:c>
      <x:c r="B28" s="26" t="str">
        <x:v>Amonio y hierro(II) sulfato hexahidrato</x:v>
      </x:c>
      <x:c r="C28" s="26" t="str">
        <x:v>GIA (Bogota)</x:v>
      </x:c>
      <x:c r="D28" s="26" t="str">
        <x:v>7783-85-9</x:v>
      </x:c>
      <x:c r="E28" s="26" t="str"/>
      <x:c r="F28" s="26" t="str"/>
      <x:c r="G28" s="31" t="n">
        <x:v>1</x:v>
      </x:c>
      <x:c r="H28" s="31" t="n">
        <x:v>250</x:v>
      </x:c>
      <x:c r="I28" s="31" t="str">
        <x:v>g</x:v>
      </x:c>
      <x:c r="J28" s="31" t="n">
        <x:f>IF(OR(G28="",H28=""),"",IFERROR(G28*H28,"VALIDACIÓN TÉCNICA"))</x:f>
        <x:v>250</x:v>
      </x:c>
      <x:c r="K28" s="32"/>
      <x:c r="L28" s="32"/>
      <x:c r="M28" s="31" t="str">
        <x:f>IF(OR(K28="",L28=""),"",K28*L28)</x:f>
      </x:c>
      <x:c r="N28" s="25" t="str">
        <x:f>IF(M28="","",IFERROR(IF(M28&gt;=J28,"CUMPLE","NO CUMPLE"),"VALIDACIÓN TÉCNICA"))</x:f>
      </x:c>
      <x:c r="O28" s="28"/>
      <x:c r="P28" s="29"/>
      <x:c r="Q28" s="30" t="str">
        <x:f>IF(OR(L28="",P28=""),"",L28*P28)</x:f>
      </x:c>
      <x:c r="R28" s="30" t="n">
        <x:v>919251</x:v>
      </x:c>
      <x:c r="S28" s="30" t="n">
        <x:v>919251</x:v>
      </x:c>
      <x:c r="T28" s="25" t="str">
        <x:f>IF(Q28="","",IF(Q28&lt;=S28,"CUMPLE","NO CUMPLE"))</x:f>
      </x:c>
      <x:c r="U28" s="28"/>
    </x:row>
    <x:row r="29">
      <x:c r="A29" s="25" t="n">
        <x:v>20</x:v>
      </x:c>
      <x:c r="B29" s="26" t="str">
        <x:v>Azometina H GR</x:v>
      </x:c>
      <x:c r="C29" s="26" t="str">
        <x:v>GIA (Bogota)</x:v>
      </x:c>
      <x:c r="D29" s="26" t="str">
        <x:v>5941-07-1</x:v>
      </x:c>
      <x:c r="E29" s="26" t="str"/>
      <x:c r="F29" s="26" t="str">
        <x:v>Grado reactivo</x:v>
      </x:c>
      <x:c r="G29" s="31" t="n">
        <x:v>1</x:v>
      </x:c>
      <x:c r="H29" s="31" t="n">
        <x:v>10</x:v>
      </x:c>
      <x:c r="I29" s="31" t="str">
        <x:v>g</x:v>
      </x:c>
      <x:c r="J29" s="31" t="n">
        <x:f>IF(OR(G29="",H29=""),"",IFERROR(G29*H29,"VALIDACIÓN TÉCNICA"))</x:f>
        <x:v>10</x:v>
      </x:c>
      <x:c r="K29" s="32"/>
      <x:c r="L29" s="32"/>
      <x:c r="M29" s="31" t="str">
        <x:f>IF(OR(K29="",L29=""),"",K29*L29)</x:f>
      </x:c>
      <x:c r="N29" s="25" t="str">
        <x:f>IF(M29="","",IFERROR(IF(M29&gt;=J29,"CUMPLE","NO CUMPLE"),"VALIDACIÓN TÉCNICA"))</x:f>
      </x:c>
      <x:c r="O29" s="28"/>
      <x:c r="P29" s="29"/>
      <x:c r="Q29" s="30" t="str">
        <x:f>IF(OR(L29="",P29=""),"",L29*P29)</x:f>
      </x:c>
      <x:c r="R29" s="30" t="n">
        <x:v>2481061</x:v>
      </x:c>
      <x:c r="S29" s="30" t="n">
        <x:v>2481061</x:v>
      </x:c>
      <x:c r="T29" s="25" t="str">
        <x:f>IF(Q29="","",IF(Q29&lt;=S29,"CUMPLE","NO CUMPLE"))</x:f>
      </x:c>
      <x:c r="U29" s="28"/>
    </x:row>
    <x:row r="30">
      <x:c r="A30" s="25" t="n">
        <x:v>21</x:v>
      </x:c>
      <x:c r="B30" s="26" t="str">
        <x:v>Azul de metileno</x:v>
      </x:c>
      <x:c r="C30" s="26" t="str">
        <x:v>GG (Cali)</x:v>
      </x:c>
      <x:c r="D30" s="26" t="str">
        <x:v>7220-79-3</x:v>
      </x:c>
      <x:c r="E30" s="26" t="str"/>
      <x:c r="F30" s="26" t="str">
        <x:v>Grado reactivo</x:v>
      </x:c>
      <x:c r="G30" s="31" t="n">
        <x:v>1</x:v>
      </x:c>
      <x:c r="H30" s="31" t="n">
        <x:v>10</x:v>
      </x:c>
      <x:c r="I30" s="31" t="str">
        <x:v>g</x:v>
      </x:c>
      <x:c r="J30" s="31" t="n">
        <x:f>IF(OR(G30="",H30=""),"",IFERROR(G30*H30,"VALIDACIÓN TÉCNICA"))</x:f>
        <x:v>10</x:v>
      </x:c>
      <x:c r="K30" s="32"/>
      <x:c r="L30" s="32"/>
      <x:c r="M30" s="31" t="str">
        <x:f>IF(OR(K30="",L30=""),"",K30*L30)</x:f>
      </x:c>
      <x:c r="N30" s="25" t="str">
        <x:f>IF(M30="","",IFERROR(IF(M30&gt;=J30,"CUMPLE","NO CUMPLE"),"VALIDACIÓN TÉCNICA"))</x:f>
      </x:c>
      <x:c r="O30" s="28"/>
      <x:c r="P30" s="29"/>
      <x:c r="Q30" s="30" t="str">
        <x:f>IF(OR(L30="",P30=""),"",L30*P30)</x:f>
      </x:c>
      <x:c r="R30" s="30" t="n">
        <x:v>266536</x:v>
      </x:c>
      <x:c r="S30" s="30" t="n">
        <x:v>266536</x:v>
      </x:c>
      <x:c r="T30" s="25" t="str">
        <x:f>IF(Q30="","",IF(Q30&lt;=S30,"CUMPLE","NO CUMPLE"))</x:f>
      </x:c>
      <x:c r="U30" s="28"/>
    </x:row>
    <x:row r="31">
      <x:c r="A31" s="25" t="n">
        <x:v>22</x:v>
      </x:c>
      <x:c r="B31" s="26" t="str">
        <x:v>Azul de metileno</x:v>
      </x:c>
      <x:c r="C31" s="26" t="str">
        <x:v>GO (Bogota)</x:v>
      </x:c>
      <x:c r="D31" s="26" t="str">
        <x:v>04646-00100</x:v>
      </x:c>
      <x:c r="E31" s="26" t="str">
        <x:v>95%</x:v>
      </x:c>
      <x:c r="F31" s="26" t="str">
        <x:v>Grado analítico</x:v>
      </x:c>
      <x:c r="G31" s="31" t="n">
        <x:v>1</x:v>
      </x:c>
      <x:c r="H31" s="31" t="n">
        <x:v>100</x:v>
      </x:c>
      <x:c r="I31" s="31" t="str">
        <x:v>g</x:v>
      </x:c>
      <x:c r="J31" s="31" t="n">
        <x:f>IF(OR(G31="",H31=""),"",IFERROR(G31*H31,"VALIDACIÓN TÉCNICA"))</x:f>
        <x:v>100</x:v>
      </x:c>
      <x:c r="K31" s="32"/>
      <x:c r="L31" s="32"/>
      <x:c r="M31" s="31" t="str">
        <x:f>IF(OR(K31="",L31=""),"",K31*L31)</x:f>
      </x:c>
      <x:c r="N31" s="25" t="str">
        <x:f>IF(M31="","",IFERROR(IF(M31&gt;=J31,"CUMPLE","NO CUMPLE"),"VALIDACIÓN TÉCNICA"))</x:f>
      </x:c>
      <x:c r="O31" s="28"/>
      <x:c r="P31" s="29"/>
      <x:c r="Q31" s="30" t="str">
        <x:f>IF(OR(L31="",P31=""),"",L31*P31)</x:f>
      </x:c>
      <x:c r="R31" s="30" t="n">
        <x:v>931246</x:v>
      </x:c>
      <x:c r="S31" s="30" t="n">
        <x:v>931246</x:v>
      </x:c>
      <x:c r="T31" s="25" t="str">
        <x:f>IF(Q31="","",IF(Q31&lt;=S31,"CUMPLE","NO CUMPLE"))</x:f>
      </x:c>
      <x:c r="U31" s="28"/>
    </x:row>
    <x:row r="32">
      <x:c r="A32" s="25" t="n">
        <x:v>23</x:v>
      </x:c>
      <x:c r="B32" s="26" t="str">
        <x:v>Bicarbonato de Sodio</x:v>
      </x:c>
      <x:c r="C32" s="26" t="str">
        <x:v>GIA (Bogota)</x:v>
      </x:c>
      <x:c r="D32" s="26" t="str">
        <x:v>144-55-8</x:v>
      </x:c>
      <x:c r="E32" s="26" t="str"/>
      <x:c r="F32" s="26" t="str">
        <x:v>Grado analítico</x:v>
      </x:c>
      <x:c r="G32" s="31" t="n">
        <x:v>1</x:v>
      </x:c>
      <x:c r="H32" s="31" t="n">
        <x:v>500</x:v>
      </x:c>
      <x:c r="I32" s="31" t="str">
        <x:v>g</x:v>
      </x:c>
      <x:c r="J32" s="31" t="n">
        <x:f>IF(OR(G32="",H32=""),"",IFERROR(G32*H32,"VALIDACIÓN TÉCNICA"))</x:f>
        <x:v>500</x:v>
      </x:c>
      <x:c r="K32" s="32"/>
      <x:c r="L32" s="32"/>
      <x:c r="M32" s="31" t="str">
        <x:f>IF(OR(K32="",L32=""),"",K32*L32)</x:f>
      </x:c>
      <x:c r="N32" s="25" t="str">
        <x:f>IF(M32="","",IFERROR(IF(M32&gt;=J32,"CUMPLE","NO CUMPLE"),"VALIDACIÓN TÉCNICA"))</x:f>
      </x:c>
      <x:c r="O32" s="28"/>
      <x:c r="P32" s="29"/>
      <x:c r="Q32" s="30" t="str">
        <x:f>IF(OR(L32="",P32=""),"",L32*P32)</x:f>
      </x:c>
      <x:c r="R32" s="30" t="n">
        <x:v>184783</x:v>
      </x:c>
      <x:c r="S32" s="30" t="n">
        <x:v>184783</x:v>
      </x:c>
      <x:c r="T32" s="25" t="str">
        <x:f>IF(Q32="","",IF(Q32&lt;=S32,"CUMPLE","NO CUMPLE"))</x:f>
      </x:c>
      <x:c r="U32" s="28"/>
    </x:row>
    <x:row r="33">
      <x:c r="A33" s="25" t="n">
        <x:v>24</x:v>
      </x:c>
      <x:c r="B33" s="26" t="str">
        <x:v>Bromuro de amonio</x:v>
      </x:c>
      <x:c r="C33" s="26" t="str">
        <x:v>DAN (Bogota)</x:v>
      </x:c>
      <x:c r="D33" s="26" t="str">
        <x:v>12124-97-9</x:v>
      </x:c>
      <x:c r="E33" s="26" t="str"/>
      <x:c r="F33" s="26" t="str">
        <x:v>Grado analítico</x:v>
      </x:c>
      <x:c r="G33" s="31" t="n">
        <x:v>1</x:v>
      </x:c>
      <x:c r="H33" s="31" t="n">
        <x:v>2.5</x:v>
      </x:c>
      <x:c r="I33" s="31" t="str">
        <x:v>kg</x:v>
      </x:c>
      <x:c r="J33" s="31" t="n">
        <x:f>IF(OR(G33="",H33=""),"",IFERROR(G33*H33,"VALIDACIÓN TÉCNICA"))</x:f>
        <x:v>2.5</x:v>
      </x:c>
      <x:c r="K33" s="32"/>
      <x:c r="L33" s="32"/>
      <x:c r="M33" s="31" t="str">
        <x:f>IF(OR(K33="",L33=""),"",K33*L33)</x:f>
      </x:c>
      <x:c r="N33" s="25" t="str">
        <x:f>IF(M33="","",IFERROR(IF(M33&gt;=J33,"CUMPLE","NO CUMPLE"),"VALIDACIÓN TÉCNICA"))</x:f>
      </x:c>
      <x:c r="O33" s="28"/>
      <x:c r="P33" s="29"/>
      <x:c r="Q33" s="30" t="str">
        <x:f>IF(OR(L33="",P33=""),"",L33*P33)</x:f>
      </x:c>
      <x:c r="R33" s="30" t="n">
        <x:v>1696631</x:v>
      </x:c>
      <x:c r="S33" s="30" t="n">
        <x:v>1696631</x:v>
      </x:c>
      <x:c r="T33" s="25" t="str">
        <x:f>IF(Q33="","",IF(Q33&lt;=S33,"CUMPLE","NO CUMPLE"))</x:f>
      </x:c>
      <x:c r="U33" s="28"/>
    </x:row>
    <x:row r="34">
      <x:c r="A34" s="25" t="n">
        <x:v>25</x:v>
      </x:c>
      <x:c r="B34" s="26" t="str">
        <x:v>bromuro de potasio</x:v>
      </x:c>
      <x:c r="C34" s="26" t="str">
        <x:v>DAN (Bogota)</x:v>
      </x:c>
      <x:c r="D34" s="26" t="str">
        <x:v>7758-02-3</x:v>
      </x:c>
      <x:c r="E34" s="26" t="str"/>
      <x:c r="F34" s="26" t="str">
        <x:v>Grado analítico</x:v>
      </x:c>
      <x:c r="G34" s="31" t="n">
        <x:v>10</x:v>
      </x:c>
      <x:c r="H34" s="31" t="n">
        <x:v>100</x:v>
      </x:c>
      <x:c r="I34" s="31" t="str">
        <x:v>g</x:v>
      </x:c>
      <x:c r="J34" s="31" t="n">
        <x:f>IF(OR(G34="",H34=""),"",IFERROR(G34*H34,"VALIDACIÓN TÉCNICA"))</x:f>
        <x:v>1000</x:v>
      </x:c>
      <x:c r="K34" s="32"/>
      <x:c r="L34" s="32"/>
      <x:c r="M34" s="31" t="str">
        <x:f>IF(OR(K34="",L34=""),"",K34*L34)</x:f>
      </x:c>
      <x:c r="N34" s="25" t="str">
        <x:f>IF(M34="","",IFERROR(IF(M34&gt;=J34,"CUMPLE","NO CUMPLE"),"VALIDACIÓN TÉCNICA"))</x:f>
      </x:c>
      <x:c r="O34" s="28"/>
      <x:c r="P34" s="29"/>
      <x:c r="Q34" s="30" t="str">
        <x:f>IF(OR(L34="",P34=""),"",L34*P34)</x:f>
      </x:c>
      <x:c r="R34" s="30" t="n">
        <x:v>586775</x:v>
      </x:c>
      <x:c r="S34" s="30" t="n">
        <x:v>5867750</x:v>
      </x:c>
      <x:c r="T34" s="25" t="str">
        <x:f>IF(Q34="","",IF(Q34&lt;=S34,"CUMPLE","NO CUMPLE"))</x:f>
      </x:c>
      <x:c r="U34" s="28"/>
    </x:row>
    <x:row r="35">
      <x:c r="A35" s="25" t="n">
        <x:v>26</x:v>
      </x:c>
      <x:c r="B35" s="26" t="str">
        <x:v>Bromuro de sodio</x:v>
      </x:c>
      <x:c r="C35" s="26" t="str">
        <x:v>GIA (Manizales)</x:v>
      </x:c>
      <x:c r="D35" s="26" t="str"/>
      <x:c r="E35" s="26" t="str">
        <x:v>99%</x:v>
      </x:c>
      <x:c r="F35" s="26" t="str">
        <x:v>Grado reactivo</x:v>
      </x:c>
      <x:c r="G35" s="31" t="n">
        <x:v>1</x:v>
      </x:c>
      <x:c r="H35" s="31" t="n">
        <x:v>250</x:v>
      </x:c>
      <x:c r="I35" s="31" t="str">
        <x:v>g</x:v>
      </x:c>
      <x:c r="J35" s="31" t="n">
        <x:f>IF(OR(G35="",H35=""),"",IFERROR(G35*H35,"VALIDACIÓN TÉCNICA"))</x:f>
        <x:v>250</x:v>
      </x:c>
      <x:c r="K35" s="32"/>
      <x:c r="L35" s="32"/>
      <x:c r="M35" s="31" t="str">
        <x:f>IF(OR(K35="",L35=""),"",K35*L35)</x:f>
      </x:c>
      <x:c r="N35" s="25" t="str">
        <x:f>IF(M35="","",IFERROR(IF(M35&gt;=J35,"CUMPLE","NO CUMPLE"),"VALIDACIÓN TÉCNICA"))</x:f>
      </x:c>
      <x:c r="O35" s="28"/>
      <x:c r="P35" s="29"/>
      <x:c r="Q35" s="30" t="str">
        <x:f>IF(OR(L35="",P35=""),"",L35*P35)</x:f>
      </x:c>
      <x:c r="R35" s="30" t="n">
        <x:v>1345355</x:v>
      </x:c>
      <x:c r="S35" s="30" t="n">
        <x:v>1345355</x:v>
      </x:c>
      <x:c r="T35" s="25" t="str">
        <x:f>IF(Q35="","",IF(Q35&lt;=S35,"CUMPLE","NO CUMPLE"))</x:f>
      </x:c>
      <x:c r="U35" s="28"/>
    </x:row>
    <x:row r="36">
      <x:c r="A36" s="25" t="n">
        <x:v>27</x:v>
      </x:c>
      <x:c r="B36" s="26" t="str">
        <x:v>carbón activado</x:v>
      </x:c>
      <x:c r="C36" s="26" t="str">
        <x:v>GO (Bogota)</x:v>
      </x:c>
      <x:c r="D36" s="26" t="str">
        <x:v>7647-15-6</x:v>
      </x:c>
      <x:c r="E36" s="26" t="str">
        <x:v>N.A</x:v>
      </x:c>
      <x:c r="F36" s="26" t="str">
        <x:v>Grado analítico</x:v>
      </x:c>
      <x:c r="G36" s="31" t="n">
        <x:v>2</x:v>
      </x:c>
      <x:c r="H36" s="31" t="n">
        <x:v>1</x:v>
      </x:c>
      <x:c r="I36" s="31" t="str">
        <x:v>kg</x:v>
      </x:c>
      <x:c r="J36" s="31" t="n">
        <x:f>IF(OR(G36="",H36=""),"",IFERROR(G36*H36,"VALIDACIÓN TÉCNICA"))</x:f>
        <x:v>2</x:v>
      </x:c>
      <x:c r="K36" s="32"/>
      <x:c r="L36" s="32"/>
      <x:c r="M36" s="31" t="str">
        <x:f>IF(OR(K36="",L36=""),"",K36*L36)</x:f>
      </x:c>
      <x:c r="N36" s="25" t="str">
        <x:f>IF(M36="","",IFERROR(IF(M36&gt;=J36,"CUMPLE","NO CUMPLE"),"VALIDACIÓN TÉCNICA"))</x:f>
      </x:c>
      <x:c r="O36" s="28"/>
      <x:c r="P36" s="29"/>
      <x:c r="Q36" s="30" t="str">
        <x:f>IF(OR(L36="",P36=""),"",L36*P36)</x:f>
      </x:c>
      <x:c r="R36" s="30" t="n">
        <x:v>772846</x:v>
      </x:c>
      <x:c r="S36" s="30" t="n">
        <x:v>1545692</x:v>
      </x:c>
      <x:c r="T36" s="25" t="str">
        <x:f>IF(Q36="","",IF(Q36&lt;=S36,"CUMPLE","NO CUMPLE"))</x:f>
      </x:c>
      <x:c r="U36" s="28"/>
    </x:row>
    <x:row r="37">
      <x:c r="A37" s="25" t="n">
        <x:v>28</x:v>
      </x:c>
      <x:c r="B37" s="26" t="str">
        <x:v>Carbonato de Bario</x:v>
      </x:c>
      <x:c r="C37" s="26" t="str">
        <x:v>GIA (Bogota)</x:v>
      </x:c>
      <x:c r="D37" s="26" t="str">
        <x:v>513-77-9</x:v>
      </x:c>
      <x:c r="E37" s="26" t="str">
        <x:v>99.0%</x:v>
      </x:c>
      <x:c r="F37" s="26" t="str">
        <x:v>grado analítico polvo</x:v>
      </x:c>
      <x:c r="G37" s="31" t="n">
        <x:v>1</x:v>
      </x:c>
      <x:c r="H37" s="31" t="n">
        <x:v>250</x:v>
      </x:c>
      <x:c r="I37" s="31" t="str">
        <x:v>g</x:v>
      </x:c>
      <x:c r="J37" s="31" t="n">
        <x:f>IF(OR(G37="",H37=""),"",IFERROR(G37*H37,"VALIDACIÓN TÉCNICA"))</x:f>
        <x:v>250</x:v>
      </x:c>
      <x:c r="K37" s="32"/>
      <x:c r="L37" s="32"/>
      <x:c r="M37" s="31" t="str">
        <x:f>IF(OR(K37="",L37=""),"",K37*L37)</x:f>
      </x:c>
      <x:c r="N37" s="25" t="str">
        <x:f>IF(M37="","",IFERROR(IF(M37&gt;=J37,"CUMPLE","NO CUMPLE"),"VALIDACIÓN TÉCNICA"))</x:f>
      </x:c>
      <x:c r="O37" s="28"/>
      <x:c r="P37" s="29"/>
      <x:c r="Q37" s="30" t="str">
        <x:f>IF(OR(L37="",P37=""),"",L37*P37)</x:f>
      </x:c>
      <x:c r="R37" s="30" t="n">
        <x:v>552368</x:v>
      </x:c>
      <x:c r="S37" s="30" t="n">
        <x:v>552368</x:v>
      </x:c>
      <x:c r="T37" s="25" t="str">
        <x:f>IF(Q37="","",IF(Q37&lt;=S37,"CUMPLE","NO CUMPLE"))</x:f>
      </x:c>
      <x:c r="U37" s="28"/>
    </x:row>
    <x:row r="38">
      <x:c r="A38" s="25" t="n">
        <x:v>29</x:v>
      </x:c>
      <x:c r="B38" s="26" t="str">
        <x:v>Carbonato de calcio</x:v>
      </x:c>
      <x:c r="C38" s="26" t="str">
        <x:v>GIA (Bogota)</x:v>
      </x:c>
      <x:c r="D38" s="26" t="str">
        <x:v>471-34-1</x:v>
      </x:c>
      <x:c r="E38" s="26" t="str">
        <x:v>99.0%</x:v>
      </x:c>
      <x:c r="F38" s="26" t="str">
        <x:v>grado analítico polvo</x:v>
      </x:c>
      <x:c r="G38" s="31" t="n">
        <x:v>1</x:v>
      </x:c>
      <x:c r="H38" s="31" t="n">
        <x:v>100</x:v>
      </x:c>
      <x:c r="I38" s="31" t="str">
        <x:v>g</x:v>
      </x:c>
      <x:c r="J38" s="31" t="n">
        <x:f>IF(OR(G38="",H38=""),"",IFERROR(G38*H38,"VALIDACIÓN TÉCNICA"))</x:f>
        <x:v>100</x:v>
      </x:c>
      <x:c r="K38" s="32"/>
      <x:c r="L38" s="32"/>
      <x:c r="M38" s="31" t="str">
        <x:f>IF(OR(K38="",L38=""),"",K38*L38)</x:f>
      </x:c>
      <x:c r="N38" s="25" t="str">
        <x:f>IF(M38="","",IFERROR(IF(M38&gt;=J38,"CUMPLE","NO CUMPLE"),"VALIDACIÓN TÉCNICA"))</x:f>
      </x:c>
      <x:c r="O38" s="28"/>
      <x:c r="P38" s="29"/>
      <x:c r="Q38" s="30" t="str">
        <x:f>IF(OR(L38="",P38=""),"",L38*P38)</x:f>
      </x:c>
      <x:c r="R38" s="30" t="n">
        <x:v>361641</x:v>
      </x:c>
      <x:c r="S38" s="30" t="n">
        <x:v>361641</x:v>
      </x:c>
      <x:c r="T38" s="25" t="str">
        <x:f>IF(Q38="","",IF(Q38&lt;=S38,"CUMPLE","NO CUMPLE"))</x:f>
      </x:c>
      <x:c r="U38" s="28"/>
    </x:row>
    <x:row r="39">
      <x:c r="A39" s="25" t="n">
        <x:v>30</x:v>
      </x:c>
      <x:c r="B39" s="26" t="str">
        <x:v>Carbonato de sodio anhidro</x:v>
      </x:c>
      <x:c r="C39" s="26" t="str">
        <x:v>DAN (Bogota)</x:v>
      </x:c>
      <x:c r="D39" s="26" t="str">
        <x:v>497-19-8</x:v>
      </x:c>
      <x:c r="E39" s="26" t="str"/>
      <x:c r="F39" s="26" t="str">
        <x:v>Grado analítico</x:v>
      </x:c>
      <x:c r="G39" s="31" t="n">
        <x:v>3</x:v>
      </x:c>
      <x:c r="H39" s="31" t="n">
        <x:v>1</x:v>
      </x:c>
      <x:c r="I39" s="31" t="str">
        <x:v>kg</x:v>
      </x:c>
      <x:c r="J39" s="31" t="n">
        <x:f>IF(OR(G39="",H39=""),"",IFERROR(G39*H39,"VALIDACIÓN TÉCNICA"))</x:f>
        <x:v>3</x:v>
      </x:c>
      <x:c r="K39" s="32"/>
      <x:c r="L39" s="32"/>
      <x:c r="M39" s="31" t="str">
        <x:f>IF(OR(K39="",L39=""),"",K39*L39)</x:f>
      </x:c>
      <x:c r="N39" s="25" t="str">
        <x:f>IF(M39="","",IFERROR(IF(M39&gt;=J39,"CUMPLE","NO CUMPLE"),"VALIDACIÓN TÉCNICA"))</x:f>
      </x:c>
      <x:c r="O39" s="28"/>
      <x:c r="P39" s="29"/>
      <x:c r="Q39" s="30" t="str">
        <x:f>IF(OR(L39="",P39=""),"",L39*P39)</x:f>
      </x:c>
      <x:c r="R39" s="30" t="n">
        <x:v>472977</x:v>
      </x:c>
      <x:c r="S39" s="30" t="n">
        <x:v>1418931</x:v>
      </x:c>
      <x:c r="T39" s="25" t="str">
        <x:f>IF(Q39="","",IF(Q39&lt;=S39,"CUMPLE","NO CUMPLE"))</x:f>
      </x:c>
      <x:c r="U39" s="28"/>
    </x:row>
    <x:row r="40">
      <x:c r="A40" s="25" t="n">
        <x:v>31</x:v>
      </x:c>
      <x:c r="B40" s="26" t="str">
        <x:v>Carbonato de sodio anhidro</x:v>
      </x:c>
      <x:c r="C40" s="26" t="str">
        <x:v>GG (Cali)</x:v>
      </x:c>
      <x:c r="D40" s="26" t="str">
        <x:v>497-19-8</x:v>
      </x:c>
      <x:c r="E40" s="26" t="str"/>
      <x:c r="F40" s="26" t="str">
        <x:v>Grado Analitico</x:v>
      </x:c>
      <x:c r="G40" s="31" t="n">
        <x:v>1</x:v>
      </x:c>
      <x:c r="H40" s="31" t="n">
        <x:v>250</x:v>
      </x:c>
      <x:c r="I40" s="31" t="str">
        <x:v>g</x:v>
      </x:c>
      <x:c r="J40" s="31" t="n">
        <x:f>IF(OR(G40="",H40=""),"",IFERROR(G40*H40,"VALIDACIÓN TÉCNICA"))</x:f>
        <x:v>250</x:v>
      </x:c>
      <x:c r="K40" s="32"/>
      <x:c r="L40" s="32"/>
      <x:c r="M40" s="31" t="str">
        <x:f>IF(OR(K40="",L40=""),"",K40*L40)</x:f>
      </x:c>
      <x:c r="N40" s="25" t="str">
        <x:f>IF(M40="","",IFERROR(IF(M40&gt;=J40,"CUMPLE","NO CUMPLE"),"VALIDACIÓN TÉCNICA"))</x:f>
      </x:c>
      <x:c r="O40" s="28"/>
      <x:c r="P40" s="29"/>
      <x:c r="Q40" s="30" t="str">
        <x:f>IF(OR(L40="",P40=""),"",L40*P40)</x:f>
      </x:c>
      <x:c r="R40" s="30" t="n">
        <x:v>333468</x:v>
      </x:c>
      <x:c r="S40" s="30" t="n">
        <x:v>333468</x:v>
      </x:c>
      <x:c r="T40" s="25" t="str">
        <x:f>IF(Q40="","",IF(Q40&lt;=S40,"CUMPLE","NO CUMPLE"))</x:f>
      </x:c>
      <x:c r="U40" s="28"/>
    </x:row>
    <x:row r="41">
      <x:c r="A41" s="25" t="n">
        <x:v>32</x:v>
      </x:c>
      <x:c r="B41" s="26" t="str">
        <x:v>Carbonato de sodio anhidro</x:v>
      </x:c>
      <x:c r="C41" s="26" t="str">
        <x:v>GIA (Bogota)</x:v>
      </x:c>
      <x:c r="D41" s="26" t="str">
        <x:v>497-19-8</x:v>
      </x:c>
      <x:c r="E41" s="26" t="str">
        <x:v>99%</x:v>
      </x:c>
      <x:c r="F41" s="26" t="str">
        <x:v>Grado reactivo</x:v>
      </x:c>
      <x:c r="G41" s="31" t="n">
        <x:v>1</x:v>
      </x:c>
      <x:c r="H41" s="31" t="n">
        <x:v>500</x:v>
      </x:c>
      <x:c r="I41" s="31" t="str">
        <x:v>g</x:v>
      </x:c>
      <x:c r="J41" s="31" t="n">
        <x:f>IF(OR(G41="",H41=""),"",IFERROR(G41*H41,"VALIDACIÓN TÉCNICA"))</x:f>
        <x:v>500</x:v>
      </x:c>
      <x:c r="K41" s="32"/>
      <x:c r="L41" s="32"/>
      <x:c r="M41" s="31" t="str">
        <x:f>IF(OR(K41="",L41=""),"",K41*L41)</x:f>
      </x:c>
      <x:c r="N41" s="25" t="str">
        <x:f>IF(M41="","",IFERROR(IF(M41&gt;=J41,"CUMPLE","NO CUMPLE"),"VALIDACIÓN TÉCNICA"))</x:f>
      </x:c>
      <x:c r="O41" s="28"/>
      <x:c r="P41" s="29"/>
      <x:c r="Q41" s="30" t="str">
        <x:f>IF(OR(L41="",P41=""),"",L41*P41)</x:f>
      </x:c>
      <x:c r="R41" s="30" t="n">
        <x:v>318896</x:v>
      </x:c>
      <x:c r="S41" s="30" t="n">
        <x:v>318896</x:v>
      </x:c>
      <x:c r="T41" s="25" t="str">
        <x:f>IF(Q41="","",IF(Q41&lt;=S41,"CUMPLE","NO CUMPLE"))</x:f>
      </x:c>
      <x:c r="U41" s="28"/>
    </x:row>
    <x:row r="42">
      <x:c r="A42" s="25" t="n">
        <x:v>33</x:v>
      </x:c>
      <x:c r="B42" s="26" t="str">
        <x:v>Carbonato de sodio anhidro</x:v>
      </x:c>
      <x:c r="C42" s="26" t="str">
        <x:v>GIA (Manizales)</x:v>
      </x:c>
      <x:c r="D42" s="26" t="str">
        <x:v>497-19-8</x:v>
      </x:c>
      <x:c r="E42" s="26" t="str">
        <x:v>99,80%</x:v>
      </x:c>
      <x:c r="F42" s="26" t="str">
        <x:v>Trazable a NIST</x:v>
      </x:c>
      <x:c r="G42" s="31" t="n">
        <x:v>2</x:v>
      </x:c>
      <x:c r="H42" s="31" t="n">
        <x:v>80</x:v>
      </x:c>
      <x:c r="I42" s="31" t="str">
        <x:v>g</x:v>
      </x:c>
      <x:c r="J42" s="31" t="n">
        <x:f>IF(OR(G42="",H42=""),"",IFERROR(G42*H42,"VALIDACIÓN TÉCNICA"))</x:f>
        <x:v>160</x:v>
      </x:c>
      <x:c r="K42" s="32"/>
      <x:c r="L42" s="32"/>
      <x:c r="M42" s="31" t="str">
        <x:f>IF(OR(K42="",L42=""),"",K42*L42)</x:f>
      </x:c>
      <x:c r="N42" s="25" t="str">
        <x:f>IF(M42="","",IFERROR(IF(M42&gt;=J42,"CUMPLE","NO CUMPLE"),"VALIDACIÓN TÉCNICA"))</x:f>
      </x:c>
      <x:c r="O42" s="28"/>
      <x:c r="P42" s="29"/>
      <x:c r="Q42" s="30" t="str">
        <x:f>IF(OR(L42="",P42=""),"",L42*P42)</x:f>
      </x:c>
      <x:c r="R42" s="30" t="n">
        <x:v>1003349</x:v>
      </x:c>
      <x:c r="S42" s="30" t="n">
        <x:v>2006698</x:v>
      </x:c>
      <x:c r="T42" s="25" t="str">
        <x:f>IF(Q42="","",IF(Q42&lt;=S42,"CUMPLE","NO CUMPLE"))</x:f>
      </x:c>
      <x:c r="U42" s="28"/>
    </x:row>
    <x:row r="43">
      <x:c r="A43" s="25" t="n">
        <x:v>34</x:v>
      </x:c>
      <x:c r="B43" s="26" t="str">
        <x:v>Carbonato de sodio anhidro</x:v>
      </x:c>
      <x:c r="C43" s="26" t="str">
        <x:v>GIA (Manizales)</x:v>
      </x:c>
      <x:c r="D43" s="26" t="str">
        <x:v>497-19-8</x:v>
      </x:c>
      <x:c r="E43" s="26" t="str"/>
      <x:c r="F43" s="26" t="str">
        <x:v>Grado reactivo</x:v>
      </x:c>
      <x:c r="G43" s="31" t="n">
        <x:v>1</x:v>
      </x:c>
      <x:c r="H43" s="31" t="n">
        <x:v>1</x:v>
      </x:c>
      <x:c r="I43" s="31" t="str">
        <x:v>kg</x:v>
      </x:c>
      <x:c r="J43" s="31" t="n">
        <x:f>IF(OR(G43="",H43=""),"",IFERROR(G43*H43,"VALIDACIÓN TÉCNICA"))</x:f>
        <x:v>1</x:v>
      </x:c>
      <x:c r="K43" s="32"/>
      <x:c r="L43" s="32"/>
      <x:c r="M43" s="31" t="str">
        <x:f>IF(OR(K43="",L43=""),"",K43*L43)</x:f>
      </x:c>
      <x:c r="N43" s="25" t="str">
        <x:f>IF(M43="","",IFERROR(IF(M43&gt;=J43,"CUMPLE","NO CUMPLE"),"VALIDACIÓN TÉCNICA"))</x:f>
      </x:c>
      <x:c r="O43" s="28"/>
      <x:c r="P43" s="29"/>
      <x:c r="Q43" s="30" t="str">
        <x:f>IF(OR(L43="",P43=""),"",L43*P43)</x:f>
      </x:c>
      <x:c r="R43" s="30" t="n">
        <x:v>4726740</x:v>
      </x:c>
      <x:c r="S43" s="30" t="n">
        <x:v>4726740</x:v>
      </x:c>
      <x:c r="T43" s="25" t="str">
        <x:f>IF(Q43="","",IF(Q43&lt;=S43,"CUMPLE","NO CUMPLE"))</x:f>
      </x:c>
      <x:c r="U43" s="28"/>
    </x:row>
    <x:row r="44">
      <x:c r="A44" s="25" t="n">
        <x:v>35</x:v>
      </x:c>
      <x:c r="B44" s="26" t="str">
        <x:v>Clorito de Sodio (NaClO2)</x:v>
      </x:c>
      <x:c r="C44" s="26" t="str">
        <x:v>DAN (Bogota)</x:v>
      </x:c>
      <x:c r="D44" s="26" t="str">
        <x:v>7758-19-2</x:v>
      </x:c>
      <x:c r="E44" s="26" t="str"/>
      <x:c r="F44" s="26" t="str">
        <x:v>Grado ultrapuro</x:v>
      </x:c>
      <x:c r="G44" s="31" t="n">
        <x:v>5</x:v>
      </x:c>
      <x:c r="H44" s="31" t="n">
        <x:v>1</x:v>
      </x:c>
      <x:c r="I44" s="31" t="str">
        <x:v>kg</x:v>
      </x:c>
      <x:c r="J44" s="31" t="n">
        <x:f>IF(OR(G44="",H44=""),"",IFERROR(G44*H44,"VALIDACIÓN TÉCNICA"))</x:f>
        <x:v>5</x:v>
      </x:c>
      <x:c r="K44" s="32"/>
      <x:c r="L44" s="32"/>
      <x:c r="M44" s="31" t="str">
        <x:f>IF(OR(K44="",L44=""),"",K44*L44)</x:f>
      </x:c>
      <x:c r="N44" s="25" t="str">
        <x:f>IF(M44="","",IFERROR(IF(M44&gt;=J44,"CUMPLE","NO CUMPLE"),"VALIDACIÓN TÉCNICA"))</x:f>
      </x:c>
      <x:c r="O44" s="28"/>
      <x:c r="P44" s="29"/>
      <x:c r="Q44" s="30" t="str">
        <x:f>IF(OR(L44="",P44=""),"",L44*P44)</x:f>
      </x:c>
      <x:c r="R44" s="30" t="n">
        <x:v>863613</x:v>
      </x:c>
      <x:c r="S44" s="30" t="n">
        <x:v>4318065</x:v>
      </x:c>
      <x:c r="T44" s="25" t="str">
        <x:f>IF(Q44="","",IF(Q44&lt;=S44,"CUMPLE","NO CUMPLE"))</x:f>
      </x:c>
      <x:c r="U44" s="28"/>
    </x:row>
    <x:row r="45">
      <x:c r="A45" s="25" t="n">
        <x:v>36</x:v>
      </x:c>
      <x:c r="B45" s="26" t="str">
        <x:v>Cloruro de bario</x:v>
      </x:c>
      <x:c r="C45" s="26" t="str">
        <x:v>GG (Cali)</x:v>
      </x:c>
      <x:c r="D45" s="26" t="str">
        <x:v>10361-37-2</x:v>
      </x:c>
      <x:c r="E45" s="26" t="str"/>
      <x:c r="F45" s="26" t="str">
        <x:v>Grado reactivo</x:v>
      </x:c>
      <x:c r="G45" s="31" t="n">
        <x:v>1</x:v>
      </x:c>
      <x:c r="H45" s="31" t="n">
        <x:v>500</x:v>
      </x:c>
      <x:c r="I45" s="31" t="str">
        <x:v>g</x:v>
      </x:c>
      <x:c r="J45" s="31" t="n">
        <x:f>IF(OR(G45="",H45=""),"",IFERROR(G45*H45,"VALIDACIÓN TÉCNICA"))</x:f>
        <x:v>500</x:v>
      </x:c>
      <x:c r="K45" s="32"/>
      <x:c r="L45" s="32"/>
      <x:c r="M45" s="31" t="str">
        <x:f>IF(OR(K45="",L45=""),"",K45*L45)</x:f>
      </x:c>
      <x:c r="N45" s="25" t="str">
        <x:f>IF(M45="","",IFERROR(IF(M45&gt;=J45,"CUMPLE","NO CUMPLE"),"VALIDACIÓN TÉCNICA"))</x:f>
      </x:c>
      <x:c r="O45" s="28"/>
      <x:c r="P45" s="29"/>
      <x:c r="Q45" s="30" t="str">
        <x:f>IF(OR(L45="",P45=""),"",L45*P45)</x:f>
      </x:c>
      <x:c r="R45" s="30" t="n">
        <x:v>5513211</x:v>
      </x:c>
      <x:c r="S45" s="30" t="n">
        <x:v>5513211</x:v>
      </x:c>
      <x:c r="T45" s="25" t="str">
        <x:f>IF(Q45="","",IF(Q45&lt;=S45,"CUMPLE","NO CUMPLE"))</x:f>
      </x:c>
      <x:c r="U45" s="28"/>
    </x:row>
    <x:row r="46">
      <x:c r="A46" s="25" t="n">
        <x:v>37</x:v>
      </x:c>
      <x:c r="B46" s="26" t="str">
        <x:v>Cloruro de cesio</x:v>
      </x:c>
      <x:c r="C46" s="26" t="str">
        <x:v>GG (Cali)</x:v>
      </x:c>
      <x:c r="D46" s="26" t="str">
        <x:v>7647-17-8</x:v>
      </x:c>
      <x:c r="E46" s="26" t="str"/>
      <x:c r="F46" s="26" t="str">
        <x:v>Grado Analitico</x:v>
      </x:c>
      <x:c r="G46" s="31" t="n">
        <x:v>1</x:v>
      </x:c>
      <x:c r="H46" s="31" t="n">
        <x:v>100</x:v>
      </x:c>
      <x:c r="I46" s="31" t="str">
        <x:v>g</x:v>
      </x:c>
      <x:c r="J46" s="31" t="n">
        <x:f>IF(OR(G46="",H46=""),"",IFERROR(G46*H46,"VALIDACIÓN TÉCNICA"))</x:f>
        <x:v>100</x:v>
      </x:c>
      <x:c r="K46" s="32"/>
      <x:c r="L46" s="32"/>
      <x:c r="M46" s="31" t="str">
        <x:f>IF(OR(K46="",L46=""),"",K46*L46)</x:f>
      </x:c>
      <x:c r="N46" s="25" t="str">
        <x:f>IF(M46="","",IFERROR(IF(M46&gt;=J46,"CUMPLE","NO CUMPLE"),"VALIDACIÓN TÉCNICA"))</x:f>
      </x:c>
      <x:c r="O46" s="28"/>
      <x:c r="P46" s="29"/>
      <x:c r="Q46" s="30" t="str">
        <x:f>IF(OR(L46="",P46=""),"",L46*P46)</x:f>
      </x:c>
      <x:c r="R46" s="30" t="n">
        <x:v>3807108</x:v>
      </x:c>
      <x:c r="S46" s="30" t="n">
        <x:v>3807108</x:v>
      </x:c>
      <x:c r="T46" s="25" t="str">
        <x:f>IF(Q46="","",IF(Q46&lt;=S46,"CUMPLE","NO CUMPLE"))</x:f>
      </x:c>
      <x:c r="U46" s="28"/>
    </x:row>
    <x:row r="47">
      <x:c r="A47" s="25" t="n">
        <x:v>38</x:v>
      </x:c>
      <x:c r="B47" s="26" t="str">
        <x:v>Cloruro de cesio</x:v>
      </x:c>
      <x:c r="C47" s="26" t="str">
        <x:v>GIA (Bogota)</x:v>
      </x:c>
      <x:c r="D47" s="26" t="str">
        <x:v>7647-17-8</x:v>
      </x:c>
      <x:c r="E47" s="26" t="str"/>
      <x:c r="F47" s="26" t="str">
        <x:v>Grado reactivo</x:v>
      </x:c>
      <x:c r="G47" s="31" t="n">
        <x:v>3</x:v>
      </x:c>
      <x:c r="H47" s="31" t="n">
        <x:v>100</x:v>
      </x:c>
      <x:c r="I47" s="31" t="str">
        <x:v>g</x:v>
      </x:c>
      <x:c r="J47" s="31" t="n">
        <x:f>IF(OR(G47="",H47=""),"",IFERROR(G47*H47,"VALIDACIÓN TÉCNICA"))</x:f>
        <x:v>300</x:v>
      </x:c>
      <x:c r="K47" s="32"/>
      <x:c r="L47" s="32"/>
      <x:c r="M47" s="31" t="str">
        <x:f>IF(OR(K47="",L47=""),"",K47*L47)</x:f>
      </x:c>
      <x:c r="N47" s="25" t="str">
        <x:f>IF(M47="","",IFERROR(IF(M47&gt;=J47,"CUMPLE","NO CUMPLE"),"VALIDACIÓN TÉCNICA"))</x:f>
      </x:c>
      <x:c r="O47" s="28"/>
      <x:c r="P47" s="29"/>
      <x:c r="Q47" s="30" t="str">
        <x:f>IF(OR(L47="",P47=""),"",L47*P47)</x:f>
      </x:c>
      <x:c r="R47" s="30" t="n">
        <x:v>4229260</x:v>
      </x:c>
      <x:c r="S47" s="30" t="n">
        <x:v>12687780</x:v>
      </x:c>
      <x:c r="T47" s="25" t="str">
        <x:f>IF(Q47="","",IF(Q47&lt;=S47,"CUMPLE","NO CUMPLE"))</x:f>
      </x:c>
      <x:c r="U47" s="28"/>
    </x:row>
    <x:row r="48">
      <x:c r="A48" s="25" t="n">
        <x:v>39</x:v>
      </x:c>
      <x:c r="B48" s="26" t="str">
        <x:v>Cloruro de estaño (ll) dihidrato</x:v>
      </x:c>
      <x:c r="C48" s="26" t="str">
        <x:v>GG (Cali)</x:v>
      </x:c>
      <x:c r="D48" s="26" t="str">
        <x:v>10025-69-1</x:v>
      </x:c>
      <x:c r="E48" s="26" t="str"/>
      <x:c r="F48" s="26" t="str">
        <x:v>Grado reactivo</x:v>
      </x:c>
      <x:c r="G48" s="31" t="n">
        <x:v>1</x:v>
      </x:c>
      <x:c r="H48" s="31" t="n">
        <x:v>100</x:v>
      </x:c>
      <x:c r="I48" s="31" t="str">
        <x:v>g</x:v>
      </x:c>
      <x:c r="J48" s="31" t="n">
        <x:f>IF(OR(G48="",H48=""),"",IFERROR(G48*H48,"VALIDACIÓN TÉCNICA"))</x:f>
        <x:v>100</x:v>
      </x:c>
      <x:c r="K48" s="32"/>
      <x:c r="L48" s="32"/>
      <x:c r="M48" s="31" t="str">
        <x:f>IF(OR(K48="",L48=""),"",K48*L48)</x:f>
      </x:c>
      <x:c r="N48" s="25" t="str">
        <x:f>IF(M48="","",IFERROR(IF(M48&gt;=J48,"CUMPLE","NO CUMPLE"),"VALIDACIÓN TÉCNICA"))</x:f>
      </x:c>
      <x:c r="O48" s="28"/>
      <x:c r="P48" s="29"/>
      <x:c r="Q48" s="30" t="str">
        <x:f>IF(OR(L48="",P48=""),"",L48*P48)</x:f>
      </x:c>
      <x:c r="R48" s="30" t="n">
        <x:v>746249</x:v>
      </x:c>
      <x:c r="S48" s="30" t="n">
        <x:v>746249</x:v>
      </x:c>
      <x:c r="T48" s="25" t="str">
        <x:f>IF(Q48="","",IF(Q48&lt;=S48,"CUMPLE","NO CUMPLE"))</x:f>
      </x:c>
      <x:c r="U48" s="28"/>
    </x:row>
    <x:row r="49">
      <x:c r="A49" s="25" t="n">
        <x:v>40</x:v>
      </x:c>
      <x:c r="B49" s="26" t="str">
        <x:v>Cloruro de magnesio</x:v>
      </x:c>
      <x:c r="C49" s="26" t="str">
        <x:v>GG (Cali)</x:v>
      </x:c>
      <x:c r="D49" s="26" t="str">
        <x:v>7786-30-3</x:v>
      </x:c>
      <x:c r="E49" s="26" t="str"/>
      <x:c r="F49" s="26" t="str">
        <x:v>Grado Analitico</x:v>
      </x:c>
      <x:c r="G49" s="31" t="n">
        <x:v>1</x:v>
      </x:c>
      <x:c r="H49" s="31" t="n">
        <x:v>100</x:v>
      </x:c>
      <x:c r="I49" s="31" t="str">
        <x:v>g</x:v>
      </x:c>
      <x:c r="J49" s="31" t="n">
        <x:f>IF(OR(G49="",H49=""),"",IFERROR(G49*H49,"VALIDACIÓN TÉCNICA"))</x:f>
        <x:v>100</x:v>
      </x:c>
      <x:c r="K49" s="32"/>
      <x:c r="L49" s="32"/>
      <x:c r="M49" s="31" t="str">
        <x:f>IF(OR(K49="",L49=""),"",K49*L49)</x:f>
      </x:c>
      <x:c r="N49" s="25" t="str">
        <x:f>IF(M49="","",IFERROR(IF(M49&gt;=J49,"CUMPLE","NO CUMPLE"),"VALIDACIÓN TÉCNICA"))</x:f>
      </x:c>
      <x:c r="O49" s="28"/>
      <x:c r="P49" s="29"/>
      <x:c r="Q49" s="30" t="str">
        <x:f>IF(OR(L49="",P49=""),"",L49*P49)</x:f>
      </x:c>
      <x:c r="R49" s="30" t="n">
        <x:v>1782620</x:v>
      </x:c>
      <x:c r="S49" s="30" t="n">
        <x:v>1782620</x:v>
      </x:c>
      <x:c r="T49" s="25" t="str">
        <x:f>IF(Q49="","",IF(Q49&lt;=S49,"CUMPLE","NO CUMPLE"))</x:f>
      </x:c>
      <x:c r="U49" s="28"/>
    </x:row>
    <x:row r="50">
      <x:c r="A50" s="25" t="n">
        <x:v>41</x:v>
      </x:c>
      <x:c r="B50" s="26" t="str">
        <x:v>Cloruro de potasio</x:v>
      </x:c>
      <x:c r="C50" s="26" t="str">
        <x:v>GG (Cali)</x:v>
      </x:c>
      <x:c r="D50" s="26" t="str">
        <x:v>7447-40-7</x:v>
      </x:c>
      <x:c r="E50" s="26" t="str"/>
      <x:c r="F50" s="26" t="str">
        <x:v>Grado reactivo</x:v>
      </x:c>
      <x:c r="G50" s="31" t="n">
        <x:v>3</x:v>
      </x:c>
      <x:c r="H50" s="31" t="n">
        <x:v>1</x:v>
      </x:c>
      <x:c r="I50" s="31" t="str">
        <x:v>kg</x:v>
      </x:c>
      <x:c r="J50" s="31" t="n">
        <x:f>IF(OR(G50="",H50=""),"",IFERROR(G50*H50,"VALIDACIÓN TÉCNICA"))</x:f>
        <x:v>3</x:v>
      </x:c>
      <x:c r="K50" s="32"/>
      <x:c r="L50" s="32"/>
      <x:c r="M50" s="31" t="str">
        <x:f>IF(OR(K50="",L50=""),"",K50*L50)</x:f>
      </x:c>
      <x:c r="N50" s="25" t="str">
        <x:f>IF(M50="","",IFERROR(IF(M50&gt;=J50,"CUMPLE","NO CUMPLE"),"VALIDACIÓN TÉCNICA"))</x:f>
      </x:c>
      <x:c r="O50" s="28"/>
      <x:c r="P50" s="29"/>
      <x:c r="Q50" s="30" t="str">
        <x:f>IF(OR(L50="",P50=""),"",L50*P50)</x:f>
      </x:c>
      <x:c r="R50" s="30" t="n">
        <x:v>184710</x:v>
      </x:c>
      <x:c r="S50" s="30" t="n">
        <x:v>554130</x:v>
      </x:c>
      <x:c r="T50" s="25" t="str">
        <x:f>IF(Q50="","",IF(Q50&lt;=S50,"CUMPLE","NO CUMPLE"))</x:f>
      </x:c>
      <x:c r="U50" s="28"/>
    </x:row>
    <x:row r="51">
      <x:c r="A51" s="25" t="n">
        <x:v>42</x:v>
      </x:c>
      <x:c r="B51" s="26" t="str">
        <x:v>Cloruro de potasio</x:v>
      </x:c>
      <x:c r="C51" s="26" t="str">
        <x:v>GIA (Bogota)</x:v>
      </x:c>
      <x:c r="D51" s="26" t="str">
        <x:v>7447-40-7</x:v>
      </x:c>
      <x:c r="E51" s="26" t="str"/>
      <x:c r="F51" s="26" t="str">
        <x:v>Grado analítico</x:v>
      </x:c>
      <x:c r="G51" s="31" t="n">
        <x:v>1</x:v>
      </x:c>
      <x:c r="H51" s="31" t="n">
        <x:v>1</x:v>
      </x:c>
      <x:c r="I51" s="31" t="str">
        <x:v>kg</x:v>
      </x:c>
      <x:c r="J51" s="31" t="n">
        <x:f>IF(OR(G51="",H51=""),"",IFERROR(G51*H51,"VALIDACIÓN TÉCNICA"))</x:f>
        <x:v>1</x:v>
      </x:c>
      <x:c r="K51" s="32"/>
      <x:c r="L51" s="32"/>
      <x:c r="M51" s="31" t="str">
        <x:f>IF(OR(K51="",L51=""),"",K51*L51)</x:f>
      </x:c>
      <x:c r="N51" s="25" t="str">
        <x:f>IF(M51="","",IFERROR(IF(M51&gt;=J51,"CUMPLE","NO CUMPLE"),"VALIDACIÓN TÉCNICA"))</x:f>
      </x:c>
      <x:c r="O51" s="28"/>
      <x:c r="P51" s="29"/>
      <x:c r="Q51" s="30" t="str">
        <x:f>IF(OR(L51="",P51=""),"",L51*P51)</x:f>
      </x:c>
      <x:c r="R51" s="30" t="n">
        <x:v>244877</x:v>
      </x:c>
      <x:c r="S51" s="30" t="n">
        <x:v>244877</x:v>
      </x:c>
      <x:c r="T51" s="25" t="str">
        <x:f>IF(Q51="","",IF(Q51&lt;=S51,"CUMPLE","NO CUMPLE"))</x:f>
      </x:c>
      <x:c r="U51" s="28"/>
    </x:row>
    <x:row r="52">
      <x:c r="A52" s="25" t="n">
        <x:v>43</x:v>
      </x:c>
      <x:c r="B52" s="26" t="str">
        <x:v>Cloruro de sodio</x:v>
      </x:c>
      <x:c r="C52" s="26" t="str">
        <x:v>GG (Cali)</x:v>
      </x:c>
      <x:c r="D52" s="26" t="str">
        <x:v>7647-14-5</x:v>
      </x:c>
      <x:c r="E52" s="26" t="str"/>
      <x:c r="F52" s="26" t="str">
        <x:v>Grado reactivo</x:v>
      </x:c>
      <x:c r="G52" s="31" t="n">
        <x:v>2</x:v>
      </x:c>
      <x:c r="H52" s="31" t="n">
        <x:v>1</x:v>
      </x:c>
      <x:c r="I52" s="31" t="str">
        <x:v>kg</x:v>
      </x:c>
      <x:c r="J52" s="31" t="n">
        <x:f>IF(OR(G52="",H52=""),"",IFERROR(G52*H52,"VALIDACIÓN TÉCNICA"))</x:f>
        <x:v>2</x:v>
      </x:c>
      <x:c r="K52" s="32"/>
      <x:c r="L52" s="32"/>
      <x:c r="M52" s="31" t="str">
        <x:f>IF(OR(K52="",L52=""),"",K52*L52)</x:f>
      </x:c>
      <x:c r="N52" s="25" t="str">
        <x:f>IF(M52="","",IFERROR(IF(M52&gt;=J52,"CUMPLE","NO CUMPLE"),"VALIDACIÓN TÉCNICA"))</x:f>
      </x:c>
      <x:c r="O52" s="28"/>
      <x:c r="P52" s="29"/>
      <x:c r="Q52" s="30" t="str">
        <x:f>IF(OR(L52="",P52=""),"",L52*P52)</x:f>
      </x:c>
      <x:c r="R52" s="30" t="n">
        <x:v>179030</x:v>
      </x:c>
      <x:c r="S52" s="30" t="n">
        <x:v>358060</x:v>
      </x:c>
      <x:c r="T52" s="25" t="str">
        <x:f>IF(Q52="","",IF(Q52&lt;=S52,"CUMPLE","NO CUMPLE"))</x:f>
      </x:c>
      <x:c r="U52" s="28"/>
    </x:row>
    <x:row r="53">
      <x:c r="A53" s="25" t="n">
        <x:v>44</x:v>
      </x:c>
      <x:c r="B53" s="26" t="str">
        <x:v>Dicromato de potasio</x:v>
      </x:c>
      <x:c r="C53" s="26" t="str">
        <x:v>GG (Cali)</x:v>
      </x:c>
      <x:c r="D53" s="26" t="str">
        <x:v>7778-50-9</x:v>
      </x:c>
      <x:c r="E53" s="26" t="str"/>
      <x:c r="F53" s="26" t="str">
        <x:v>Grado Analitico</x:v>
      </x:c>
      <x:c r="G53" s="31" t="n">
        <x:v>1</x:v>
      </x:c>
      <x:c r="H53" s="31" t="n">
        <x:v>1</x:v>
      </x:c>
      <x:c r="I53" s="31" t="str">
        <x:v>kg</x:v>
      </x:c>
      <x:c r="J53" s="31" t="n">
        <x:f>IF(OR(G53="",H53=""),"",IFERROR(G53*H53,"VALIDACIÓN TÉCNICA"))</x:f>
        <x:v>1</x:v>
      </x:c>
      <x:c r="K53" s="32"/>
      <x:c r="L53" s="32"/>
      <x:c r="M53" s="31" t="str">
        <x:f>IF(OR(K53="",L53=""),"",K53*L53)</x:f>
      </x:c>
      <x:c r="N53" s="25" t="str">
        <x:f>IF(M53="","",IFERROR(IF(M53&gt;=J53,"CUMPLE","NO CUMPLE"),"VALIDACIÓN TÉCNICA"))</x:f>
      </x:c>
      <x:c r="O53" s="28"/>
      <x:c r="P53" s="29"/>
      <x:c r="Q53" s="30" t="str">
        <x:f>IF(OR(L53="",P53=""),"",L53*P53)</x:f>
      </x:c>
      <x:c r="R53" s="30" t="n">
        <x:v>1246704</x:v>
      </x:c>
      <x:c r="S53" s="30" t="n">
        <x:v>1246704</x:v>
      </x:c>
      <x:c r="T53" s="25" t="str">
        <x:f>IF(Q53="","",IF(Q53&lt;=S53,"CUMPLE","NO CUMPLE"))</x:f>
      </x:c>
      <x:c r="U53" s="28"/>
    </x:row>
    <x:row r="54">
      <x:c r="A54" s="25" t="n">
        <x:v>45</x:v>
      </x:c>
      <x:c r="B54" s="26" t="str">
        <x:v>Dicromato de potasio</x:v>
      </x:c>
      <x:c r="C54" s="26" t="str">
        <x:v>GIA (Bogota)</x:v>
      </x:c>
      <x:c r="D54" s="26" t="str">
        <x:v>7778-50-9</x:v>
      </x:c>
      <x:c r="E54" s="26" t="str"/>
      <x:c r="F54" s="26" t="str">
        <x:v>Grado Analitico</x:v>
      </x:c>
      <x:c r="G54" s="31" t="n">
        <x:v>2</x:v>
      </x:c>
      <x:c r="H54" s="31" t="n">
        <x:v>500</x:v>
      </x:c>
      <x:c r="I54" s="31" t="str">
        <x:v>g</x:v>
      </x:c>
      <x:c r="J54" s="31" t="n">
        <x:f>IF(OR(G54="",H54=""),"",IFERROR(G54*H54,"VALIDACIÓN TÉCNICA"))</x:f>
        <x:v>1000</x:v>
      </x:c>
      <x:c r="K54" s="32"/>
      <x:c r="L54" s="32"/>
      <x:c r="M54" s="31" t="str">
        <x:f>IF(OR(K54="",L54=""),"",K54*L54)</x:f>
      </x:c>
      <x:c r="N54" s="25" t="str">
        <x:f>IF(M54="","",IFERROR(IF(M54&gt;=J54,"CUMPLE","NO CUMPLE"),"VALIDACIÓN TÉCNICA"))</x:f>
      </x:c>
      <x:c r="O54" s="28"/>
      <x:c r="P54" s="29"/>
      <x:c r="Q54" s="30" t="str">
        <x:f>IF(OR(L54="",P54=""),"",L54*P54)</x:f>
      </x:c>
      <x:c r="R54" s="30" t="n">
        <x:v>793770</x:v>
      </x:c>
      <x:c r="S54" s="30" t="n">
        <x:v>1587540</x:v>
      </x:c>
      <x:c r="T54" s="25" t="str">
        <x:f>IF(Q54="","",IF(Q54&lt;=S54,"CUMPLE","NO CUMPLE"))</x:f>
      </x:c>
      <x:c r="U54" s="28"/>
    </x:row>
    <x:row r="55">
      <x:c r="A55" s="25" t="n">
        <x:v>46</x:v>
      </x:c>
      <x:c r="B55" s="26" t="str">
        <x:v>Dimetil fenilendiamina oxalato</x:v>
      </x:c>
      <x:c r="C55" s="26" t="str">
        <x:v>GG (Cali)</x:v>
      </x:c>
      <x:c r="D55" s="26" t="str">
        <x:v>62778-12-5</x:v>
      </x:c>
      <x:c r="E55" s="26" t="str"/>
      <x:c r="F55" s="26" t="str">
        <x:v>Grado Analitico</x:v>
      </x:c>
      <x:c r="G55" s="31" t="n">
        <x:v>1</x:v>
      </x:c>
      <x:c r="H55" s="31" t="n">
        <x:v>5</x:v>
      </x:c>
      <x:c r="I55" s="31" t="str">
        <x:v>g</x:v>
      </x:c>
      <x:c r="J55" s="31" t="n">
        <x:f>IF(OR(G55="",H55=""),"",IFERROR(G55*H55,"VALIDACIÓN TÉCNICA"))</x:f>
        <x:v>5</x:v>
      </x:c>
      <x:c r="K55" s="32"/>
      <x:c r="L55" s="32"/>
      <x:c r="M55" s="31" t="str">
        <x:f>IF(OR(K55="",L55=""),"",K55*L55)</x:f>
      </x:c>
      <x:c r="N55" s="25" t="str">
        <x:f>IF(M55="","",IFERROR(IF(M55&gt;=J55,"CUMPLE","NO CUMPLE"),"VALIDACIÓN TÉCNICA"))</x:f>
      </x:c>
      <x:c r="O55" s="28"/>
      <x:c r="P55" s="29"/>
      <x:c r="Q55" s="30" t="str">
        <x:f>IF(OR(L55="",P55=""),"",L55*P55)</x:f>
      </x:c>
      <x:c r="R55" s="30" t="n">
        <x:v>210590</x:v>
      </x:c>
      <x:c r="S55" s="30" t="n">
        <x:v>210590</x:v>
      </x:c>
      <x:c r="T55" s="25" t="str">
        <x:f>IF(Q55="","",IF(Q55&lt;=S55,"CUMPLE","NO CUMPLE"))</x:f>
      </x:c>
      <x:c r="U55" s="28"/>
    </x:row>
    <x:row r="56">
      <x:c r="A56" s="25" t="n">
        <x:v>47</x:v>
      </x:c>
      <x:c r="B56" s="26" t="str">
        <x:v>Fenolftaleina</x:v>
      </x:c>
      <x:c r="C56" s="26" t="str">
        <x:v>RM (Bogota)</x:v>
      </x:c>
      <x:c r="D56" s="26" t="str">
        <x:v>77-09-8</x:v>
      </x:c>
      <x:c r="E56" s="26" t="str">
        <x:v>99%</x:v>
      </x:c>
      <x:c r="F56" s="26" t="str">
        <x:v>Grado reactivo</x:v>
      </x:c>
      <x:c r="G56" s="31" t="n">
        <x:v>1</x:v>
      </x:c>
      <x:c r="H56" s="31" t="n">
        <x:v>100</x:v>
      </x:c>
      <x:c r="I56" s="31" t="str">
        <x:v>g</x:v>
      </x:c>
      <x:c r="J56" s="31" t="n">
        <x:f>IF(OR(G56="",H56=""),"",IFERROR(G56*H56,"VALIDACIÓN TÉCNICA"))</x:f>
        <x:v>100</x:v>
      </x:c>
      <x:c r="K56" s="32"/>
      <x:c r="L56" s="32"/>
      <x:c r="M56" s="31" t="str">
        <x:f>IF(OR(K56="",L56=""),"",K56*L56)</x:f>
      </x:c>
      <x:c r="N56" s="25" t="str">
        <x:f>IF(M56="","",IFERROR(IF(M56&gt;=J56,"CUMPLE","NO CUMPLE"),"VALIDACIÓN TÉCNICA"))</x:f>
      </x:c>
      <x:c r="O56" s="28"/>
      <x:c r="P56" s="29"/>
      <x:c r="Q56" s="30" t="str">
        <x:f>IF(OR(L56="",P56=""),"",L56*P56)</x:f>
      </x:c>
      <x:c r="R56" s="30" t="n">
        <x:v>289289</x:v>
      </x:c>
      <x:c r="S56" s="30" t="n">
        <x:v>289289</x:v>
      </x:c>
      <x:c r="T56" s="25" t="str">
        <x:f>IF(Q56="","",IF(Q56&lt;=S56,"CUMPLE","NO CUMPLE"))</x:f>
      </x:c>
      <x:c r="U56" s="28"/>
    </x:row>
    <x:row r="57">
      <x:c r="A57" s="25" t="n">
        <x:v>48</x:v>
      </x:c>
      <x:c r="B57" s="26" t="str">
        <x:v>Fenolftaleina</x:v>
      </x:c>
      <x:c r="C57" s="26" t="str">
        <x:v>GIA (Bogota)</x:v>
      </x:c>
      <x:c r="D57" s="26" t="str">
        <x:v>77-09-8</x:v>
      </x:c>
      <x:c r="E57" s="26" t="str"/>
      <x:c r="F57" s="26" t="str">
        <x:v>Grado Analitico</x:v>
      </x:c>
      <x:c r="G57" s="31" t="n">
        <x:v>1</x:v>
      </x:c>
      <x:c r="H57" s="31" t="n">
        <x:v>25</x:v>
      </x:c>
      <x:c r="I57" s="31" t="str">
        <x:v>g</x:v>
      </x:c>
      <x:c r="J57" s="31" t="n">
        <x:f>IF(OR(G57="",H57=""),"",IFERROR(G57*H57,"VALIDACIÓN TÉCNICA"))</x:f>
        <x:v>25</x:v>
      </x:c>
      <x:c r="K57" s="32"/>
      <x:c r="L57" s="32"/>
      <x:c r="M57" s="31" t="str">
        <x:f>IF(OR(K57="",L57=""),"",K57*L57)</x:f>
      </x:c>
      <x:c r="N57" s="25" t="str">
        <x:f>IF(M57="","",IFERROR(IF(M57&gt;=J57,"CUMPLE","NO CUMPLE"),"VALIDACIÓN TÉCNICA"))</x:f>
      </x:c>
      <x:c r="O57" s="28"/>
      <x:c r="P57" s="29"/>
      <x:c r="Q57" s="30" t="str">
        <x:f>IF(OR(L57="",P57=""),"",L57*P57)</x:f>
      </x:c>
      <x:c r="R57" s="30" t="n">
        <x:v>178778</x:v>
      </x:c>
      <x:c r="S57" s="30" t="n">
        <x:v>178778</x:v>
      </x:c>
      <x:c r="T57" s="25" t="str">
        <x:f>IF(Q57="","",IF(Q57&lt;=S57,"CUMPLE","NO CUMPLE"))</x:f>
      </x:c>
      <x:c r="U57" s="28"/>
    </x:row>
    <x:row r="58">
      <x:c r="A58" s="25" t="n">
        <x:v>49</x:v>
      </x:c>
      <x:c r="B58" s="26" t="str">
        <x:v>Fluoruro de sodio</x:v>
      </x:c>
      <x:c r="C58" s="26" t="str">
        <x:v>GIA (Manizales)</x:v>
      </x:c>
      <x:c r="D58" s="26" t="str">
        <x:v>7681-49-4</x:v>
      </x:c>
      <x:c r="E58" s="26" t="str">
        <x:v>99%</x:v>
      </x:c>
      <x:c r="F58" s="26" t="str">
        <x:v>Grado reactivo</x:v>
      </x:c>
      <x:c r="G58" s="31" t="n">
        <x:v>1</x:v>
      </x:c>
      <x:c r="H58" s="31" t="n">
        <x:v>250</x:v>
      </x:c>
      <x:c r="I58" s="31" t="str">
        <x:v>g</x:v>
      </x:c>
      <x:c r="J58" s="31" t="n">
        <x:f>IF(OR(G58="",H58=""),"",IFERROR(G58*H58,"VALIDACIÓN TÉCNICA"))</x:f>
        <x:v>250</x:v>
      </x:c>
      <x:c r="K58" s="32"/>
      <x:c r="L58" s="32"/>
      <x:c r="M58" s="31" t="str">
        <x:f>IF(OR(K58="",L58=""),"",K58*L58)</x:f>
      </x:c>
      <x:c r="N58" s="25" t="str">
        <x:f>IF(M58="","",IFERROR(IF(M58&gt;=J58,"CUMPLE","NO CUMPLE"),"VALIDACIÓN TÉCNICA"))</x:f>
      </x:c>
      <x:c r="O58" s="28"/>
      <x:c r="P58" s="29"/>
      <x:c r="Q58" s="30" t="str">
        <x:f>IF(OR(L58="",P58=""),"",L58*P58)</x:f>
      </x:c>
      <x:c r="R58" s="30" t="n">
        <x:v>715618</x:v>
      </x:c>
      <x:c r="S58" s="30" t="n">
        <x:v>715618</x:v>
      </x:c>
      <x:c r="T58" s="25" t="str">
        <x:f>IF(Q58="","",IF(Q58&lt;=S58,"CUMPLE","NO CUMPLE"))</x:f>
      </x:c>
      <x:c r="U58" s="28"/>
    </x:row>
    <x:row r="59">
      <x:c r="A59" s="25" t="n">
        <x:v>50</x:v>
      </x:c>
      <x:c r="B59" s="26" t="str">
        <x:v>Fluoruro de sodio</x:v>
      </x:c>
      <x:c r="C59" s="26" t="str">
        <x:v>RM (Bogota)</x:v>
      </x:c>
      <x:c r="D59" s="26" t="str">
        <x:v>7681-49-4</x:v>
      </x:c>
      <x:c r="E59" s="26" t="str">
        <x:v>99%</x:v>
      </x:c>
      <x:c r="F59" s="26" t="str">
        <x:v>Grado reactivo</x:v>
      </x:c>
      <x:c r="G59" s="31" t="n">
        <x:v>1</x:v>
      </x:c>
      <x:c r="H59" s="31" t="n">
        <x:v>250</x:v>
      </x:c>
      <x:c r="I59" s="31" t="str">
        <x:v>g</x:v>
      </x:c>
      <x:c r="J59" s="31" t="n">
        <x:f>IF(OR(G59="",H59=""),"",IFERROR(G59*H59,"VALIDACIÓN TÉCNICA"))</x:f>
        <x:v>250</x:v>
      </x:c>
      <x:c r="K59" s="32"/>
      <x:c r="L59" s="32"/>
      <x:c r="M59" s="31" t="str">
        <x:f>IF(OR(K59="",L59=""),"",K59*L59)</x:f>
      </x:c>
      <x:c r="N59" s="25" t="str">
        <x:f>IF(M59="","",IFERROR(IF(M59&gt;=J59,"CUMPLE","NO CUMPLE"),"VALIDACIÓN TÉCNICA"))</x:f>
      </x:c>
      <x:c r="O59" s="28"/>
      <x:c r="P59" s="29"/>
      <x:c r="Q59" s="30" t="str">
        <x:f>IF(OR(L59="",P59=""),"",L59*P59)</x:f>
      </x:c>
      <x:c r="R59" s="30" t="n">
        <x:v>715690</x:v>
      </x:c>
      <x:c r="S59" s="30" t="n">
        <x:v>715690</x:v>
      </x:c>
      <x:c r="T59" s="25" t="str">
        <x:f>IF(Q59="","",IF(Q59&lt;=S59,"CUMPLE","NO CUMPLE"))</x:f>
      </x:c>
      <x:c r="U59" s="28"/>
    </x:row>
    <x:row r="60">
      <x:c r="A60" s="25" t="n">
        <x:v>51</x:v>
      </x:c>
      <x:c r="B60" s="26" t="str">
        <x:v>Ftalato ácido de potasio</x:v>
      </x:c>
      <x:c r="C60" s="26" t="str">
        <x:v>GG (Cali)</x:v>
      </x:c>
      <x:c r="D60" s="26" t="str">
        <x:v>877-24-7</x:v>
      </x:c>
      <x:c r="E60" s="26" t="str"/>
      <x:c r="F60" s="26" t="str">
        <x:v>Grado Analitico</x:v>
      </x:c>
      <x:c r="G60" s="31" t="n">
        <x:v>1</x:v>
      </x:c>
      <x:c r="H60" s="31" t="n">
        <x:v>250</x:v>
      </x:c>
      <x:c r="I60" s="31" t="str">
        <x:v>g</x:v>
      </x:c>
      <x:c r="J60" s="31" t="n">
        <x:f>IF(OR(G60="",H60=""),"",IFERROR(G60*H60,"VALIDACIÓN TÉCNICA"))</x:f>
        <x:v>250</x:v>
      </x:c>
      <x:c r="K60" s="32"/>
      <x:c r="L60" s="32"/>
      <x:c r="M60" s="31" t="str">
        <x:f>IF(OR(K60="",L60=""),"",K60*L60)</x:f>
      </x:c>
      <x:c r="N60" s="25" t="str">
        <x:f>IF(M60="","",IFERROR(IF(M60&gt;=J60,"CUMPLE","NO CUMPLE"),"VALIDACIÓN TÉCNICA"))</x:f>
      </x:c>
      <x:c r="O60" s="28"/>
      <x:c r="P60" s="29"/>
      <x:c r="Q60" s="30" t="str">
        <x:f>IF(OR(L60="",P60=""),"",L60*P60)</x:f>
      </x:c>
      <x:c r="R60" s="30" t="n">
        <x:v>976098</x:v>
      </x:c>
      <x:c r="S60" s="30" t="n">
        <x:v>1952196</x:v>
      </x:c>
      <x:c r="T60" s="25" t="str">
        <x:f>IF(Q60="","",IF(Q60&lt;=S60,"CUMPLE","NO CUMPLE"))</x:f>
      </x:c>
      <x:c r="U60" s="28"/>
    </x:row>
    <x:row r="61">
      <x:c r="A61" s="25" t="n">
        <x:v>52</x:v>
      </x:c>
      <x:c r="B61" s="26" t="str">
        <x:v>Glicina</x:v>
      </x:c>
      <x:c r="C61" s="26" t="str">
        <x:v>GG (Cali)</x:v>
      </x:c>
      <x:c r="D61" s="26" t="str">
        <x:v>56-40-6</x:v>
      </x:c>
      <x:c r="E61" s="26" t="str">
        <x:v>&gt;99,5%</x:v>
      </x:c>
      <x:c r="F61" s="26" t="str">
        <x:v>Grado reactivo</x:v>
      </x:c>
      <x:c r="G61" s="31" t="n">
        <x:v>4</x:v>
      </x:c>
      <x:c r="H61" s="31" t="n">
        <x:v>1</x:v>
      </x:c>
      <x:c r="I61" s="31" t="str">
        <x:v>kg</x:v>
      </x:c>
      <x:c r="J61" s="31" t="n">
        <x:f>IF(OR(G61="",H61=""),"",IFERROR(G61*H61,"VALIDACIÓN TÉCNICA"))</x:f>
        <x:v>4</x:v>
      </x:c>
      <x:c r="K61" s="32"/>
      <x:c r="L61" s="32"/>
      <x:c r="M61" s="31" t="str">
        <x:f>IF(OR(K61="",L61=""),"",K61*L61)</x:f>
      </x:c>
      <x:c r="N61" s="25" t="str">
        <x:f>IF(M61="","",IFERROR(IF(M61&gt;=J61,"CUMPLE","NO CUMPLE"),"VALIDACIÓN TÉCNICA"))</x:f>
      </x:c>
      <x:c r="O61" s="28"/>
      <x:c r="P61" s="29"/>
      <x:c r="Q61" s="30" t="str">
        <x:f>IF(OR(L61="",P61=""),"",L61*P61)</x:f>
      </x:c>
      <x:c r="R61" s="30" t="n">
        <x:v>1164463</x:v>
      </x:c>
      <x:c r="S61" s="30" t="n">
        <x:v>4657852</x:v>
      </x:c>
      <x:c r="T61" s="25" t="str">
        <x:f>IF(Q61="","",IF(Q61&lt;=S61,"CUMPLE","NO CUMPLE"))</x:f>
      </x:c>
      <x:c r="U61" s="28"/>
    </x:row>
    <x:row r="62">
      <x:c r="A62" s="25" t="n">
        <x:v>53</x:v>
      </x:c>
      <x:c r="B62" s="26" t="str">
        <x:v>Hidrazina</x:v>
      </x:c>
      <x:c r="C62" s="26" t="str">
        <x:v>DAN (Bogota)</x:v>
      </x:c>
      <x:c r="D62" s="26" t="str">
        <x:v>302-01-2</x:v>
      </x:c>
      <x:c r="E62" s="26" t="str"/>
      <x:c r="F62" s="26" t="str">
        <x:v>Grado analítico</x:v>
      </x:c>
      <x:c r="G62" s="31" t="n">
        <x:v>1</x:v>
      </x:c>
      <x:c r="H62" s="31" t="n">
        <x:v>100</x:v>
      </x:c>
      <x:c r="I62" s="31" t="str">
        <x:v>g</x:v>
      </x:c>
      <x:c r="J62" s="31" t="n">
        <x:f>IF(OR(G62="",H62=""),"",IFERROR(G62*H62,"VALIDACIÓN TÉCNICA"))</x:f>
        <x:v>100</x:v>
      </x:c>
      <x:c r="K62" s="32"/>
      <x:c r="L62" s="32"/>
      <x:c r="M62" s="31" t="str">
        <x:f>IF(OR(K62="",L62=""),"",K62*L62)</x:f>
      </x:c>
      <x:c r="N62" s="25" t="str">
        <x:f>IF(M62="","",IFERROR(IF(M62&gt;=J62,"CUMPLE","NO CUMPLE"),"VALIDACIÓN TÉCNICA"))</x:f>
      </x:c>
      <x:c r="O62" s="28"/>
      <x:c r="P62" s="29"/>
      <x:c r="Q62" s="30" t="str">
        <x:f>IF(OR(L62="",P62=""),"",L62*P62)</x:f>
      </x:c>
      <x:c r="R62" s="30" t="n">
        <x:v>1361598</x:v>
      </x:c>
      <x:c r="S62" s="30" t="n">
        <x:v>1361598</x:v>
      </x:c>
      <x:c r="T62" s="25" t="str">
        <x:f>IF(Q62="","",IF(Q62&lt;=S62,"CUMPLE","NO CUMPLE"))</x:f>
      </x:c>
      <x:c r="U62" s="28"/>
    </x:row>
    <x:row r="63">
      <x:c r="A63" s="25" t="n">
        <x:v>54</x:v>
      </x:c>
      <x:c r="B63" s="26" t="str">
        <x:v>Hidrógeno fosfato de diamonio</x:v>
      </x:c>
      <x:c r="C63" s="26" t="str">
        <x:v>GG (Cali)</x:v>
      </x:c>
      <x:c r="D63" s="26" t="str">
        <x:v>7783-28-0</x:v>
      </x:c>
      <x:c r="E63" s="26" t="str"/>
      <x:c r="F63" s="26" t="str">
        <x:v>Grado Analitico</x:v>
      </x:c>
      <x:c r="G63" s="31" t="n">
        <x:v>1</x:v>
      </x:c>
      <x:c r="H63" s="31" t="n">
        <x:v>500</x:v>
      </x:c>
      <x:c r="I63" s="31" t="str">
        <x:v>g</x:v>
      </x:c>
      <x:c r="J63" s="31" t="n">
        <x:f>IF(OR(G63="",H63=""),"",IFERROR(G63*H63,"VALIDACIÓN TÉCNICA"))</x:f>
        <x:v>500</x:v>
      </x:c>
      <x:c r="K63" s="32"/>
      <x:c r="L63" s="32"/>
      <x:c r="M63" s="31" t="str">
        <x:f>IF(OR(K63="",L63=""),"",K63*L63)</x:f>
      </x:c>
      <x:c r="N63" s="25" t="str">
        <x:f>IF(M63="","",IFERROR(IF(M63&gt;=J63,"CUMPLE","NO CUMPLE"),"VALIDACIÓN TÉCNICA"))</x:f>
      </x:c>
      <x:c r="O63" s="28"/>
      <x:c r="P63" s="29"/>
      <x:c r="Q63" s="30" t="str">
        <x:f>IF(OR(L63="",P63=""),"",L63*P63)</x:f>
      </x:c>
      <x:c r="R63" s="30" t="n">
        <x:v>483741</x:v>
      </x:c>
      <x:c r="S63" s="30" t="n">
        <x:v>483741</x:v>
      </x:c>
      <x:c r="T63" s="25" t="str">
        <x:f>IF(Q63="","",IF(Q63&lt;=S63,"CUMPLE","NO CUMPLE"))</x:f>
      </x:c>
      <x:c r="U63" s="28"/>
    </x:row>
    <x:row r="64">
      <x:c r="A64" s="25" t="n">
        <x:v>55</x:v>
      </x:c>
      <x:c r="B64" s="26" t="str">
        <x:v>Hidróxido de Potasio</x:v>
      </x:c>
      <x:c r="C64" s="26" t="str">
        <x:v>GO (Bogota)</x:v>
      </x:c>
      <x:c r="D64" s="26" t="str">
        <x:v>1310-58-3</x:v>
      </x:c>
      <x:c r="E64" s="26" t="str">
        <x:v>99%</x:v>
      </x:c>
      <x:c r="F64" s="26" t="str">
        <x:v>Grado analítico</x:v>
      </x:c>
      <x:c r="G64" s="31" t="n">
        <x:v>4</x:v>
      </x:c>
      <x:c r="H64" s="31" t="n">
        <x:v>1</x:v>
      </x:c>
      <x:c r="I64" s="31" t="str">
        <x:v>kg</x:v>
      </x:c>
      <x:c r="J64" s="31" t="n">
        <x:f>IF(OR(G64="",H64=""),"",IFERROR(G64*H64,"VALIDACIÓN TÉCNICA"))</x:f>
        <x:v>4</x:v>
      </x:c>
      <x:c r="K64" s="32"/>
      <x:c r="L64" s="32"/>
      <x:c r="M64" s="31" t="str">
        <x:f>IF(OR(K64="",L64=""),"",K64*L64)</x:f>
      </x:c>
      <x:c r="N64" s="25" t="str">
        <x:f>IF(M64="","",IFERROR(IF(M64&gt;=J64,"CUMPLE","NO CUMPLE"),"VALIDACIÓN TÉCNICA"))</x:f>
      </x:c>
      <x:c r="O64" s="28"/>
      <x:c r="P64" s="29"/>
      <x:c r="Q64" s="30" t="str">
        <x:f>IF(OR(L64="",P64=""),"",L64*P64)</x:f>
      </x:c>
      <x:c r="R64" s="30" t="n">
        <x:v>323918</x:v>
      </x:c>
      <x:c r="S64" s="30" t="n">
        <x:v>1295672</x:v>
      </x:c>
      <x:c r="T64" s="25" t="str">
        <x:f>IF(Q64="","",IF(Q64&lt;=S64,"CUMPLE","NO CUMPLE"))</x:f>
      </x:c>
      <x:c r="U64" s="28"/>
    </x:row>
    <x:row r="65">
      <x:c r="A65" s="25" t="n">
        <x:v>56</x:v>
      </x:c>
      <x:c r="B65" s="26" t="str">
        <x:v>Hidróxido de Potasio</x:v>
      </x:c>
      <x:c r="C65" s="26" t="str">
        <x:v>GO (Bogota)</x:v>
      </x:c>
      <x:c r="D65" s="26" t="str">
        <x:v>1310-58-3</x:v>
      </x:c>
      <x:c r="E65" s="26" t="str">
        <x:v>97%</x:v>
      </x:c>
      <x:c r="F65" s="26" t="str">
        <x:v>Grado comercial</x:v>
      </x:c>
      <x:c r="G65" s="31" t="n">
        <x:v>4</x:v>
      </x:c>
      <x:c r="H65" s="31" t="n">
        <x:v>500</x:v>
      </x:c>
      <x:c r="I65" s="31" t="str">
        <x:v>g</x:v>
      </x:c>
      <x:c r="J65" s="31" t="n">
        <x:f>IF(OR(G65="",H65=""),"",IFERROR(G65*H65,"VALIDACIÓN TÉCNICA"))</x:f>
        <x:v>2000</x:v>
      </x:c>
      <x:c r="K65" s="32"/>
      <x:c r="L65" s="32"/>
      <x:c r="M65" s="31" t="str">
        <x:f>IF(OR(K65="",L65=""),"",K65*L65)</x:f>
      </x:c>
      <x:c r="N65" s="25" t="str">
        <x:f>IF(M65="","",IFERROR(IF(M65&gt;=J65,"CUMPLE","NO CUMPLE"),"VALIDACIÓN TÉCNICA"))</x:f>
      </x:c>
      <x:c r="O65" s="28"/>
      <x:c r="P65" s="29"/>
      <x:c r="Q65" s="30" t="str">
        <x:f>IF(OR(L65="",P65=""),"",L65*P65)</x:f>
      </x:c>
      <x:c r="R65" s="30" t="n">
        <x:v>180434</x:v>
      </x:c>
      <x:c r="S65" s="30" t="n">
        <x:v>721736</x:v>
      </x:c>
      <x:c r="T65" s="25" t="str">
        <x:f>IF(Q65="","",IF(Q65&lt;=S65,"CUMPLE","NO CUMPLE"))</x:f>
      </x:c>
      <x:c r="U65" s="28"/>
    </x:row>
    <x:row r="66">
      <x:c r="A66" s="25" t="n">
        <x:v>57</x:v>
      </x:c>
      <x:c r="B66" s="26" t="str">
        <x:v>hidróxido de tetrabutilamonio</x:v>
      </x:c>
      <x:c r="C66" s="26" t="str">
        <x:v>GIA (Bogota)</x:v>
      </x:c>
      <x:c r="D66" s="26" t="str">
        <x:v>147741-30-8</x:v>
      </x:c>
      <x:c r="E66" s="26" t="str">
        <x:v>99%</x:v>
      </x:c>
      <x:c r="F66" s="26" t="str">
        <x:v>Grado ultrapuro</x:v>
      </x:c>
      <x:c r="G66" s="31" t="n">
        <x:v>1</x:v>
      </x:c>
      <x:c r="H66" s="31" t="n">
        <x:v>10</x:v>
      </x:c>
      <x:c r="I66" s="31" t="str">
        <x:v>g</x:v>
      </x:c>
      <x:c r="J66" s="31" t="n">
        <x:f>IF(OR(G66="",H66=""),"",IFERROR(G66*H66,"VALIDACIÓN TÉCNICA"))</x:f>
        <x:v>10</x:v>
      </x:c>
      <x:c r="K66" s="32"/>
      <x:c r="L66" s="32"/>
      <x:c r="M66" s="31" t="str">
        <x:f>IF(OR(K66="",L66=""),"",K66*L66)</x:f>
      </x:c>
      <x:c r="N66" s="25" t="str">
        <x:f>IF(M66="","",IFERROR(IF(M66&gt;=J66,"CUMPLE","NO CUMPLE"),"VALIDACIÓN TÉCNICA"))</x:f>
      </x:c>
      <x:c r="O66" s="28"/>
      <x:c r="P66" s="29"/>
      <x:c r="Q66" s="30" t="str">
        <x:f>IF(OR(L66="",P66=""),"",L66*P66)</x:f>
      </x:c>
      <x:c r="R66" s="30" t="n">
        <x:v>660728</x:v>
      </x:c>
      <x:c r="S66" s="30" t="n">
        <x:v>660728</x:v>
      </x:c>
      <x:c r="T66" s="25" t="str">
        <x:f>IF(Q66="","",IF(Q66&lt;=S66,"CUMPLE","NO CUMPLE"))</x:f>
      </x:c>
      <x:c r="U66" s="28"/>
    </x:row>
    <x:row r="67">
      <x:c r="A67" s="25" t="n">
        <x:v>58</x:v>
      </x:c>
      <x:c r="B67" s="26" t="str">
        <x:v>Hidruro de titanio (TiH2),  Pureza ≥  99%</x:v>
      </x:c>
      <x:c r="C67" s="26" t="str">
        <x:v>DAN (Bogota)</x:v>
      </x:c>
      <x:c r="D67" s="26" t="str">
        <x:v>7704-98-5</x:v>
      </x:c>
      <x:c r="E67" s="26" t="str"/>
      <x:c r="F67" s="26" t="str">
        <x:v>Grado ultrapuro</x:v>
      </x:c>
      <x:c r="G67" s="31" t="n">
        <x:v>5</x:v>
      </x:c>
      <x:c r="H67" s="31" t="n">
        <x:v>100</x:v>
      </x:c>
      <x:c r="I67" s="31" t="str">
        <x:v>g</x:v>
      </x:c>
      <x:c r="J67" s="31" t="n">
        <x:f>IF(OR(G67="",H67=""),"",IFERROR(G67*H67,"VALIDACIÓN TÉCNICA"))</x:f>
        <x:v>500</x:v>
      </x:c>
      <x:c r="K67" s="32"/>
      <x:c r="L67" s="32"/>
      <x:c r="M67" s="31" t="str">
        <x:f>IF(OR(K67="",L67=""),"",K67*L67)</x:f>
      </x:c>
      <x:c r="N67" s="25" t="str">
        <x:f>IF(M67="","",IFERROR(IF(M67&gt;=J67,"CUMPLE","NO CUMPLE"),"VALIDACIÓN TÉCNICA"))</x:f>
      </x:c>
      <x:c r="O67" s="28"/>
      <x:c r="P67" s="29"/>
      <x:c r="Q67" s="30" t="str">
        <x:f>IF(OR(L67="",P67=""),"",L67*P67)</x:f>
      </x:c>
      <x:c r="R67" s="30" t="n">
        <x:v>1445166</x:v>
      </x:c>
      <x:c r="S67" s="30" t="n">
        <x:v>7225830</x:v>
      </x:c>
      <x:c r="T67" s="25" t="str">
        <x:f>IF(Q67="","",IF(Q67&lt;=S67,"CUMPLE","NO CUMPLE"))</x:f>
      </x:c>
      <x:c r="U67" s="28"/>
    </x:row>
    <x:row r="68">
      <x:c r="A68" s="25" t="n">
        <x:v>59</x:v>
      </x:c>
      <x:c r="B68" s="26" t="str">
        <x:v>Hierro (Fe),  Pureza ≥  99%</x:v>
      </x:c>
      <x:c r="C68" s="26" t="str">
        <x:v>DAN (Bogota)</x:v>
      </x:c>
      <x:c r="D68" s="26" t="str">
        <x:v>7439-89-6</x:v>
      </x:c>
      <x:c r="E68" s="26" t="str"/>
      <x:c r="F68" s="26" t="str">
        <x:v>Grado ultrapuro</x:v>
      </x:c>
      <x:c r="G68" s="31" t="n">
        <x:v>1</x:v>
      </x:c>
      <x:c r="H68" s="31" t="n">
        <x:v>1</x:v>
      </x:c>
      <x:c r="I68" s="31" t="str">
        <x:v>kg</x:v>
      </x:c>
      <x:c r="J68" s="31" t="n">
        <x:f>IF(OR(G68="",H68=""),"",IFERROR(G68*H68,"VALIDACIÓN TÉCNICA"))</x:f>
        <x:v>1</x:v>
      </x:c>
      <x:c r="K68" s="32"/>
      <x:c r="L68" s="32"/>
      <x:c r="M68" s="31" t="str">
        <x:f>IF(OR(K68="",L68=""),"",K68*L68)</x:f>
      </x:c>
      <x:c r="N68" s="25" t="str">
        <x:f>IF(M68="","",IFERROR(IF(M68&gt;=J68,"CUMPLE","NO CUMPLE"),"VALIDACIÓN TÉCNICA"))</x:f>
      </x:c>
      <x:c r="O68" s="28"/>
      <x:c r="P68" s="29"/>
      <x:c r="Q68" s="30" t="str">
        <x:f>IF(OR(L68="",P68=""),"",L68*P68)</x:f>
      </x:c>
      <x:c r="R68" s="30" t="n">
        <x:v>1409198</x:v>
      </x:c>
      <x:c r="S68" s="30" t="n">
        <x:v>1409198</x:v>
      </x:c>
      <x:c r="T68" s="25" t="str">
        <x:f>IF(Q68="","",IF(Q68&lt;=S68,"CUMPLE","NO CUMPLE"))</x:f>
      </x:c>
      <x:c r="U68" s="28"/>
    </x:row>
    <x:row r="69">
      <x:c r="A69" s="25" t="n">
        <x:v>60</x:v>
      </x:c>
      <x:c r="B69" s="26" t="str">
        <x:v>L(+) Ácido ascorbico</x:v>
      </x:c>
      <x:c r="C69" s="26" t="str">
        <x:v>DAN (Bogota)</x:v>
      </x:c>
      <x:c r="D69" s="26" t="str">
        <x:v>50-81-7</x:v>
      </x:c>
      <x:c r="E69" s="26" t="str"/>
      <x:c r="F69" s="26" t="str">
        <x:v>Grado analítico</x:v>
      </x:c>
      <x:c r="G69" s="31" t="n">
        <x:v>2</x:v>
      </x:c>
      <x:c r="H69" s="31" t="n">
        <x:v>250</x:v>
      </x:c>
      <x:c r="I69" s="31" t="str">
        <x:v>g</x:v>
      </x:c>
      <x:c r="J69" s="31" t="n">
        <x:f>IF(OR(G69="",H69=""),"",IFERROR(G69*H69,"VALIDACIÓN TÉCNICA"))</x:f>
        <x:v>500</x:v>
      </x:c>
      <x:c r="K69" s="32"/>
      <x:c r="L69" s="32"/>
      <x:c r="M69" s="31" t="str">
        <x:f>IF(OR(K69="",L69=""),"",K69*L69)</x:f>
      </x:c>
      <x:c r="N69" s="25" t="str">
        <x:f>IF(M69="","",IFERROR(IF(M69&gt;=J69,"CUMPLE","NO CUMPLE"),"VALIDACIÓN TÉCNICA"))</x:f>
      </x:c>
      <x:c r="O69" s="28"/>
      <x:c r="P69" s="29"/>
      <x:c r="Q69" s="30" t="str">
        <x:f>IF(OR(L69="",P69=""),"",L69*P69)</x:f>
      </x:c>
      <x:c r="R69" s="30" t="n">
        <x:v>643246</x:v>
      </x:c>
      <x:c r="S69" s="30" t="n">
        <x:v>1286492</x:v>
      </x:c>
      <x:c r="T69" s="25" t="str">
        <x:f>IF(Q69="","",IF(Q69&lt;=S69,"CUMPLE","NO CUMPLE"))</x:f>
      </x:c>
      <x:c r="U69" s="28"/>
    </x:row>
    <x:row r="70">
      <x:c r="A70" s="25" t="n">
        <x:v>61</x:v>
      </x:c>
      <x:c r="B70" s="26" t="str">
        <x:v>L(+) Ácido ascorbico</x:v>
      </x:c>
      <x:c r="C70" s="26" t="str">
        <x:v>GG (Cali)</x:v>
      </x:c>
      <x:c r="D70" s="26" t="str">
        <x:v>50-81-7</x:v>
      </x:c>
      <x:c r="E70" s="26" t="str">
        <x:v>99.0 - 100.5 %</x:v>
      </x:c>
      <x:c r="F70" s="26" t="str">
        <x:v>Grado Analitico</x:v>
      </x:c>
      <x:c r="G70" s="31" t="n">
        <x:v>2</x:v>
      </x:c>
      <x:c r="H70" s="31" t="n">
        <x:v>500</x:v>
      </x:c>
      <x:c r="I70" s="31" t="str">
        <x:v>g</x:v>
      </x:c>
      <x:c r="J70" s="31" t="n">
        <x:f>IF(OR(G70="",H70=""),"",IFERROR(G70*H70,"VALIDACIÓN TÉCNICA"))</x:f>
        <x:v>1000</x:v>
      </x:c>
      <x:c r="K70" s="32"/>
      <x:c r="L70" s="32"/>
      <x:c r="M70" s="31" t="str">
        <x:f>IF(OR(K70="",L70=""),"",K70*L70)</x:f>
      </x:c>
      <x:c r="N70" s="25" t="str">
        <x:f>IF(M70="","",IFERROR(IF(M70&gt;=J70,"CUMPLE","NO CUMPLE"),"VALIDACIÓN TÉCNICA"))</x:f>
      </x:c>
      <x:c r="O70" s="28"/>
      <x:c r="P70" s="29"/>
      <x:c r="Q70" s="30" t="str">
        <x:f>IF(OR(L70="",P70=""),"",L70*P70)</x:f>
      </x:c>
      <x:c r="R70" s="30" t="n">
        <x:v>778930</x:v>
      </x:c>
      <x:c r="S70" s="30" t="n">
        <x:v>1557860</x:v>
      </x:c>
      <x:c r="T70" s="25" t="str">
        <x:f>IF(Q70="","",IF(Q70&lt;=S70,"CUMPLE","NO CUMPLE"))</x:f>
      </x:c>
      <x:c r="U70" s="28"/>
    </x:row>
    <x:row r="71">
      <x:c r="A71" s="25" t="n">
        <x:v>62</x:v>
      </x:c>
      <x:c r="B71" s="26" t="str">
        <x:v>L(+) Ácido ascorbico</x:v>
      </x:c>
      <x:c r="C71" s="26" t="str">
        <x:v>GG (Cali)</x:v>
      </x:c>
      <x:c r="D71" s="26" t="str">
        <x:v>50-81-7</x:v>
      </x:c>
      <x:c r="E71" s="26" t="str">
        <x:v>99.0 - 100.5 %</x:v>
      </x:c>
      <x:c r="F71" s="26" t="str">
        <x:v>Grado reactivo</x:v>
      </x:c>
      <x:c r="G71" s="31" t="n">
        <x:v>1</x:v>
      </x:c>
      <x:c r="H71" s="31" t="n">
        <x:v>500</x:v>
      </x:c>
      <x:c r="I71" s="31" t="str">
        <x:v>g</x:v>
      </x:c>
      <x:c r="J71" s="31" t="n">
        <x:f>IF(OR(G71="",H71=""),"",IFERROR(G71*H71,"VALIDACIÓN TÉCNICA"))</x:f>
        <x:v>500</x:v>
      </x:c>
      <x:c r="K71" s="32"/>
      <x:c r="L71" s="32"/>
      <x:c r="M71" s="31" t="str">
        <x:f>IF(OR(K71="",L71=""),"",K71*L71)</x:f>
      </x:c>
      <x:c r="N71" s="25" t="str">
        <x:f>IF(M71="","",IFERROR(IF(M71&gt;=J71,"CUMPLE","NO CUMPLE"),"VALIDACIÓN TÉCNICA"))</x:f>
      </x:c>
      <x:c r="O71" s="28"/>
      <x:c r="P71" s="29"/>
      <x:c r="Q71" s="30" t="str">
        <x:f>IF(OR(L71="",P71=""),"",L71*P71)</x:f>
      </x:c>
      <x:c r="R71" s="30" t="n">
        <x:v>778930</x:v>
      </x:c>
      <x:c r="S71" s="30" t="n">
        <x:v>778930</x:v>
      </x:c>
      <x:c r="T71" s="25" t="str">
        <x:f>IF(Q71="","",IF(Q71&lt;=S71,"CUMPLE","NO CUMPLE"))</x:f>
      </x:c>
      <x:c r="U71" s="28"/>
    </x:row>
    <x:row r="72">
      <x:c r="A72" s="25" t="n">
        <x:v>63</x:v>
      </x:c>
      <x:c r="B72" s="26" t="str">
        <x:v>Lamina de Oro (Au197)</x:v>
      </x:c>
      <x:c r="C72" s="26" t="str">
        <x:v>DAN (Bogota)</x:v>
      </x:c>
      <x:c r="D72" s="26" t="str">
        <x:v>7440-57-5</x:v>
      </x:c>
      <x:c r="E72" s="26" t="str">
        <x:v>99.99%</x:v>
      </x:c>
      <x:c r="F72" s="26" t="str">
        <x:v>Grado ultrapuro</x:v>
      </x:c>
      <x:c r="G72" s="31" t="n">
        <x:v>1</x:v>
      </x:c>
      <x:c r="H72" s="31" t="n">
        <x:v>6</x:v>
      </x:c>
      <x:c r="I72" s="31" t="str">
        <x:v>g</x:v>
      </x:c>
      <x:c r="J72" s="31" t="n">
        <x:f>IF(OR(G72="",H72=""),"",IFERROR(G72*H72,"VALIDACIÓN TÉCNICA"))</x:f>
        <x:v>6</x:v>
      </x:c>
      <x:c r="K72" s="32"/>
      <x:c r="L72" s="32"/>
      <x:c r="M72" s="31" t="str">
        <x:f>IF(OR(K72="",L72=""),"",K72*L72)</x:f>
      </x:c>
      <x:c r="N72" s="25" t="str">
        <x:f>IF(M72="","",IFERROR(IF(M72&gt;=J72,"CUMPLE","NO CUMPLE"),"VALIDACIÓN TÉCNICA"))</x:f>
      </x:c>
      <x:c r="O72" s="28"/>
      <x:c r="P72" s="29"/>
      <x:c r="Q72" s="30" t="str">
        <x:f>IF(OR(L72="",P72=""),"",L72*P72)</x:f>
      </x:c>
      <x:c r="R72" s="30" t="n">
        <x:v>12104085</x:v>
      </x:c>
      <x:c r="S72" s="30" t="n">
        <x:v>12104085</x:v>
      </x:c>
      <x:c r="T72" s="25" t="str">
        <x:f>IF(Q72="","",IF(Q72&lt;=S72,"CUMPLE","NO CUMPLE"))</x:f>
      </x:c>
      <x:c r="U72" s="28"/>
    </x:row>
    <x:row r="73">
      <x:c r="A73" s="25" t="n">
        <x:v>64</x:v>
      </x:c>
      <x:c r="B73" s="26" t="str">
        <x:v>Litio metálico (Li, barras) Pureza ≥ 99.9%,</x:v>
      </x:c>
      <x:c r="C73" s="26" t="str">
        <x:v>DAN (Bogota)</x:v>
      </x:c>
      <x:c r="D73" s="26" t="str">
        <x:v>7439-93-2</x:v>
      </x:c>
      <x:c r="E73" s="26" t="str"/>
      <x:c r="F73" s="26" t="str">
        <x:v>Grado ultrapuro</x:v>
      </x:c>
      <x:c r="G73" s="31" t="n">
        <x:v>8</x:v>
      </x:c>
      <x:c r="H73" s="31" t="n">
        <x:v>250</x:v>
      </x:c>
      <x:c r="I73" s="31" t="str">
        <x:v>g</x:v>
      </x:c>
      <x:c r="J73" s="31" t="n">
        <x:f>IF(OR(G73="",H73=""),"",IFERROR(G73*H73,"VALIDACIÓN TÉCNICA"))</x:f>
        <x:v>2000</x:v>
      </x:c>
      <x:c r="K73" s="32"/>
      <x:c r="L73" s="32"/>
      <x:c r="M73" s="31" t="str">
        <x:f>IF(OR(K73="",L73=""),"",K73*L73)</x:f>
      </x:c>
      <x:c r="N73" s="25" t="str">
        <x:f>IF(M73="","",IFERROR(IF(M73&gt;=J73,"CUMPLE","NO CUMPLE"),"VALIDACIÓN TÉCNICA"))</x:f>
      </x:c>
      <x:c r="O73" s="28"/>
      <x:c r="P73" s="29"/>
      <x:c r="Q73" s="30" t="str">
        <x:f>IF(OR(L73="",P73=""),"",L73*P73)</x:f>
      </x:c>
      <x:c r="R73" s="30" t="n">
        <x:v>6030444</x:v>
      </x:c>
      <x:c r="S73" s="30" t="n">
        <x:v>48243552</x:v>
      </x:c>
      <x:c r="T73" s="25" t="str">
        <x:f>IF(Q73="","",IF(Q73&lt;=S73,"CUMPLE","NO CUMPLE"))</x:f>
      </x:c>
      <x:c r="U73" s="28"/>
    </x:row>
    <x:row r="74">
      <x:c r="A74" s="25" t="n">
        <x:v>65</x:v>
      </x:c>
      <x:c r="B74" s="26" t="str">
        <x:v>Metaborato de litio</x:v>
      </x:c>
      <x:c r="C74" s="26" t="str">
        <x:v>DAN (Bogota)</x:v>
      </x:c>
      <x:c r="D74" s="26" t="str">
        <x:v>13453-69-5</x:v>
      </x:c>
      <x:c r="E74" s="26" t="str"/>
      <x:c r="F74" s="26" t="str">
        <x:v>Grado analítico</x:v>
      </x:c>
      <x:c r="G74" s="31" t="n">
        <x:v>2</x:v>
      </x:c>
      <x:c r="H74" s="31" t="n">
        <x:v>100</x:v>
      </x:c>
      <x:c r="I74" s="31" t="str">
        <x:v>g</x:v>
      </x:c>
      <x:c r="J74" s="31" t="n">
        <x:f>IF(OR(G74="",H74=""),"",IFERROR(G74*H74,"VALIDACIÓN TÉCNICA"))</x:f>
        <x:v>200</x:v>
      </x:c>
      <x:c r="K74" s="32"/>
      <x:c r="L74" s="32"/>
      <x:c r="M74" s="31" t="str">
        <x:f>IF(OR(K74="",L74=""),"",K74*L74)</x:f>
      </x:c>
      <x:c r="N74" s="25" t="str">
        <x:f>IF(M74="","",IFERROR(IF(M74&gt;=J74,"CUMPLE","NO CUMPLE"),"VALIDACIÓN TÉCNICA"))</x:f>
      </x:c>
      <x:c r="O74" s="28"/>
      <x:c r="P74" s="29"/>
      <x:c r="Q74" s="30" t="str">
        <x:f>IF(OR(L74="",P74=""),"",L74*P74)</x:f>
      </x:c>
      <x:c r="R74" s="30" t="n">
        <x:v>1230889</x:v>
      </x:c>
      <x:c r="S74" s="30" t="n">
        <x:v>2461778</x:v>
      </x:c>
      <x:c r="T74" s="25" t="str">
        <x:f>IF(Q74="","",IF(Q74&lt;=S74,"CUMPLE","NO CUMPLE"))</x:f>
      </x:c>
      <x:c r="U74" s="28"/>
    </x:row>
    <x:row r="75">
      <x:c r="A75" s="25" t="n">
        <x:v>66</x:v>
      </x:c>
      <x:c r="B75" s="26" t="str">
        <x:v>Molibdato de amonio</x:v>
      </x:c>
      <x:c r="C75" s="26" t="str">
        <x:v>GG (Cali)</x:v>
      </x:c>
      <x:c r="D75" s="26" t="str">
        <x:v>12054-85-2</x:v>
      </x:c>
      <x:c r="E75" s="26" t="str"/>
      <x:c r="F75" s="26" t="str">
        <x:v>Grado Analitico</x:v>
      </x:c>
      <x:c r="G75" s="31" t="n">
        <x:v>1</x:v>
      </x:c>
      <x:c r="H75" s="31" t="n">
        <x:v>100</x:v>
      </x:c>
      <x:c r="I75" s="31" t="str">
        <x:v>g</x:v>
      </x:c>
      <x:c r="J75" s="31" t="n">
        <x:f>IF(OR(G75="",H75=""),"",IFERROR(G75*H75,"VALIDACIÓN TÉCNICA"))</x:f>
        <x:v>100</x:v>
      </x:c>
      <x:c r="K75" s="32"/>
      <x:c r="L75" s="32"/>
      <x:c r="M75" s="31" t="str">
        <x:f>IF(OR(K75="",L75=""),"",K75*L75)</x:f>
      </x:c>
      <x:c r="N75" s="25" t="str">
        <x:f>IF(M75="","",IFERROR(IF(M75&gt;=J75,"CUMPLE","NO CUMPLE"),"VALIDACIÓN TÉCNICA"))</x:f>
      </x:c>
      <x:c r="O75" s="28"/>
      <x:c r="P75" s="29"/>
      <x:c r="Q75" s="30" t="str">
        <x:f>IF(OR(L75="",P75=""),"",L75*P75)</x:f>
      </x:c>
      <x:c r="R75" s="30" t="n">
        <x:v>1242985</x:v>
      </x:c>
      <x:c r="S75" s="30" t="n">
        <x:v>1242985</x:v>
      </x:c>
      <x:c r="T75" s="25" t="str">
        <x:f>IF(Q75="","",IF(Q75&lt;=S75,"CUMPLE","NO CUMPLE"))</x:f>
      </x:c>
      <x:c r="U75" s="28"/>
    </x:row>
    <x:row r="76">
      <x:c r="A76" s="25" t="n">
        <x:v>67</x:v>
      </x:c>
      <x:c r="B76" s="26" t="str">
        <x:v>Nitrato de neodimio (III)</x:v>
      </x:c>
      <x:c r="C76" s="26" t="str">
        <x:v>DAN (Bogota)</x:v>
      </x:c>
      <x:c r="D76" s="26" t="str">
        <x:v>16454-60-7</x:v>
      </x:c>
      <x:c r="E76" s="26" t="str"/>
      <x:c r="F76" s="26" t="str">
        <x:v>Grado analítico</x:v>
      </x:c>
      <x:c r="G76" s="31" t="n">
        <x:v>2</x:v>
      </x:c>
      <x:c r="H76" s="31" t="n">
        <x:v>25</x:v>
      </x:c>
      <x:c r="I76" s="31" t="str">
        <x:v>g</x:v>
      </x:c>
      <x:c r="J76" s="31" t="n">
        <x:f>IF(OR(G76="",H76=""),"",IFERROR(G76*H76,"VALIDACIÓN TÉCNICA"))</x:f>
        <x:v>50</x:v>
      </x:c>
      <x:c r="K76" s="32"/>
      <x:c r="L76" s="32"/>
      <x:c r="M76" s="31" t="str">
        <x:f>IF(OR(K76="",L76=""),"",K76*L76)</x:f>
      </x:c>
      <x:c r="N76" s="25" t="str">
        <x:f>IF(M76="","",IFERROR(IF(M76&gt;=J76,"CUMPLE","NO CUMPLE"),"VALIDACIÓN TÉCNICA"))</x:f>
      </x:c>
      <x:c r="O76" s="28"/>
      <x:c r="P76" s="29"/>
      <x:c r="Q76" s="30" t="str">
        <x:f>IF(OR(L76="",P76=""),"",L76*P76)</x:f>
      </x:c>
      <x:c r="R76" s="30" t="n">
        <x:v>279531</x:v>
      </x:c>
      <x:c r="S76" s="30" t="n">
        <x:v>559062</x:v>
      </x:c>
      <x:c r="T76" s="25" t="str">
        <x:f>IF(Q76="","",IF(Q76&lt;=S76,"CUMPLE","NO CUMPLE"))</x:f>
      </x:c>
      <x:c r="U76" s="28"/>
    </x:row>
    <x:row r="77">
      <x:c r="A77" s="25" t="n">
        <x:v>68</x:v>
      </x:c>
      <x:c r="B77" s="26" t="str">
        <x:v>Nitrato de Potasio</x:v>
      </x:c>
      <x:c r="C77" s="26" t="str">
        <x:v>GG (Cali)</x:v>
      </x:c>
      <x:c r="D77" s="26" t="str">
        <x:v>7757-79-1</x:v>
      </x:c>
      <x:c r="E77" s="26" t="str"/>
      <x:c r="F77" s="26" t="str">
        <x:v>Grado Analitico</x:v>
      </x:c>
      <x:c r="G77" s="31" t="n">
        <x:v>2</x:v>
      </x:c>
      <x:c r="H77" s="31" t="n">
        <x:v>500</x:v>
      </x:c>
      <x:c r="I77" s="31" t="str">
        <x:v>g</x:v>
      </x:c>
      <x:c r="J77" s="31" t="n">
        <x:f>IF(OR(G77="",H77=""),"",IFERROR(G77*H77,"VALIDACIÓN TÉCNICA"))</x:f>
        <x:v>1000</x:v>
      </x:c>
      <x:c r="K77" s="32"/>
      <x:c r="L77" s="32"/>
      <x:c r="M77" s="31" t="str">
        <x:f>IF(OR(K77="",L77=""),"",K77*L77)</x:f>
      </x:c>
      <x:c r="N77" s="25" t="str">
        <x:f>IF(M77="","",IFERROR(IF(M77&gt;=J77,"CUMPLE","NO CUMPLE"),"VALIDACIÓN TÉCNICA"))</x:f>
      </x:c>
      <x:c r="O77" s="28"/>
      <x:c r="P77" s="29"/>
      <x:c r="Q77" s="30" t="str">
        <x:f>IF(OR(L77="",P77=""),"",L77*P77)</x:f>
      </x:c>
      <x:c r="R77" s="30" t="n">
        <x:v>482902</x:v>
      </x:c>
      <x:c r="S77" s="30" t="n">
        <x:v>965804</x:v>
      </x:c>
      <x:c r="T77" s="25" t="str">
        <x:f>IF(Q77="","",IF(Q77&lt;=S77,"CUMPLE","NO CUMPLE"))</x:f>
      </x:c>
      <x:c r="U77" s="28"/>
    </x:row>
    <x:row r="78">
      <x:c r="A78" s="25" t="n">
        <x:v>69</x:v>
      </x:c>
      <x:c r="B78" s="26" t="str">
        <x:v>Nitrato de sodio</x:v>
      </x:c>
      <x:c r="C78" s="26" t="str">
        <x:v>DAN (Bogota)</x:v>
      </x:c>
      <x:c r="D78" s="26" t="str">
        <x:v>7631-99-4</x:v>
      </x:c>
      <x:c r="E78" s="26" t="str"/>
      <x:c r="F78" s="26" t="str">
        <x:v>Grado analítico</x:v>
      </x:c>
      <x:c r="G78" s="31" t="n">
        <x:v>1</x:v>
      </x:c>
      <x:c r="H78" s="31" t="n">
        <x:v>500</x:v>
      </x:c>
      <x:c r="I78" s="31" t="str">
        <x:v>g</x:v>
      </x:c>
      <x:c r="J78" s="31" t="n">
        <x:f>IF(OR(G78="",H78=""),"",IFERROR(G78*H78,"VALIDACIÓN TÉCNICA"))</x:f>
        <x:v>500</x:v>
      </x:c>
      <x:c r="K78" s="32"/>
      <x:c r="L78" s="32"/>
      <x:c r="M78" s="31" t="str">
        <x:f>IF(OR(K78="",L78=""),"",K78*L78)</x:f>
      </x:c>
      <x:c r="N78" s="25" t="str">
        <x:f>IF(M78="","",IFERROR(IF(M78&gt;=J78,"CUMPLE","NO CUMPLE"),"VALIDACIÓN TÉCNICA"))</x:f>
      </x:c>
      <x:c r="O78" s="28"/>
      <x:c r="P78" s="29"/>
      <x:c r="Q78" s="30" t="str">
        <x:f>IF(OR(L78="",P78=""),"",L78*P78)</x:f>
      </x:c>
      <x:c r="R78" s="30" t="n">
        <x:v>590567</x:v>
      </x:c>
      <x:c r="S78" s="30" t="n">
        <x:v>590567</x:v>
      </x:c>
      <x:c r="T78" s="25" t="str">
        <x:f>IF(Q78="","",IF(Q78&lt;=S78,"CUMPLE","NO CUMPLE"))</x:f>
      </x:c>
      <x:c r="U78" s="28"/>
    </x:row>
    <x:row r="79">
      <x:c r="A79" s="25" t="n">
        <x:v>70</x:v>
      </x:c>
      <x:c r="B79" s="26" t="str">
        <x:v>Nitrato de sodio</x:v>
      </x:c>
      <x:c r="C79" s="26" t="str">
        <x:v>GIA (Manizales)</x:v>
      </x:c>
      <x:c r="D79" s="26" t="str">
        <x:v>7631-99-4</x:v>
      </x:c>
      <x:c r="E79" s="26" t="str">
        <x:v>99%</x:v>
      </x:c>
      <x:c r="F79" s="26" t="str">
        <x:v>Grado reactivo</x:v>
      </x:c>
      <x:c r="G79" s="31" t="n">
        <x:v>1</x:v>
      </x:c>
      <x:c r="H79" s="31" t="n">
        <x:v>250</x:v>
      </x:c>
      <x:c r="I79" s="31" t="str">
        <x:v>g</x:v>
      </x:c>
      <x:c r="J79" s="31" t="n">
        <x:f>IF(OR(G79="",H79=""),"",IFERROR(G79*H79,"VALIDACIÓN TÉCNICA"))</x:f>
        <x:v>250</x:v>
      </x:c>
      <x:c r="K79" s="32"/>
      <x:c r="L79" s="32"/>
      <x:c r="M79" s="31" t="str">
        <x:f>IF(OR(K79="",L79=""),"",K79*L79)</x:f>
      </x:c>
      <x:c r="N79" s="25" t="str">
        <x:f>IF(M79="","",IFERROR(IF(M79&gt;=J79,"CUMPLE","NO CUMPLE"),"VALIDACIÓN TÉCNICA"))</x:f>
      </x:c>
      <x:c r="O79" s="28"/>
      <x:c r="P79" s="29"/>
      <x:c r="Q79" s="30" t="str">
        <x:f>IF(OR(L79="",P79=""),"",L79*P79)</x:f>
      </x:c>
      <x:c r="R79" s="30" t="n">
        <x:v>277645</x:v>
      </x:c>
      <x:c r="S79" s="30" t="n">
        <x:v>277645</x:v>
      </x:c>
      <x:c r="T79" s="25" t="str">
        <x:f>IF(Q79="","",IF(Q79&lt;=S79,"CUMPLE","NO CUMPLE"))</x:f>
      </x:c>
      <x:c r="U79" s="28"/>
    </x:row>
    <x:row r="80">
      <x:c r="A80" s="25" t="n">
        <x:v>71</x:v>
      </x:c>
      <x:c r="B80" s="26" t="str">
        <x:v>Nitrito de sodio</x:v>
      </x:c>
      <x:c r="C80" s="26" t="str">
        <x:v>DAN (Bogota)</x:v>
      </x:c>
      <x:c r="D80" s="26" t="str">
        <x:v>7631-99-4</x:v>
      </x:c>
      <x:c r="E80" s="26" t="str"/>
      <x:c r="F80" s="26" t="str">
        <x:v>Grado analítico</x:v>
      </x:c>
      <x:c r="G80" s="31" t="n">
        <x:v>1</x:v>
      </x:c>
      <x:c r="H80" s="31" t="n">
        <x:v>500</x:v>
      </x:c>
      <x:c r="I80" s="31" t="str">
        <x:v>g</x:v>
      </x:c>
      <x:c r="J80" s="31" t="n">
        <x:f>IF(OR(G80="",H80=""),"",IFERROR(G80*H80,"VALIDACIÓN TÉCNICA"))</x:f>
        <x:v>500</x:v>
      </x:c>
      <x:c r="K80" s="32"/>
      <x:c r="L80" s="32"/>
      <x:c r="M80" s="31" t="str">
        <x:f>IF(OR(K80="",L80=""),"",K80*L80)</x:f>
      </x:c>
      <x:c r="N80" s="25" t="str">
        <x:f>IF(M80="","",IFERROR(IF(M80&gt;=J80,"CUMPLE","NO CUMPLE"),"VALIDACIÓN TÉCNICA"))</x:f>
      </x:c>
      <x:c r="O80" s="28"/>
      <x:c r="P80" s="29"/>
      <x:c r="Q80" s="30" t="str">
        <x:f>IF(OR(L80="",P80=""),"",L80*P80)</x:f>
      </x:c>
      <x:c r="R80" s="30" t="n">
        <x:v>550940</x:v>
      </x:c>
      <x:c r="S80" s="30" t="n">
        <x:v>550940</x:v>
      </x:c>
      <x:c r="T80" s="25" t="str">
        <x:f>IF(Q80="","",IF(Q80&lt;=S80,"CUMPLE","NO CUMPLE"))</x:f>
      </x:c>
      <x:c r="U80" s="28"/>
    </x:row>
    <x:row r="81">
      <x:c r="A81" s="25" t="n">
        <x:v>72</x:v>
      </x:c>
      <x:c r="B81" s="26" t="str">
        <x:v>Oxalato de calcio</x:v>
      </x:c>
      <x:c r="C81" s="26" t="str">
        <x:v>GIA (Bogota)</x:v>
      </x:c>
      <x:c r="D81" s="26" t="str">
        <x:v>5794-28-5</x:v>
      </x:c>
      <x:c r="E81" s="26" t="str"/>
      <x:c r="F81" s="26" t="str">
        <x:v>Grado analítico polvo blanco, pureza basada en análisis de metales traza Densidad 2.2 g/mL a 25 °C.</x:v>
      </x:c>
      <x:c r="G81" s="31" t="n">
        <x:v>1</x:v>
      </x:c>
      <x:c r="H81" s="31" t="n">
        <x:v>25</x:v>
      </x:c>
      <x:c r="I81" s="31" t="str">
        <x:v>g</x:v>
      </x:c>
      <x:c r="J81" s="31" t="n">
        <x:f>IF(OR(G81="",H81=""),"",IFERROR(G81*H81,"VALIDACIÓN TÉCNICA"))</x:f>
        <x:v>25</x:v>
      </x:c>
      <x:c r="K81" s="32"/>
      <x:c r="L81" s="32"/>
      <x:c r="M81" s="31" t="str">
        <x:f>IF(OR(K81="",L81=""),"",K81*L81)</x:f>
      </x:c>
      <x:c r="N81" s="25" t="str">
        <x:f>IF(M81="","",IFERROR(IF(M81&gt;=J81,"CUMPLE","NO CUMPLE"),"VALIDACIÓN TÉCNICA"))</x:f>
      </x:c>
      <x:c r="O81" s="28"/>
      <x:c r="P81" s="29"/>
      <x:c r="Q81" s="30" t="str">
        <x:f>IF(OR(L81="",P81=""),"",L81*P81)</x:f>
      </x:c>
      <x:c r="R81" s="30" t="n">
        <x:v>1035578</x:v>
      </x:c>
      <x:c r="S81" s="30" t="n">
        <x:v>1035578</x:v>
      </x:c>
      <x:c r="T81" s="25" t="str">
        <x:f>IF(Q81="","",IF(Q81&lt;=S81,"CUMPLE","NO CUMPLE"))</x:f>
      </x:c>
      <x:c r="U81" s="28"/>
    </x:row>
    <x:row r="82">
      <x:c r="A82" s="25" t="n">
        <x:v>73</x:v>
      </x:c>
      <x:c r="B82" s="26" t="str">
        <x:v>Óxido de Cobre (II) (CuO),  Pureza ≥ 99%</x:v>
      </x:c>
      <x:c r="C82" s="26" t="str">
        <x:v>DAN (Bogota)</x:v>
      </x:c>
      <x:c r="D82" s="26" t="str">
        <x:v>1317-38-0</x:v>
      </x:c>
      <x:c r="E82" s="26" t="str"/>
      <x:c r="F82" s="26" t="str">
        <x:v>Grado ultrapuro</x:v>
      </x:c>
      <x:c r="G82" s="31" t="n">
        <x:v>5</x:v>
      </x:c>
      <x:c r="H82" s="31" t="n">
        <x:v>100</x:v>
      </x:c>
      <x:c r="I82" s="31" t="str">
        <x:v>g</x:v>
      </x:c>
      <x:c r="J82" s="31" t="n">
        <x:f>IF(OR(G82="",H82=""),"",IFERROR(G82*H82,"VALIDACIÓN TÉCNICA"))</x:f>
        <x:v>500</x:v>
      </x:c>
      <x:c r="K82" s="32"/>
      <x:c r="L82" s="32"/>
      <x:c r="M82" s="31" t="str">
        <x:f>IF(OR(K82="",L82=""),"",K82*L82)</x:f>
      </x:c>
      <x:c r="N82" s="25" t="str">
        <x:f>IF(M82="","",IFERROR(IF(M82&gt;=J82,"CUMPLE","NO CUMPLE"),"VALIDACIÓN TÉCNICA"))</x:f>
      </x:c>
      <x:c r="O82" s="28"/>
      <x:c r="P82" s="29"/>
      <x:c r="Q82" s="30" t="str">
        <x:f>IF(OR(L82="",P82=""),"",L82*P82)</x:f>
      </x:c>
      <x:c r="R82" s="30" t="n">
        <x:v>1447278</x:v>
      </x:c>
      <x:c r="S82" s="30" t="n">
        <x:v>7236390</x:v>
      </x:c>
      <x:c r="T82" s="25" t="str">
        <x:f>IF(Q82="","",IF(Q82&lt;=S82,"CUMPLE","NO CUMPLE"))</x:f>
      </x:c>
      <x:c r="U82" s="28"/>
    </x:row>
    <x:row r="83">
      <x:c r="A83" s="25" t="n">
        <x:v>74</x:v>
      </x:c>
      <x:c r="B83" s="26" t="str">
        <x:v>Oxido de lantano (lll)</x:v>
      </x:c>
      <x:c r="C83" s="26" t="str">
        <x:v>GG (Cali)</x:v>
      </x:c>
      <x:c r="D83" s="26" t="str">
        <x:v>1312-81-8</x:v>
      </x:c>
      <x:c r="E83" s="26" t="str"/>
      <x:c r="F83" s="26" t="str">
        <x:v>Grado Analitico</x:v>
      </x:c>
      <x:c r="G83" s="31" t="n">
        <x:v>1</x:v>
      </x:c>
      <x:c r="H83" s="31" t="n">
        <x:v>25</x:v>
      </x:c>
      <x:c r="I83" s="31" t="str">
        <x:v>g</x:v>
      </x:c>
      <x:c r="J83" s="31" t="n">
        <x:f>IF(OR(G83="",H83=""),"",IFERROR(G83*H83,"VALIDACIÓN TÉCNICA"))</x:f>
        <x:v>25</x:v>
      </x:c>
      <x:c r="K83" s="32"/>
      <x:c r="L83" s="32"/>
      <x:c r="M83" s="31" t="str">
        <x:f>IF(OR(K83="",L83=""),"",K83*L83)</x:f>
      </x:c>
      <x:c r="N83" s="25" t="str">
        <x:f>IF(M83="","",IFERROR(IF(M83&gt;=J83,"CUMPLE","NO CUMPLE"),"VALIDACIÓN TÉCNICA"))</x:f>
      </x:c>
      <x:c r="O83" s="28"/>
      <x:c r="P83" s="29"/>
      <x:c r="Q83" s="30" t="str">
        <x:f>IF(OR(L83="",P83=""),"",L83*P83)</x:f>
      </x:c>
      <x:c r="R83" s="30" t="n">
        <x:v>1073053</x:v>
      </x:c>
      <x:c r="S83" s="30" t="n">
        <x:v>1073053</x:v>
      </x:c>
      <x:c r="T83" s="25" t="str">
        <x:f>IF(Q83="","",IF(Q83&lt;=S83,"CUMPLE","NO CUMPLE"))</x:f>
      </x:c>
      <x:c r="U83" s="28"/>
    </x:row>
    <x:row r="84">
      <x:c r="A84" s="25" t="n">
        <x:v>75</x:v>
      </x:c>
      <x:c r="B84" s="26" t="str">
        <x:v>Pirofosfato de potasio</x:v>
      </x:c>
      <x:c r="C84" s="26" t="str">
        <x:v>GO (Bogota)</x:v>
      </x:c>
      <x:c r="D84" s="26" t="str">
        <x:v>7320-34-5</x:v>
      </x:c>
      <x:c r="E84" s="26" t="str">
        <x:v>99%</x:v>
      </x:c>
      <x:c r="F84" s="26" t="str">
        <x:v>Grado analítico</x:v>
      </x:c>
      <x:c r="G84" s="31" t="n">
        <x:v>2</x:v>
      </x:c>
      <x:c r="H84" s="31" t="n">
        <x:v>1</x:v>
      </x:c>
      <x:c r="I84" s="31" t="str">
        <x:v>kg</x:v>
      </x:c>
      <x:c r="J84" s="31" t="n">
        <x:f>IF(OR(G84="",H84=""),"",IFERROR(G84*H84,"VALIDACIÓN TÉCNICA"))</x:f>
        <x:v>2</x:v>
      </x:c>
      <x:c r="K84" s="32"/>
      <x:c r="L84" s="32"/>
      <x:c r="M84" s="31" t="str">
        <x:f>IF(OR(K84="",L84=""),"",K84*L84)</x:f>
      </x:c>
      <x:c r="N84" s="25" t="str">
        <x:f>IF(M84="","",IFERROR(IF(M84&gt;=J84,"CUMPLE","NO CUMPLE"),"VALIDACIÓN TÉCNICA"))</x:f>
      </x:c>
      <x:c r="O84" s="28"/>
      <x:c r="P84" s="29"/>
      <x:c r="Q84" s="30" t="str">
        <x:f>IF(OR(L84="",P84=""),"",L84*P84)</x:f>
      </x:c>
      <x:c r="R84" s="30" t="n">
        <x:v>976157</x:v>
      </x:c>
      <x:c r="S84" s="30" t="n">
        <x:v>1952314</x:v>
      </x:c>
      <x:c r="T84" s="25" t="str">
        <x:f>IF(Q84="","",IF(Q84&lt;=S84,"CUMPLE","NO CUMPLE"))</x:f>
      </x:c>
      <x:c r="U84" s="28"/>
    </x:row>
    <x:row r="85">
      <x:c r="A85" s="25" t="n">
        <x:v>76</x:v>
      </x:c>
      <x:c r="B85" s="26" t="str">
        <x:v>Pirofosfato de sodio</x:v>
      </x:c>
      <x:c r="C85" s="26" t="str">
        <x:v>GG (Cali)</x:v>
      </x:c>
      <x:c r="D85" s="26" t="str">
        <x:v>7758-16-9</x:v>
      </x:c>
      <x:c r="E85" s="26" t="str">
        <x:v>98%</x:v>
      </x:c>
      <x:c r="F85" s="26" t="str">
        <x:v>Grado reactivo</x:v>
      </x:c>
      <x:c r="G85" s="31" t="n">
        <x:v>4</x:v>
      </x:c>
      <x:c r="H85" s="31" t="n">
        <x:v>250</x:v>
      </x:c>
      <x:c r="I85" s="31" t="str">
        <x:v>g</x:v>
      </x:c>
      <x:c r="J85" s="31" t="n">
        <x:f>IF(OR(G85="",H85=""),"",IFERROR(G85*H85,"VALIDACIÓN TÉCNICA"))</x:f>
        <x:v>1000</x:v>
      </x:c>
      <x:c r="K85" s="32"/>
      <x:c r="L85" s="32"/>
      <x:c r="M85" s="31" t="str">
        <x:f>IF(OR(K85="",L85=""),"",K85*L85)</x:f>
      </x:c>
      <x:c r="N85" s="25" t="str">
        <x:f>IF(M85="","",IFERROR(IF(M85&gt;=J85,"CUMPLE","NO CUMPLE"),"VALIDACIÓN TÉCNICA"))</x:f>
      </x:c>
      <x:c r="O85" s="28"/>
      <x:c r="P85" s="29"/>
      <x:c r="Q85" s="30" t="str">
        <x:f>IF(OR(L85="",P85=""),"",L85*P85)</x:f>
      </x:c>
      <x:c r="R85" s="30" t="n">
        <x:v>1459044</x:v>
      </x:c>
      <x:c r="S85" s="30" t="n">
        <x:v>5836176</x:v>
      </x:c>
      <x:c r="T85" s="25" t="str">
        <x:f>IF(Q85="","",IF(Q85&lt;=S85,"CUMPLE","NO CUMPLE"))</x:f>
      </x:c>
      <x:c r="U85" s="28"/>
    </x:row>
    <x:row r="86">
      <x:c r="A86" s="25" t="n">
        <x:v>77</x:v>
      </x:c>
      <x:c r="B86" s="26" t="str">
        <x:v>Plata (Ag, alambre),  Pureza ≥ 99.9%</x:v>
      </x:c>
      <x:c r="C86" s="26" t="str">
        <x:v>DAN (Bogota)</x:v>
      </x:c>
      <x:c r="D86" s="26" t="str">
        <x:v>7440-22-4</x:v>
      </x:c>
      <x:c r="E86" s="26" t="str"/>
      <x:c r="F86" s="26" t="str">
        <x:v>Grado ultrapuro</x:v>
      </x:c>
      <x:c r="G86" s="31" t="n">
        <x:v>3</x:v>
      </x:c>
      <x:c r="H86" s="31" t="n">
        <x:v>20</x:v>
      </x:c>
      <x:c r="I86" s="31" t="str">
        <x:v>g</x:v>
      </x:c>
      <x:c r="J86" s="31" t="n">
        <x:f>IF(OR(G86="",H86=""),"",IFERROR(G86*H86,"VALIDACIÓN TÉCNICA"))</x:f>
        <x:v>60</x:v>
      </x:c>
      <x:c r="K86" s="32"/>
      <x:c r="L86" s="32"/>
      <x:c r="M86" s="31" t="str">
        <x:f>IF(OR(K86="",L86=""),"",K86*L86)</x:f>
      </x:c>
      <x:c r="N86" s="25" t="str">
        <x:f>IF(M86="","",IFERROR(IF(M86&gt;=J86,"CUMPLE","NO CUMPLE"),"VALIDACIÓN TÉCNICA"))</x:f>
      </x:c>
      <x:c r="O86" s="28"/>
      <x:c r="P86" s="29"/>
      <x:c r="Q86" s="30" t="str">
        <x:f>IF(OR(L86="",P86=""),"",L86*P86)</x:f>
      </x:c>
      <x:c r="R86" s="30" t="n">
        <x:v>1188751</x:v>
      </x:c>
      <x:c r="S86" s="30" t="n">
        <x:v>3566253</x:v>
      </x:c>
      <x:c r="T86" s="25" t="str">
        <x:f>IF(Q86="","",IF(Q86&lt;=S86,"CUMPLE","NO CUMPLE"))</x:f>
      </x:c>
      <x:c r="U86" s="28"/>
    </x:row>
    <x:row r="87">
      <x:c r="A87" s="25" t="n">
        <x:v>78</x:v>
      </x:c>
      <x:c r="B87" s="26" t="str">
        <x:v>Rojo de metilo</x:v>
      </x:c>
      <x:c r="C87" s="26" t="str">
        <x:v>GIA (Bogota)</x:v>
      </x:c>
      <x:c r="D87" s="26" t="str">
        <x:v>493-52-7</x:v>
      </x:c>
      <x:c r="E87" s="26" t="str">
        <x:v>N/A</x:v>
      </x:c>
      <x:c r="F87" s="26" t="str">
        <x:v>Grado reactivo</x:v>
      </x:c>
      <x:c r="G87" s="31" t="n">
        <x:v>2</x:v>
      </x:c>
      <x:c r="H87" s="31" t="n">
        <x:v>25</x:v>
      </x:c>
      <x:c r="I87" s="31" t="str">
        <x:v>g</x:v>
      </x:c>
      <x:c r="J87" s="31" t="n">
        <x:f>IF(OR(G87="",H87=""),"",IFERROR(G87*H87,"VALIDACIÓN TÉCNICA"))</x:f>
        <x:v>50</x:v>
      </x:c>
      <x:c r="K87" s="32"/>
      <x:c r="L87" s="32"/>
      <x:c r="M87" s="31" t="str">
        <x:f>IF(OR(K87="",L87=""),"",K87*L87)</x:f>
      </x:c>
      <x:c r="N87" s="25" t="str">
        <x:f>IF(M87="","",IFERROR(IF(M87&gt;=J87,"CUMPLE","NO CUMPLE"),"VALIDACIÓN TÉCNICA"))</x:f>
      </x:c>
      <x:c r="O87" s="28"/>
      <x:c r="P87" s="29"/>
      <x:c r="Q87" s="30" t="str">
        <x:f>IF(OR(L87="",P87=""),"",L87*P87)</x:f>
      </x:c>
      <x:c r="R87" s="30" t="n">
        <x:v>711323</x:v>
      </x:c>
      <x:c r="S87" s="30" t="n">
        <x:v>1422646</x:v>
      </x:c>
      <x:c r="T87" s="25" t="str">
        <x:f>IF(Q87="","",IF(Q87&lt;=S87,"CUMPLE","NO CUMPLE"))</x:f>
      </x:c>
      <x:c r="U87" s="28"/>
    </x:row>
    <x:row r="88">
      <x:c r="A88" s="25" t="n">
        <x:v>79</x:v>
      </x:c>
      <x:c r="B88" s="26" t="str">
        <x:v>Sacarosa</x:v>
      </x:c>
      <x:c r="C88" s="26" t="str">
        <x:v>GG (Cali)</x:v>
      </x:c>
      <x:c r="D88" s="26" t="str">
        <x:v>57-50-1</x:v>
      </x:c>
      <x:c r="E88" s="26" t="str"/>
      <x:c r="F88" s="26" t="str">
        <x:v>Grado Analitico</x:v>
      </x:c>
      <x:c r="G88" s="31" t="n">
        <x:v>1</x:v>
      </x:c>
      <x:c r="H88" s="31" t="n">
        <x:v>1</x:v>
      </x:c>
      <x:c r="I88" s="31" t="str">
        <x:v>kg</x:v>
      </x:c>
      <x:c r="J88" s="31" t="n">
        <x:f>IF(OR(G88="",H88=""),"",IFERROR(G88*H88,"VALIDACIÓN TÉCNICA"))</x:f>
        <x:v>1</x:v>
      </x:c>
      <x:c r="K88" s="32"/>
      <x:c r="L88" s="32"/>
      <x:c r="M88" s="31" t="str">
        <x:f>IF(OR(K88="",L88=""),"",K88*L88)</x:f>
      </x:c>
      <x:c r="N88" s="25" t="str">
        <x:f>IF(M88="","",IFERROR(IF(M88&gt;=J88,"CUMPLE","NO CUMPLE"),"VALIDACIÓN TÉCNICA"))</x:f>
      </x:c>
      <x:c r="O88" s="28"/>
      <x:c r="P88" s="29"/>
      <x:c r="Q88" s="30" t="str">
        <x:f>IF(OR(L88="",P88=""),"",L88*P88)</x:f>
      </x:c>
      <x:c r="R88" s="30" t="n">
        <x:v>437563</x:v>
      </x:c>
      <x:c r="S88" s="30" t="n">
        <x:v>437563</x:v>
      </x:c>
      <x:c r="T88" s="25" t="str">
        <x:f>IF(Q88="","",IF(Q88&lt;=S88,"CUMPLE","NO CUMPLE"))</x:f>
      </x:c>
      <x:c r="U88" s="28"/>
    </x:row>
    <x:row r="89">
      <x:c r="A89" s="25" t="n">
        <x:v>80</x:v>
      </x:c>
      <x:c r="B89" s="26" t="str">
        <x:v>Silica gel azul con indicador de humedad</x:v>
      </x:c>
      <x:c r="C89" s="26" t="str">
        <x:v>GO (Bogota)</x:v>
      </x:c>
      <x:c r="D89" s="26" t="str">
        <x:v>Q-1006</x:v>
      </x:c>
      <x:c r="E89" s="26" t="str">
        <x:v>97%</x:v>
      </x:c>
      <x:c r="F89" s="26" t="str">
        <x:v>Grado comercial</x:v>
      </x:c>
      <x:c r="G89" s="31" t="n">
        <x:v>5</x:v>
      </x:c>
      <x:c r="H89" s="31" t="n">
        <x:v>1</x:v>
      </x:c>
      <x:c r="I89" s="31" t="str">
        <x:v>kg</x:v>
      </x:c>
      <x:c r="J89" s="31" t="n">
        <x:f>IF(OR(G89="",H89=""),"",IFERROR(G89*H89,"VALIDACIÓN TÉCNICA"))</x:f>
        <x:v>5</x:v>
      </x:c>
      <x:c r="K89" s="32"/>
      <x:c r="L89" s="32"/>
      <x:c r="M89" s="31" t="str">
        <x:f>IF(OR(K89="",L89=""),"",K89*L89)</x:f>
      </x:c>
      <x:c r="N89" s="25" t="str">
        <x:f>IF(M89="","",IFERROR(IF(M89&gt;=J89,"CUMPLE","NO CUMPLE"),"VALIDACIÓN TÉCNICA"))</x:f>
      </x:c>
      <x:c r="O89" s="28"/>
      <x:c r="P89" s="29"/>
      <x:c r="Q89" s="30" t="str">
        <x:f>IF(OR(L89="",P89=""),"",L89*P89)</x:f>
      </x:c>
      <x:c r="R89" s="30" t="n">
        <x:v>611660</x:v>
      </x:c>
      <x:c r="S89" s="30" t="n">
        <x:v>3058300</x:v>
      </x:c>
      <x:c r="T89" s="25" t="str">
        <x:f>IF(Q89="","",IF(Q89&lt;=S89,"CUMPLE","NO CUMPLE"))</x:f>
      </x:c>
      <x:c r="U89" s="28"/>
    </x:row>
    <x:row r="90">
      <x:c r="A90" s="25" t="n">
        <x:v>81</x:v>
      </x:c>
      <x:c r="B90" s="26" t="str">
        <x:v>Sulfato de aluminio tipo A</x:v>
      </x:c>
      <x:c r="C90" s="26" t="str">
        <x:v>GIA (Bogota)</x:v>
      </x:c>
      <x:c r="D90" s="26" t="str">
        <x:v>FC015</x:v>
      </x:c>
      <x:c r="E90" s="26" t="str">
        <x:v>– Al2O3 mínimo: 17.0% / – Hierro como Fe2O3: máx. 0.75%– Materia insoluble. máx. 0.50%</x:v>
      </x:c>
      <x:c r="F90" s="26" t="str">
        <x:v>Grado comercial sólido granular color blanco</x:v>
      </x:c>
      <x:c r="G90" s="31" t="n">
        <x:v>1</x:v>
      </x:c>
      <x:c r="H90" s="31" t="n">
        <x:v>25</x:v>
      </x:c>
      <x:c r="I90" s="31" t="str">
        <x:v>kg</x:v>
      </x:c>
      <x:c r="J90" s="31" t="n">
        <x:f>IF(OR(G90="",H90=""),"",IFERROR(G90*H90,"VALIDACIÓN TÉCNICA"))</x:f>
        <x:v>25</x:v>
      </x:c>
      <x:c r="K90" s="32"/>
      <x:c r="L90" s="32"/>
      <x:c r="M90" s="31" t="str">
        <x:f>IF(OR(K90="",L90=""),"",K90*L90)</x:f>
      </x:c>
      <x:c r="N90" s="25" t="str">
        <x:f>IF(M90="","",IFERROR(IF(M90&gt;=J90,"CUMPLE","NO CUMPLE"),"VALIDACIÓN TÉCNICA"))</x:f>
      </x:c>
      <x:c r="O90" s="28"/>
      <x:c r="P90" s="29"/>
      <x:c r="Q90" s="30" t="str">
        <x:f>IF(OR(L90="",P90=""),"",L90*P90)</x:f>
      </x:c>
      <x:c r="R90" s="30" t="n">
        <x:v>138040</x:v>
      </x:c>
      <x:c r="S90" s="30" t="n">
        <x:v>138040</x:v>
      </x:c>
      <x:c r="T90" s="25" t="str">
        <x:f>IF(Q90="","",IF(Q90&lt;=S90,"CUMPLE","NO CUMPLE"))</x:f>
      </x:c>
      <x:c r="U90" s="28"/>
    </x:row>
    <x:row r="91">
      <x:c r="A91" s="25" t="n">
        <x:v>82</x:v>
      </x:c>
      <x:c r="B91" s="26" t="str">
        <x:v>Sulfato de cobre</x:v>
      </x:c>
      <x:c r="C91" s="26" t="str">
        <x:v>GG (Cali)</x:v>
      </x:c>
      <x:c r="D91" s="26" t="str">
        <x:v>7758-98-7</x:v>
      </x:c>
      <x:c r="E91" s="26" t="str">
        <x:v>99%</x:v>
      </x:c>
      <x:c r="F91" s="26" t="str">
        <x:v>Grado Analitico</x:v>
      </x:c>
      <x:c r="G91" s="31" t="n">
        <x:v>1</x:v>
      </x:c>
      <x:c r="H91" s="31" t="n">
        <x:v>250</x:v>
      </x:c>
      <x:c r="I91" s="31" t="str">
        <x:v>g</x:v>
      </x:c>
      <x:c r="J91" s="31" t="n">
        <x:f>IF(OR(G91="",H91=""),"",IFERROR(G91*H91,"VALIDACIÓN TÉCNICA"))</x:f>
        <x:v>250</x:v>
      </x:c>
      <x:c r="K91" s="32"/>
      <x:c r="L91" s="32"/>
      <x:c r="M91" s="31" t="str">
        <x:f>IF(OR(K91="",L91=""),"",K91*L91)</x:f>
      </x:c>
      <x:c r="N91" s="25" t="str">
        <x:f>IF(M91="","",IFERROR(IF(M91&gt;=J91,"CUMPLE","NO CUMPLE"),"VALIDACIÓN TÉCNICA"))</x:f>
      </x:c>
      <x:c r="O91" s="28"/>
      <x:c r="P91" s="29"/>
      <x:c r="Q91" s="30" t="str">
        <x:f>IF(OR(L91="",P91=""),"",L91*P91)</x:f>
      </x:c>
      <x:c r="R91" s="30" t="n">
        <x:v>891935</x:v>
      </x:c>
      <x:c r="S91" s="30" t="n">
        <x:v>891935</x:v>
      </x:c>
      <x:c r="T91" s="25" t="str">
        <x:f>IF(Q91="","",IF(Q91&lt;=S91,"CUMPLE","NO CUMPLE"))</x:f>
      </x:c>
      <x:c r="U91" s="28"/>
    </x:row>
    <x:row r="92">
      <x:c r="A92" s="25" t="n">
        <x:v>83</x:v>
      </x:c>
      <x:c r="B92" s="26" t="str">
        <x:v>Sulfato de mercurio II</x:v>
      </x:c>
      <x:c r="C92" s="26" t="str">
        <x:v>GG (Cali)</x:v>
      </x:c>
      <x:c r="D92" s="26" t="str">
        <x:v>7783-35-9</x:v>
      </x:c>
      <x:c r="E92" s="26" t="str"/>
      <x:c r="F92" s="26" t="str">
        <x:v>Grado Analitico</x:v>
      </x:c>
      <x:c r="G92" s="31" t="n">
        <x:v>1</x:v>
      </x:c>
      <x:c r="H92" s="31" t="n">
        <x:v>50</x:v>
      </x:c>
      <x:c r="I92" s="31" t="str">
        <x:v>g</x:v>
      </x:c>
      <x:c r="J92" s="31" t="n">
        <x:f>IF(OR(G92="",H92=""),"",IFERROR(G92*H92,"VALIDACIÓN TÉCNICA"))</x:f>
        <x:v>50</x:v>
      </x:c>
      <x:c r="K92" s="32"/>
      <x:c r="L92" s="32"/>
      <x:c r="M92" s="31" t="str">
        <x:f>IF(OR(K92="",L92=""),"",K92*L92)</x:f>
      </x:c>
      <x:c r="N92" s="25" t="str">
        <x:f>IF(M92="","",IFERROR(IF(M92&gt;=J92,"CUMPLE","NO CUMPLE"),"VALIDACIÓN TÉCNICA"))</x:f>
      </x:c>
      <x:c r="O92" s="28"/>
      <x:c r="P92" s="29"/>
      <x:c r="Q92" s="30" t="str">
        <x:f>IF(OR(L92="",P92=""),"",L92*P92)</x:f>
      </x:c>
      <x:c r="R92" s="30" t="n">
        <x:v>1224659</x:v>
      </x:c>
      <x:c r="S92" s="30" t="n">
        <x:v>1224659</x:v>
      </x:c>
      <x:c r="T92" s="25" t="str">
        <x:f>IF(Q92="","",IF(Q92&lt;=S92,"CUMPLE","NO CUMPLE"))</x:f>
      </x:c>
      <x:c r="U92" s="28"/>
    </x:row>
    <x:row r="93">
      <x:c r="A93" s="25" t="n">
        <x:v>84</x:v>
      </x:c>
      <x:c r="B93" s="26" t="str">
        <x:v>Sulfato de plata</x:v>
      </x:c>
      <x:c r="C93" s="26" t="str">
        <x:v>GG (Cali)</x:v>
      </x:c>
      <x:c r="D93" s="26" t="str">
        <x:v>10294-26-5</x:v>
      </x:c>
      <x:c r="E93" s="26" t="str"/>
      <x:c r="F93" s="26" t="str">
        <x:v>Grado Analitico</x:v>
      </x:c>
      <x:c r="G93" s="31" t="n">
        <x:v>1</x:v>
      </x:c>
      <x:c r="H93" s="31" t="n">
        <x:v>10</x:v>
      </x:c>
      <x:c r="I93" s="31" t="str">
        <x:v>g</x:v>
      </x:c>
      <x:c r="J93" s="31" t="n">
        <x:f>IF(OR(G93="",H93=""),"",IFERROR(G93*H93,"VALIDACIÓN TÉCNICA"))</x:f>
        <x:v>10</x:v>
      </x:c>
      <x:c r="K93" s="32"/>
      <x:c r="L93" s="32"/>
      <x:c r="M93" s="31" t="str">
        <x:f>IF(OR(K93="",L93=""),"",K93*L93)</x:f>
      </x:c>
      <x:c r="N93" s="25" t="str">
        <x:f>IF(M93="","",IFERROR(IF(M93&gt;=J93,"CUMPLE","NO CUMPLE"),"VALIDACIÓN TÉCNICA"))</x:f>
      </x:c>
      <x:c r="O93" s="28"/>
      <x:c r="P93" s="29"/>
      <x:c r="Q93" s="30" t="str">
        <x:f>IF(OR(L93="",P93=""),"",L93*P93)</x:f>
      </x:c>
      <x:c r="R93" s="30" t="n">
        <x:v>2364673</x:v>
      </x:c>
      <x:c r="S93" s="30" t="n">
        <x:v>2364673</x:v>
      </x:c>
      <x:c r="T93" s="25" t="str">
        <x:f>IF(Q93="","",IF(Q93&lt;=S93,"CUMPLE","NO CUMPLE"))</x:f>
      </x:c>
      <x:c r="U93" s="28"/>
    </x:row>
    <x:row r="94">
      <x:c r="A94" s="25" t="n">
        <x:v>85</x:v>
      </x:c>
      <x:c r="B94" s="26" t="str">
        <x:v>Sulfato de Potasio</x:v>
      </x:c>
      <x:c r="C94" s="26" t="str">
        <x:v>GO (Bogota)</x:v>
      </x:c>
      <x:c r="D94" s="26" t="str">
        <x:v>7778-80-5</x:v>
      </x:c>
      <x:c r="E94" s="26" t="str">
        <x:v>99%</x:v>
      </x:c>
      <x:c r="F94" s="26" t="str">
        <x:v>Grado analítico</x:v>
      </x:c>
      <x:c r="G94" s="31" t="n">
        <x:v>2</x:v>
      </x:c>
      <x:c r="H94" s="31" t="n">
        <x:v>1</x:v>
      </x:c>
      <x:c r="I94" s="31" t="str">
        <x:v>kg</x:v>
      </x:c>
      <x:c r="J94" s="31" t="n">
        <x:f>IF(OR(G94="",H94=""),"",IFERROR(G94*H94,"VALIDACIÓN TÉCNICA"))</x:f>
        <x:v>2</x:v>
      </x:c>
      <x:c r="K94" s="32"/>
      <x:c r="L94" s="32"/>
      <x:c r="M94" s="31" t="str">
        <x:f>IF(OR(K94="",L94=""),"",K94*L94)</x:f>
      </x:c>
      <x:c r="N94" s="25" t="str">
        <x:f>IF(M94="","",IFERROR(IF(M94&gt;=J94,"CUMPLE","NO CUMPLE"),"VALIDACIÓN TÉCNICA"))</x:f>
      </x:c>
      <x:c r="O94" s="28"/>
      <x:c r="P94" s="29"/>
      <x:c r="Q94" s="30" t="str">
        <x:f>IF(OR(L94="",P94=""),"",L94*P94)</x:f>
      </x:c>
      <x:c r="R94" s="30" t="n">
        <x:v>490135</x:v>
      </x:c>
      <x:c r="S94" s="30" t="n">
        <x:v>980270</x:v>
      </x:c>
      <x:c r="T94" s="25" t="str">
        <x:f>IF(Q94="","",IF(Q94&lt;=S94,"CUMPLE","NO CUMPLE"))</x:f>
      </x:c>
      <x:c r="U94" s="28"/>
    </x:row>
    <x:row r="95">
      <x:c r="A95" s="25" t="n">
        <x:v>86</x:v>
      </x:c>
      <x:c r="B95" s="26" t="str">
        <x:v>Sulfato de sodio</x:v>
      </x:c>
      <x:c r="C95" s="26" t="str">
        <x:v>GG (Cali)</x:v>
      </x:c>
      <x:c r="D95" s="26" t="str">
        <x:v>7757-82-6</x:v>
      </x:c>
      <x:c r="E95" s="26" t="str"/>
      <x:c r="F95" s="26" t="str">
        <x:v>Grado Analitico</x:v>
      </x:c>
      <x:c r="G95" s="31" t="n">
        <x:v>1</x:v>
      </x:c>
      <x:c r="H95" s="31" t="n">
        <x:v>500</x:v>
      </x:c>
      <x:c r="I95" s="31" t="str">
        <x:v>g</x:v>
      </x:c>
      <x:c r="J95" s="31" t="n">
        <x:f>IF(OR(G95="",H95=""),"",IFERROR(G95*H95,"VALIDACIÓN TÉCNICA"))</x:f>
        <x:v>500</x:v>
      </x:c>
      <x:c r="K95" s="32"/>
      <x:c r="L95" s="32"/>
      <x:c r="M95" s="31" t="str">
        <x:f>IF(OR(K95="",L95=""),"",K95*L95)</x:f>
      </x:c>
      <x:c r="N95" s="25" t="str">
        <x:f>IF(M95="","",IFERROR(IF(M95&gt;=J95,"CUMPLE","NO CUMPLE"),"VALIDACIÓN TÉCNICA"))</x:f>
      </x:c>
      <x:c r="O95" s="28"/>
      <x:c r="P95" s="29"/>
      <x:c r="Q95" s="30" t="str">
        <x:f>IF(OR(L95="",P95=""),"",L95*P95)</x:f>
      </x:c>
      <x:c r="R95" s="30" t="n">
        <x:v>239856</x:v>
      </x:c>
      <x:c r="S95" s="30" t="n">
        <x:v>239856</x:v>
      </x:c>
      <x:c r="T95" s="25" t="str">
        <x:f>IF(Q95="","",IF(Q95&lt;=S95,"CUMPLE","NO CUMPLE"))</x:f>
      </x:c>
      <x:c r="U95" s="28"/>
    </x:row>
    <x:row r="96">
      <x:c r="A96" s="25" t="n">
        <x:v>87</x:v>
      </x:c>
      <x:c r="B96" s="26" t="str">
        <x:v>Sulfato de sodio</x:v>
      </x:c>
      <x:c r="C96" s="26" t="str">
        <x:v>GIA (Manizales)</x:v>
      </x:c>
      <x:c r="D96" s="26" t="str"/>
      <x:c r="E96" s="26" t="str">
        <x:v>99%</x:v>
      </x:c>
      <x:c r="F96" s="26" t="str">
        <x:v>Grado reactivo</x:v>
      </x:c>
      <x:c r="G96" s="31" t="n">
        <x:v>1</x:v>
      </x:c>
      <x:c r="H96" s="31" t="n">
        <x:v>250</x:v>
      </x:c>
      <x:c r="I96" s="31" t="str">
        <x:v>g</x:v>
      </x:c>
      <x:c r="J96" s="31" t="n">
        <x:f>IF(OR(G96="",H96=""),"",IFERROR(G96*H96,"VALIDACIÓN TÉCNICA"))</x:f>
        <x:v>250</x:v>
      </x:c>
      <x:c r="K96" s="32"/>
      <x:c r="L96" s="32"/>
      <x:c r="M96" s="31" t="str">
        <x:f>IF(OR(K96="",L96=""),"",K96*L96)</x:f>
      </x:c>
      <x:c r="N96" s="25" t="str">
        <x:f>IF(M96="","",IFERROR(IF(M96&gt;=J96,"CUMPLE","NO CUMPLE"),"VALIDACIÓN TÉCNICA"))</x:f>
      </x:c>
      <x:c r="O96" s="28"/>
      <x:c r="P96" s="29"/>
      <x:c r="Q96" s="30" t="str">
        <x:f>IF(OR(L96="",P96=""),"",L96*P96)</x:f>
      </x:c>
      <x:c r="R96" s="30" t="n">
        <x:v>189448</x:v>
      </x:c>
      <x:c r="S96" s="30" t="n">
        <x:v>189448</x:v>
      </x:c>
      <x:c r="T96" s="25" t="str">
        <x:f>IF(Q96="","",IF(Q96&lt;=S96,"CUMPLE","NO CUMPLE"))</x:f>
      </x:c>
      <x:c r="U96" s="28"/>
    </x:row>
    <x:row r="97">
      <x:c r="A97" s="25" t="n">
        <x:v>88</x:v>
      </x:c>
      <x:c r="B97" s="26" t="str">
        <x:v>Tartrato de antimonio y potasio</x:v>
      </x:c>
      <x:c r="C97" s="26" t="str">
        <x:v>GG (Cali)</x:v>
      </x:c>
      <x:c r="D97" s="26" t="str">
        <x:v>28300-74-5</x:v>
      </x:c>
      <x:c r="E97" s="26" t="str">
        <x:v>98%</x:v>
      </x:c>
      <x:c r="F97" s="26" t="str">
        <x:v>Grado Analitico</x:v>
      </x:c>
      <x:c r="G97" s="31" t="n">
        <x:v>1</x:v>
      </x:c>
      <x:c r="H97" s="31" t="n">
        <x:v>500</x:v>
      </x:c>
      <x:c r="I97" s="31" t="str">
        <x:v>g</x:v>
      </x:c>
      <x:c r="J97" s="31" t="n">
        <x:f>IF(OR(G97="",H97=""),"",IFERROR(G97*H97,"VALIDACIÓN TÉCNICA"))</x:f>
        <x:v>500</x:v>
      </x:c>
      <x:c r="K97" s="32"/>
      <x:c r="L97" s="32"/>
      <x:c r="M97" s="31" t="str">
        <x:f>IF(OR(K97="",L97=""),"",K97*L97)</x:f>
      </x:c>
      <x:c r="N97" s="25" t="str">
        <x:f>IF(M97="","",IFERROR(IF(M97&gt;=J97,"CUMPLE","NO CUMPLE"),"VALIDACIÓN TÉCNICA"))</x:f>
      </x:c>
      <x:c r="O97" s="28"/>
      <x:c r="P97" s="29"/>
      <x:c r="Q97" s="30" t="str">
        <x:f>IF(OR(L97="",P97=""),"",L97*P97)</x:f>
      </x:c>
      <x:c r="R97" s="30" t="n">
        <x:v>1092063</x:v>
      </x:c>
      <x:c r="S97" s="30" t="n">
        <x:v>1092063</x:v>
      </x:c>
      <x:c r="T97" s="25" t="str">
        <x:f>IF(Q97="","",IF(Q97&lt;=S97,"CUMPLE","NO CUMPLE"))</x:f>
      </x:c>
      <x:c r="U97" s="28"/>
    </x:row>
    <x:row r="98">
      <x:c r="A98" s="25" t="n">
        <x:v>89</x:v>
      </x:c>
      <x:c r="B98" s="26" t="str">
        <x:v>Tiocianato de amonio</x:v>
      </x:c>
      <x:c r="C98" s="26" t="str">
        <x:v>DAN (Bogota)</x:v>
      </x:c>
      <x:c r="D98" s="26" t="str">
        <x:v>1762-95-4</x:v>
      </x:c>
      <x:c r="E98" s="26" t="str"/>
      <x:c r="F98" s="26" t="str">
        <x:v>Grado analítico</x:v>
      </x:c>
      <x:c r="G98" s="31" t="n">
        <x:v>1</x:v>
      </x:c>
      <x:c r="H98" s="31" t="n">
        <x:v>100</x:v>
      </x:c>
      <x:c r="I98" s="31" t="str">
        <x:v>g</x:v>
      </x:c>
      <x:c r="J98" s="31" t="n">
        <x:f>IF(OR(G98="",H98=""),"",IFERROR(G98*H98,"VALIDACIÓN TÉCNICA"))</x:f>
        <x:v>100</x:v>
      </x:c>
      <x:c r="K98" s="32"/>
      <x:c r="L98" s="32"/>
      <x:c r="M98" s="31" t="str">
        <x:f>IF(OR(K98="",L98=""),"",K98*L98)</x:f>
      </x:c>
      <x:c r="N98" s="25" t="str">
        <x:f>IF(M98="","",IFERROR(IF(M98&gt;=J98,"CUMPLE","NO CUMPLE"),"VALIDACIÓN TÉCNICA"))</x:f>
      </x:c>
      <x:c r="O98" s="28"/>
      <x:c r="P98" s="29"/>
      <x:c r="Q98" s="30" t="str">
        <x:f>IF(OR(L98="",P98=""),"",L98*P98)</x:f>
      </x:c>
      <x:c r="R98" s="30" t="n">
        <x:v>1076861</x:v>
      </x:c>
      <x:c r="S98" s="30" t="n">
        <x:v>1076861</x:v>
      </x:c>
      <x:c r="T98" s="25" t="str">
        <x:f>IF(Q98="","",IF(Q98&lt;=S98,"CUMPLE","NO CUMPLE"))</x:f>
      </x:c>
      <x:c r="U98" s="28"/>
    </x:row>
    <x:row r="99">
      <x:c r="A99" s="25" t="n">
        <x:v>90</x:v>
      </x:c>
      <x:c r="B99" s="26" t="str">
        <x:v>Tiosulfato de sodio pentahidratado</x:v>
      </x:c>
      <x:c r="C99" s="26" t="str">
        <x:v>GO (Bogota)</x:v>
      </x:c>
      <x:c r="D99" s="26" t="str">
        <x:v>10102-17-7</x:v>
      </x:c>
      <x:c r="E99" s="26" t="str">
        <x:v>SODIO TIOSULFATO 5-HIDRATO AR (PARA BIOLOGÍA MOLECULAR) (CRISTALES) (PENTAHIDRATO) ALPHA CHEMIKA</x:v>
      </x:c>
      <x:c r="F99" s="26" t="str">
        <x:v>Grado analítico</x:v>
      </x:c>
      <x:c r="G99" s="31" t="n">
        <x:v>1</x:v>
      </x:c>
      <x:c r="H99" s="31" t="n">
        <x:v>1</x:v>
      </x:c>
      <x:c r="I99" s="31" t="str">
        <x:v>kg</x:v>
      </x:c>
      <x:c r="J99" s="31" t="n">
        <x:f>IF(OR(G99="",H99=""),"",IFERROR(G99*H99,"VALIDACIÓN TÉCNICA"))</x:f>
        <x:v>1</x:v>
      </x:c>
      <x:c r="K99" s="32"/>
      <x:c r="L99" s="32"/>
      <x:c r="M99" s="31" t="str">
        <x:f>IF(OR(K99="",L99=""),"",K99*L99)</x:f>
      </x:c>
      <x:c r="N99" s="25" t="str">
        <x:f>IF(M99="","",IFERROR(IF(M99&gt;=J99,"CUMPLE","NO CUMPLE"),"VALIDACIÓN TÉCNICA"))</x:f>
      </x:c>
      <x:c r="O99" s="28"/>
      <x:c r="P99" s="29"/>
      <x:c r="Q99" s="30" t="str">
        <x:f>IF(OR(L99="",P99=""),"",L99*P99)</x:f>
      </x:c>
      <x:c r="R99" s="30" t="n">
        <x:v>268702</x:v>
      </x:c>
      <x:c r="S99" s="30" t="n">
        <x:v>268702</x:v>
      </x:c>
      <x:c r="T99" s="25" t="str">
        <x:f>IF(Q99="","",IF(Q99&lt;=S99,"CUMPLE","NO CUMPLE"))</x:f>
      </x:c>
      <x:c r="U99" s="28"/>
    </x:row>
    <x:row r="100">
      <x:c r="A100" s="25" t="n">
        <x:v>91</x:v>
      </x:c>
      <x:c r="B100" s="26" t="str">
        <x:v>Tiras indicadoras de pH rango 1 - 14</x:v>
      </x:c>
      <x:c r="C100" s="26" t="str">
        <x:v>GIA (Bogota)</x:v>
      </x:c>
      <x:c r="D100" s="26" t="str">
        <x:v>1095350001</x:v>
      </x:c>
      <x:c r="E100" s="26" t="str">
        <x:v>ene-14</x:v>
      </x:c>
      <x:c r="F100" s="26" t="str">
        <x:v>MQ100</x:v>
      </x:c>
      <x:c r="G100" s="31" t="n">
        <x:v>2</x:v>
      </x:c>
      <x:c r="H100" s="31" t="str">
        <x:v>1x100</x:v>
      </x:c>
      <x:c r="I100" s="31" t="str">
        <x:v>frasco</x:v>
      </x:c>
      <x:c r="J100" s="31" t="str">
        <x:f>IF(OR(G100="",H100=""),"",IFERROR(G100*H100,"VALIDACIÓN TÉCNICA"))</x:f>
        <x:v>VALIDACIÓN TÉCNICA</x:v>
      </x:c>
      <x:c r="K100" s="32"/>
      <x:c r="L100" s="32"/>
      <x:c r="M100" s="31" t="str">
        <x:f>IF(OR(K100="",L100=""),"",K100*L100)</x:f>
      </x:c>
      <x:c r="N100" s="25" t="str">
        <x:f>IF(M100="","",IFERROR(IF(M100&gt;=J100,"CUMPLE","NO CUMPLE"),"VALIDACIÓN TÉCNICA"))</x:f>
      </x:c>
      <x:c r="O100" s="28"/>
      <x:c r="P100" s="29"/>
      <x:c r="Q100" s="30" t="str">
        <x:f>IF(OR(L100="",P100=""),"",L100*P100)</x:f>
      </x:c>
      <x:c r="R100" s="30" t="n">
        <x:v>122531</x:v>
      </x:c>
      <x:c r="S100" s="30" t="n">
        <x:v>245062</x:v>
      </x:c>
      <x:c r="T100" s="25" t="str">
        <x:f>IF(Q100="","",IF(Q100&lt;=S100,"CUMPLE","NO CUMPLE"))</x:f>
      </x:c>
      <x:c r="U100" s="28"/>
    </x:row>
    <x:row r="101">
      <x:c r="A101" s="25" t="n">
        <x:v>92</x:v>
      </x:c>
      <x:c r="B101" s="26" t="str">
        <x:v>Tiras indicadoras de pH rango 4 -7</x:v>
      </x:c>
      <x:c r="C101" s="26" t="str">
        <x:v>GIA (Bogota)</x:v>
      </x:c>
      <x:c r="D101" s="26" t="str">
        <x:v>1095420001</x:v>
      </x:c>
      <x:c r="E101" s="26" t="str">
        <x:v>4-jul</x:v>
      </x:c>
      <x:c r="F101" s="26" t="str">
        <x:v>MQ100</x:v>
      </x:c>
      <x:c r="G101" s="31" t="n">
        <x:v>2</x:v>
      </x:c>
      <x:c r="H101" s="31" t="str">
        <x:v>1x100</x:v>
      </x:c>
      <x:c r="I101" s="31" t="str">
        <x:v>frasco</x:v>
      </x:c>
      <x:c r="J101" s="31" t="str">
        <x:f>IF(OR(G101="",H101=""),"",IFERROR(G101*H101,"VALIDACIÓN TÉCNICA"))</x:f>
        <x:v>VALIDACIÓN TÉCNICA</x:v>
      </x:c>
      <x:c r="K101" s="32"/>
      <x:c r="L101" s="32"/>
      <x:c r="M101" s="31" t="str">
        <x:f>IF(OR(K101="",L101=""),"",K101*L101)</x:f>
      </x:c>
      <x:c r="N101" s="25" t="str">
        <x:f>IF(M101="","",IFERROR(IF(M101&gt;=J101,"CUMPLE","NO CUMPLE"),"VALIDACIÓN TÉCNICA"))</x:f>
      </x:c>
      <x:c r="O101" s="28"/>
      <x:c r="P101" s="29"/>
      <x:c r="Q101" s="30" t="str">
        <x:f>IF(OR(L101="",P101=""),"",L101*P101)</x:f>
      </x:c>
      <x:c r="R101" s="30" t="n">
        <x:v>145865</x:v>
      </x:c>
      <x:c r="S101" s="30" t="n">
        <x:v>291730</x:v>
      </x:c>
      <x:c r="T101" s="25" t="str">
        <x:f>IF(Q101="","",IF(Q101&lt;=S101,"CUMPLE","NO CUMPLE"))</x:f>
      </x:c>
      <x:c r="U101" s="28"/>
    </x:row>
    <x:row r="102">
      <x:c r="A102" s="25" t="n">
        <x:v>93</x:v>
      </x:c>
      <x:c r="B102" s="26" t="str">
        <x:v>verde de bromocresol</x:v>
      </x:c>
      <x:c r="C102" s="26" t="str">
        <x:v>GG (Cali)</x:v>
      </x:c>
      <x:c r="D102" s="26" t="str">
        <x:v>76-60-8</x:v>
      </x:c>
      <x:c r="E102" s="26" t="str"/>
      <x:c r="F102" s="26" t="str">
        <x:v>Grado Analitico</x:v>
      </x:c>
      <x:c r="G102" s="31" t="n">
        <x:v>1</x:v>
      </x:c>
      <x:c r="H102" s="31" t="n">
        <x:v>5</x:v>
      </x:c>
      <x:c r="I102" s="31" t="str">
        <x:v>g</x:v>
      </x:c>
      <x:c r="J102" s="31" t="n">
        <x:f>IF(OR(G102="",H102=""),"",IFERROR(G102*H102,"VALIDACIÓN TÉCNICA"))</x:f>
        <x:v>5</x:v>
      </x:c>
      <x:c r="K102" s="32"/>
      <x:c r="L102" s="32"/>
      <x:c r="M102" s="31" t="str">
        <x:f>IF(OR(K102="",L102=""),"",K102*L102)</x:f>
      </x:c>
      <x:c r="N102" s="25" t="str">
        <x:f>IF(M102="","",IFERROR(IF(M102&gt;=J102,"CUMPLE","NO CUMPLE"),"VALIDACIÓN TÉCNICA"))</x:f>
      </x:c>
      <x:c r="O102" s="28"/>
      <x:c r="P102" s="29"/>
      <x:c r="Q102" s="30" t="str">
        <x:f>IF(OR(L102="",P102=""),"",L102*P102)</x:f>
      </x:c>
      <x:c r="R102" s="30" t="n">
        <x:v>1402629</x:v>
      </x:c>
      <x:c r="S102" s="30" t="n">
        <x:v>1402629</x:v>
      </x:c>
      <x:c r="T102" s="25" t="str">
        <x:f>IF(Q102="","",IF(Q102&lt;=S102,"CUMPLE","NO CUMPLE"))</x:f>
      </x:c>
      <x:c r="U102" s="28"/>
    </x:row>
    <x:row r="103">
      <x:c r="A103" s="25" t="n">
        <x:v>94</x:v>
      </x:c>
      <x:c r="B103" s="26" t="str">
        <x:v>verde de bromocresol</x:v>
      </x:c>
      <x:c r="C103" s="26" t="str">
        <x:v>GIA (Bogota)</x:v>
      </x:c>
      <x:c r="D103" s="26" t="str"/>
      <x:c r="E103" s="26" t="str">
        <x:v>N/A</x:v>
      </x:c>
      <x:c r="F103" s="26" t="str">
        <x:v>Grado reactivo</x:v>
      </x:c>
      <x:c r="G103" s="31" t="n">
        <x:v>2</x:v>
      </x:c>
      <x:c r="H103" s="31" t="n">
        <x:v>5</x:v>
      </x:c>
      <x:c r="I103" s="31" t="str">
        <x:v>g</x:v>
      </x:c>
      <x:c r="J103" s="31" t="n">
        <x:f>IF(OR(G103="",H103=""),"",IFERROR(G103*H103,"VALIDACIÓN TÉCNICA"))</x:f>
        <x:v>10</x:v>
      </x:c>
      <x:c r="K103" s="32"/>
      <x:c r="L103" s="32"/>
      <x:c r="M103" s="31" t="str">
        <x:f>IF(OR(K103="",L103=""),"",K103*L103)</x:f>
      </x:c>
      <x:c r="N103" s="25" t="str">
        <x:f>IF(M103="","",IFERROR(IF(M103&gt;=J103,"CUMPLE","NO CUMPLE"),"VALIDACIÓN TÉCNICA"))</x:f>
      </x:c>
      <x:c r="O103" s="28"/>
      <x:c r="P103" s="29"/>
      <x:c r="Q103" s="30" t="str">
        <x:f>IF(OR(L103="",P103=""),"",L103*P103)</x:f>
      </x:c>
      <x:c r="R103" s="30" t="n">
        <x:v>1050235</x:v>
      </x:c>
      <x:c r="S103" s="30" t="n">
        <x:v>2100470</x:v>
      </x:c>
      <x:c r="T103" s="25" t="str">
        <x:f>IF(Q103="","",IF(Q103&lt;=S103,"CUMPLE","NO CUMPLE"))</x:f>
      </x:c>
      <x:c r="U103" s="28"/>
    </x:row>
    <x:row r="104">
      <x:c r="A104" s="25" t="n">
        <x:v>95</x:v>
      </x:c>
      <x:c r="B104" s="26" t="str">
        <x:v>Yodato de potasio</x:v>
      </x:c>
      <x:c r="C104" s="26" t="str">
        <x:v>GO (Bogota)</x:v>
      </x:c>
      <x:c r="D104" s="26" t="str">
        <x:v>7758-05-6</x:v>
      </x:c>
      <x:c r="E104" s="26" t="str">
        <x:v>Potasio Yodato 99% Para Analisis Acs Iso Reag. Ph Eur. 100 G Isolab</x:v>
      </x:c>
      <x:c r="F104" s="26" t="str">
        <x:v>Grado analítico</x:v>
      </x:c>
      <x:c r="G104" s="31" t="n">
        <x:v>3</x:v>
      </x:c>
      <x:c r="H104" s="31" t="n">
        <x:v>100</x:v>
      </x:c>
      <x:c r="I104" s="31" t="str">
        <x:v>g</x:v>
      </x:c>
      <x:c r="J104" s="31" t="n">
        <x:f>IF(OR(G104="",H104=""),"",IFERROR(G104*H104,"VALIDACIÓN TÉCNICA"))</x:f>
        <x:v>300</x:v>
      </x:c>
      <x:c r="K104" s="32"/>
      <x:c r="L104" s="32"/>
      <x:c r="M104" s="31" t="str">
        <x:f>IF(OR(K104="",L104=""),"",K104*L104)</x:f>
      </x:c>
      <x:c r="N104" s="25" t="str">
        <x:f>IF(M104="","",IFERROR(IF(M104&gt;=J104,"CUMPLE","NO CUMPLE"),"VALIDACIÓN TÉCNICA"))</x:f>
      </x:c>
      <x:c r="O104" s="28"/>
      <x:c r="P104" s="29"/>
      <x:c r="Q104" s="30" t="str">
        <x:f>IF(OR(L104="",P104=""),"",L104*P104)</x:f>
      </x:c>
      <x:c r="R104" s="30" t="n">
        <x:v>702784</x:v>
      </x:c>
      <x:c r="S104" s="30" t="n">
        <x:v>2108352</x:v>
      </x:c>
      <x:c r="T104" s="25" t="str">
        <x:f>IF(Q104="","",IF(Q104&lt;=S104,"CUMPLE","NO CUMPLE"))</x:f>
      </x:c>
      <x:c r="U104" s="28"/>
    </x:row>
    <x:row r="105">
      <x:c r="A105" s="25" t="n">
        <x:v>96</x:v>
      </x:c>
      <x:c r="B105" s="26" t="str">
        <x:v>Yoduro de potasio</x:v>
      </x:c>
      <x:c r="C105" s="26" t="str">
        <x:v>DAN (Bogota)</x:v>
      </x:c>
      <x:c r="D105" s="26" t="str">
        <x:v>7681-11-0</x:v>
      </x:c>
      <x:c r="E105" s="26" t="str"/>
      <x:c r="F105" s="26" t="str">
        <x:v>Grado analítico</x:v>
      </x:c>
      <x:c r="G105" s="31" t="n">
        <x:v>1</x:v>
      </x:c>
      <x:c r="H105" s="31" t="n">
        <x:v>100</x:v>
      </x:c>
      <x:c r="I105" s="31" t="str">
        <x:v>g</x:v>
      </x:c>
      <x:c r="J105" s="31" t="n">
        <x:f>IF(OR(G105="",H105=""),"",IFERROR(G105*H105,"VALIDACIÓN TÉCNICA"))</x:f>
        <x:v>100</x:v>
      </x:c>
      <x:c r="K105" s="32"/>
      <x:c r="L105" s="32"/>
      <x:c r="M105" s="31" t="str">
        <x:f>IF(OR(K105="",L105=""),"",K105*L105)</x:f>
      </x:c>
      <x:c r="N105" s="25" t="str">
        <x:f>IF(M105="","",IFERROR(IF(M105&gt;=J105,"CUMPLE","NO CUMPLE"),"VALIDACIÓN TÉCNICA"))</x:f>
      </x:c>
      <x:c r="O105" s="28"/>
      <x:c r="P105" s="29"/>
      <x:c r="Q105" s="30" t="str">
        <x:f>IF(OR(L105="",P105=""),"",L105*P105)</x:f>
      </x:c>
      <x:c r="R105" s="30" t="n">
        <x:v>613653</x:v>
      </x:c>
      <x:c r="S105" s="30" t="n">
        <x:v>613653</x:v>
      </x:c>
      <x:c r="T105" s="25" t="str">
        <x:f>IF(Q105="","",IF(Q105&lt;=S105,"CUMPLE","NO CUMPLE"))</x:f>
      </x:c>
      <x:c r="U105" s="28"/>
    </x:row>
    <x:row r="106">
      <x:c r="A106" s="25" t="n">
        <x:v>97</x:v>
      </x:c>
      <x:c r="B106" s="26" t="str">
        <x:v>Yoduro de potasio</x:v>
      </x:c>
      <x:c r="C106" s="26" t="str">
        <x:v>GG (Cali)</x:v>
      </x:c>
      <x:c r="D106" s="26" t="str"/>
      <x:c r="E106" s="26" t="str"/>
      <x:c r="F106" s="26" t="str">
        <x:v>Grado reactivo</x:v>
      </x:c>
      <x:c r="G106" s="31" t="n">
        <x:v>1</x:v>
      </x:c>
      <x:c r="H106" s="31" t="n">
        <x:v>1</x:v>
      </x:c>
      <x:c r="I106" s="31" t="str">
        <x:v>kg</x:v>
      </x:c>
      <x:c r="J106" s="31" t="n">
        <x:f>IF(OR(G106="",H106=""),"",IFERROR(G106*H106,"VALIDACIÓN TÉCNICA"))</x:f>
        <x:v>1</x:v>
      </x:c>
      <x:c r="K106" s="32"/>
      <x:c r="L106" s="32"/>
      <x:c r="M106" s="31" t="str">
        <x:f>IF(OR(K106="",L106=""),"",K106*L106)</x:f>
      </x:c>
      <x:c r="N106" s="25" t="str">
        <x:f>IF(M106="","",IFERROR(IF(M106&gt;=J106,"CUMPLE","NO CUMPLE"),"VALIDACIÓN TÉCNICA"))</x:f>
      </x:c>
      <x:c r="O106" s="28"/>
      <x:c r="P106" s="29"/>
      <x:c r="Q106" s="30" t="str">
        <x:f>IF(OR(L106="",P106=""),"",L106*P106)</x:f>
      </x:c>
      <x:c r="R106" s="30" t="n">
        <x:v>2042207</x:v>
      </x:c>
      <x:c r="S106" s="30" t="n">
        <x:v>2042207</x:v>
      </x:c>
      <x:c r="T106" s="25" t="str">
        <x:f>IF(Q106="","",IF(Q106&lt;=S106,"CUMPLE","NO CUMPLE"))</x:f>
      </x:c>
      <x:c r="U106" s="28"/>
    </x:row>
    <x:row r="107">
      <x:c r="A107" s="25" t="n">
        <x:v>98</x:v>
      </x:c>
      <x:c r="B107" s="26" t="str">
        <x:v>Yoduro de potasio</x:v>
      </x:c>
      <x:c r="C107" s="26" t="str">
        <x:v>GO (Bogota)</x:v>
      </x:c>
      <x:c r="D107" s="26" t="str"/>
      <x:c r="E107" s="26" t="str">
        <x:v>Potasio Yoduro P.A. Iso,Reag. Ph Eur &gt;= 99.5%</x:v>
      </x:c>
      <x:c r="F107" s="26" t="str">
        <x:v>Grado analítico</x:v>
      </x:c>
      <x:c r="G107" s="31" t="n">
        <x:v>4</x:v>
      </x:c>
      <x:c r="H107" s="31" t="n">
        <x:v>250</x:v>
      </x:c>
      <x:c r="I107" s="31" t="str">
        <x:v>g</x:v>
      </x:c>
      <x:c r="J107" s="31" t="n">
        <x:f>IF(OR(G107="",H107=""),"",IFERROR(G107*H107,"VALIDACIÓN TÉCNICA"))</x:f>
        <x:v>1000</x:v>
      </x:c>
      <x:c r="K107" s="32"/>
      <x:c r="L107" s="32"/>
      <x:c r="M107" s="31" t="str">
        <x:f>IF(OR(K107="",L107=""),"",K107*L107)</x:f>
      </x:c>
      <x:c r="N107" s="25" t="str">
        <x:f>IF(M107="","",IFERROR(IF(M107&gt;=J107,"CUMPLE","NO CUMPLE"),"VALIDACIÓN TÉCNICA"))</x:f>
      </x:c>
      <x:c r="O107" s="28"/>
      <x:c r="P107" s="29"/>
      <x:c r="Q107" s="30" t="str">
        <x:f>IF(OR(L107="",P107=""),"",L107*P107)</x:f>
      </x:c>
      <x:c r="R107" s="30" t="n">
        <x:v>697727</x:v>
      </x:c>
      <x:c r="S107" s="30" t="n">
        <x:v>2790908</x:v>
      </x:c>
      <x:c r="T107" s="25" t="str">
        <x:f>IF(Q107="","",IF(Q107&lt;=S107,"CUMPLE","NO CUMPLE"))</x:f>
      </x:c>
      <x:c r="U107" s="28"/>
    </x:row>
    <x:row r="108">
      <x:c r="A108" s="25" t="n">
        <x:v>99</x:v>
      </x:c>
      <x:c r="B108" s="26" t="str">
        <x:v>Zinc (Zn, polvo),  Pureza ≥  99,995%</x:v>
      </x:c>
      <x:c r="C108" s="26" t="str">
        <x:v>DAN (Bogota)</x:v>
      </x:c>
      <x:c r="D108" s="26" t="str">
        <x:v>7440-66-6</x:v>
      </x:c>
      <x:c r="E108" s="26" t="str">
        <x:v>Potasio Yoduro P.A.  Iso,Reag. Ph Eur</x:v>
      </x:c>
      <x:c r="F108" s="26" t="str">
        <x:v>Grado ultrapuro</x:v>
      </x:c>
      <x:c r="G108" s="31" t="n">
        <x:v>4</x:v>
      </x:c>
      <x:c r="H108" s="31" t="n">
        <x:v>50</x:v>
      </x:c>
      <x:c r="I108" s="31" t="str">
        <x:v>g</x:v>
      </x:c>
      <x:c r="J108" s="31" t="n">
        <x:f>IF(OR(G108="",H108=""),"",IFERROR(G108*H108,"VALIDACIÓN TÉCNICA"))</x:f>
        <x:v>200</x:v>
      </x:c>
      <x:c r="K108" s="32"/>
      <x:c r="L108" s="32"/>
      <x:c r="M108" s="31" t="str">
        <x:f>IF(OR(K108="",L108=""),"",K108*L108)</x:f>
      </x:c>
      <x:c r="N108" s="25" t="str">
        <x:f>IF(M108="","",IFERROR(IF(M108&gt;=J108,"CUMPLE","NO CUMPLE"),"VALIDACIÓN TÉCNICA"))</x:f>
      </x:c>
      <x:c r="O108" s="28"/>
      <x:c r="P108" s="29"/>
      <x:c r="Q108" s="30" t="str">
        <x:f>IF(OR(L108="",P108=""),"",L108*P108)</x:f>
      </x:c>
      <x:c r="R108" s="30" t="n">
        <x:v>2151937</x:v>
      </x:c>
      <x:c r="S108" s="30" t="n">
        <x:v>8607748</x:v>
      </x:c>
      <x:c r="T108" s="25" t="str">
        <x:f>IF(Q108="","",IF(Q108&lt;=S108,"CUMPLE","NO CUMPLE"))</x:f>
      </x:c>
      <x:c r="U108" s="28"/>
    </x:row>
    <x:row r="109">
      <x:c r="A109" s="25" t="n">
        <x:v>100</x:v>
      </x:c>
      <x:c r="B109" s="26" t="str">
        <x:v>Zinc (Zn, polvo),  Pureza ≥  99,995%</x:v>
      </x:c>
      <x:c r="C109" s="26" t="str">
        <x:v>GG (Cali)</x:v>
      </x:c>
      <x:c r="D109" s="26" t="str">
        <x:v>7440-66-6</x:v>
      </x:c>
      <x:c r="E109" s="26" t="str">
        <x:v>Pureza ≥  99,995%</x:v>
      </x:c>
      <x:c r="F109" s="26" t="str">
        <x:v>Grado ultrapuro</x:v>
      </x:c>
      <x:c r="G109" s="31" t="n">
        <x:v>2</x:v>
      </x:c>
      <x:c r="H109" s="31" t="n">
        <x:v>50</x:v>
      </x:c>
      <x:c r="I109" s="31" t="str">
        <x:v>g</x:v>
      </x:c>
      <x:c r="J109" s="31" t="n">
        <x:f>IF(OR(G109="",H109=""),"",IFERROR(G109*H109,"VALIDACIÓN TÉCNICA"))</x:f>
        <x:v>100</x:v>
      </x:c>
      <x:c r="K109" s="32"/>
      <x:c r="L109" s="32"/>
      <x:c r="M109" s="31" t="str">
        <x:f>IF(OR(K109="",L109=""),"",K109*L109)</x:f>
      </x:c>
      <x:c r="N109" s="25" t="str">
        <x:f>IF(M109="","",IFERROR(IF(M109&gt;=J109,"CUMPLE","NO CUMPLE"),"VALIDACIÓN TÉCNICA"))</x:f>
      </x:c>
      <x:c r="O109" s="28"/>
      <x:c r="P109" s="29"/>
      <x:c r="Q109" s="30" t="str">
        <x:f>IF(OR(L109="",P109=""),"",L109*P109)</x:f>
      </x:c>
      <x:c r="R109" s="30" t="n">
        <x:v>2151937</x:v>
      </x:c>
      <x:c r="S109" s="30" t="n">
        <x:v>4303874</x:v>
      </x:c>
      <x:c r="T109" s="25" t="str">
        <x:f>IF(Q109="","",IF(Q109&lt;=S109,"CUMPLE","NO CUMPLE"))</x:f>
      </x:c>
      <x:c r="U109" s="28"/>
    </x:row>
    <x:row r="110">
      <x:c r="A110" s="33" t="str">
        <x:v>TOTAL OFERTA LOTE</x:v>
      </x:c>
      <x:c r="B110" s="33"/>
      <x:c r="C110" s="33"/>
      <x:c r="D110" s="33"/>
      <x:c r="E110" s="33"/>
      <x:c r="F110" s="33"/>
      <x:c r="G110" s="33"/>
      <x:c r="H110" s="33"/>
      <x:c r="I110" s="33"/>
      <x:c r="J110" s="33"/>
      <x:c r="K110" s="33"/>
      <x:c r="L110" s="33"/>
      <x:c r="M110" s="33"/>
      <x:c r="N110" s="33"/>
      <x:c r="O110" s="33"/>
      <x:c r="P110" s="33"/>
      <x:c r="Q110" s="34" t="n">
        <x:f>SUM(Q10:Q109)</x:f>
        <x:v>0</x:v>
      </x:c>
      <x:c r="R110" s="34" t="str">
        <x:v>PRESUPUESTO</x:v>
      </x:c>
      <x:c r="S110" s="34" t="n">
        <x:v>230621967</x:v>
      </x:c>
      <x:c r="T110" s="33" t="str">
        <x:f>IF(Q110=0,"PENDIENTE",IF(Q110&lt;=S110,"CUMPLE","SUPERA PRESUPUESTO"))</x:f>
        <x:v>PENDIENTE</x:v>
      </x:c>
      <x:c r="U110" s="33"/>
    </x:row>
  </x:sheetData>
  <x:mergeCells>
    <x:mergeCell ref="A1:U1"/>
    <x:mergeCell ref="A2:U2"/>
    <x:mergeCell ref="D4:U7"/>
    <x:mergeCell ref="A110:P110"/>
  </x:mergeCells>
  <x:conditionalFormatting sqref="N10:N109">
    <x:cfRule type="containsText" dxfId="0" priority="1" operator="containsText" text="NO CUMPLE"/>
    <x:cfRule type="beginsWith" dxfId="1" priority="2" operator="beginsWith" text="CUMPLE"/>
  </x:conditionalFormatting>
  <x:conditionalFormatting sqref="T10:T109">
    <x:cfRule type="containsText" dxfId="2" priority="3" operator="containsText" text="NO CUMPLE"/>
    <x:cfRule type="beginsWith" dxfId="3" priority="4" operator="beginsWith" text="CUMPLE"/>
  </x:conditionalFormatting>
  <x:pageMargins left="0.7" right="0.7" top="0.75" bottom="0.75" header="0.3" footer="0.3"/>
</x:worksheet>
</file>