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varg\OneDrive\Escritorio\"/>
    </mc:Choice>
  </mc:AlternateContent>
  <xr:revisionPtr revIDLastSave="4" documentId="8_{75861103-3A8F-47B0-914E-D3A123148C02}" xr6:coauthVersionLast="47" xr6:coauthVersionMax="47" xr10:uidLastSave="{C063AB5D-041E-40FB-A096-9438CC514D12}"/>
  <bookViews>
    <workbookView xWindow="-110" yWindow="-110" windowWidth="19420" windowHeight="1030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TRATAMIENTO'!$B$2:$X$79</definedName>
    <definedName name="_xlnm.Print_Area" localSheetId="0">CONTEXTO!$B$2:$F$19</definedName>
    <definedName name="_xlnm.Print_Area" localSheetId="2">EVALUACION!$B$2:$L$94</definedName>
    <definedName name="_xlnm.Print_Area" localSheetId="3">'EVALUACION CON CONTROLES'!$B$2:$R$86</definedName>
    <definedName name="_xlnm.Print_Area" localSheetId="1">'IDENTIFICACION Y ANALISIS'!$B$2:$F$67</definedName>
    <definedName name="contratación">'IDENTIFICACION Y ANALISIS'!$B$37:$B$41</definedName>
    <definedName name="ejecución">'IDENTIFICACION Y ANALISIS'!$B$43:$B$76</definedName>
    <definedName name="OPCIONES">'ASIGNACION Y TRATAMIENTO'!$B$83:$B$85</definedName>
    <definedName name="planeación">'IDENTIFICACION Y ANALISIS'!$B$19:$B$27</definedName>
    <definedName name="selección">'IDENTIFICACION Y ANALISIS'!$B$29:$B$35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1" i="6" l="1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G31" i="6"/>
  <c r="H31" i="6"/>
  <c r="I31" i="6"/>
  <c r="S31" i="6"/>
  <c r="T31" i="6"/>
  <c r="U31" i="6"/>
  <c r="V31" i="6"/>
  <c r="W31" i="6"/>
  <c r="X31" i="6"/>
  <c r="G32" i="6"/>
  <c r="H32" i="6"/>
  <c r="I32" i="6"/>
  <c r="N32" i="6"/>
  <c r="S32" i="6"/>
  <c r="T32" i="6"/>
  <c r="U32" i="6"/>
  <c r="V32" i="6"/>
  <c r="W32" i="6"/>
  <c r="X32" i="6"/>
  <c r="G33" i="6"/>
  <c r="H33" i="6"/>
  <c r="I33" i="6"/>
  <c r="N33" i="6"/>
  <c r="S33" i="6"/>
  <c r="T33" i="6"/>
  <c r="U33" i="6"/>
  <c r="V33" i="6"/>
  <c r="W33" i="6"/>
  <c r="X33" i="6"/>
  <c r="G34" i="6"/>
  <c r="H34" i="6"/>
  <c r="I34" i="6"/>
  <c r="N34" i="6"/>
  <c r="S34" i="6"/>
  <c r="T34" i="6"/>
  <c r="U34" i="6"/>
  <c r="V34" i="6"/>
  <c r="W34" i="6"/>
  <c r="X34" i="6"/>
  <c r="G35" i="6"/>
  <c r="H35" i="6"/>
  <c r="I35" i="6"/>
  <c r="N35" i="6"/>
  <c r="S35" i="6"/>
  <c r="T35" i="6"/>
  <c r="U35" i="6"/>
  <c r="V35" i="6"/>
  <c r="W35" i="6"/>
  <c r="X35" i="6"/>
  <c r="G36" i="6"/>
  <c r="H36" i="6"/>
  <c r="I36" i="6"/>
  <c r="N36" i="6"/>
  <c r="S36" i="6"/>
  <c r="T36" i="6"/>
  <c r="U36" i="6"/>
  <c r="V36" i="6"/>
  <c r="W36" i="6"/>
  <c r="X36" i="6"/>
  <c r="G37" i="6"/>
  <c r="H37" i="6"/>
  <c r="I37" i="6"/>
  <c r="N37" i="6"/>
  <c r="S37" i="6"/>
  <c r="T37" i="6"/>
  <c r="U37" i="6"/>
  <c r="V37" i="6"/>
  <c r="W37" i="6"/>
  <c r="X37" i="6"/>
  <c r="G38" i="6"/>
  <c r="H38" i="6"/>
  <c r="I38" i="6"/>
  <c r="N38" i="6"/>
  <c r="S38" i="6"/>
  <c r="T38" i="6"/>
  <c r="U38" i="6"/>
  <c r="V38" i="6"/>
  <c r="W38" i="6"/>
  <c r="X38" i="6"/>
  <c r="G39" i="6"/>
  <c r="H39" i="6"/>
  <c r="I39" i="6"/>
  <c r="N39" i="6"/>
  <c r="S39" i="6"/>
  <c r="T39" i="6"/>
  <c r="U39" i="6"/>
  <c r="V39" i="6"/>
  <c r="W39" i="6"/>
  <c r="X39" i="6"/>
  <c r="G40" i="6"/>
  <c r="H40" i="6"/>
  <c r="I40" i="6"/>
  <c r="N40" i="6"/>
  <c r="S40" i="6"/>
  <c r="T40" i="6"/>
  <c r="U40" i="6"/>
  <c r="V40" i="6"/>
  <c r="W40" i="6"/>
  <c r="X40" i="6"/>
  <c r="G41" i="6"/>
  <c r="H41" i="6"/>
  <c r="I41" i="6"/>
  <c r="N41" i="6"/>
  <c r="S41" i="6"/>
  <c r="T41" i="6"/>
  <c r="U41" i="6"/>
  <c r="V41" i="6"/>
  <c r="W41" i="6"/>
  <c r="X41" i="6"/>
  <c r="G42" i="6"/>
  <c r="H42" i="6"/>
  <c r="I42" i="6"/>
  <c r="N42" i="6"/>
  <c r="S42" i="6"/>
  <c r="T42" i="6"/>
  <c r="U42" i="6"/>
  <c r="V42" i="6"/>
  <c r="W42" i="6"/>
  <c r="X42" i="6"/>
  <c r="G43" i="6"/>
  <c r="H43" i="6"/>
  <c r="I43" i="6"/>
  <c r="N43" i="6"/>
  <c r="S43" i="6"/>
  <c r="T43" i="6"/>
  <c r="U43" i="6"/>
  <c r="V43" i="6"/>
  <c r="W43" i="6"/>
  <c r="X43" i="6"/>
  <c r="G44" i="6"/>
  <c r="H44" i="6"/>
  <c r="I44" i="6"/>
  <c r="N44" i="6"/>
  <c r="S44" i="6"/>
  <c r="T44" i="6"/>
  <c r="U44" i="6"/>
  <c r="V44" i="6"/>
  <c r="W44" i="6"/>
  <c r="X44" i="6"/>
  <c r="G45" i="6"/>
  <c r="H45" i="6"/>
  <c r="I45" i="6"/>
  <c r="N45" i="6"/>
  <c r="S45" i="6"/>
  <c r="T45" i="6"/>
  <c r="U45" i="6"/>
  <c r="V45" i="6"/>
  <c r="W45" i="6"/>
  <c r="X45" i="6"/>
  <c r="G46" i="6"/>
  <c r="H46" i="6"/>
  <c r="I46" i="6"/>
  <c r="N46" i="6"/>
  <c r="S46" i="6"/>
  <c r="T46" i="6"/>
  <c r="U46" i="6"/>
  <c r="V46" i="6"/>
  <c r="W46" i="6"/>
  <c r="X46" i="6"/>
  <c r="G47" i="6"/>
  <c r="H47" i="6"/>
  <c r="I47" i="6"/>
  <c r="N47" i="6"/>
  <c r="S47" i="6"/>
  <c r="T47" i="6"/>
  <c r="U47" i="6"/>
  <c r="V47" i="6"/>
  <c r="W47" i="6"/>
  <c r="X47" i="6"/>
  <c r="G48" i="6"/>
  <c r="H48" i="6"/>
  <c r="I48" i="6"/>
  <c r="N48" i="6"/>
  <c r="S48" i="6"/>
  <c r="T48" i="6"/>
  <c r="U48" i="6"/>
  <c r="V48" i="6"/>
  <c r="W48" i="6"/>
  <c r="X48" i="6"/>
  <c r="G49" i="6"/>
  <c r="H49" i="6"/>
  <c r="I49" i="6"/>
  <c r="N49" i="6"/>
  <c r="S49" i="6"/>
  <c r="T49" i="6"/>
  <c r="U49" i="6"/>
  <c r="V49" i="6"/>
  <c r="W49" i="6"/>
  <c r="X49" i="6"/>
  <c r="G50" i="6"/>
  <c r="H50" i="6"/>
  <c r="I50" i="6"/>
  <c r="N50" i="6"/>
  <c r="S50" i="6"/>
  <c r="T50" i="6"/>
  <c r="U50" i="6"/>
  <c r="V50" i="6"/>
  <c r="W50" i="6"/>
  <c r="X50" i="6"/>
  <c r="G51" i="6"/>
  <c r="H51" i="6"/>
  <c r="I51" i="6"/>
  <c r="N51" i="6"/>
  <c r="S51" i="6"/>
  <c r="T51" i="6"/>
  <c r="U51" i="6"/>
  <c r="V51" i="6"/>
  <c r="W51" i="6"/>
  <c r="X51" i="6"/>
  <c r="G52" i="6"/>
  <c r="H52" i="6"/>
  <c r="I52" i="6"/>
  <c r="N52" i="6"/>
  <c r="S52" i="6"/>
  <c r="T52" i="6"/>
  <c r="U52" i="6"/>
  <c r="V52" i="6"/>
  <c r="W52" i="6"/>
  <c r="X52" i="6"/>
  <c r="G53" i="6"/>
  <c r="H53" i="6"/>
  <c r="I53" i="6"/>
  <c r="N53" i="6"/>
  <c r="S53" i="6"/>
  <c r="T53" i="6"/>
  <c r="U53" i="6"/>
  <c r="V53" i="6"/>
  <c r="W53" i="6"/>
  <c r="X53" i="6"/>
  <c r="G54" i="6"/>
  <c r="H54" i="6"/>
  <c r="I54" i="6"/>
  <c r="N54" i="6"/>
  <c r="S54" i="6"/>
  <c r="T54" i="6"/>
  <c r="U54" i="6"/>
  <c r="V54" i="6"/>
  <c r="W54" i="6"/>
  <c r="X54" i="6"/>
  <c r="G55" i="6"/>
  <c r="H55" i="6"/>
  <c r="I55" i="6"/>
  <c r="N55" i="6"/>
  <c r="S55" i="6"/>
  <c r="T55" i="6"/>
  <c r="U55" i="6"/>
  <c r="V55" i="6"/>
  <c r="W55" i="6"/>
  <c r="X55" i="6"/>
  <c r="G56" i="6"/>
  <c r="H56" i="6"/>
  <c r="I56" i="6"/>
  <c r="N56" i="6"/>
  <c r="S56" i="6"/>
  <c r="T56" i="6"/>
  <c r="U56" i="6"/>
  <c r="V56" i="6"/>
  <c r="W56" i="6"/>
  <c r="X56" i="6"/>
  <c r="G57" i="6"/>
  <c r="H57" i="6"/>
  <c r="I57" i="6"/>
  <c r="N57" i="6"/>
  <c r="S57" i="6"/>
  <c r="T57" i="6"/>
  <c r="U57" i="6"/>
  <c r="V57" i="6"/>
  <c r="W57" i="6"/>
  <c r="X57" i="6"/>
  <c r="G58" i="6"/>
  <c r="H58" i="6"/>
  <c r="I58" i="6"/>
  <c r="N58" i="6"/>
  <c r="S58" i="6"/>
  <c r="T58" i="6"/>
  <c r="U58" i="6"/>
  <c r="V58" i="6"/>
  <c r="W58" i="6"/>
  <c r="X58" i="6"/>
  <c r="G59" i="6"/>
  <c r="H59" i="6"/>
  <c r="I59" i="6"/>
  <c r="N59" i="6"/>
  <c r="S59" i="6"/>
  <c r="T59" i="6"/>
  <c r="U59" i="6"/>
  <c r="V59" i="6"/>
  <c r="W59" i="6"/>
  <c r="X59" i="6"/>
  <c r="G60" i="6"/>
  <c r="H60" i="6"/>
  <c r="I60" i="6"/>
  <c r="N60" i="6"/>
  <c r="S60" i="6"/>
  <c r="T60" i="6"/>
  <c r="U60" i="6"/>
  <c r="V60" i="6"/>
  <c r="W60" i="6"/>
  <c r="X60" i="6"/>
  <c r="G61" i="6"/>
  <c r="H61" i="6"/>
  <c r="I61" i="6"/>
  <c r="N61" i="6"/>
  <c r="S61" i="6"/>
  <c r="T61" i="6"/>
  <c r="U61" i="6"/>
  <c r="V61" i="6"/>
  <c r="W61" i="6"/>
  <c r="X61" i="6"/>
  <c r="I61" i="15"/>
  <c r="O56" i="6" s="1"/>
  <c r="J61" i="15"/>
  <c r="P56" i="6" s="1"/>
  <c r="I62" i="15"/>
  <c r="O57" i="6" s="1"/>
  <c r="J62" i="15"/>
  <c r="P57" i="6" s="1"/>
  <c r="I63" i="15"/>
  <c r="O58" i="6" s="1"/>
  <c r="J63" i="15"/>
  <c r="P58" i="6" s="1"/>
  <c r="I64" i="15"/>
  <c r="O59" i="6" s="1"/>
  <c r="J64" i="15"/>
  <c r="P59" i="6" s="1"/>
  <c r="I65" i="15"/>
  <c r="O60" i="6" s="1"/>
  <c r="J65" i="15"/>
  <c r="P60" i="6" s="1"/>
  <c r="I66" i="15"/>
  <c r="J66" i="15"/>
  <c r="P61" i="6" s="1"/>
  <c r="C61" i="15"/>
  <c r="C56" i="6" s="1"/>
  <c r="C62" i="15"/>
  <c r="C57" i="6" s="1"/>
  <c r="C63" i="15"/>
  <c r="C58" i="6" s="1"/>
  <c r="C64" i="15"/>
  <c r="C59" i="6" s="1"/>
  <c r="C65" i="15"/>
  <c r="C60" i="6" s="1"/>
  <c r="C66" i="15"/>
  <c r="C61" i="6" s="1"/>
  <c r="B61" i="15"/>
  <c r="D56" i="6" s="1"/>
  <c r="B62" i="15"/>
  <c r="D57" i="6" s="1"/>
  <c r="B63" i="15"/>
  <c r="D58" i="6" s="1"/>
  <c r="B64" i="15"/>
  <c r="D59" i="6" s="1"/>
  <c r="B65" i="15"/>
  <c r="D60" i="6" s="1"/>
  <c r="B66" i="15"/>
  <c r="D61" i="6" s="1"/>
  <c r="J45" i="15"/>
  <c r="P40" i="6" s="1"/>
  <c r="J46" i="15"/>
  <c r="P41" i="6" s="1"/>
  <c r="J47" i="15"/>
  <c r="P42" i="6" s="1"/>
  <c r="J48" i="15"/>
  <c r="P43" i="6" s="1"/>
  <c r="J49" i="15"/>
  <c r="P44" i="6" s="1"/>
  <c r="J50" i="15"/>
  <c r="P45" i="6" s="1"/>
  <c r="J51" i="15"/>
  <c r="P46" i="6" s="1"/>
  <c r="J52" i="15"/>
  <c r="P47" i="6" s="1"/>
  <c r="J53" i="15"/>
  <c r="P48" i="6" s="1"/>
  <c r="J54" i="15"/>
  <c r="P49" i="6" s="1"/>
  <c r="J55" i="15"/>
  <c r="P50" i="6" s="1"/>
  <c r="J56" i="15"/>
  <c r="P51" i="6" s="1"/>
  <c r="J57" i="15"/>
  <c r="P52" i="6" s="1"/>
  <c r="J58" i="15"/>
  <c r="P53" i="6" s="1"/>
  <c r="J59" i="15"/>
  <c r="P54" i="6" s="1"/>
  <c r="J60" i="15"/>
  <c r="P55" i="6" s="1"/>
  <c r="I45" i="15"/>
  <c r="O40" i="6" s="1"/>
  <c r="I46" i="15"/>
  <c r="O41" i="6" s="1"/>
  <c r="I47" i="15"/>
  <c r="I48" i="15"/>
  <c r="O43" i="6" s="1"/>
  <c r="I49" i="15"/>
  <c r="I50" i="15"/>
  <c r="O45" i="6" s="1"/>
  <c r="I51" i="15"/>
  <c r="O46" i="6" s="1"/>
  <c r="I52" i="15"/>
  <c r="O47" i="6" s="1"/>
  <c r="I53" i="15"/>
  <c r="O48" i="6" s="1"/>
  <c r="I54" i="15"/>
  <c r="O49" i="6" s="1"/>
  <c r="I55" i="15"/>
  <c r="I56" i="15"/>
  <c r="O51" i="6" s="1"/>
  <c r="I57" i="15"/>
  <c r="I58" i="15"/>
  <c r="O53" i="6" s="1"/>
  <c r="I59" i="15"/>
  <c r="O54" i="6" s="1"/>
  <c r="I60" i="15"/>
  <c r="O55" i="6" s="1"/>
  <c r="C45" i="15"/>
  <c r="C40" i="6" s="1"/>
  <c r="C46" i="15"/>
  <c r="C41" i="6" s="1"/>
  <c r="C47" i="15"/>
  <c r="C42" i="6" s="1"/>
  <c r="C48" i="15"/>
  <c r="C43" i="6" s="1"/>
  <c r="C49" i="15"/>
  <c r="C44" i="6" s="1"/>
  <c r="C50" i="15"/>
  <c r="C45" i="6" s="1"/>
  <c r="C51" i="15"/>
  <c r="C46" i="6" s="1"/>
  <c r="F46" i="6" s="1"/>
  <c r="C52" i="15"/>
  <c r="C47" i="6" s="1"/>
  <c r="E47" i="6" s="1"/>
  <c r="C53" i="15"/>
  <c r="C48" i="6" s="1"/>
  <c r="F48" i="6" s="1"/>
  <c r="C54" i="15"/>
  <c r="C49" i="6" s="1"/>
  <c r="C55" i="15"/>
  <c r="C50" i="6" s="1"/>
  <c r="C56" i="15"/>
  <c r="C51" i="6" s="1"/>
  <c r="E51" i="6" s="1"/>
  <c r="C57" i="15"/>
  <c r="C52" i="6" s="1"/>
  <c r="C58" i="15"/>
  <c r="C53" i="6" s="1"/>
  <c r="C59" i="15"/>
  <c r="C54" i="6" s="1"/>
  <c r="C60" i="15"/>
  <c r="C55" i="6" s="1"/>
  <c r="B45" i="15"/>
  <c r="D40" i="6" s="1"/>
  <c r="B46" i="15"/>
  <c r="D41" i="6" s="1"/>
  <c r="B47" i="15"/>
  <c r="D42" i="6" s="1"/>
  <c r="B48" i="15"/>
  <c r="D43" i="6" s="1"/>
  <c r="B49" i="15"/>
  <c r="D44" i="6" s="1"/>
  <c r="B50" i="15"/>
  <c r="D45" i="6" s="1"/>
  <c r="B51" i="15"/>
  <c r="D46" i="6" s="1"/>
  <c r="B52" i="15"/>
  <c r="D47" i="6" s="1"/>
  <c r="B53" i="15"/>
  <c r="D48" i="6" s="1"/>
  <c r="B54" i="15"/>
  <c r="D49" i="6" s="1"/>
  <c r="B55" i="15"/>
  <c r="D50" i="6" s="1"/>
  <c r="B56" i="15"/>
  <c r="D51" i="6" s="1"/>
  <c r="B57" i="15"/>
  <c r="D52" i="6" s="1"/>
  <c r="B58" i="15"/>
  <c r="D53" i="6" s="1"/>
  <c r="B59" i="15"/>
  <c r="D54" i="6" s="1"/>
  <c r="B60" i="15"/>
  <c r="D55" i="6" s="1"/>
  <c r="J29" i="15"/>
  <c r="P24" i="6" s="1"/>
  <c r="J30" i="15"/>
  <c r="P25" i="6" s="1"/>
  <c r="J31" i="15"/>
  <c r="P26" i="6" s="1"/>
  <c r="J32" i="15"/>
  <c r="P27" i="6" s="1"/>
  <c r="J33" i="15"/>
  <c r="P28" i="6" s="1"/>
  <c r="J34" i="15"/>
  <c r="P29" i="6" s="1"/>
  <c r="J35" i="15"/>
  <c r="P30" i="6" s="1"/>
  <c r="J36" i="15"/>
  <c r="P31" i="6" s="1"/>
  <c r="J37" i="15"/>
  <c r="P32" i="6" s="1"/>
  <c r="J38" i="15"/>
  <c r="P33" i="6" s="1"/>
  <c r="J39" i="15"/>
  <c r="P34" i="6" s="1"/>
  <c r="J40" i="15"/>
  <c r="P35" i="6" s="1"/>
  <c r="J41" i="15"/>
  <c r="P36" i="6" s="1"/>
  <c r="J42" i="15"/>
  <c r="P37" i="6" s="1"/>
  <c r="J43" i="15"/>
  <c r="P38" i="6" s="1"/>
  <c r="J44" i="15"/>
  <c r="P39" i="6" s="1"/>
  <c r="I29" i="15"/>
  <c r="O24" i="6" s="1"/>
  <c r="I30" i="15"/>
  <c r="O25" i="6" s="1"/>
  <c r="I31" i="15"/>
  <c r="O26" i="6" s="1"/>
  <c r="I32" i="15"/>
  <c r="O27" i="6" s="1"/>
  <c r="I33" i="15"/>
  <c r="O28" i="6" s="1"/>
  <c r="I34" i="15"/>
  <c r="O29" i="6" s="1"/>
  <c r="I35" i="15"/>
  <c r="O30" i="6" s="1"/>
  <c r="I36" i="15"/>
  <c r="O31" i="6" s="1"/>
  <c r="I37" i="15"/>
  <c r="O32" i="6" s="1"/>
  <c r="I38" i="15"/>
  <c r="O33" i="6" s="1"/>
  <c r="I39" i="15"/>
  <c r="O34" i="6" s="1"/>
  <c r="I40" i="15"/>
  <c r="O35" i="6" s="1"/>
  <c r="I41" i="15"/>
  <c r="O36" i="6" s="1"/>
  <c r="I42" i="15"/>
  <c r="O37" i="6" s="1"/>
  <c r="I43" i="15"/>
  <c r="O38" i="6" s="1"/>
  <c r="I44" i="15"/>
  <c r="O39" i="6" s="1"/>
  <c r="C32" i="15"/>
  <c r="C27" i="6" s="1"/>
  <c r="C33" i="15"/>
  <c r="C28" i="6" s="1"/>
  <c r="C34" i="15"/>
  <c r="C29" i="6" s="1"/>
  <c r="C35" i="15"/>
  <c r="C30" i="6" s="1"/>
  <c r="E30" i="6" s="1"/>
  <c r="C36" i="15"/>
  <c r="C31" i="6" s="1"/>
  <c r="C37" i="15"/>
  <c r="C32" i="6" s="1"/>
  <c r="E32" i="6" s="1"/>
  <c r="C38" i="15"/>
  <c r="C33" i="6" s="1"/>
  <c r="C39" i="15"/>
  <c r="C34" i="6" s="1"/>
  <c r="C40" i="15"/>
  <c r="C35" i="6" s="1"/>
  <c r="C41" i="15"/>
  <c r="C36" i="6" s="1"/>
  <c r="C42" i="15"/>
  <c r="C37" i="6" s="1"/>
  <c r="C43" i="15"/>
  <c r="C38" i="6" s="1"/>
  <c r="C44" i="15"/>
  <c r="C39" i="6" s="1"/>
  <c r="F39" i="6" s="1"/>
  <c r="B32" i="15"/>
  <c r="D27" i="6" s="1"/>
  <c r="B33" i="15"/>
  <c r="D28" i="6" s="1"/>
  <c r="B34" i="15"/>
  <c r="D29" i="6" s="1"/>
  <c r="B35" i="15"/>
  <c r="D30" i="6" s="1"/>
  <c r="B36" i="15"/>
  <c r="D31" i="6" s="1"/>
  <c r="B37" i="15"/>
  <c r="D32" i="6" s="1"/>
  <c r="B38" i="15"/>
  <c r="D33" i="6" s="1"/>
  <c r="B39" i="15"/>
  <c r="D34" i="6" s="1"/>
  <c r="B40" i="15"/>
  <c r="D35" i="6" s="1"/>
  <c r="B41" i="15"/>
  <c r="D36" i="6" s="1"/>
  <c r="B42" i="15"/>
  <c r="D37" i="6" s="1"/>
  <c r="B43" i="15"/>
  <c r="D38" i="6" s="1"/>
  <c r="B44" i="15"/>
  <c r="D39" i="6" s="1"/>
  <c r="C29" i="15"/>
  <c r="C24" i="6" s="1"/>
  <c r="E24" i="6" s="1"/>
  <c r="C30" i="15"/>
  <c r="C25" i="6" s="1"/>
  <c r="C31" i="15"/>
  <c r="C26" i="6" s="1"/>
  <c r="B29" i="15"/>
  <c r="D24" i="6" s="1"/>
  <c r="B30" i="15"/>
  <c r="D25" i="6" s="1"/>
  <c r="B31" i="15"/>
  <c r="D26" i="6" s="1"/>
  <c r="K31" i="11"/>
  <c r="L31" i="11" s="1"/>
  <c r="K25" i="6" s="1"/>
  <c r="K32" i="11"/>
  <c r="J26" i="6" s="1"/>
  <c r="K33" i="11"/>
  <c r="L33" i="11" s="1"/>
  <c r="K27" i="6" s="1"/>
  <c r="K34" i="11"/>
  <c r="J28" i="6" s="1"/>
  <c r="K35" i="11"/>
  <c r="L35" i="11" s="1"/>
  <c r="K29" i="6" s="1"/>
  <c r="K36" i="11"/>
  <c r="J30" i="6" s="1"/>
  <c r="K37" i="11"/>
  <c r="J31" i="6" s="1"/>
  <c r="K38" i="11"/>
  <c r="L38" i="11" s="1"/>
  <c r="K32" i="6" s="1"/>
  <c r="K39" i="11"/>
  <c r="L39" i="11" s="1"/>
  <c r="K33" i="6" s="1"/>
  <c r="K40" i="11"/>
  <c r="J34" i="6" s="1"/>
  <c r="K41" i="11"/>
  <c r="J35" i="6" s="1"/>
  <c r="K42" i="11"/>
  <c r="J36" i="6" s="1"/>
  <c r="K43" i="11"/>
  <c r="L43" i="11" s="1"/>
  <c r="K37" i="6" s="1"/>
  <c r="K44" i="11"/>
  <c r="J38" i="6" s="1"/>
  <c r="K45" i="11"/>
  <c r="L45" i="11" s="1"/>
  <c r="K39" i="6" s="1"/>
  <c r="K46" i="11"/>
  <c r="J40" i="6" s="1"/>
  <c r="K47" i="11"/>
  <c r="J41" i="6" s="1"/>
  <c r="K48" i="11"/>
  <c r="J42" i="6" s="1"/>
  <c r="K49" i="11"/>
  <c r="J43" i="6" s="1"/>
  <c r="K50" i="11"/>
  <c r="L50" i="11" s="1"/>
  <c r="K44" i="6" s="1"/>
  <c r="K51" i="11"/>
  <c r="L51" i="11" s="1"/>
  <c r="K45" i="6" s="1"/>
  <c r="K52" i="11"/>
  <c r="L52" i="11" s="1"/>
  <c r="K46" i="6" s="1"/>
  <c r="K53" i="11"/>
  <c r="L53" i="11" s="1"/>
  <c r="K47" i="6" s="1"/>
  <c r="K54" i="11"/>
  <c r="L54" i="11" s="1"/>
  <c r="K48" i="6" s="1"/>
  <c r="K55" i="11"/>
  <c r="L55" i="11" s="1"/>
  <c r="K49" i="6" s="1"/>
  <c r="K56" i="11"/>
  <c r="J50" i="6" s="1"/>
  <c r="K57" i="11"/>
  <c r="L57" i="11" s="1"/>
  <c r="K51" i="6" s="1"/>
  <c r="K58" i="11"/>
  <c r="L58" i="11" s="1"/>
  <c r="K52" i="6" s="1"/>
  <c r="K59" i="11"/>
  <c r="L59" i="11" s="1"/>
  <c r="K53" i="6" s="1"/>
  <c r="K60" i="11"/>
  <c r="L60" i="11" s="1"/>
  <c r="K54" i="6" s="1"/>
  <c r="K61" i="11"/>
  <c r="L61" i="11" s="1"/>
  <c r="K55" i="6" s="1"/>
  <c r="K62" i="11"/>
  <c r="L62" i="11" s="1"/>
  <c r="K56" i="6" s="1"/>
  <c r="K63" i="11"/>
  <c r="L63" i="11" s="1"/>
  <c r="K57" i="6" s="1"/>
  <c r="K64" i="11"/>
  <c r="L64" i="11" s="1"/>
  <c r="K58" i="6" s="1"/>
  <c r="K65" i="11"/>
  <c r="L65" i="11" s="1"/>
  <c r="K59" i="6" s="1"/>
  <c r="K66" i="11"/>
  <c r="L66" i="11" s="1"/>
  <c r="K60" i="6" s="1"/>
  <c r="K67" i="11"/>
  <c r="L67" i="11" s="1"/>
  <c r="K61" i="6" s="1"/>
  <c r="K30" i="11"/>
  <c r="L30" i="11" s="1"/>
  <c r="K24" i="6" s="1"/>
  <c r="L32" i="11"/>
  <c r="K26" i="6" s="1"/>
  <c r="I16" i="15"/>
  <c r="O11" i="6" s="1"/>
  <c r="J16" i="15"/>
  <c r="P11" i="6" s="1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F23" i="6" s="1"/>
  <c r="I28" i="15"/>
  <c r="J28" i="15"/>
  <c r="P23" i="6" s="1"/>
  <c r="B17" i="15"/>
  <c r="D12" i="6" s="1"/>
  <c r="C17" i="15"/>
  <c r="C12" i="6" s="1"/>
  <c r="I17" i="15"/>
  <c r="J17" i="15"/>
  <c r="P12" i="6" s="1"/>
  <c r="B6" i="15"/>
  <c r="K29" i="11"/>
  <c r="L29" i="11" s="1"/>
  <c r="K23" i="6" s="1"/>
  <c r="K28" i="11"/>
  <c r="L28" i="11" s="1"/>
  <c r="K22" i="6" s="1"/>
  <c r="K27" i="11"/>
  <c r="J21" i="6" s="1"/>
  <c r="K26" i="11"/>
  <c r="L26" i="11" s="1"/>
  <c r="K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K49" i="15" l="1"/>
  <c r="L49" i="15" s="1"/>
  <c r="R44" i="6" s="1"/>
  <c r="L44" i="11"/>
  <c r="K38" i="6" s="1"/>
  <c r="L42" i="11"/>
  <c r="K36" i="6" s="1"/>
  <c r="K65" i="15"/>
  <c r="L65" i="15" s="1"/>
  <c r="R60" i="6" s="1"/>
  <c r="L41" i="11"/>
  <c r="K35" i="6" s="1"/>
  <c r="K55" i="15"/>
  <c r="L55" i="15" s="1"/>
  <c r="R50" i="6" s="1"/>
  <c r="L34" i="11"/>
  <c r="K28" i="6" s="1"/>
  <c r="L40" i="11"/>
  <c r="K34" i="6" s="1"/>
  <c r="L49" i="11"/>
  <c r="K43" i="6" s="1"/>
  <c r="J55" i="6"/>
  <c r="J47" i="6"/>
  <c r="L48" i="11"/>
  <c r="K42" i="6" s="1"/>
  <c r="L47" i="11"/>
  <c r="K41" i="6" s="1"/>
  <c r="J32" i="6"/>
  <c r="J59" i="6"/>
  <c r="J58" i="6"/>
  <c r="J57" i="6"/>
  <c r="J56" i="6"/>
  <c r="J49" i="6"/>
  <c r="K47" i="15"/>
  <c r="L47" i="15" s="1"/>
  <c r="R42" i="6" s="1"/>
  <c r="K66" i="15"/>
  <c r="Q61" i="6" s="1"/>
  <c r="K57" i="15"/>
  <c r="L57" i="15" s="1"/>
  <c r="R52" i="6" s="1"/>
  <c r="J44" i="6"/>
  <c r="K64" i="15"/>
  <c r="L64" i="15" s="1"/>
  <c r="R59" i="6" s="1"/>
  <c r="J37" i="6"/>
  <c r="J29" i="6"/>
  <c r="J53" i="6"/>
  <c r="L56" i="11"/>
  <c r="K50" i="6" s="1"/>
  <c r="F55" i="6"/>
  <c r="E55" i="6"/>
  <c r="E54" i="6"/>
  <c r="F54" i="6"/>
  <c r="E52" i="6"/>
  <c r="F52" i="6"/>
  <c r="F61" i="6"/>
  <c r="E61" i="6"/>
  <c r="F60" i="6"/>
  <c r="E60" i="6"/>
  <c r="F59" i="6"/>
  <c r="E59" i="6"/>
  <c r="F58" i="6"/>
  <c r="E58" i="6"/>
  <c r="F57" i="6"/>
  <c r="E57" i="6"/>
  <c r="F56" i="6"/>
  <c r="E56" i="6"/>
  <c r="E45" i="6"/>
  <c r="F45" i="6"/>
  <c r="E31" i="6"/>
  <c r="F31" i="6"/>
  <c r="E38" i="6"/>
  <c r="F38" i="6"/>
  <c r="L66" i="15"/>
  <c r="R61" i="6" s="1"/>
  <c r="K61" i="15"/>
  <c r="O61" i="6"/>
  <c r="K62" i="15"/>
  <c r="L62" i="15" s="1"/>
  <c r="R57" i="6" s="1"/>
  <c r="K63" i="15"/>
  <c r="L63" i="15" s="1"/>
  <c r="R58" i="6" s="1"/>
  <c r="F35" i="6"/>
  <c r="E35" i="6"/>
  <c r="E50" i="6"/>
  <c r="F50" i="6"/>
  <c r="F42" i="6"/>
  <c r="E42" i="6"/>
  <c r="F27" i="6"/>
  <c r="E27" i="6"/>
  <c r="E34" i="6"/>
  <c r="F34" i="6"/>
  <c r="E49" i="6"/>
  <c r="F49" i="6"/>
  <c r="F41" i="6"/>
  <c r="E41" i="6"/>
  <c r="E37" i="6"/>
  <c r="F37" i="6"/>
  <c r="E44" i="6"/>
  <c r="F44" i="6"/>
  <c r="E26" i="6"/>
  <c r="F26" i="6"/>
  <c r="E40" i="6"/>
  <c r="F40" i="6"/>
  <c r="E29" i="6"/>
  <c r="F29" i="6"/>
  <c r="E36" i="6"/>
  <c r="F36" i="6"/>
  <c r="E28" i="6"/>
  <c r="F28" i="6"/>
  <c r="E43" i="6"/>
  <c r="F43" i="6"/>
  <c r="E33" i="6"/>
  <c r="F33" i="6"/>
  <c r="E25" i="6"/>
  <c r="F25" i="6"/>
  <c r="J25" i="6"/>
  <c r="L46" i="11"/>
  <c r="K40" i="6" s="1"/>
  <c r="O52" i="6"/>
  <c r="Q50" i="6"/>
  <c r="E46" i="6"/>
  <c r="O42" i="6"/>
  <c r="E39" i="6"/>
  <c r="J54" i="6"/>
  <c r="J48" i="6"/>
  <c r="F30" i="6"/>
  <c r="J24" i="6"/>
  <c r="J33" i="6"/>
  <c r="O50" i="6"/>
  <c r="Q44" i="6"/>
  <c r="J52" i="6"/>
  <c r="J46" i="6"/>
  <c r="J39" i="6"/>
  <c r="J27" i="6"/>
  <c r="L36" i="11"/>
  <c r="K30" i="6" s="1"/>
  <c r="O44" i="6"/>
  <c r="J61" i="6"/>
  <c r="J60" i="6"/>
  <c r="J51" i="6"/>
  <c r="F47" i="6"/>
  <c r="J45" i="6"/>
  <c r="F32" i="6"/>
  <c r="F24" i="6"/>
  <c r="F51" i="6"/>
  <c r="E48" i="6"/>
  <c r="K36" i="15"/>
  <c r="K44" i="15"/>
  <c r="K43" i="15"/>
  <c r="K35" i="15"/>
  <c r="K56" i="15"/>
  <c r="K48" i="15"/>
  <c r="K58" i="15"/>
  <c r="K50" i="15"/>
  <c r="K59" i="15"/>
  <c r="K51" i="15"/>
  <c r="K60" i="15"/>
  <c r="K52" i="15"/>
  <c r="K42" i="15"/>
  <c r="K34" i="15"/>
  <c r="K41" i="15"/>
  <c r="K54" i="15"/>
  <c r="K46" i="15"/>
  <c r="K53" i="15"/>
  <c r="K45" i="15"/>
  <c r="K40" i="15"/>
  <c r="K32" i="15"/>
  <c r="K39" i="15"/>
  <c r="K31" i="15"/>
  <c r="K38" i="15"/>
  <c r="K30" i="15"/>
  <c r="K37" i="15"/>
  <c r="K29" i="15"/>
  <c r="K33" i="15"/>
  <c r="K22" i="15"/>
  <c r="Q17" i="6" s="1"/>
  <c r="J16" i="6"/>
  <c r="J23" i="6"/>
  <c r="L19" i="11"/>
  <c r="K13" i="6" s="1"/>
  <c r="J17" i="6"/>
  <c r="L18" i="11"/>
  <c r="K12" i="6" s="1"/>
  <c r="J20" i="6"/>
  <c r="F18" i="6"/>
  <c r="E18" i="6"/>
  <c r="E22" i="6"/>
  <c r="F22" i="6"/>
  <c r="F19" i="6"/>
  <c r="E19" i="6"/>
  <c r="F21" i="6"/>
  <c r="E21" i="6"/>
  <c r="E17" i="6"/>
  <c r="F17" i="6"/>
  <c r="F20" i="6"/>
  <c r="E20" i="6"/>
  <c r="K24" i="15"/>
  <c r="J22" i="6"/>
  <c r="K27" i="15"/>
  <c r="L27" i="15" s="1"/>
  <c r="R22" i="6" s="1"/>
  <c r="K26" i="15"/>
  <c r="K25" i="15"/>
  <c r="K23" i="15"/>
  <c r="L23" i="15" s="1"/>
  <c r="R18" i="6" s="1"/>
  <c r="K21" i="15"/>
  <c r="E11" i="6"/>
  <c r="L25" i="11"/>
  <c r="K19" i="6" s="1"/>
  <c r="J15" i="6"/>
  <c r="K17" i="15"/>
  <c r="L17" i="15" s="1"/>
  <c r="R12" i="6" s="1"/>
  <c r="K28" i="15"/>
  <c r="L28" i="15" s="1"/>
  <c r="R23" i="6" s="1"/>
  <c r="K20" i="15"/>
  <c r="L20" i="15" s="1"/>
  <c r="R15" i="6" s="1"/>
  <c r="K19" i="15"/>
  <c r="Q14" i="6" s="1"/>
  <c r="K18" i="15"/>
  <c r="Q13" i="6" s="1"/>
  <c r="L27" i="11"/>
  <c r="K21" i="6" s="1"/>
  <c r="L37" i="11"/>
  <c r="K31" i="6" s="1"/>
  <c r="O23" i="6"/>
  <c r="E12" i="6"/>
  <c r="F12" i="6"/>
  <c r="E16" i="6"/>
  <c r="F16" i="6"/>
  <c r="F15" i="6"/>
  <c r="E15" i="6"/>
  <c r="F14" i="6"/>
  <c r="E14" i="6"/>
  <c r="E13" i="6"/>
  <c r="F13" i="6"/>
  <c r="K16" i="15"/>
  <c r="L17" i="11"/>
  <c r="K11" i="6" s="1"/>
  <c r="O12" i="6"/>
  <c r="E23" i="6"/>
  <c r="O13" i="6"/>
  <c r="J14" i="6"/>
  <c r="J18" i="6"/>
  <c r="Q59" i="6" l="1"/>
  <c r="Q60" i="6"/>
  <c r="Q52" i="6"/>
  <c r="Q42" i="6"/>
  <c r="Q57" i="6"/>
  <c r="Q58" i="6"/>
  <c r="Q56" i="6"/>
  <c r="L61" i="15"/>
  <c r="R56" i="6" s="1"/>
  <c r="L37" i="15"/>
  <c r="R32" i="6" s="1"/>
  <c r="Q32" i="6"/>
  <c r="L45" i="15"/>
  <c r="R40" i="6" s="1"/>
  <c r="Q40" i="6"/>
  <c r="L60" i="15"/>
  <c r="R55" i="6" s="1"/>
  <c r="Q55" i="6"/>
  <c r="L43" i="15"/>
  <c r="R38" i="6" s="1"/>
  <c r="Q38" i="6"/>
  <c r="L51" i="15"/>
  <c r="R46" i="6" s="1"/>
  <c r="Q46" i="6"/>
  <c r="L44" i="15"/>
  <c r="R39" i="6" s="1"/>
  <c r="Q39" i="6"/>
  <c r="L30" i="15"/>
  <c r="R25" i="6" s="1"/>
  <c r="Q25" i="6"/>
  <c r="L46" i="15"/>
  <c r="R41" i="6" s="1"/>
  <c r="Q41" i="6"/>
  <c r="L59" i="15"/>
  <c r="R54" i="6" s="1"/>
  <c r="Q54" i="6"/>
  <c r="L36" i="15"/>
  <c r="R31" i="6" s="1"/>
  <c r="Q31" i="6"/>
  <c r="L53" i="15"/>
  <c r="R48" i="6" s="1"/>
  <c r="Q48" i="6"/>
  <c r="L58" i="15"/>
  <c r="R53" i="6" s="1"/>
  <c r="Q53" i="6"/>
  <c r="L38" i="15"/>
  <c r="R33" i="6" s="1"/>
  <c r="Q33" i="6"/>
  <c r="L54" i="15"/>
  <c r="R49" i="6" s="1"/>
  <c r="Q49" i="6"/>
  <c r="L50" i="15"/>
  <c r="R45" i="6" s="1"/>
  <c r="Q45" i="6"/>
  <c r="L31" i="15"/>
  <c r="R26" i="6" s="1"/>
  <c r="Q26" i="6"/>
  <c r="L41" i="15"/>
  <c r="R36" i="6" s="1"/>
  <c r="Q36" i="6"/>
  <c r="L39" i="15"/>
  <c r="R34" i="6" s="1"/>
  <c r="Q34" i="6"/>
  <c r="L34" i="15"/>
  <c r="R29" i="6" s="1"/>
  <c r="Q29" i="6"/>
  <c r="L48" i="15"/>
  <c r="R43" i="6" s="1"/>
  <c r="Q43" i="6"/>
  <c r="L56" i="15"/>
  <c r="R51" i="6" s="1"/>
  <c r="Q51" i="6"/>
  <c r="L33" i="15"/>
  <c r="R28" i="6" s="1"/>
  <c r="Q28" i="6"/>
  <c r="L32" i="15"/>
  <c r="R27" i="6" s="1"/>
  <c r="Q27" i="6"/>
  <c r="L42" i="15"/>
  <c r="R37" i="6" s="1"/>
  <c r="Q37" i="6"/>
  <c r="L29" i="15"/>
  <c r="R24" i="6" s="1"/>
  <c r="Q24" i="6"/>
  <c r="L40" i="15"/>
  <c r="R35" i="6" s="1"/>
  <c r="Q35" i="6"/>
  <c r="L52" i="15"/>
  <c r="R47" i="6" s="1"/>
  <c r="Q47" i="6"/>
  <c r="L35" i="15"/>
  <c r="R30" i="6" s="1"/>
  <c r="Q30" i="6"/>
  <c r="L22" i="15"/>
  <c r="R17" i="6" s="1"/>
  <c r="Q15" i="6"/>
  <c r="Q18" i="6"/>
  <c r="Q22" i="6"/>
  <c r="L18" i="15"/>
  <c r="R13" i="6" s="1"/>
  <c r="Q12" i="6"/>
  <c r="L19" i="15"/>
  <c r="R14" i="6" s="1"/>
  <c r="Q23" i="6"/>
  <c r="Q16" i="6"/>
  <c r="L21" i="15"/>
  <c r="R16" i="6" s="1"/>
  <c r="L25" i="15"/>
  <c r="R20" i="6" s="1"/>
  <c r="Q20" i="6"/>
  <c r="Q19" i="6"/>
  <c r="L24" i="15"/>
  <c r="R19" i="6" s="1"/>
  <c r="Q21" i="6"/>
  <c r="L26" i="15"/>
  <c r="R21" i="6" s="1"/>
  <c r="Q11" i="6"/>
  <c r="L16" i="15"/>
  <c r="R11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tc={34B809F7-399F-4832-94C3-43FF87FEF624}</author>
    <author>tc={88E718AE-7F7C-4DA4-9D79-B77A7F2CA36B}</author>
    <author>tc={E450F470-2B19-48DF-A3D2-BC8116C66D37}</author>
    <author>tc={F504D60A-6DBE-4226-9103-5BADBB9B62C3}</author>
    <author>tc={5007FC4C-6629-4EEE-8815-F87DD3C30419}</author>
    <author>tc={13365925-1986-4843-997E-11949D3C0799}</author>
    <author>tc={538F48A7-A7CD-440A-B6A4-FAEE0B6AC050}</author>
  </authors>
  <commentList>
    <comment ref="N31" authorId="0" shapeId="0" xr:uid="{34B809F7-399F-4832-94C3-43FF87FEF624}">
      <text>
        <t>[Threaded comment]
Your version of Excel allows you to read this threaded comment; however, any edits to it will get removed if the file is opened in a newer version of Excel. Learn more: https://go.microsoft.com/fwlink/?linkid=870924
Comment:
    no hacemos reservas presupuestales para esto</t>
      </text>
    </comment>
    <comment ref="N32" authorId="1" shapeId="0" xr:uid="{88E718AE-7F7C-4DA4-9D79-B77A7F2CA36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hizo?</t>
      </text>
    </comment>
    <comment ref="C35" authorId="2" shapeId="0" xr:uid="{E450F470-2B19-48DF-A3D2-BC8116C66D3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no sè què tiene que ver esto con el proceso
</t>
      </text>
    </comment>
    <comment ref="L37" authorId="3" shapeId="0" xr:uid="{F504D60A-6DBE-4226-9103-5BADBB9B62C3}">
      <text>
        <t>[Threaded comment]
Your version of Excel allows you to read this threaded comment; however, any edits to it will get removed if the file is opened in a newer version of Excel. Learn more: https://go.microsoft.com/fwlink/?linkid=870924
Comment:
    y por què la Alcaldia tendria que ser responsable de eso? eso es un riesgo que sume el contratista</t>
      </text>
    </comment>
    <comment ref="C38" authorId="4" shapeId="0" xr:uid="{5007FC4C-6629-4EEE-8815-F87DD3C30419}">
      <text>
        <t>[Threaded comment]
Your version of Excel allows you to read this threaded comment; however, any edits to it will get removed if the file is opened in a newer version of Excel. Learn more: https://go.microsoft.com/fwlink/?linkid=870924
Comment:
    ojo con este riesgo yo lo quitaria, generalmente no pagamos a tiempo, esytamos dejando aquì herramientas en contra de nosotros mismos</t>
      </text>
    </comment>
    <comment ref="L39" authorId="5" shapeId="0" xr:uid="{13365925-1986-4843-997E-11949D3C079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por què asumimos los riesgos por eso???
</t>
      </text>
    </comment>
    <comment ref="L41" authorId="6" shapeId="0" xr:uid="{538F48A7-A7CD-440A-B6A4-FAEE0B6AC050}">
      <text>
        <t>[Threaded comment]
Your version of Excel allows you to read this threaded comment; however, any edits to it will get removed if the file is opened in a newer version of Excel. Learn more: https://go.microsoft.com/fwlink/?linkid=870924
Comment:
    por què nos dejas tanto a nosotros???</t>
      </text>
    </comment>
  </commentList>
</comments>
</file>

<file path=xl/sharedStrings.xml><?xml version="1.0" encoding="utf-8"?>
<sst xmlns="http://schemas.openxmlformats.org/spreadsheetml/2006/main" count="977" uniqueCount="284">
  <si>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</si>
  <si>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</si>
  <si>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</si>
  <si>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</si>
  <si>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 PRESTAR LOS SERVICIOS PARA EL FORTALECIMIENTO DE LA ESTRATEGIA LOCAL DE CUIDADO Y BRINDAR HERRAMIENTAS PARA LA PROMOCIÓN DE LA AUTONOMÍA ECONÓMICA DE LAS MUJERES EN LA LOCALIDAD DE SUBA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</si>
  <si>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</si>
  <si>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</si>
  <si>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y contratistas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</si>
  <si>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</si>
  <si>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</si>
  <si>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</si>
  <si>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</si>
  <si>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</si>
  <si>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</si>
  <si>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</si>
  <si>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</si>
  <si>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</si>
  <si>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</si>
  <si>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</si>
  <si>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</si>
  <si>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</si>
  <si>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</si>
  <si>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</si>
  <si>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</si>
  <si>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</si>
  <si>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</si>
  <si>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</si>
  <si>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Especifico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</si>
  <si>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</si>
  <si>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</si>
  <si>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</si>
  <si>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</si>
  <si>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</si>
  <si>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</si>
  <si>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</si>
  <si>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</si>
  <si>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</si>
  <si>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</si>
  <si>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</si>
  <si>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</si>
  <si>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</si>
  <si>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</si>
  <si>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</si>
  <si>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</si>
  <si>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</si>
  <si>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</si>
  <si>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</si>
  <si>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</si>
  <si>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</si>
  <si>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Externo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</si>
  <si>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</si>
  <si>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</si>
  <si>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</si>
  <si>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</si>
  <si>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</si>
  <si>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</si>
  <si>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</si>
  <si>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</si>
  <si>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</si>
  <si>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</si>
  <si>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</si>
  <si>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</si>
  <si>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</si>
  <si>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</si>
  <si>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</si>
  <si>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</si>
  <si>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</si>
  <si>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</si>
  <si>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</si>
  <si>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</si>
  <si>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</si>
  <si>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</si>
  <si>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Fuentes de materiales</t>
  </si>
  <si>
    <t>Nuevos desarrollos técnologicos o estandares que influyen en la ejecución del contrato</t>
  </si>
  <si>
    <t>Técnologicos</t>
  </si>
  <si>
    <t>Obsolecencia técnologica</t>
  </si>
  <si>
    <t>Eventos naturales tales como lluvias, inundaciones y sequias entre otros</t>
  </si>
  <si>
    <t>De la naturaleza</t>
  </si>
  <si>
    <t>Entrega incompleta o tardía de los elementos por parte del proveedor.</t>
  </si>
  <si>
    <t>Contenidos del curso no contextualizados a las necesidades del entorno.</t>
  </si>
  <si>
    <t>Baja calidad del material pedagógico o metodologías poco participativas.</t>
  </si>
  <si>
    <t xml:space="preserve">Deserción de las participantes por responsabilidades no cubiertas por otros actores </t>
  </si>
  <si>
    <t>Falta de adaptación del curso a mujeres con bajos niveles de escolaridad.</t>
  </si>
  <si>
    <t>Insuficiencia de tiempo para el desarrollo de prácticas reales, vivenciales y acompañadas.</t>
  </si>
  <si>
    <t xml:space="preserve">Resistencia de la comunidad hacia la oferta institucional consignada en el proceso contractual </t>
  </si>
  <si>
    <t>Retraso en Co-creación de las herramientas con la comunidad</t>
  </si>
  <si>
    <t>Las fases de investigación participativa para la memoria histórica podría extenderse más allá del tiempo planeado debido a su naturaleza cualitativa y etnográfica.</t>
  </si>
  <si>
    <t>Bajo desempeño en ventas o dificultades operativas en la isla comercial, impidiendo que las unidades productivas logren un fortalecimiento económico real.</t>
  </si>
  <si>
    <t>Demoras en el proceso de cotización, aprobación por comité y compra de los insumos para el capital semilla, afectando a las 50 unidades productivas beneficiarias.No encontrar o no lograr la aprobación del comité para el alquiler de una isla en un centro comercial que cumpla con las características exigidas.</t>
  </si>
  <si>
    <t>No encontrar o no lograr la aprobación del comité para el alquiler de una isla en un centro comercial que cumpla con las características exigidas.</t>
  </si>
  <si>
    <t>Inadecuada disposición o almacenamiento de los elementos previo a la entrega.</t>
  </si>
  <si>
    <t>Daños en los materiales por transporte o manipulación deficiente de cualquier bien o servicio a prestar</t>
  </si>
  <si>
    <t>Problemas técnicos en los espacios de formación (luz, agua, ventilación, mobiliario).</t>
  </si>
  <si>
    <t>Incumplimiento derivado del trámite de los permisos con autoridades ambientales, la obtención de los mismos, paz y salvos</t>
  </si>
  <si>
    <t>Ambientales</t>
  </si>
  <si>
    <t>Objeto Contractual: PRESTAR LOS SERVICIOS PARA EL FORTALECIMIENTO DE LA ESTRATEGIA LOCAL DE CUIDADO Y BRINDAR HERRAMIENTAS PARA LA PROMOCIÓN DE LA AUTONOMÍA ECONÓMICA DE LAS MUJERES EN LA LOCALIDAD DE SUBA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</si>
  <si>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</si>
  <si>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</si>
  <si>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</si>
  <si>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</si>
  <si>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</si>
  <si>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</si>
  <si>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</si>
  <si>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</si>
  <si>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</si>
  <si>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</si>
  <si>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</si>
  <si>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</si>
  <si>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</si>
  <si>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</si>
  <si>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</si>
  <si>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Genera procesos ineficientes, con riesgos de nulidad, retrasos y sobrecostos.</t>
  </si>
  <si>
    <t>Limita la competencia, favorece la exclusión injustificada y puede generar demandas.</t>
  </si>
  <si>
    <t>Conduce a presupuestos irreales, riesgo de adiciones contractuales y disputas por pagos.</t>
  </si>
  <si>
    <t>Dificulta la selección adecuada del proveedor y afecta la calidad del servicio.</t>
  </si>
  <si>
    <t>Riesgo de invalidación del proceso por falta de transparencia y equidad.</t>
  </si>
  <si>
    <t>Desconocimiento de la realidad del mercado, oferta limitada o condiciones desfavorables.</t>
  </si>
  <si>
    <t>Genera cuestionamientos jurídicos, demoras o rechazo del proceso por entes de control.</t>
  </si>
  <si>
    <t xml:space="preserve">Ambigüedad en derechos y deberes, lo que causa conflictos de interpretación. </t>
  </si>
  <si>
    <t>Posibilidad de adjudicación errónea y posteriores reclamaciones o litigios.</t>
  </si>
  <si>
    <t>Genera ineficiencia, pérdida de trazabilidad y posible responsabilidad fiscal.</t>
  </si>
  <si>
    <t>Causa inseguridad jurídica y posibles demandas o nulidades.</t>
  </si>
  <si>
    <t>Afecta la transparencia y puede abrir espacio a recursos o impugnaciones.</t>
  </si>
  <si>
    <t xml:space="preserve">Limita la publicidad del proceso y puede constituir un hallazgo administrativo </t>
  </si>
  <si>
    <t>Atenta contra la libre competencia y encarece o desnaturaliza el objeto contractual.</t>
  </si>
  <si>
    <t>Riesgo de incumplimiento contractual por inviabilidad financiera del proponente</t>
  </si>
  <si>
    <t>Retrasa el inicio del proyecto y afecta la ejecución operativa.</t>
  </si>
  <si>
    <t>Deja desprotegido el interés contractual y puede impedir el perfeccionamiento.</t>
  </si>
  <si>
    <t>Impide el perfeccionamiento del contrato y genera demoras.</t>
  </si>
  <si>
    <t>Aplaza el perfeccionamiento y genera incertidumbre en la ejecución.</t>
  </si>
  <si>
    <t>Aumento no previsto en los costos del proyecto que puede afectar la entrega oportuna y completa de bienes o servicios.</t>
  </si>
  <si>
    <t>Incremento de costos contractuales o necesidad de ajustes presupuestales que afectan la continuidad del proyecto.</t>
  </si>
  <si>
    <t>Desfase entre el presupuesto estimado y el valor real de los bienes, lo cual genera limitaciones en la ejecución.</t>
  </si>
  <si>
    <t>Inestabilidad general que puede retrasar decisiones institucionales, afectar la ejecución financiera o modificar prioridades.</t>
  </si>
  <si>
    <t>Interrupción en la entrega de kits o materiales que impide el desarrollo del curso y la formación completa de las participantes.</t>
  </si>
  <si>
    <t>Dificultades para garantizar la calidad y cantidad de materiales, afectando la experiencia formativa.</t>
  </si>
  <si>
    <t>Retrasos en la entrega o ejecución parcial del contrato, que limitan los resultados esperados.</t>
  </si>
  <si>
    <t>Afectación del flujo de caja del contratista, disminución de la calidad del servicio o abandono del contrato.</t>
  </si>
  <si>
    <t>Riesgo de fallos durante la formación práctica, afectando la seguridad y el aprendizaje de las participantes.</t>
  </si>
  <si>
    <t>Aumento inesperado en los costos del contrato y necesidad de renegociación presupuestal.</t>
  </si>
  <si>
    <t>Retrasos administrativos que afectan el cronograma del proyecto o impiden su ejecución en los tiempos previstos.</t>
  </si>
  <si>
    <t>Necesidad de ajustar el alcance, condiciones o procedimientos, lo que puede generar demoras y sobrecostos.</t>
  </si>
  <si>
    <t>Afectación del equilibrio económico del contrato y necesidad de ajustes financieros.</t>
  </si>
  <si>
    <t>Escasez o limitación de insumos adecuados, lo que impacta la calidad del kit o la formación.</t>
  </si>
  <si>
    <t>Requerimiento de actualizar equipos, contenidos o metodologías, con impacto en el presupuesto y los tiempos.</t>
  </si>
  <si>
    <t>Uso de herramientas o contenidos desactualizados que reducen la aplicabilidad laboral de lo aprendido.</t>
  </si>
  <si>
    <t>Suspensión de actividades, afectación de la infraestructura y riesgo para la integridad de participantes y equipos.</t>
  </si>
  <si>
    <t xml:space="preserve"> Retraso en el inicio o continuidad del proceso formativo y desmotivación de las participantes.</t>
  </si>
  <si>
    <t>Poca aplicabilidad de lo aprendido, disminución del impacto socioeconómico esperado del proyecto.</t>
  </si>
  <si>
    <t>Desmotivación, bajo nivel de aprendizaje y pérdida de interés por parte de las participantes.</t>
  </si>
  <si>
    <t>Reducción del número de beneficiarias y pérdida de recursos invertidos en su formación parcial.</t>
  </si>
  <si>
    <t>Dificultad en la comprensión de los contenidos y bajo rendimiento académico general.</t>
  </si>
  <si>
    <t>Insuficiencia de tiempo para el desarrollo de prácticas reales y acompañadas.</t>
  </si>
  <si>
    <t>Formación incompleta, bajo nivel de competencia técnica y escasa confianza para emprender.</t>
  </si>
  <si>
    <t xml:space="preserve">Abandono del proceso por presión social y cultural, reduciendo el alcance e impacto del proyecto y la continuidad de la oferta institucional. </t>
  </si>
  <si>
    <t>Falta de apropiación del proceso formativo y menor disposición para continuar en el oficio.</t>
  </si>
  <si>
    <t>Bajo nivel de aprovechamiento del proceso formativo y riesgo de deserción.</t>
  </si>
  <si>
    <t>Menor disposición de las instituciones para generar las cotizaciones necesarias</t>
  </si>
  <si>
    <t>Deterioro de los insumos y pérdidas económicas para el proyecto.</t>
  </si>
  <si>
    <t>Daños en los materiales por transporte o manipulación deficiente.</t>
  </si>
  <si>
    <t xml:space="preserve">productos y elementos incompletos o en mal estado que afectan el inicio o calidad del aprendizaje y las expectativas de las mujeres </t>
  </si>
  <si>
    <t>Condiciones inapropiadas para el desarrollo del curso y posibles riesgos de salud o accidentes.</t>
  </si>
  <si>
    <t>Lesiones físicas a las participantes, reclamaciones jurídicas y suspensión de las actividades.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</si>
  <si>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</si>
  <si>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</si>
  <si>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</si>
  <si>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</si>
  <si>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</si>
  <si>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</si>
  <si>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</si>
  <si>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</si>
  <si>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</si>
  <si>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</si>
  <si>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</si>
  <si>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</si>
  <si>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</si>
  <si>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</si>
  <si>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</si>
  <si>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</si>
  <si>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</si>
  <si>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</si>
  <si>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</si>
  <si>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</si>
  <si>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</si>
  <si>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</si>
  <si>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</si>
  <si>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</si>
  <si>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</si>
  <si>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</si>
  <si>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</si>
  <si>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</si>
  <si>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</si>
  <si>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</si>
  <si>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</si>
  <si>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</si>
  <si>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</si>
  <si>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</si>
  <si>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</si>
  <si>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</si>
  <si>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</si>
  <si>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</si>
  <si>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</si>
  <si>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</si>
  <si>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</si>
  <si>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</si>
  <si>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</si>
  <si>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</si>
  <si>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</si>
  <si>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</si>
  <si>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</si>
  <si>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Realizar análisis jurídico previo con el equipo contractual para seleccionar la modalidad adecuada conforme a objeto, cuantía y urgencia.</t>
  </si>
  <si>
    <t>NO</t>
  </si>
  <si>
    <t xml:space="preserve">ENTIDAD ESTATAL </t>
  </si>
  <si>
    <t xml:space="preserve">DURANTE EL PROCESO PRE CONTRACTUAL </t>
  </si>
  <si>
    <t xml:space="preserve">CULMINADO EL PROCESO PRECONTRACTUAL </t>
  </si>
  <si>
    <t>SEMANAL</t>
  </si>
  <si>
    <t>Validar los requisitos con asesores jurídicos y técnicos que garanticen participación plural y selección objetiva.</t>
  </si>
  <si>
    <t>Elaborar estudio de mercado actualizado con múltiples cotizaciones y revisión técnica de cantidades y precios.</t>
  </si>
  <si>
    <t>Incluir ficha técnica detallada y validar con expertos del sector belleza y pedagogía.</t>
  </si>
  <si>
    <t>Diseñar pliegos estandarizados y ajustados al principio de pluralidad y proporcionalidad.</t>
  </si>
  <si>
    <t>Realizar análisis de contexto y mercado local con participación de asociaciones de mujeres y expertos del sector.</t>
  </si>
  <si>
    <t>Sustentar técnica y socialmente el proyecto con datos estadísticos y enfoques de equidad de género.</t>
  </si>
  <si>
    <t>Validar las condiciones contractuales con el equipo jurídico</t>
  </si>
  <si>
    <t>Conformar comité evaluador con perfiles técnicos y jurídicos idóneos y seguimiento del proceso.</t>
  </si>
  <si>
    <t>Fortalecer la planeación y cronogramas del proceso en SECOP con responsables definidos.</t>
  </si>
  <si>
    <t xml:space="preserve">Revisión jurídica previa y capacitaciones al personal responsable de los actos administrativos.
</t>
  </si>
  <si>
    <t>Establecer cronograma interno de respuestas y seguimiento diario al SECOP.</t>
  </si>
  <si>
    <t>Designar responsable de publicación y verificación del cumplimiento normativo.</t>
  </si>
  <si>
    <t>Solicitar apoyo a organismos de control y usar herramientas de análisis de competencia.</t>
  </si>
  <si>
    <t>Exigir justificación de precios y aplicar causales de rechazo por temeridad.</t>
  </si>
  <si>
    <t>Establecer actas de adjudicación con plazos claros y verificación diaria de avances.</t>
  </si>
  <si>
    <t xml:space="preserve">DURANTE EL PROCESO CONTRACTUAL </t>
  </si>
  <si>
    <t xml:space="preserve">CULMINADO EL PROCESO CONTRACTUAL </t>
  </si>
  <si>
    <t>Exigir garantías antes del perfeccionamiento y revisar su contenido jurídico.</t>
  </si>
  <si>
    <t>Coordinar previamente con la oficina financiera la emisión del CDP y RP.</t>
  </si>
  <si>
    <t>Garantizar transparencia en el proceso y documentación completa para evitar litigios.</t>
  </si>
  <si>
    <t>Incluir cláusulas de ajuste o cobertura de tipo de cambio si hay compras en divisas.</t>
  </si>
  <si>
    <t>Realizar actualización de precios referenciales y prever reservas presupuestales.</t>
  </si>
  <si>
    <t>SI</t>
  </si>
  <si>
    <t>CONTRATISTA - ENTIDAD ESTATAL</t>
  </si>
  <si>
    <t xml:space="preserve">DURANTE EL PROCESO DE EJECUCIÓN CONTRACTUAL </t>
  </si>
  <si>
    <t xml:space="preserve">CULMINADO EL PROCESO DE EJECUCIÓN CONTRACTUAL </t>
  </si>
  <si>
    <t>Incorporar índices de precios sectoriales en la planeación y validación financiera.</t>
  </si>
  <si>
    <t xml:space="preserve">Diseñar planes de contingencia y escenarios alternativos con cronogramas flexibles.
</t>
  </si>
  <si>
    <t>Incluir cláusulas de penalización y requerimientos de proveedores suplentes.</t>
  </si>
  <si>
    <t>Mantener contacto con múltiples proveedores y asegurar disponibilidad mínima.</t>
  </si>
  <si>
    <t>Hacer seguimiento continuo al cumplimiento contractual y establecer cláusulas de penalización.</t>
  </si>
  <si>
    <t>Asegurar flujo de caja interno y cronograma de pagos pactado en el contrato.</t>
  </si>
  <si>
    <t>Solicitar pruebas de funcionamiento antes de la entrega y garantías mínimas.</t>
  </si>
  <si>
    <t>Ajustar financieramente los contratos cuando sea legalmente permitido.</t>
  </si>
  <si>
    <t>Incluir cronograma con tiempo para gestionar trámites ante autoridades competentes.</t>
  </si>
  <si>
    <t>Mantener vigilancia normativa y actualizar el proyecto según disposiciones vigentes.</t>
  </si>
  <si>
    <t>Monitoreo de tarifas oficiales y ajustes con base en cláusulas contractuales.</t>
  </si>
  <si>
    <t>Certificar la idoneidad y legalidad de los proveedores y verificar disponibilidad local.</t>
  </si>
  <si>
    <t>Monitorear tendencias del sector belleza e incorporar tecnología flexible.</t>
  </si>
  <si>
    <t>Usar materiales actualizados, reutilizables y con posibilidad de mantenimiento.</t>
  </si>
  <si>
    <t>Diseñar plan de gestión del riesgo y definir medidas de continuidad del servicio.</t>
  </si>
  <si>
    <t>Establecer cronograma de entregas supervisado con control de calidad y penalidades.</t>
  </si>
  <si>
    <t xml:space="preserve">Incluir enfoque territorial y validación de pertinencia con mujeres en sus diferencias y diversidades </t>
  </si>
  <si>
    <t>Acompañamiento de pedagogos y revisión de materiales antes del inicio del curso.</t>
  </si>
  <si>
    <t>Diseñar estrategias de relevo comunitario y horarios flexibles.</t>
  </si>
  <si>
    <t>Implementar metodologías inclusivas y material gráfico/dinámico.</t>
  </si>
  <si>
    <t>justar currículum con sesiones prácticas suficientes y tutoría personalizada.</t>
  </si>
  <si>
    <t>Realizar campañas de sensibilización sobre derechos, autonomía y empoderamiento</t>
  </si>
  <si>
    <t xml:space="preserve">Visibilizar experiencias exitosas y promover valor al ejercicio de cocreación </t>
  </si>
  <si>
    <t xml:space="preserve">Acompañamiento a diferentes escenarios. </t>
  </si>
  <si>
    <t>Asegurar condiciones adecuadas de bodega y registro de inventario.</t>
  </si>
  <si>
    <t>Visita previa a sedes, adecuación mínima e inspecciones de seguridad.</t>
  </si>
  <si>
    <t>Implementar protocolos de bioseguridad, entrega de EPP y acompañamiento.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</si>
  <si>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</si>
  <si>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</si>
  <si>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</si>
  <si>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</si>
  <si>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</si>
  <si>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</si>
  <si>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</si>
  <si>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</si>
  <si>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</si>
  <si>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</si>
  <si>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CONTRATISTA - ENTIDAD ESTATAL </t>
  </si>
  <si>
    <t>CONTRATISTA</t>
  </si>
  <si>
    <t xml:space="preserve">Categoria </t>
  </si>
  <si>
    <t>SDG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</si>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</sst>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3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28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textRotation="90" wrapText="1"/>
    </xf>
    <xf numFmtId="0" fontId="12" fillId="4" borderId="28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3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0" xfId="0" applyFont="1" applyBorder="1"/>
    <xf numFmtId="0" fontId="7" fillId="0" borderId="40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29" xfId="0" applyFont="1" applyFill="1" applyBorder="1" applyAlignment="1">
      <alignment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1" xfId="0" applyFont="1" applyFill="1" applyBorder="1" applyAlignment="1">
      <alignment vertical="center" wrapText="1"/>
    </xf>
    <xf numFmtId="0" fontId="21" fillId="0" borderId="21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3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1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2" borderId="24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4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6" xfId="0" applyFont="1" applyFill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6" xfId="0" applyFont="1" applyBorder="1"/>
    <xf numFmtId="0" fontId="21" fillId="0" borderId="37" xfId="0" applyFont="1" applyBorder="1"/>
    <xf numFmtId="0" fontId="21" fillId="0" borderId="38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6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0" borderId="66" xfId="0" applyFont="1" applyBorder="1" applyAlignment="1">
      <alignment vertical="center"/>
    </xf>
    <xf numFmtId="0" fontId="21" fillId="0" borderId="66" xfId="0" applyFont="1" applyBorder="1"/>
    <xf numFmtId="0" fontId="18" fillId="0" borderId="67" xfId="0" applyFont="1" applyBorder="1" applyAlignment="1">
      <alignment vertical="center" wrapText="1"/>
    </xf>
    <xf numFmtId="0" fontId="17" fillId="0" borderId="3" xfId="0" applyFont="1" applyBorder="1" applyAlignment="1">
      <alignment vertical="center"/>
    </xf>
    <xf numFmtId="0" fontId="21" fillId="0" borderId="3" xfId="0" applyFont="1" applyBorder="1"/>
    <xf numFmtId="0" fontId="18" fillId="0" borderId="3" xfId="0" applyFont="1" applyBorder="1" applyAlignment="1">
      <alignment vertical="center" wrapText="1"/>
    </xf>
    <xf numFmtId="0" fontId="18" fillId="0" borderId="68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5" xfId="0" applyFont="1" applyBorder="1" applyAlignment="1">
      <alignment horizontal="left" vertical="center"/>
    </xf>
    <xf numFmtId="0" fontId="3" fillId="0" borderId="69" xfId="0" applyFont="1" applyBorder="1" applyAlignment="1">
      <alignment horizontal="center" vertical="center" wrapText="1"/>
    </xf>
    <xf numFmtId="0" fontId="18" fillId="0" borderId="69" xfId="0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5" fillId="0" borderId="69" xfId="0" applyFont="1" applyBorder="1" applyAlignment="1">
      <alignment horizontal="center" vertical="center" wrapText="1"/>
    </xf>
    <xf numFmtId="0" fontId="25" fillId="0" borderId="7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left" vertical="center" wrapText="1"/>
    </xf>
    <xf numFmtId="0" fontId="18" fillId="0" borderId="54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55" xfId="0" applyFont="1" applyBorder="1" applyAlignment="1">
      <alignment horizontal="left" vertical="center"/>
    </xf>
    <xf numFmtId="0" fontId="18" fillId="0" borderId="56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59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4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6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0" fontId="13" fillId="0" borderId="38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5" fillId="0" borderId="3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20" fillId="0" borderId="32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8" fillId="0" borderId="44" xfId="0" applyFont="1" applyBorder="1" applyAlignment="1">
      <alignment horizontal="left" vertical="center" wrapText="1"/>
    </xf>
    <xf numFmtId="0" fontId="18" fillId="0" borderId="6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5" fillId="2" borderId="39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5" fillId="0" borderId="36" xfId="0" applyFont="1" applyBorder="1" applyAlignment="1">
      <alignment horizontal="left" wrapText="1"/>
    </xf>
    <xf numFmtId="0" fontId="15" fillId="0" borderId="37" xfId="0" applyFont="1" applyBorder="1" applyAlignment="1">
      <alignment horizontal="left" wrapText="1"/>
    </xf>
    <xf numFmtId="0" fontId="15" fillId="0" borderId="38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28" fillId="0" borderId="62" xfId="0" applyFont="1" applyBorder="1" applyAlignment="1">
      <alignment horizontal="left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64" xfId="0" applyFont="1" applyBorder="1" applyAlignment="1">
      <alignment horizontal="left" vertical="center" wrapText="1"/>
    </xf>
    <xf numFmtId="0" fontId="16" fillId="2" borderId="0" xfId="0" applyFont="1" applyFill="1" applyAlignment="1">
      <alignment horizontal="center"/>
    </xf>
    <xf numFmtId="0" fontId="21" fillId="9" borderId="3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48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49" xfId="0" applyFont="1" applyBorder="1" applyAlignment="1">
      <alignment horizontal="right" vertical="center" textRotation="90"/>
    </xf>
    <xf numFmtId="0" fontId="15" fillId="0" borderId="0" xfId="0" applyFont="1" applyAlignment="1">
      <alignment horizontal="right" vertical="center" textRotation="90"/>
    </xf>
    <xf numFmtId="0" fontId="16" fillId="0" borderId="5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22" fillId="4" borderId="45" xfId="0" applyFont="1" applyFill="1" applyBorder="1" applyAlignment="1">
      <alignment horizontal="center" vertical="center" wrapText="1"/>
    </xf>
    <xf numFmtId="0" fontId="22" fillId="4" borderId="46" xfId="0" applyFont="1" applyFill="1" applyBorder="1" applyAlignment="1">
      <alignment horizontal="center" vertical="center" wrapText="1"/>
    </xf>
    <xf numFmtId="0" fontId="22" fillId="4" borderId="51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left" vertical="top" wrapText="1" readingOrder="1"/>
    </xf>
    <xf numFmtId="0" fontId="14" fillId="2" borderId="46" xfId="0" applyFont="1" applyFill="1" applyBorder="1" applyAlignment="1">
      <alignment horizontal="left" vertical="top" wrapText="1" readingOrder="1"/>
    </xf>
    <xf numFmtId="0" fontId="14" fillId="2" borderId="47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18" fillId="0" borderId="54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55" xfId="0" applyFont="1" applyBorder="1" applyAlignment="1">
      <alignment horizontal="left" vertical="center" wrapText="1"/>
    </xf>
    <xf numFmtId="0" fontId="18" fillId="0" borderId="56" xfId="0" applyFont="1" applyBorder="1" applyAlignment="1">
      <alignment horizontal="left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6" fillId="6" borderId="4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4" xfId="0" applyFont="1" applyFill="1" applyBorder="1" applyAlignment="1">
      <alignment horizontal="center" vertical="center"/>
    </xf>
    <xf numFmtId="0" fontId="21" fillId="9" borderId="2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4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41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4" xfId="0" applyFont="1" applyFill="1" applyBorder="1" applyAlignment="1">
      <alignment horizontal="center" vertical="center"/>
    </xf>
    <xf numFmtId="0" fontId="21" fillId="6" borderId="41" xfId="0" applyFont="1" applyFill="1" applyBorder="1" applyAlignment="1">
      <alignment horizontal="center"/>
    </xf>
    <xf numFmtId="0" fontId="21" fillId="9" borderId="41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8" borderId="41" xfId="0" applyFont="1" applyFill="1" applyBorder="1" applyAlignment="1">
      <alignment horizontal="center" vertical="center"/>
    </xf>
    <xf numFmtId="0" fontId="16" fillId="6" borderId="52" xfId="0" applyFont="1" applyFill="1" applyBorder="1" applyAlignment="1">
      <alignment horizontal="center" vertical="center" wrapText="1"/>
    </xf>
    <xf numFmtId="0" fontId="16" fillId="6" borderId="53" xfId="0" applyFont="1" applyFill="1" applyBorder="1" applyAlignment="1">
      <alignment horizontal="center" vertical="center" wrapText="1"/>
    </xf>
    <xf numFmtId="0" fontId="16" fillId="6" borderId="54" xfId="0" applyFont="1" applyFill="1" applyBorder="1" applyAlignment="1">
      <alignment horizontal="center" vertical="center" wrapText="1"/>
    </xf>
    <xf numFmtId="0" fontId="16" fillId="6" borderId="55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5" xfId="0" applyFont="1" applyFill="1" applyBorder="1" applyAlignment="1">
      <alignment horizontal="center" vertical="center" wrapText="1"/>
    </xf>
    <xf numFmtId="0" fontId="21" fillId="7" borderId="57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/>
    </xf>
    <xf numFmtId="0" fontId="16" fillId="6" borderId="41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13" fillId="2" borderId="45" xfId="0" applyFont="1" applyFill="1" applyBorder="1" applyAlignment="1">
      <alignment horizontal="left" vertical="top" wrapText="1" readingOrder="1"/>
    </xf>
    <xf numFmtId="0" fontId="13" fillId="2" borderId="46" xfId="0" applyFont="1" applyFill="1" applyBorder="1" applyAlignment="1">
      <alignment horizontal="left" vertical="top" wrapText="1" readingOrder="1"/>
    </xf>
    <xf numFmtId="0" fontId="13" fillId="2" borderId="47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laneacion Suba" id="{3D9D072A-6D9F-424B-8E2F-25FBF8915CE1}" userId="S::planeacion.suba@gobiernobogota.gov.co::7a2676cc-5772-46c1-927f-9253e9275957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31" dT="2025-09-03T23:02:35.25" personId="{3D9D072A-6D9F-424B-8E2F-25FBF8915CE1}" id="{34B809F7-399F-4832-94C3-43FF87FEF624}">
    <text>no hacemos reservas presupuestales para esto</text>
  </threadedComment>
  <threadedComment ref="N32" dT="2025-09-03T23:02:46.17" personId="{3D9D072A-6D9F-424B-8E2F-25FBF8915CE1}" id="{88E718AE-7F7C-4DA4-9D79-B77A7F2CA36B}">
    <text>se hizo?</text>
  </threadedComment>
  <threadedComment ref="C35" dT="2025-09-03T23:03:13.91" personId="{3D9D072A-6D9F-424B-8E2F-25FBF8915CE1}" id="{E450F470-2B19-48DF-A3D2-BC8116C66D37}">
    <text xml:space="preserve">no sè què tiene que ver esto con el proceso
</text>
  </threadedComment>
  <threadedComment ref="L37" dT="2025-09-03T23:04:06.85" personId="{3D9D072A-6D9F-424B-8E2F-25FBF8915CE1}" id="{F504D60A-6DBE-4226-9103-5BADBB9B62C3}">
    <text>y por què la Alcaldia tendria que ser responsable de eso? eso es un riesgo que sume el contratista</text>
  </threadedComment>
  <threadedComment ref="C38" dT="2025-09-03T23:04:58.26" personId="{3D9D072A-6D9F-424B-8E2F-25FBF8915CE1}" id="{5007FC4C-6629-4EEE-8815-F87DD3C30419}">
    <text>ojo con este riesgo yo lo quitaria, generalmente no pagamos a tiempo, esytamos dejando aquì herramientas en contra de nosotros mismos</text>
  </threadedComment>
  <threadedComment ref="L39" dT="2025-09-03T23:05:22.78" personId="{3D9D072A-6D9F-424B-8E2F-25FBF8915CE1}" id="{13365925-1986-4843-997E-11949D3C0799}">
    <text xml:space="preserve">por què asumimos los riesgos por eso???
</text>
  </threadedComment>
  <threadedComment ref="L41" dT="2025-09-03T23:06:12.17" personId="{3D9D072A-6D9F-424B-8E2F-25FBF8915CE1}" id="{538F48A7-A7CD-440A-B6A4-FAEE0B6AC050}">
    <text>por què nos dejas tanto a nosotros???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5" zoomScale="85" zoomScaleNormal="85" zoomScalePageLayoutView="40" workbookViewId="0">
      <selection activeCell="B8" sqref="B8:F8"/>
    </sheetView>
  </sheetViews>
  <sheetFormatPr defaultColWidth="11.42578125" defaultRowHeight="12.6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42578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97"/>
      <c r="C2" s="207" t="s">
        <v>0</v>
      </c>
      <c r="D2" s="208"/>
      <c r="E2" s="209"/>
      <c r="F2" s="216" t="s">
        <v>1</v>
      </c>
    </row>
    <row r="3" spans="2:6" ht="42.75" customHeight="1">
      <c r="B3" s="197"/>
      <c r="C3" s="210"/>
      <c r="D3" s="211"/>
      <c r="E3" s="212"/>
      <c r="F3" s="217"/>
    </row>
    <row r="4" spans="2:6" ht="41.25" customHeight="1">
      <c r="B4" s="197"/>
      <c r="C4" s="213"/>
      <c r="D4" s="214"/>
      <c r="E4" s="215"/>
      <c r="F4" s="205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98" t="s">
        <v>2</v>
      </c>
      <c r="C6" s="199"/>
      <c r="D6" s="199"/>
      <c r="E6" s="199"/>
      <c r="F6" s="200"/>
    </row>
    <row r="7" spans="2:6" ht="78.75" customHeight="1">
      <c r="B7" s="204" t="s">
        <v>3</v>
      </c>
      <c r="C7" s="205"/>
      <c r="D7" s="205"/>
      <c r="E7" s="205"/>
      <c r="F7" s="206"/>
    </row>
    <row r="8" spans="2:6" ht="42.95" customHeight="1">
      <c r="B8" s="201" t="s">
        <v>4</v>
      </c>
      <c r="C8" s="202"/>
      <c r="D8" s="202"/>
      <c r="E8" s="202"/>
      <c r="F8" s="203"/>
    </row>
    <row r="9" spans="2:6" ht="34.5" customHeight="1">
      <c r="B9" s="191" t="s">
        <v>5</v>
      </c>
      <c r="C9" s="192"/>
      <c r="D9" s="192"/>
      <c r="E9" s="192"/>
      <c r="F9" s="193"/>
    </row>
    <row r="10" spans="2:6" ht="36" customHeight="1">
      <c r="B10" s="191" t="s">
        <v>6</v>
      </c>
      <c r="C10" s="192"/>
      <c r="D10" s="192"/>
      <c r="E10" s="192"/>
      <c r="F10" s="193"/>
    </row>
    <row r="11" spans="2:6" ht="72" customHeight="1">
      <c r="B11" s="191" t="s">
        <v>7</v>
      </c>
      <c r="C11" s="192"/>
      <c r="D11" s="192"/>
      <c r="E11" s="192"/>
      <c r="F11" s="193"/>
    </row>
    <row r="12" spans="2:6" ht="34.5" customHeight="1">
      <c r="B12" s="191" t="s">
        <v>8</v>
      </c>
      <c r="C12" s="192"/>
      <c r="D12" s="192"/>
      <c r="E12" s="192"/>
      <c r="F12" s="193"/>
    </row>
    <row r="13" spans="2:6" ht="44.25" customHeight="1">
      <c r="B13" s="191" t="s">
        <v>9</v>
      </c>
      <c r="C13" s="192"/>
      <c r="D13" s="192"/>
      <c r="E13" s="192"/>
      <c r="F13" s="193"/>
    </row>
    <row r="14" spans="2:6" ht="26.25" customHeight="1">
      <c r="B14" s="191" t="s">
        <v>10</v>
      </c>
      <c r="C14" s="192"/>
      <c r="D14" s="192"/>
      <c r="E14" s="192"/>
      <c r="F14" s="193"/>
    </row>
    <row r="15" spans="2:6" ht="22.5" customHeight="1">
      <c r="B15" s="191" t="s">
        <v>11</v>
      </c>
      <c r="C15" s="192"/>
      <c r="D15" s="192"/>
      <c r="E15" s="192"/>
      <c r="F15" s="193"/>
    </row>
    <row r="16" spans="2:6" ht="33" customHeight="1">
      <c r="B16" s="191" t="s">
        <v>12</v>
      </c>
      <c r="C16" s="192"/>
      <c r="D16" s="192"/>
      <c r="E16" s="192"/>
      <c r="F16" s="193"/>
    </row>
    <row r="17" spans="2:6" ht="36.75" customHeight="1">
      <c r="B17" s="191" t="s">
        <v>13</v>
      </c>
      <c r="C17" s="192"/>
      <c r="D17" s="192"/>
      <c r="E17" s="192"/>
      <c r="F17" s="193"/>
    </row>
    <row r="18" spans="2:6" ht="26.25" customHeight="1">
      <c r="B18" s="191" t="s">
        <v>14</v>
      </c>
      <c r="C18" s="192"/>
      <c r="D18" s="192"/>
      <c r="E18" s="192"/>
      <c r="F18" s="193"/>
    </row>
    <row r="19" spans="2:6" ht="27" customHeight="1" thickBot="1">
      <c r="B19" s="194" t="s">
        <v>15</v>
      </c>
      <c r="C19" s="195"/>
      <c r="D19" s="195"/>
      <c r="E19" s="195"/>
      <c r="F19" s="196"/>
    </row>
    <row r="20" spans="2:6" ht="14.25" customHeight="1">
      <c r="B20" s="6"/>
    </row>
    <row r="21" spans="2:6">
      <c r="B21" s="7"/>
    </row>
    <row r="22" spans="2:6" ht="17.25" customHeight="1">
      <c r="B22" s="190"/>
      <c r="C22" s="190"/>
      <c r="D22" s="190"/>
      <c r="E22" s="190"/>
      <c r="F22" s="190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1"/>
  <sheetViews>
    <sheetView showGridLines="0" topLeftCell="A24" zoomScaleNormal="100" zoomScalePageLayoutView="85" workbookViewId="0">
      <selection activeCell="B76" sqref="B76"/>
    </sheetView>
  </sheetViews>
  <sheetFormatPr defaultColWidth="11.42578125" defaultRowHeight="12.6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97"/>
      <c r="C2" s="207" t="s">
        <v>16</v>
      </c>
      <c r="D2" s="208"/>
      <c r="E2" s="209"/>
      <c r="F2" s="216" t="s">
        <v>1</v>
      </c>
    </row>
    <row r="3" spans="2:6" ht="51" customHeight="1">
      <c r="B3" s="197"/>
      <c r="C3" s="210"/>
      <c r="D3" s="211"/>
      <c r="E3" s="212"/>
      <c r="F3" s="217"/>
    </row>
    <row r="4" spans="2:6" ht="54" customHeight="1">
      <c r="B4" s="197"/>
      <c r="C4" s="213"/>
      <c r="D4" s="214"/>
      <c r="E4" s="215"/>
      <c r="F4" s="205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29" t="s">
        <v>17</v>
      </c>
      <c r="C6" s="230"/>
      <c r="D6" s="230"/>
      <c r="E6" s="230"/>
      <c r="F6" s="231"/>
    </row>
    <row r="7" spans="2:6" ht="42.75" customHeight="1">
      <c r="B7" s="232" t="s">
        <v>18</v>
      </c>
      <c r="C7" s="233"/>
      <c r="D7" s="233"/>
      <c r="E7" s="233"/>
      <c r="F7" s="234"/>
    </row>
    <row r="8" spans="2:6" ht="63" customHeight="1">
      <c r="B8" s="235"/>
      <c r="C8" s="236"/>
      <c r="D8" s="236"/>
      <c r="E8" s="236"/>
      <c r="F8" s="237"/>
    </row>
    <row r="9" spans="2:6" ht="37.5" customHeight="1">
      <c r="B9" s="235"/>
      <c r="C9" s="236"/>
      <c r="D9" s="236"/>
      <c r="E9" s="236"/>
      <c r="F9" s="237"/>
    </row>
    <row r="10" spans="2:6" ht="43.5" customHeight="1">
      <c r="B10" s="235"/>
      <c r="C10" s="236"/>
      <c r="D10" s="236"/>
      <c r="E10" s="236"/>
      <c r="F10" s="237"/>
    </row>
    <row r="11" spans="2:6" ht="58.5" customHeight="1">
      <c r="B11" s="235"/>
      <c r="C11" s="236"/>
      <c r="D11" s="236"/>
      <c r="E11" s="236"/>
      <c r="F11" s="237"/>
    </row>
    <row r="12" spans="2:6" ht="46.5" customHeight="1">
      <c r="B12" s="235"/>
      <c r="C12" s="236"/>
      <c r="D12" s="236"/>
      <c r="E12" s="236"/>
      <c r="F12" s="237"/>
    </row>
    <row r="13" spans="2:6" ht="47.25" customHeight="1">
      <c r="B13" s="235"/>
      <c r="C13" s="236"/>
      <c r="D13" s="236"/>
      <c r="E13" s="236"/>
      <c r="F13" s="237"/>
    </row>
    <row r="14" spans="2:6" ht="22.5" customHeight="1" thickBot="1">
      <c r="B14" s="238"/>
      <c r="C14" s="239"/>
      <c r="D14" s="239"/>
      <c r="E14" s="239"/>
      <c r="F14" s="240"/>
    </row>
    <row r="15" spans="2:6" ht="16.5" customHeight="1" thickBot="1">
      <c r="B15" s="224" t="s">
        <v>19</v>
      </c>
      <c r="C15" s="225"/>
      <c r="D15" s="225"/>
      <c r="E15" s="225"/>
      <c r="F15" s="226"/>
    </row>
    <row r="16" spans="2:6" ht="127.5" customHeight="1">
      <c r="B16" s="241" t="s">
        <v>20</v>
      </c>
      <c r="C16" s="242"/>
      <c r="D16" s="242"/>
      <c r="E16" s="242"/>
      <c r="F16" s="243"/>
    </row>
    <row r="17" spans="2:6" ht="19.5" customHeight="1">
      <c r="B17" s="50"/>
      <c r="C17" s="51" t="s">
        <v>21</v>
      </c>
      <c r="D17" s="222" t="s">
        <v>22</v>
      </c>
      <c r="E17" s="222" t="s">
        <v>23</v>
      </c>
      <c r="F17" s="220" t="s">
        <v>24</v>
      </c>
    </row>
    <row r="18" spans="2:6" ht="21" customHeight="1">
      <c r="B18" s="50"/>
      <c r="C18" s="51" t="s">
        <v>25</v>
      </c>
      <c r="D18" s="223"/>
      <c r="E18" s="223"/>
      <c r="F18" s="221"/>
    </row>
    <row r="19" spans="2:6" ht="18.75" customHeight="1">
      <c r="B19" s="52" t="s">
        <v>26</v>
      </c>
      <c r="C19" s="53"/>
      <c r="D19" s="54" t="s">
        <v>27</v>
      </c>
      <c r="E19" s="55" t="s">
        <v>28</v>
      </c>
      <c r="F19" s="56" t="s">
        <v>29</v>
      </c>
    </row>
    <row r="20" spans="2:6" ht="18.75" customHeight="1">
      <c r="B20" s="57" t="s">
        <v>30</v>
      </c>
      <c r="C20" s="58"/>
      <c r="D20" s="59" t="s">
        <v>27</v>
      </c>
      <c r="E20" s="60" t="s">
        <v>28</v>
      </c>
      <c r="F20" s="61" t="s">
        <v>29</v>
      </c>
    </row>
    <row r="21" spans="2:6" ht="18.75" customHeight="1">
      <c r="B21" s="57" t="s">
        <v>31</v>
      </c>
      <c r="C21" s="58"/>
      <c r="D21" s="59" t="s">
        <v>27</v>
      </c>
      <c r="E21" s="60" t="s">
        <v>28</v>
      </c>
      <c r="F21" s="61" t="s">
        <v>32</v>
      </c>
    </row>
    <row r="22" spans="2:6" ht="18.75" customHeight="1">
      <c r="B22" s="57" t="s">
        <v>33</v>
      </c>
      <c r="C22" s="58"/>
      <c r="D22" s="59" t="s">
        <v>27</v>
      </c>
      <c r="E22" s="60" t="s">
        <v>28</v>
      </c>
      <c r="F22" s="61" t="s">
        <v>29</v>
      </c>
    </row>
    <row r="23" spans="2:6" ht="18.75" customHeight="1">
      <c r="B23" s="57" t="s">
        <v>34</v>
      </c>
      <c r="C23" s="58"/>
      <c r="D23" s="59" t="s">
        <v>27</v>
      </c>
      <c r="E23" s="60" t="s">
        <v>28</v>
      </c>
      <c r="F23" s="61" t="s">
        <v>29</v>
      </c>
    </row>
    <row r="24" spans="2:6" ht="18.75" customHeight="1">
      <c r="B24" s="57" t="s">
        <v>35</v>
      </c>
      <c r="C24" s="58"/>
      <c r="D24" s="59" t="s">
        <v>27</v>
      </c>
      <c r="E24" s="60" t="s">
        <v>28</v>
      </c>
      <c r="F24" s="62" t="s">
        <v>32</v>
      </c>
    </row>
    <row r="25" spans="2:6" ht="18.75" customHeight="1">
      <c r="B25" s="57" t="s">
        <v>36</v>
      </c>
      <c r="C25" s="58"/>
      <c r="D25" s="59" t="s">
        <v>27</v>
      </c>
      <c r="E25" s="60" t="s">
        <v>28</v>
      </c>
      <c r="F25" s="61" t="s">
        <v>29</v>
      </c>
    </row>
    <row r="26" spans="2:6" ht="18.75" customHeight="1">
      <c r="B26" s="57" t="s">
        <v>37</v>
      </c>
      <c r="C26" s="58"/>
      <c r="D26" s="59" t="s">
        <v>27</v>
      </c>
      <c r="E26" s="60" t="s">
        <v>28</v>
      </c>
      <c r="F26" s="61" t="s">
        <v>29</v>
      </c>
    </row>
    <row r="27" spans="2:6" ht="18.75" customHeight="1">
      <c r="B27" s="63" t="s">
        <v>38</v>
      </c>
      <c r="C27" s="64"/>
      <c r="D27" s="59" t="s">
        <v>27</v>
      </c>
      <c r="E27" s="65" t="s">
        <v>28</v>
      </c>
      <c r="F27" s="66" t="s">
        <v>29</v>
      </c>
    </row>
    <row r="28" spans="2:6" ht="24" customHeight="1">
      <c r="B28" s="50"/>
      <c r="C28" s="51" t="s">
        <v>39</v>
      </c>
      <c r="D28" s="67"/>
      <c r="E28" s="67"/>
      <c r="F28" s="68"/>
    </row>
    <row r="29" spans="2:6" ht="19.5" customHeight="1">
      <c r="B29" s="52" t="s">
        <v>40</v>
      </c>
      <c r="C29" s="69"/>
      <c r="D29" s="54" t="s">
        <v>27</v>
      </c>
      <c r="E29" s="55" t="s">
        <v>28</v>
      </c>
      <c r="F29" s="56" t="s">
        <v>29</v>
      </c>
    </row>
    <row r="30" spans="2:6" ht="19.5" customHeight="1">
      <c r="B30" s="57" t="s">
        <v>41</v>
      </c>
      <c r="C30" s="58"/>
      <c r="D30" s="59" t="s">
        <v>27</v>
      </c>
      <c r="E30" s="60" t="s">
        <v>28</v>
      </c>
      <c r="F30" s="61" t="s">
        <v>29</v>
      </c>
    </row>
    <row r="31" spans="2:6" ht="19.5" customHeight="1">
      <c r="B31" s="57" t="s">
        <v>42</v>
      </c>
      <c r="C31" s="58"/>
      <c r="D31" s="59" t="s">
        <v>27</v>
      </c>
      <c r="E31" s="60" t="s">
        <v>28</v>
      </c>
      <c r="F31" s="61" t="s">
        <v>29</v>
      </c>
    </row>
    <row r="32" spans="2:6" ht="19.5" customHeight="1">
      <c r="B32" s="57" t="s">
        <v>43</v>
      </c>
      <c r="C32" s="70"/>
      <c r="D32" s="59" t="s">
        <v>27</v>
      </c>
      <c r="E32" s="60" t="s">
        <v>28</v>
      </c>
      <c r="F32" s="61" t="s">
        <v>29</v>
      </c>
    </row>
    <row r="33" spans="2:6" ht="19.5" customHeight="1">
      <c r="B33" s="57" t="s">
        <v>44</v>
      </c>
      <c r="C33" s="70"/>
      <c r="D33" s="59" t="s">
        <v>27</v>
      </c>
      <c r="E33" s="60" t="s">
        <v>28</v>
      </c>
      <c r="F33" s="61" t="s">
        <v>29</v>
      </c>
    </row>
    <row r="34" spans="2:6" ht="19.5" customHeight="1">
      <c r="B34" s="57" t="s">
        <v>45</v>
      </c>
      <c r="C34" s="58"/>
      <c r="D34" s="59" t="s">
        <v>27</v>
      </c>
      <c r="E34" s="60" t="s">
        <v>28</v>
      </c>
      <c r="F34" s="61" t="s">
        <v>29</v>
      </c>
    </row>
    <row r="35" spans="2:6" ht="19.5" customHeight="1">
      <c r="B35" s="63" t="s">
        <v>46</v>
      </c>
      <c r="C35" s="64"/>
      <c r="D35" s="72" t="s">
        <v>27</v>
      </c>
      <c r="E35" s="65" t="s">
        <v>28</v>
      </c>
      <c r="F35" s="66" t="s">
        <v>29</v>
      </c>
    </row>
    <row r="36" spans="2:6" ht="23.25" customHeight="1">
      <c r="B36" s="50"/>
      <c r="C36" s="51" t="s">
        <v>47</v>
      </c>
      <c r="D36" s="73"/>
      <c r="E36" s="73"/>
      <c r="F36" s="74"/>
    </row>
    <row r="37" spans="2:6" ht="19.5" customHeight="1">
      <c r="B37" s="52" t="s">
        <v>48</v>
      </c>
      <c r="C37" s="53"/>
      <c r="D37" s="54" t="s">
        <v>27</v>
      </c>
      <c r="E37" s="55" t="s">
        <v>49</v>
      </c>
      <c r="F37" s="56" t="s">
        <v>29</v>
      </c>
    </row>
    <row r="38" spans="2:6" ht="19.5" customHeight="1">
      <c r="B38" s="75" t="s">
        <v>50</v>
      </c>
      <c r="C38" s="70"/>
      <c r="D38" s="59" t="s">
        <v>27</v>
      </c>
      <c r="E38" s="60" t="s">
        <v>49</v>
      </c>
      <c r="F38" s="61" t="s">
        <v>29</v>
      </c>
    </row>
    <row r="39" spans="2:6" ht="19.5" customHeight="1">
      <c r="B39" s="57" t="s">
        <v>51</v>
      </c>
      <c r="C39" s="58"/>
      <c r="D39" s="59" t="s">
        <v>27</v>
      </c>
      <c r="E39" s="60" t="s">
        <v>28</v>
      </c>
      <c r="F39" s="61" t="s">
        <v>29</v>
      </c>
    </row>
    <row r="40" spans="2:6" ht="19.5" customHeight="1">
      <c r="B40" s="57" t="s">
        <v>44</v>
      </c>
      <c r="C40" s="70"/>
      <c r="D40" s="59" t="s">
        <v>27</v>
      </c>
      <c r="E40" s="60" t="s">
        <v>28</v>
      </c>
      <c r="F40" s="61" t="s">
        <v>29</v>
      </c>
    </row>
    <row r="41" spans="2:6" ht="19.5" customHeight="1">
      <c r="B41" s="63" t="s">
        <v>52</v>
      </c>
      <c r="C41" s="71"/>
      <c r="D41" s="72" t="s">
        <v>27</v>
      </c>
      <c r="E41" s="65" t="s">
        <v>49</v>
      </c>
      <c r="F41" s="66" t="s">
        <v>29</v>
      </c>
    </row>
    <row r="42" spans="2:6" ht="23.25" customHeight="1">
      <c r="B42" s="50"/>
      <c r="C42" s="51" t="s">
        <v>53</v>
      </c>
      <c r="D42" s="76"/>
      <c r="E42" s="76"/>
      <c r="F42" s="77"/>
    </row>
    <row r="43" spans="2:6" ht="19.5" customHeight="1">
      <c r="B43" s="139" t="s">
        <v>54</v>
      </c>
      <c r="C43" s="53"/>
      <c r="D43" s="59" t="s">
        <v>55</v>
      </c>
      <c r="E43" s="55" t="s">
        <v>49</v>
      </c>
      <c r="F43" s="78" t="s">
        <v>32</v>
      </c>
    </row>
    <row r="44" spans="2:6" ht="19.5" customHeight="1">
      <c r="B44" s="138" t="s">
        <v>56</v>
      </c>
      <c r="C44" s="58"/>
      <c r="D44" s="59" t="s">
        <v>55</v>
      </c>
      <c r="E44" s="60" t="s">
        <v>49</v>
      </c>
      <c r="F44" s="79" t="s">
        <v>32</v>
      </c>
    </row>
    <row r="45" spans="2:6" ht="19.5" customHeight="1">
      <c r="B45" s="138" t="s">
        <v>57</v>
      </c>
      <c r="C45" s="58"/>
      <c r="D45" s="59" t="s">
        <v>55</v>
      </c>
      <c r="E45" s="60" t="s">
        <v>49</v>
      </c>
      <c r="F45" s="79" t="s">
        <v>32</v>
      </c>
    </row>
    <row r="46" spans="2:6" ht="19.5" customHeight="1">
      <c r="B46" s="138" t="s">
        <v>58</v>
      </c>
      <c r="C46" s="58"/>
      <c r="D46" s="59" t="s">
        <v>55</v>
      </c>
      <c r="E46" s="60" t="s">
        <v>49</v>
      </c>
      <c r="F46" s="79" t="s">
        <v>59</v>
      </c>
    </row>
    <row r="47" spans="2:6" ht="19.5" customHeight="1">
      <c r="B47" s="138" t="s">
        <v>60</v>
      </c>
      <c r="C47" s="58"/>
      <c r="D47" s="59" t="s">
        <v>27</v>
      </c>
      <c r="E47" s="60" t="s">
        <v>49</v>
      </c>
      <c r="F47" s="79" t="s">
        <v>32</v>
      </c>
    </row>
    <row r="48" spans="2:6" ht="19.5" customHeight="1">
      <c r="B48" s="138" t="s">
        <v>61</v>
      </c>
      <c r="C48" s="70"/>
      <c r="D48" s="59" t="s">
        <v>27</v>
      </c>
      <c r="E48" s="60" t="s">
        <v>49</v>
      </c>
      <c r="F48" s="79" t="s">
        <v>32</v>
      </c>
    </row>
    <row r="49" spans="2:6" ht="21" customHeight="1">
      <c r="B49" s="138" t="s">
        <v>62</v>
      </c>
      <c r="C49" s="70"/>
      <c r="D49" s="59" t="s">
        <v>27</v>
      </c>
      <c r="E49" s="60" t="s">
        <v>49</v>
      </c>
      <c r="F49" s="79" t="s">
        <v>32</v>
      </c>
    </row>
    <row r="50" spans="2:6" ht="19.5" customHeight="1">
      <c r="B50" s="138" t="s">
        <v>63</v>
      </c>
      <c r="C50" s="58"/>
      <c r="D50" s="59" t="s">
        <v>27</v>
      </c>
      <c r="E50" s="60" t="s">
        <v>28</v>
      </c>
      <c r="F50" s="79" t="s">
        <v>32</v>
      </c>
    </row>
    <row r="51" spans="2:6" ht="19.5" customHeight="1">
      <c r="B51" s="138" t="s">
        <v>64</v>
      </c>
      <c r="C51" s="58"/>
      <c r="D51" s="59" t="s">
        <v>27</v>
      </c>
      <c r="E51" s="60" t="s">
        <v>49</v>
      </c>
      <c r="F51" s="79" t="s">
        <v>29</v>
      </c>
    </row>
    <row r="52" spans="2:6" ht="19.5" customHeight="1">
      <c r="B52" s="138" t="s">
        <v>65</v>
      </c>
      <c r="C52" s="58"/>
      <c r="D52" s="59" t="s">
        <v>27</v>
      </c>
      <c r="E52" s="60" t="s">
        <v>49</v>
      </c>
      <c r="F52" s="79" t="s">
        <v>29</v>
      </c>
    </row>
    <row r="53" spans="2:6" ht="19.5" customHeight="1">
      <c r="B53" s="138" t="s">
        <v>66</v>
      </c>
      <c r="C53" s="58"/>
      <c r="D53" s="59" t="s">
        <v>27</v>
      </c>
      <c r="E53" s="60" t="s">
        <v>49</v>
      </c>
      <c r="F53" s="79" t="s">
        <v>67</v>
      </c>
    </row>
    <row r="54" spans="2:6" ht="19.5" customHeight="1">
      <c r="B54" s="138" t="s">
        <v>68</v>
      </c>
      <c r="C54" s="58"/>
      <c r="D54" s="59" t="s">
        <v>27</v>
      </c>
      <c r="E54" s="60" t="s">
        <v>49</v>
      </c>
      <c r="F54" s="79" t="s">
        <v>67</v>
      </c>
    </row>
    <row r="55" spans="2:6" ht="19.5" customHeight="1">
      <c r="B55" s="138" t="s">
        <v>69</v>
      </c>
      <c r="C55" s="70"/>
      <c r="D55" s="59" t="s">
        <v>27</v>
      </c>
      <c r="E55" s="60" t="s">
        <v>49</v>
      </c>
      <c r="F55" s="79" t="s">
        <v>67</v>
      </c>
    </row>
    <row r="56" spans="2:6" ht="19.5" customHeight="1">
      <c r="B56" s="138" t="s">
        <v>70</v>
      </c>
      <c r="C56" s="58"/>
      <c r="D56" s="59" t="s">
        <v>27</v>
      </c>
      <c r="E56" s="60" t="s">
        <v>49</v>
      </c>
      <c r="F56" s="79" t="s">
        <v>71</v>
      </c>
    </row>
    <row r="57" spans="2:6" ht="19.5" customHeight="1">
      <c r="B57" s="138" t="s">
        <v>72</v>
      </c>
      <c r="C57" s="58"/>
      <c r="D57" s="59" t="s">
        <v>27</v>
      </c>
      <c r="E57" s="60" t="s">
        <v>28</v>
      </c>
      <c r="F57" s="61" t="s">
        <v>29</v>
      </c>
    </row>
    <row r="58" spans="2:6" ht="19.5" customHeight="1">
      <c r="B58" s="138" t="s">
        <v>73</v>
      </c>
      <c r="C58" s="70"/>
      <c r="D58" s="59" t="s">
        <v>27</v>
      </c>
      <c r="E58" s="60" t="s">
        <v>49</v>
      </c>
      <c r="F58" s="61" t="s">
        <v>74</v>
      </c>
    </row>
    <row r="59" spans="2:6" ht="19.5" customHeight="1">
      <c r="B59" s="138" t="s">
        <v>75</v>
      </c>
      <c r="C59" s="58"/>
      <c r="D59" s="59" t="s">
        <v>27</v>
      </c>
      <c r="E59" s="60" t="s">
        <v>49</v>
      </c>
      <c r="F59" s="61" t="s">
        <v>74</v>
      </c>
    </row>
    <row r="60" spans="2:6" ht="19.5" customHeight="1">
      <c r="B60" s="140" t="s">
        <v>76</v>
      </c>
      <c r="C60" s="129"/>
      <c r="D60" s="59" t="s">
        <v>27</v>
      </c>
      <c r="E60" s="130" t="s">
        <v>49</v>
      </c>
      <c r="F60" s="131" t="s">
        <v>77</v>
      </c>
    </row>
    <row r="61" spans="2:6" ht="19.5" customHeight="1">
      <c r="B61" s="137" t="s">
        <v>78</v>
      </c>
      <c r="C61" s="132"/>
      <c r="D61" s="59" t="s">
        <v>27</v>
      </c>
      <c r="E61" s="133" t="s">
        <v>49</v>
      </c>
      <c r="F61" s="134" t="s">
        <v>29</v>
      </c>
    </row>
    <row r="62" spans="2:6" ht="15.6">
      <c r="B62" s="137" t="s">
        <v>79</v>
      </c>
      <c r="C62" s="132"/>
      <c r="D62" s="59" t="s">
        <v>27</v>
      </c>
      <c r="E62" s="133" t="s">
        <v>28</v>
      </c>
      <c r="F62" s="134" t="s">
        <v>67</v>
      </c>
    </row>
    <row r="63" spans="2:6" ht="15.6">
      <c r="B63" s="137" t="s">
        <v>80</v>
      </c>
      <c r="C63" s="132"/>
      <c r="D63" s="59" t="s">
        <v>27</v>
      </c>
      <c r="E63" s="133" t="s">
        <v>28</v>
      </c>
      <c r="F63" s="134" t="s">
        <v>29</v>
      </c>
    </row>
    <row r="64" spans="2:6" ht="15.6">
      <c r="B64" s="137" t="s">
        <v>81</v>
      </c>
      <c r="C64" s="132"/>
      <c r="D64" s="59" t="s">
        <v>27</v>
      </c>
      <c r="E64" s="133" t="s">
        <v>49</v>
      </c>
      <c r="F64" s="134" t="s">
        <v>59</v>
      </c>
    </row>
    <row r="65" spans="2:6" ht="15.6">
      <c r="B65" s="137" t="s">
        <v>82</v>
      </c>
      <c r="C65" s="132"/>
      <c r="D65" s="59" t="s">
        <v>27</v>
      </c>
      <c r="E65" s="133" t="s">
        <v>28</v>
      </c>
      <c r="F65" s="134" t="s">
        <v>59</v>
      </c>
    </row>
    <row r="66" spans="2:6" ht="23.1" customHeight="1">
      <c r="B66" s="227" t="s">
        <v>83</v>
      </c>
      <c r="C66" s="228"/>
      <c r="D66" s="59" t="s">
        <v>27</v>
      </c>
      <c r="E66" s="133" t="s">
        <v>49</v>
      </c>
      <c r="F66" s="134" t="s">
        <v>59</v>
      </c>
    </row>
    <row r="67" spans="2:6" ht="19.5" customHeight="1">
      <c r="B67" s="137" t="s">
        <v>84</v>
      </c>
      <c r="C67" s="132"/>
      <c r="D67" s="59" t="s">
        <v>27</v>
      </c>
      <c r="E67" s="133" t="s">
        <v>49</v>
      </c>
      <c r="F67" s="134" t="s">
        <v>59</v>
      </c>
    </row>
    <row r="68" spans="2:6" ht="15.6">
      <c r="B68" s="137" t="s">
        <v>85</v>
      </c>
      <c r="C68" s="132"/>
      <c r="D68" s="59" t="s">
        <v>27</v>
      </c>
      <c r="E68" s="133" t="s">
        <v>49</v>
      </c>
      <c r="F68" s="134" t="s">
        <v>59</v>
      </c>
    </row>
    <row r="69" spans="2:6" ht="15.6">
      <c r="B69" s="137" t="s">
        <v>86</v>
      </c>
      <c r="C69" s="132"/>
      <c r="D69" s="59" t="s">
        <v>27</v>
      </c>
      <c r="E69" s="133" t="s">
        <v>49</v>
      </c>
      <c r="F69" s="134" t="s">
        <v>59</v>
      </c>
    </row>
    <row r="70" spans="2:6" ht="15.6">
      <c r="B70" s="137" t="s">
        <v>87</v>
      </c>
      <c r="C70" s="132"/>
      <c r="D70" s="59" t="s">
        <v>27</v>
      </c>
      <c r="E70" s="133" t="s">
        <v>49</v>
      </c>
      <c r="F70" s="134" t="s">
        <v>59</v>
      </c>
    </row>
    <row r="71" spans="2:6" ht="51" customHeight="1">
      <c r="B71" s="227" t="s">
        <v>88</v>
      </c>
      <c r="C71" s="228"/>
      <c r="D71" s="59" t="s">
        <v>27</v>
      </c>
      <c r="E71" s="133" t="s">
        <v>49</v>
      </c>
      <c r="F71" s="134" t="s">
        <v>59</v>
      </c>
    </row>
    <row r="72" spans="2:6" ht="27.95" customHeight="1">
      <c r="B72" s="227" t="s">
        <v>89</v>
      </c>
      <c r="C72" s="228"/>
      <c r="D72" s="59" t="s">
        <v>27</v>
      </c>
      <c r="E72" s="133" t="s">
        <v>49</v>
      </c>
      <c r="F72" s="134" t="s">
        <v>29</v>
      </c>
    </row>
    <row r="73" spans="2:6" ht="15.6">
      <c r="B73" s="218" t="s">
        <v>90</v>
      </c>
      <c r="C73" s="219"/>
      <c r="D73" s="59" t="s">
        <v>27</v>
      </c>
      <c r="E73" s="133" t="s">
        <v>49</v>
      </c>
      <c r="F73" s="134" t="s">
        <v>29</v>
      </c>
    </row>
    <row r="74" spans="2:6" ht="15.6">
      <c r="B74" s="137" t="s">
        <v>91</v>
      </c>
      <c r="C74" s="132"/>
      <c r="D74" s="59" t="s">
        <v>27</v>
      </c>
      <c r="E74" s="133" t="s">
        <v>49</v>
      </c>
      <c r="F74" s="134" t="s">
        <v>29</v>
      </c>
    </row>
    <row r="75" spans="2:6" ht="15.6">
      <c r="B75" s="137" t="s">
        <v>92</v>
      </c>
      <c r="C75" s="132"/>
      <c r="D75" s="59" t="s">
        <v>27</v>
      </c>
      <c r="E75" s="133" t="s">
        <v>49</v>
      </c>
      <c r="F75" s="134" t="s">
        <v>29</v>
      </c>
    </row>
    <row r="76" spans="2:6" ht="15.6">
      <c r="B76" s="137" t="s">
        <v>93</v>
      </c>
      <c r="C76" s="132"/>
      <c r="D76" s="59" t="s">
        <v>27</v>
      </c>
      <c r="E76" s="133" t="s">
        <v>49</v>
      </c>
      <c r="F76" s="134" t="s">
        <v>94</v>
      </c>
    </row>
    <row r="77" spans="2:6">
      <c r="B77" s="7" t="s">
        <v>55</v>
      </c>
    </row>
    <row r="78" spans="2:6">
      <c r="B78" s="7" t="s">
        <v>27</v>
      </c>
    </row>
    <row r="80" spans="2:6">
      <c r="B80" t="s">
        <v>28</v>
      </c>
    </row>
    <row r="81" spans="2:2">
      <c r="B81" t="s">
        <v>49</v>
      </c>
    </row>
  </sheetData>
  <mergeCells count="14">
    <mergeCell ref="B6:F6"/>
    <mergeCell ref="B7:F14"/>
    <mergeCell ref="B16:F16"/>
    <mergeCell ref="C2:E4"/>
    <mergeCell ref="F2:F4"/>
    <mergeCell ref="B2:B4"/>
    <mergeCell ref="B73:C73"/>
    <mergeCell ref="F17:F18"/>
    <mergeCell ref="E17:E18"/>
    <mergeCell ref="D17:D18"/>
    <mergeCell ref="B15:F15"/>
    <mergeCell ref="B72:C72"/>
    <mergeCell ref="B66:C66"/>
    <mergeCell ref="B71:C71"/>
  </mergeCells>
  <phoneticPr fontId="1" type="noConversion"/>
  <dataValidations count="2">
    <dataValidation type="list" allowBlank="1" showInputMessage="1" showErrorMessage="1" sqref="D29:D35 D43:D76 D37:D41 D19:D27" xr:uid="{00000000-0002-0000-0100-000000000000}">
      <formula1>$B$76:$B$78</formula1>
    </dataValidation>
    <dataValidation type="list" allowBlank="1" showInputMessage="1" showErrorMessage="1" sqref="E19:E27 E29:E35 E37:E41 E43:E76" xr:uid="{00000000-0002-0000-0100-000001000000}">
      <formula1>$B$80:$B$81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99"/>
  <sheetViews>
    <sheetView showGridLines="0" topLeftCell="A2" zoomScaleNormal="100" zoomScalePageLayoutView="70" workbookViewId="0">
      <selection activeCell="C2" sqref="C2:J4"/>
    </sheetView>
  </sheetViews>
  <sheetFormatPr defaultColWidth="11.42578125" defaultRowHeight="12.9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ht="12.6">
      <c r="H1"/>
      <c r="L1"/>
    </row>
    <row r="2" spans="2:17" ht="48.75" customHeight="1">
      <c r="B2" s="197"/>
      <c r="C2" s="207" t="s">
        <v>16</v>
      </c>
      <c r="D2" s="208"/>
      <c r="E2" s="208"/>
      <c r="F2" s="208"/>
      <c r="G2" s="208"/>
      <c r="H2" s="208"/>
      <c r="I2" s="208"/>
      <c r="J2" s="209"/>
      <c r="K2" s="149" t="s">
        <v>1</v>
      </c>
      <c r="L2" s="279"/>
    </row>
    <row r="3" spans="2:17" ht="42" customHeight="1">
      <c r="B3" s="197"/>
      <c r="C3" s="210"/>
      <c r="D3" s="211"/>
      <c r="E3" s="211"/>
      <c r="F3" s="211"/>
      <c r="G3" s="211"/>
      <c r="H3" s="211"/>
      <c r="I3" s="211"/>
      <c r="J3" s="212"/>
      <c r="K3" s="280"/>
      <c r="L3" s="281"/>
    </row>
    <row r="4" spans="2:17" ht="36.75" customHeight="1">
      <c r="B4" s="197"/>
      <c r="C4" s="213"/>
      <c r="D4" s="214"/>
      <c r="E4" s="214"/>
      <c r="F4" s="214"/>
      <c r="G4" s="214"/>
      <c r="H4" s="214"/>
      <c r="I4" s="214"/>
      <c r="J4" s="215"/>
      <c r="K4" s="282"/>
      <c r="L4" s="283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70" t="s">
        <v>95</v>
      </c>
      <c r="C6" s="271"/>
      <c r="D6" s="271"/>
      <c r="E6" s="271"/>
      <c r="F6" s="271"/>
      <c r="G6" s="271"/>
      <c r="H6" s="271"/>
      <c r="I6" s="271"/>
      <c r="J6" s="271"/>
      <c r="K6" s="271"/>
      <c r="L6" s="272"/>
      <c r="M6" s="1"/>
      <c r="N6" s="1"/>
      <c r="O6" s="1"/>
      <c r="P6" s="1"/>
      <c r="Q6" s="1"/>
    </row>
    <row r="7" spans="2:17" ht="24.75" customHeight="1">
      <c r="B7" s="276" t="s">
        <v>19</v>
      </c>
      <c r="C7" s="277"/>
      <c r="D7" s="277"/>
      <c r="E7" s="277"/>
      <c r="F7" s="277"/>
      <c r="G7" s="277"/>
      <c r="H7" s="277"/>
      <c r="I7" s="277"/>
      <c r="J7" s="277"/>
      <c r="K7" s="277"/>
      <c r="L7" s="278"/>
    </row>
    <row r="8" spans="2:17" ht="18" customHeight="1">
      <c r="B8" s="123" t="s">
        <v>96</v>
      </c>
      <c r="C8" s="124"/>
      <c r="D8" s="124"/>
      <c r="E8" s="124"/>
      <c r="F8" s="124"/>
      <c r="G8" s="124"/>
      <c r="H8" s="124"/>
      <c r="I8" s="124"/>
      <c r="J8" s="124"/>
      <c r="K8" s="124"/>
      <c r="L8" s="125"/>
    </row>
    <row r="9" spans="2:17" ht="15.6">
      <c r="B9" s="123" t="s">
        <v>97</v>
      </c>
      <c r="C9" s="126"/>
      <c r="D9" s="126"/>
      <c r="E9" s="126"/>
      <c r="F9" s="126"/>
      <c r="G9" s="126"/>
      <c r="H9" s="126"/>
      <c r="I9" s="127"/>
      <c r="J9" s="126"/>
      <c r="K9" s="126"/>
      <c r="L9" s="128"/>
    </row>
    <row r="10" spans="2:17" ht="15.6">
      <c r="B10" s="123" t="s">
        <v>98</v>
      </c>
      <c r="C10" s="126"/>
      <c r="D10" s="126"/>
      <c r="E10" s="126"/>
      <c r="F10" s="126"/>
      <c r="G10" s="126"/>
      <c r="H10" s="126"/>
      <c r="I10" s="126"/>
      <c r="J10" s="126"/>
      <c r="K10" s="126"/>
      <c r="L10" s="128"/>
    </row>
    <row r="11" spans="2:17" ht="15.6">
      <c r="B11" s="123" t="s">
        <v>99</v>
      </c>
      <c r="C11" s="126"/>
      <c r="D11" s="126"/>
      <c r="E11" s="126"/>
      <c r="F11" s="126"/>
      <c r="G11" s="126"/>
      <c r="H11" s="126"/>
      <c r="I11" s="126"/>
      <c r="J11" s="126"/>
      <c r="K11" s="126"/>
      <c r="L11" s="128"/>
    </row>
    <row r="12" spans="2:17" ht="18" customHeight="1">
      <c r="B12" s="273" t="s">
        <v>100</v>
      </c>
      <c r="C12" s="274"/>
      <c r="D12" s="274"/>
      <c r="E12" s="274"/>
      <c r="F12" s="274"/>
      <c r="G12" s="274"/>
      <c r="H12" s="274"/>
      <c r="I12" s="274"/>
      <c r="J12" s="274"/>
      <c r="K12" s="274"/>
      <c r="L12" s="275"/>
    </row>
    <row r="13" spans="2:17" ht="15.6">
      <c r="B13" s="123" t="s">
        <v>101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8"/>
    </row>
    <row r="14" spans="2:17" ht="7.5" customHeight="1" thickBot="1">
      <c r="B14" s="83"/>
      <c r="C14" s="84"/>
      <c r="D14" s="84"/>
      <c r="E14" s="84"/>
      <c r="F14" s="84"/>
      <c r="G14" s="84"/>
      <c r="H14" s="84"/>
      <c r="I14" s="84"/>
      <c r="J14" s="84"/>
      <c r="K14" s="84"/>
      <c r="L14" s="85"/>
    </row>
    <row r="15" spans="2:17" ht="33.75" customHeight="1" thickBot="1">
      <c r="B15" s="267" t="s">
        <v>102</v>
      </c>
      <c r="C15" s="268"/>
      <c r="D15" s="268"/>
      <c r="E15" s="268"/>
      <c r="F15" s="268"/>
      <c r="G15" s="269"/>
      <c r="H15" s="264" t="s">
        <v>103</v>
      </c>
      <c r="I15" s="265"/>
      <c r="J15" s="265"/>
      <c r="K15" s="265"/>
      <c r="L15" s="266"/>
    </row>
    <row r="16" spans="2:17" ht="40.5" customHeight="1" thickBot="1">
      <c r="B16" s="86" t="s">
        <v>104</v>
      </c>
      <c r="C16" s="284" t="s">
        <v>105</v>
      </c>
      <c r="D16" s="284"/>
      <c r="E16" s="284"/>
      <c r="F16" s="284"/>
      <c r="G16" s="284"/>
      <c r="H16" s="87" t="s">
        <v>106</v>
      </c>
      <c r="I16" s="87" t="s">
        <v>107</v>
      </c>
      <c r="J16" s="87" t="s">
        <v>108</v>
      </c>
      <c r="K16" s="87" t="s">
        <v>109</v>
      </c>
      <c r="L16" s="88" t="s">
        <v>110</v>
      </c>
    </row>
    <row r="17" spans="2:12" ht="53.25" customHeight="1">
      <c r="B17" s="89" t="s">
        <v>25</v>
      </c>
      <c r="C17" s="255" t="s">
        <v>26</v>
      </c>
      <c r="D17" s="255"/>
      <c r="E17" s="255"/>
      <c r="F17" s="255"/>
      <c r="G17" s="255"/>
      <c r="H17" s="90" t="s">
        <v>111</v>
      </c>
      <c r="I17" s="91">
        <v>2</v>
      </c>
      <c r="J17" s="92">
        <v>3</v>
      </c>
      <c r="K17" s="92">
        <f>I17+J17</f>
        <v>5</v>
      </c>
      <c r="L17" s="93" t="str">
        <f t="shared" ref="L17:L67" si="0">IF(K17&lt;=4,"BAJO",IF(K17=5,"MEDIO",IF(K17=6,"ALTO",IF(K17=7,"ALTO","EXTREMO"))))</f>
        <v>MEDIO</v>
      </c>
    </row>
    <row r="18" spans="2:12" ht="53.25" customHeight="1">
      <c r="B18" s="94" t="s">
        <v>25</v>
      </c>
      <c r="C18" s="255" t="s">
        <v>30</v>
      </c>
      <c r="D18" s="255"/>
      <c r="E18" s="255"/>
      <c r="F18" s="255"/>
      <c r="G18" s="255"/>
      <c r="H18" s="95" t="s">
        <v>112</v>
      </c>
      <c r="I18" s="91">
        <v>2</v>
      </c>
      <c r="J18" s="92">
        <v>2</v>
      </c>
      <c r="K18" s="92">
        <f t="shared" ref="K18:K29" si="1">+I18+J18</f>
        <v>4</v>
      </c>
      <c r="L18" s="96" t="str">
        <f t="shared" si="0"/>
        <v>BAJO</v>
      </c>
    </row>
    <row r="19" spans="2:12" ht="53.25" customHeight="1">
      <c r="B19" s="94" t="s">
        <v>25</v>
      </c>
      <c r="C19" s="255" t="s">
        <v>31</v>
      </c>
      <c r="D19" s="255"/>
      <c r="E19" s="255"/>
      <c r="F19" s="255"/>
      <c r="G19" s="255"/>
      <c r="H19" s="95" t="s">
        <v>113</v>
      </c>
      <c r="I19" s="91">
        <v>3</v>
      </c>
      <c r="J19" s="92">
        <v>3</v>
      </c>
      <c r="K19" s="92">
        <f t="shared" si="1"/>
        <v>6</v>
      </c>
      <c r="L19" s="96" t="str">
        <f t="shared" si="0"/>
        <v>ALTO</v>
      </c>
    </row>
    <row r="20" spans="2:12" ht="53.25" customHeight="1">
      <c r="B20" s="94" t="s">
        <v>25</v>
      </c>
      <c r="C20" s="255" t="s">
        <v>33</v>
      </c>
      <c r="D20" s="255"/>
      <c r="E20" s="255"/>
      <c r="F20" s="255"/>
      <c r="G20" s="255"/>
      <c r="H20" s="95" t="s">
        <v>114</v>
      </c>
      <c r="I20" s="91">
        <v>3</v>
      </c>
      <c r="J20" s="92">
        <v>2</v>
      </c>
      <c r="K20" s="92">
        <f t="shared" si="1"/>
        <v>5</v>
      </c>
      <c r="L20" s="96" t="str">
        <f t="shared" si="0"/>
        <v>MEDIO</v>
      </c>
    </row>
    <row r="21" spans="2:12" ht="53.25" customHeight="1">
      <c r="B21" s="94" t="s">
        <v>25</v>
      </c>
      <c r="C21" s="255" t="s">
        <v>34</v>
      </c>
      <c r="D21" s="255"/>
      <c r="E21" s="255"/>
      <c r="F21" s="255"/>
      <c r="G21" s="255"/>
      <c r="H21" s="95" t="s">
        <v>115</v>
      </c>
      <c r="I21" s="91">
        <v>3</v>
      </c>
      <c r="J21" s="92">
        <v>2</v>
      </c>
      <c r="K21" s="92">
        <f t="shared" si="1"/>
        <v>5</v>
      </c>
      <c r="L21" s="96" t="str">
        <f t="shared" si="0"/>
        <v>MEDIO</v>
      </c>
    </row>
    <row r="22" spans="2:12" ht="53.25" customHeight="1">
      <c r="B22" s="94" t="s">
        <v>25</v>
      </c>
      <c r="C22" s="255" t="s">
        <v>35</v>
      </c>
      <c r="D22" s="255"/>
      <c r="E22" s="255"/>
      <c r="F22" s="255"/>
      <c r="G22" s="255"/>
      <c r="H22" s="95" t="s">
        <v>116</v>
      </c>
      <c r="I22" s="91">
        <v>3</v>
      </c>
      <c r="J22" s="92">
        <v>2</v>
      </c>
      <c r="K22" s="92">
        <f t="shared" si="1"/>
        <v>5</v>
      </c>
      <c r="L22" s="96" t="str">
        <f t="shared" si="0"/>
        <v>MEDIO</v>
      </c>
    </row>
    <row r="23" spans="2:12" ht="53.25" customHeight="1">
      <c r="B23" s="94" t="s">
        <v>25</v>
      </c>
      <c r="C23" s="255" t="s">
        <v>36</v>
      </c>
      <c r="D23" s="255"/>
      <c r="E23" s="255"/>
      <c r="F23" s="255"/>
      <c r="G23" s="255"/>
      <c r="H23" s="95" t="s">
        <v>117</v>
      </c>
      <c r="I23" s="91">
        <v>3</v>
      </c>
      <c r="J23" s="92">
        <v>1</v>
      </c>
      <c r="K23" s="92">
        <f t="shared" si="1"/>
        <v>4</v>
      </c>
      <c r="L23" s="96" t="str">
        <f t="shared" si="0"/>
        <v>BAJO</v>
      </c>
    </row>
    <row r="24" spans="2:12" ht="53.25" customHeight="1">
      <c r="B24" s="94" t="s">
        <v>25</v>
      </c>
      <c r="C24" s="255" t="s">
        <v>37</v>
      </c>
      <c r="D24" s="255"/>
      <c r="E24" s="255"/>
      <c r="F24" s="255"/>
      <c r="G24" s="255"/>
      <c r="H24" s="95" t="s">
        <v>118</v>
      </c>
      <c r="I24" s="91">
        <v>2</v>
      </c>
      <c r="J24" s="92">
        <v>1</v>
      </c>
      <c r="K24" s="92">
        <f t="shared" si="1"/>
        <v>3</v>
      </c>
      <c r="L24" s="96" t="str">
        <f t="shared" si="0"/>
        <v>BAJO</v>
      </c>
    </row>
    <row r="25" spans="2:12" ht="53.25" customHeight="1">
      <c r="B25" s="94" t="s">
        <v>39</v>
      </c>
      <c r="C25" s="255" t="s">
        <v>40</v>
      </c>
      <c r="D25" s="255"/>
      <c r="E25" s="255"/>
      <c r="F25" s="255"/>
      <c r="G25" s="255"/>
      <c r="H25" s="95" t="s">
        <v>119</v>
      </c>
      <c r="I25" s="91">
        <v>3</v>
      </c>
      <c r="J25" s="92">
        <v>2</v>
      </c>
      <c r="K25" s="92">
        <f t="shared" si="1"/>
        <v>5</v>
      </c>
      <c r="L25" s="96" t="str">
        <f t="shared" si="0"/>
        <v>MEDIO</v>
      </c>
    </row>
    <row r="26" spans="2:12" ht="53.25" customHeight="1">
      <c r="B26" s="94" t="s">
        <v>39</v>
      </c>
      <c r="C26" s="255" t="s">
        <v>41</v>
      </c>
      <c r="D26" s="255"/>
      <c r="E26" s="255"/>
      <c r="F26" s="255"/>
      <c r="G26" s="255"/>
      <c r="H26" s="95" t="s">
        <v>120</v>
      </c>
      <c r="I26" s="91">
        <v>3</v>
      </c>
      <c r="J26" s="92">
        <v>2</v>
      </c>
      <c r="K26" s="92">
        <f t="shared" si="1"/>
        <v>5</v>
      </c>
      <c r="L26" s="96" t="str">
        <f t="shared" si="0"/>
        <v>MEDIO</v>
      </c>
    </row>
    <row r="27" spans="2:12" ht="53.25" customHeight="1">
      <c r="B27" s="94" t="s">
        <v>39</v>
      </c>
      <c r="C27" s="255" t="s">
        <v>42</v>
      </c>
      <c r="D27" s="255"/>
      <c r="E27" s="255"/>
      <c r="F27" s="255"/>
      <c r="G27" s="255"/>
      <c r="H27" s="95" t="s">
        <v>121</v>
      </c>
      <c r="I27" s="91">
        <v>3</v>
      </c>
      <c r="J27" s="92">
        <v>2</v>
      </c>
      <c r="K27" s="92">
        <f t="shared" si="1"/>
        <v>5</v>
      </c>
      <c r="L27" s="96" t="str">
        <f t="shared" si="0"/>
        <v>MEDIO</v>
      </c>
    </row>
    <row r="28" spans="2:12" ht="53.25" customHeight="1">
      <c r="B28" s="94" t="s">
        <v>39</v>
      </c>
      <c r="C28" s="255" t="s">
        <v>43</v>
      </c>
      <c r="D28" s="255"/>
      <c r="E28" s="255"/>
      <c r="F28" s="255"/>
      <c r="G28" s="255"/>
      <c r="H28" s="95" t="s">
        <v>122</v>
      </c>
      <c r="I28" s="91">
        <v>3</v>
      </c>
      <c r="J28" s="92">
        <v>2</v>
      </c>
      <c r="K28" s="92">
        <f t="shared" si="1"/>
        <v>5</v>
      </c>
      <c r="L28" s="96" t="str">
        <f t="shared" si="0"/>
        <v>MEDIO</v>
      </c>
    </row>
    <row r="29" spans="2:12" ht="53.25" customHeight="1">
      <c r="B29" s="94" t="s">
        <v>39</v>
      </c>
      <c r="C29" s="255" t="s">
        <v>44</v>
      </c>
      <c r="D29" s="255"/>
      <c r="E29" s="255"/>
      <c r="F29" s="255"/>
      <c r="G29" s="255"/>
      <c r="H29" s="95" t="s">
        <v>123</v>
      </c>
      <c r="I29" s="91">
        <v>3</v>
      </c>
      <c r="J29" s="92">
        <v>2</v>
      </c>
      <c r="K29" s="92">
        <f t="shared" si="1"/>
        <v>5</v>
      </c>
      <c r="L29" s="96" t="str">
        <f t="shared" si="0"/>
        <v>MEDIO</v>
      </c>
    </row>
    <row r="30" spans="2:12" ht="53.25" customHeight="1">
      <c r="B30" s="94" t="s">
        <v>39</v>
      </c>
      <c r="C30" s="255" t="s">
        <v>45</v>
      </c>
      <c r="D30" s="255"/>
      <c r="E30" s="255"/>
      <c r="F30" s="255"/>
      <c r="G30" s="255"/>
      <c r="H30" s="95" t="s">
        <v>124</v>
      </c>
      <c r="I30" s="91">
        <v>4</v>
      </c>
      <c r="J30" s="92">
        <v>1</v>
      </c>
      <c r="K30" s="92">
        <f>+I30+J30</f>
        <v>5</v>
      </c>
      <c r="L30" s="96" t="str">
        <f t="shared" si="0"/>
        <v>MEDIO</v>
      </c>
    </row>
    <row r="31" spans="2:12" ht="53.25" customHeight="1">
      <c r="B31" s="94" t="s">
        <v>39</v>
      </c>
      <c r="C31" s="255" t="s">
        <v>46</v>
      </c>
      <c r="D31" s="255"/>
      <c r="E31" s="255"/>
      <c r="F31" s="255"/>
      <c r="G31" s="255"/>
      <c r="H31" s="95" t="s">
        <v>125</v>
      </c>
      <c r="I31" s="91">
        <v>3</v>
      </c>
      <c r="J31" s="92">
        <v>2</v>
      </c>
      <c r="K31" s="92">
        <f t="shared" ref="K31:K67" si="2">+I31+J31</f>
        <v>5</v>
      </c>
      <c r="L31" s="96" t="str">
        <f t="shared" si="0"/>
        <v>MEDIO</v>
      </c>
    </row>
    <row r="32" spans="2:12" ht="53.25" customHeight="1">
      <c r="B32" s="94" t="s">
        <v>47</v>
      </c>
      <c r="C32" s="255" t="s">
        <v>48</v>
      </c>
      <c r="D32" s="255"/>
      <c r="E32" s="255"/>
      <c r="F32" s="255"/>
      <c r="G32" s="255"/>
      <c r="H32" s="95" t="s">
        <v>126</v>
      </c>
      <c r="I32" s="91">
        <v>2</v>
      </c>
      <c r="J32" s="92">
        <v>2</v>
      </c>
      <c r="K32" s="92">
        <f t="shared" si="2"/>
        <v>4</v>
      </c>
      <c r="L32" s="96" t="str">
        <f t="shared" si="0"/>
        <v>BAJO</v>
      </c>
    </row>
    <row r="33" spans="2:12" ht="53.25" customHeight="1">
      <c r="B33" s="94" t="s">
        <v>47</v>
      </c>
      <c r="C33" s="255" t="s">
        <v>50</v>
      </c>
      <c r="D33" s="255"/>
      <c r="E33" s="255"/>
      <c r="F33" s="255"/>
      <c r="G33" s="255"/>
      <c r="H33" s="95" t="s">
        <v>127</v>
      </c>
      <c r="I33" s="91">
        <v>3</v>
      </c>
      <c r="J33" s="92">
        <v>3</v>
      </c>
      <c r="K33" s="92">
        <f t="shared" si="2"/>
        <v>6</v>
      </c>
      <c r="L33" s="96" t="str">
        <f>IF(K33&lt;=4,"BAJO",IF(K33=5,"MEDIO",IF(K33=6,"ALTO",IF(K33=7,"ALTO","EXTREMO"))))</f>
        <v>ALTO</v>
      </c>
    </row>
    <row r="34" spans="2:12" ht="53.25" customHeight="1">
      <c r="B34" s="94" t="s">
        <v>47</v>
      </c>
      <c r="C34" s="255" t="s">
        <v>51</v>
      </c>
      <c r="D34" s="255"/>
      <c r="E34" s="255"/>
      <c r="F34" s="255"/>
      <c r="G34" s="255"/>
      <c r="H34" s="95" t="s">
        <v>128</v>
      </c>
      <c r="I34" s="91">
        <v>3</v>
      </c>
      <c r="J34" s="92">
        <v>1</v>
      </c>
      <c r="K34" s="92">
        <f t="shared" si="2"/>
        <v>4</v>
      </c>
      <c r="L34" s="96" t="str">
        <f t="shared" si="0"/>
        <v>BAJO</v>
      </c>
    </row>
    <row r="35" spans="2:12" ht="53.25" customHeight="1">
      <c r="B35" s="94" t="s">
        <v>47</v>
      </c>
      <c r="C35" s="255" t="s">
        <v>44</v>
      </c>
      <c r="D35" s="255"/>
      <c r="E35" s="255"/>
      <c r="F35" s="255"/>
      <c r="G35" s="255"/>
      <c r="H35" s="95" t="s">
        <v>123</v>
      </c>
      <c r="I35" s="91">
        <v>3</v>
      </c>
      <c r="J35" s="92">
        <v>2</v>
      </c>
      <c r="K35" s="92">
        <f t="shared" si="2"/>
        <v>5</v>
      </c>
      <c r="L35" s="96" t="str">
        <f t="shared" si="0"/>
        <v>MEDIO</v>
      </c>
    </row>
    <row r="36" spans="2:12" ht="53.25" customHeight="1">
      <c r="B36" s="94" t="s">
        <v>47</v>
      </c>
      <c r="C36" s="255" t="s">
        <v>52</v>
      </c>
      <c r="D36" s="255"/>
      <c r="E36" s="255"/>
      <c r="F36" s="255"/>
      <c r="G36" s="255"/>
      <c r="H36" s="95" t="s">
        <v>129</v>
      </c>
      <c r="I36" s="91">
        <v>3</v>
      </c>
      <c r="J36" s="92">
        <v>2</v>
      </c>
      <c r="K36" s="92">
        <f t="shared" si="2"/>
        <v>5</v>
      </c>
      <c r="L36" s="96" t="str">
        <f t="shared" si="0"/>
        <v>MEDIO</v>
      </c>
    </row>
    <row r="37" spans="2:12" ht="53.25" customHeight="1">
      <c r="B37" s="94" t="s">
        <v>53</v>
      </c>
      <c r="C37" s="255" t="s">
        <v>54</v>
      </c>
      <c r="D37" s="255"/>
      <c r="E37" s="255"/>
      <c r="F37" s="255"/>
      <c r="G37" s="255"/>
      <c r="H37" s="95" t="s">
        <v>130</v>
      </c>
      <c r="I37" s="91">
        <v>3</v>
      </c>
      <c r="J37" s="92">
        <v>2</v>
      </c>
      <c r="K37" s="92">
        <f t="shared" si="2"/>
        <v>5</v>
      </c>
      <c r="L37" s="96" t="str">
        <f t="shared" si="0"/>
        <v>MEDIO</v>
      </c>
    </row>
    <row r="38" spans="2:12" ht="53.25" customHeight="1">
      <c r="B38" s="94" t="s">
        <v>53</v>
      </c>
      <c r="C38" s="255" t="s">
        <v>56</v>
      </c>
      <c r="D38" s="255"/>
      <c r="E38" s="255"/>
      <c r="F38" s="255"/>
      <c r="G38" s="255"/>
      <c r="H38" s="95" t="s">
        <v>131</v>
      </c>
      <c r="I38" s="91">
        <v>3</v>
      </c>
      <c r="J38" s="92">
        <v>4</v>
      </c>
      <c r="K38" s="92">
        <f t="shared" si="2"/>
        <v>7</v>
      </c>
      <c r="L38" s="96" t="str">
        <f t="shared" si="0"/>
        <v>ALTO</v>
      </c>
    </row>
    <row r="39" spans="2:12" ht="53.25" customHeight="1">
      <c r="B39" s="94" t="s">
        <v>53</v>
      </c>
      <c r="C39" s="255" t="s">
        <v>57</v>
      </c>
      <c r="D39" s="255"/>
      <c r="E39" s="255"/>
      <c r="F39" s="255"/>
      <c r="G39" s="255"/>
      <c r="H39" s="95" t="s">
        <v>132</v>
      </c>
      <c r="I39" s="91">
        <v>3</v>
      </c>
      <c r="J39" s="92">
        <v>4</v>
      </c>
      <c r="K39" s="92">
        <f t="shared" si="2"/>
        <v>7</v>
      </c>
      <c r="L39" s="96" t="str">
        <f t="shared" si="0"/>
        <v>ALTO</v>
      </c>
    </row>
    <row r="40" spans="2:12" ht="53.25" customHeight="1">
      <c r="B40" s="94" t="s">
        <v>53</v>
      </c>
      <c r="C40" s="255" t="s">
        <v>58</v>
      </c>
      <c r="D40" s="255"/>
      <c r="E40" s="255"/>
      <c r="F40" s="255"/>
      <c r="G40" s="255"/>
      <c r="H40" s="95" t="s">
        <v>133</v>
      </c>
      <c r="I40" s="91">
        <v>3</v>
      </c>
      <c r="J40" s="92">
        <v>3</v>
      </c>
      <c r="K40" s="92">
        <f t="shared" si="2"/>
        <v>6</v>
      </c>
      <c r="L40" s="96" t="str">
        <f t="shared" si="0"/>
        <v>ALTO</v>
      </c>
    </row>
    <row r="41" spans="2:12" ht="53.25" customHeight="1">
      <c r="B41" s="94" t="s">
        <v>53</v>
      </c>
      <c r="C41" s="255" t="s">
        <v>60</v>
      </c>
      <c r="D41" s="255"/>
      <c r="E41" s="255"/>
      <c r="F41" s="255"/>
      <c r="G41" s="255"/>
      <c r="H41" s="95" t="s">
        <v>134</v>
      </c>
      <c r="I41" s="91">
        <v>3</v>
      </c>
      <c r="J41" s="92">
        <v>2</v>
      </c>
      <c r="K41" s="92">
        <f t="shared" si="2"/>
        <v>5</v>
      </c>
      <c r="L41" s="96" t="str">
        <f t="shared" si="0"/>
        <v>MEDIO</v>
      </c>
    </row>
    <row r="42" spans="2:12" ht="53.25" customHeight="1">
      <c r="B42" s="94" t="s">
        <v>53</v>
      </c>
      <c r="C42" s="255" t="s">
        <v>61</v>
      </c>
      <c r="D42" s="255"/>
      <c r="E42" s="255"/>
      <c r="F42" s="255"/>
      <c r="G42" s="255"/>
      <c r="H42" s="95" t="s">
        <v>135</v>
      </c>
      <c r="I42" s="91">
        <v>3</v>
      </c>
      <c r="J42" s="92">
        <v>2</v>
      </c>
      <c r="K42" s="92">
        <f t="shared" si="2"/>
        <v>5</v>
      </c>
      <c r="L42" s="96" t="str">
        <f t="shared" si="0"/>
        <v>MEDIO</v>
      </c>
    </row>
    <row r="43" spans="2:12" ht="53.25" customHeight="1">
      <c r="B43" s="94" t="s">
        <v>53</v>
      </c>
      <c r="C43" s="255" t="s">
        <v>62</v>
      </c>
      <c r="D43" s="255"/>
      <c r="E43" s="255"/>
      <c r="F43" s="255"/>
      <c r="G43" s="255"/>
      <c r="H43" s="95" t="s">
        <v>136</v>
      </c>
      <c r="I43" s="91">
        <v>3</v>
      </c>
      <c r="J43" s="92">
        <v>3</v>
      </c>
      <c r="K43" s="92">
        <f t="shared" si="2"/>
        <v>6</v>
      </c>
      <c r="L43" s="96" t="str">
        <f t="shared" si="0"/>
        <v>ALTO</v>
      </c>
    </row>
    <row r="44" spans="2:12" ht="53.25" customHeight="1">
      <c r="B44" s="94" t="s">
        <v>53</v>
      </c>
      <c r="C44" s="255" t="s">
        <v>63</v>
      </c>
      <c r="D44" s="255"/>
      <c r="E44" s="255"/>
      <c r="F44" s="255"/>
      <c r="G44" s="255"/>
      <c r="H44" s="95" t="s">
        <v>137</v>
      </c>
      <c r="I44" s="91">
        <v>3</v>
      </c>
      <c r="J44" s="92">
        <v>1</v>
      </c>
      <c r="K44" s="92">
        <f t="shared" si="2"/>
        <v>4</v>
      </c>
      <c r="L44" s="96" t="str">
        <f t="shared" si="0"/>
        <v>BAJO</v>
      </c>
    </row>
    <row r="45" spans="2:12" ht="53.25" customHeight="1">
      <c r="B45" s="94" t="s">
        <v>53</v>
      </c>
      <c r="C45" s="255" t="s">
        <v>64</v>
      </c>
      <c r="D45" s="255"/>
      <c r="E45" s="255"/>
      <c r="F45" s="255"/>
      <c r="G45" s="255"/>
      <c r="H45" s="95" t="s">
        <v>138</v>
      </c>
      <c r="I45" s="91">
        <v>3</v>
      </c>
      <c r="J45" s="92">
        <v>3</v>
      </c>
      <c r="K45" s="92">
        <f t="shared" si="2"/>
        <v>6</v>
      </c>
      <c r="L45" s="96" t="str">
        <f t="shared" si="0"/>
        <v>ALTO</v>
      </c>
    </row>
    <row r="46" spans="2:12" ht="53.25" customHeight="1">
      <c r="B46" s="94" t="s">
        <v>53</v>
      </c>
      <c r="C46" s="255" t="s">
        <v>66</v>
      </c>
      <c r="D46" s="255"/>
      <c r="E46" s="255"/>
      <c r="F46" s="255"/>
      <c r="G46" s="255"/>
      <c r="H46" s="95" t="s">
        <v>139</v>
      </c>
      <c r="I46" s="91">
        <v>3</v>
      </c>
      <c r="J46" s="92">
        <v>2</v>
      </c>
      <c r="K46" s="92">
        <f t="shared" si="2"/>
        <v>5</v>
      </c>
      <c r="L46" s="96" t="str">
        <f t="shared" si="0"/>
        <v>MEDIO</v>
      </c>
    </row>
    <row r="47" spans="2:12" ht="53.25" customHeight="1">
      <c r="B47" s="94" t="s">
        <v>53</v>
      </c>
      <c r="C47" s="255" t="s">
        <v>68</v>
      </c>
      <c r="D47" s="255"/>
      <c r="E47" s="255"/>
      <c r="F47" s="255"/>
      <c r="G47" s="255"/>
      <c r="H47" s="95" t="s">
        <v>140</v>
      </c>
      <c r="I47" s="91">
        <v>3</v>
      </c>
      <c r="J47" s="92">
        <v>2</v>
      </c>
      <c r="K47" s="92">
        <f t="shared" si="2"/>
        <v>5</v>
      </c>
      <c r="L47" s="96" t="str">
        <f t="shared" si="0"/>
        <v>MEDIO</v>
      </c>
    </row>
    <row r="48" spans="2:12" ht="53.25" customHeight="1">
      <c r="B48" s="94" t="s">
        <v>53</v>
      </c>
      <c r="C48" s="255" t="s">
        <v>69</v>
      </c>
      <c r="D48" s="255"/>
      <c r="E48" s="255"/>
      <c r="F48" s="255"/>
      <c r="G48" s="255"/>
      <c r="H48" s="95" t="s">
        <v>141</v>
      </c>
      <c r="I48" s="91">
        <v>3</v>
      </c>
      <c r="J48" s="92">
        <v>2</v>
      </c>
      <c r="K48" s="92">
        <f t="shared" si="2"/>
        <v>5</v>
      </c>
      <c r="L48" s="96" t="str">
        <f t="shared" si="0"/>
        <v>MEDIO</v>
      </c>
    </row>
    <row r="49" spans="2:12" ht="53.25" customHeight="1">
      <c r="B49" s="94" t="s">
        <v>53</v>
      </c>
      <c r="C49" s="255" t="s">
        <v>70</v>
      </c>
      <c r="D49" s="255"/>
      <c r="E49" s="255"/>
      <c r="F49" s="255"/>
      <c r="G49" s="255"/>
      <c r="H49" s="95" t="s">
        <v>142</v>
      </c>
      <c r="I49" s="91">
        <v>3</v>
      </c>
      <c r="J49" s="92">
        <v>2</v>
      </c>
      <c r="K49" s="92">
        <f t="shared" si="2"/>
        <v>5</v>
      </c>
      <c r="L49" s="96" t="str">
        <f t="shared" si="0"/>
        <v>MEDIO</v>
      </c>
    </row>
    <row r="50" spans="2:12" ht="53.25" customHeight="1">
      <c r="B50" s="94" t="s">
        <v>53</v>
      </c>
      <c r="C50" s="255" t="s">
        <v>72</v>
      </c>
      <c r="D50" s="255"/>
      <c r="E50" s="255"/>
      <c r="F50" s="255"/>
      <c r="G50" s="255"/>
      <c r="H50" s="95" t="s">
        <v>143</v>
      </c>
      <c r="I50" s="91">
        <v>3</v>
      </c>
      <c r="J50" s="92">
        <v>2</v>
      </c>
      <c r="K50" s="92">
        <f t="shared" si="2"/>
        <v>5</v>
      </c>
      <c r="L50" s="96" t="str">
        <f t="shared" si="0"/>
        <v>MEDIO</v>
      </c>
    </row>
    <row r="51" spans="2:12" ht="53.25" customHeight="1">
      <c r="B51" s="94" t="s">
        <v>53</v>
      </c>
      <c r="C51" s="255" t="s">
        <v>73</v>
      </c>
      <c r="D51" s="255"/>
      <c r="E51" s="255"/>
      <c r="F51" s="255"/>
      <c r="G51" s="255"/>
      <c r="H51" s="95" t="s">
        <v>144</v>
      </c>
      <c r="I51" s="91">
        <v>3</v>
      </c>
      <c r="J51" s="92">
        <v>2</v>
      </c>
      <c r="K51" s="92">
        <f t="shared" si="2"/>
        <v>5</v>
      </c>
      <c r="L51" s="96" t="str">
        <f t="shared" si="0"/>
        <v>MEDIO</v>
      </c>
    </row>
    <row r="52" spans="2:12" ht="53.25" customHeight="1">
      <c r="B52" s="94" t="s">
        <v>53</v>
      </c>
      <c r="C52" s="255" t="s">
        <v>75</v>
      </c>
      <c r="D52" s="255"/>
      <c r="E52" s="255"/>
      <c r="F52" s="255"/>
      <c r="G52" s="255"/>
      <c r="H52" s="95" t="s">
        <v>145</v>
      </c>
      <c r="I52" s="91">
        <v>3</v>
      </c>
      <c r="J52" s="92">
        <v>2</v>
      </c>
      <c r="K52" s="92">
        <f t="shared" si="2"/>
        <v>5</v>
      </c>
      <c r="L52" s="96" t="str">
        <f t="shared" si="0"/>
        <v>MEDIO</v>
      </c>
    </row>
    <row r="53" spans="2:12" ht="53.25" customHeight="1">
      <c r="B53" s="94" t="s">
        <v>53</v>
      </c>
      <c r="C53" s="255" t="s">
        <v>76</v>
      </c>
      <c r="D53" s="255"/>
      <c r="E53" s="255"/>
      <c r="F53" s="255"/>
      <c r="G53" s="255"/>
      <c r="H53" s="95" t="s">
        <v>146</v>
      </c>
      <c r="I53" s="91">
        <v>3</v>
      </c>
      <c r="J53" s="92">
        <v>3</v>
      </c>
      <c r="K53" s="92">
        <f t="shared" si="2"/>
        <v>6</v>
      </c>
      <c r="L53" s="96" t="str">
        <f t="shared" si="0"/>
        <v>ALTO</v>
      </c>
    </row>
    <row r="54" spans="2:12" ht="53.25" customHeight="1">
      <c r="B54" s="94" t="s">
        <v>53</v>
      </c>
      <c r="C54" s="255" t="s">
        <v>78</v>
      </c>
      <c r="D54" s="255"/>
      <c r="E54" s="255"/>
      <c r="F54" s="255"/>
      <c r="G54" s="255"/>
      <c r="H54" s="136" t="s">
        <v>147</v>
      </c>
      <c r="I54" s="91">
        <v>3</v>
      </c>
      <c r="J54" s="92">
        <v>2</v>
      </c>
      <c r="K54" s="92">
        <f t="shared" si="2"/>
        <v>5</v>
      </c>
      <c r="L54" s="96" t="str">
        <f t="shared" si="0"/>
        <v>MEDIO</v>
      </c>
    </row>
    <row r="55" spans="2:12" ht="53.25" customHeight="1">
      <c r="B55" s="94" t="s">
        <v>53</v>
      </c>
      <c r="C55" s="255" t="s">
        <v>79</v>
      </c>
      <c r="D55" s="255"/>
      <c r="E55" s="255"/>
      <c r="F55" s="255"/>
      <c r="G55" s="255"/>
      <c r="H55" s="136" t="s">
        <v>148</v>
      </c>
      <c r="I55" s="91">
        <v>3</v>
      </c>
      <c r="J55" s="92">
        <v>2</v>
      </c>
      <c r="K55" s="92">
        <f t="shared" si="2"/>
        <v>5</v>
      </c>
      <c r="L55" s="96" t="str">
        <f t="shared" si="0"/>
        <v>MEDIO</v>
      </c>
    </row>
    <row r="56" spans="2:12" ht="53.25" customHeight="1">
      <c r="B56" s="94" t="s">
        <v>53</v>
      </c>
      <c r="C56" s="255" t="s">
        <v>80</v>
      </c>
      <c r="D56" s="255"/>
      <c r="E56" s="255"/>
      <c r="F56" s="255"/>
      <c r="G56" s="255"/>
      <c r="H56" s="136" t="s">
        <v>149</v>
      </c>
      <c r="I56" s="91">
        <v>3</v>
      </c>
      <c r="J56" s="92">
        <v>2</v>
      </c>
      <c r="K56" s="92">
        <f t="shared" si="2"/>
        <v>5</v>
      </c>
      <c r="L56" s="96" t="str">
        <f t="shared" si="0"/>
        <v>MEDIO</v>
      </c>
    </row>
    <row r="57" spans="2:12" ht="53.25" customHeight="1">
      <c r="B57" s="94" t="s">
        <v>53</v>
      </c>
      <c r="C57" s="255" t="s">
        <v>81</v>
      </c>
      <c r="D57" s="255"/>
      <c r="E57" s="255"/>
      <c r="F57" s="255"/>
      <c r="G57" s="255"/>
      <c r="H57" s="136" t="s">
        <v>150</v>
      </c>
      <c r="I57" s="91">
        <v>3</v>
      </c>
      <c r="J57" s="92">
        <v>2</v>
      </c>
      <c r="K57" s="92">
        <f t="shared" si="2"/>
        <v>5</v>
      </c>
      <c r="L57" s="96" t="str">
        <f t="shared" si="0"/>
        <v>MEDIO</v>
      </c>
    </row>
    <row r="58" spans="2:12" ht="53.25" customHeight="1">
      <c r="B58" s="94" t="s">
        <v>53</v>
      </c>
      <c r="C58" s="255" t="s">
        <v>82</v>
      </c>
      <c r="D58" s="255"/>
      <c r="E58" s="255"/>
      <c r="F58" s="255"/>
      <c r="G58" s="255"/>
      <c r="H58" s="136" t="s">
        <v>151</v>
      </c>
      <c r="I58" s="91">
        <v>3</v>
      </c>
      <c r="J58" s="92">
        <v>2</v>
      </c>
      <c r="K58" s="92">
        <f t="shared" si="2"/>
        <v>5</v>
      </c>
      <c r="L58" s="96" t="str">
        <f t="shared" si="0"/>
        <v>MEDIO</v>
      </c>
    </row>
    <row r="59" spans="2:12" ht="53.25" customHeight="1">
      <c r="B59" s="94" t="s">
        <v>53</v>
      </c>
      <c r="C59" s="255" t="s">
        <v>152</v>
      </c>
      <c r="D59" s="255"/>
      <c r="E59" s="255"/>
      <c r="F59" s="255"/>
      <c r="G59" s="255"/>
      <c r="H59" s="136" t="s">
        <v>153</v>
      </c>
      <c r="I59" s="91">
        <v>3</v>
      </c>
      <c r="J59" s="92">
        <v>2</v>
      </c>
      <c r="K59" s="92">
        <f t="shared" si="2"/>
        <v>5</v>
      </c>
      <c r="L59" s="96" t="str">
        <f t="shared" si="0"/>
        <v>MEDIO</v>
      </c>
    </row>
    <row r="60" spans="2:12" ht="65.099999999999994" customHeight="1">
      <c r="B60" s="94" t="s">
        <v>53</v>
      </c>
      <c r="C60" s="255" t="s">
        <v>84</v>
      </c>
      <c r="D60" s="255"/>
      <c r="E60" s="255"/>
      <c r="F60" s="255"/>
      <c r="G60" s="255"/>
      <c r="H60" s="136" t="s">
        <v>154</v>
      </c>
      <c r="I60" s="91">
        <v>3</v>
      </c>
      <c r="J60" s="92">
        <v>2</v>
      </c>
      <c r="K60" s="92">
        <f t="shared" si="2"/>
        <v>5</v>
      </c>
      <c r="L60" s="96" t="str">
        <f t="shared" si="0"/>
        <v>MEDIO</v>
      </c>
    </row>
    <row r="61" spans="2:12" ht="53.25" customHeight="1">
      <c r="B61" s="94" t="s">
        <v>53</v>
      </c>
      <c r="C61" s="255" t="s">
        <v>85</v>
      </c>
      <c r="D61" s="255"/>
      <c r="E61" s="255"/>
      <c r="F61" s="255"/>
      <c r="G61" s="255"/>
      <c r="H61" s="136" t="s">
        <v>155</v>
      </c>
      <c r="I61" s="91">
        <v>3</v>
      </c>
      <c r="J61" s="92">
        <v>2</v>
      </c>
      <c r="K61" s="92">
        <f t="shared" si="2"/>
        <v>5</v>
      </c>
      <c r="L61" s="96" t="str">
        <f t="shared" si="0"/>
        <v>MEDIO</v>
      </c>
    </row>
    <row r="62" spans="2:12" ht="53.25" customHeight="1">
      <c r="B62" s="135" t="s">
        <v>53</v>
      </c>
      <c r="C62" s="227" t="s">
        <v>87</v>
      </c>
      <c r="D62" s="285"/>
      <c r="E62" s="285"/>
      <c r="F62" s="285"/>
      <c r="G62" s="228"/>
      <c r="H62" s="136" t="s">
        <v>156</v>
      </c>
      <c r="I62" s="91">
        <v>2</v>
      </c>
      <c r="J62" s="92">
        <v>3</v>
      </c>
      <c r="K62" s="92">
        <f t="shared" si="2"/>
        <v>5</v>
      </c>
      <c r="L62" s="96" t="str">
        <f t="shared" si="0"/>
        <v>MEDIO</v>
      </c>
    </row>
    <row r="63" spans="2:12" ht="53.25" customHeight="1">
      <c r="B63" s="135" t="s">
        <v>53</v>
      </c>
      <c r="C63" s="227" t="s">
        <v>88</v>
      </c>
      <c r="D63" s="285"/>
      <c r="E63" s="285"/>
      <c r="F63" s="285"/>
      <c r="G63" s="228"/>
      <c r="H63" s="136" t="s">
        <v>157</v>
      </c>
      <c r="I63" s="91">
        <v>2</v>
      </c>
      <c r="J63" s="92">
        <v>2</v>
      </c>
      <c r="K63" s="92">
        <f t="shared" si="2"/>
        <v>4</v>
      </c>
      <c r="L63" s="96" t="str">
        <f t="shared" si="0"/>
        <v>BAJO</v>
      </c>
    </row>
    <row r="64" spans="2:12" ht="53.25" customHeight="1">
      <c r="B64" s="135" t="s">
        <v>53</v>
      </c>
      <c r="C64" s="227" t="s">
        <v>90</v>
      </c>
      <c r="D64" s="285"/>
      <c r="E64" s="285"/>
      <c r="F64" s="285"/>
      <c r="G64" s="228"/>
      <c r="H64" s="136" t="s">
        <v>158</v>
      </c>
      <c r="I64" s="91">
        <v>3</v>
      </c>
      <c r="J64" s="92">
        <v>3</v>
      </c>
      <c r="K64" s="92">
        <f t="shared" si="2"/>
        <v>6</v>
      </c>
      <c r="L64" s="96" t="str">
        <f t="shared" si="0"/>
        <v>ALTO</v>
      </c>
    </row>
    <row r="65" spans="2:14" ht="53.25" customHeight="1">
      <c r="B65" s="135" t="s">
        <v>53</v>
      </c>
      <c r="C65" s="227" t="s">
        <v>159</v>
      </c>
      <c r="D65" s="285"/>
      <c r="E65" s="285"/>
      <c r="F65" s="285"/>
      <c r="G65" s="228"/>
      <c r="H65" s="136" t="s">
        <v>160</v>
      </c>
      <c r="I65" s="91">
        <v>3</v>
      </c>
      <c r="J65" s="92">
        <v>3</v>
      </c>
      <c r="K65" s="92">
        <f t="shared" si="2"/>
        <v>6</v>
      </c>
      <c r="L65" s="96" t="str">
        <f t="shared" si="0"/>
        <v>ALTO</v>
      </c>
    </row>
    <row r="66" spans="2:14" ht="53.25" customHeight="1">
      <c r="B66" s="135" t="s">
        <v>53</v>
      </c>
      <c r="C66" s="227" t="s">
        <v>92</v>
      </c>
      <c r="D66" s="285"/>
      <c r="E66" s="285"/>
      <c r="F66" s="285"/>
      <c r="G66" s="228"/>
      <c r="H66" s="136" t="s">
        <v>161</v>
      </c>
      <c r="I66" s="91">
        <v>3</v>
      </c>
      <c r="J66" s="92">
        <v>2</v>
      </c>
      <c r="K66" s="92">
        <f t="shared" si="2"/>
        <v>5</v>
      </c>
      <c r="L66" s="96" t="str">
        <f t="shared" si="0"/>
        <v>MEDIO</v>
      </c>
    </row>
    <row r="67" spans="2:14" ht="53.25" customHeight="1" thickBot="1">
      <c r="B67" s="135" t="s">
        <v>53</v>
      </c>
      <c r="C67" s="227" t="s">
        <v>93</v>
      </c>
      <c r="D67" s="285"/>
      <c r="E67" s="285"/>
      <c r="F67" s="285"/>
      <c r="G67" s="228"/>
      <c r="H67" s="136" t="s">
        <v>162</v>
      </c>
      <c r="I67" s="91">
        <v>3</v>
      </c>
      <c r="J67" s="92">
        <v>3</v>
      </c>
      <c r="K67" s="92">
        <f t="shared" si="2"/>
        <v>6</v>
      </c>
      <c r="L67" s="96" t="str">
        <f t="shared" si="0"/>
        <v>ALTO</v>
      </c>
    </row>
    <row r="68" spans="2:14" ht="12.75" customHeight="1">
      <c r="B68" s="97"/>
      <c r="C68" s="98"/>
      <c r="D68" s="98"/>
      <c r="E68" s="98"/>
      <c r="F68" s="98"/>
      <c r="G68" s="98"/>
      <c r="H68" s="98"/>
      <c r="I68" s="98"/>
      <c r="J68" s="98"/>
      <c r="K68" s="98"/>
      <c r="L68" s="99"/>
    </row>
    <row r="69" spans="2:14">
      <c r="B69" s="80"/>
      <c r="C69" s="244"/>
      <c r="D69" s="244"/>
      <c r="E69" s="244"/>
      <c r="F69" s="81"/>
      <c r="G69" s="81"/>
      <c r="H69" s="249"/>
      <c r="I69" s="249"/>
      <c r="J69" s="81"/>
      <c r="K69" s="81"/>
      <c r="L69" s="82"/>
    </row>
    <row r="70" spans="2:14" ht="19.5" customHeight="1">
      <c r="B70" s="262" t="s">
        <v>163</v>
      </c>
      <c r="C70" s="247" t="s">
        <v>164</v>
      </c>
      <c r="D70" s="247"/>
      <c r="E70" s="100" t="s">
        <v>165</v>
      </c>
      <c r="F70" s="81"/>
      <c r="G70" s="263" t="s">
        <v>108</v>
      </c>
      <c r="H70" s="101" t="s">
        <v>166</v>
      </c>
      <c r="I70" s="101" t="s">
        <v>165</v>
      </c>
      <c r="J70" s="81"/>
      <c r="K70" s="81"/>
      <c r="L70" s="82"/>
    </row>
    <row r="71" spans="2:14" ht="21" customHeight="1">
      <c r="B71" s="262"/>
      <c r="C71" s="246" t="s">
        <v>167</v>
      </c>
      <c r="D71" s="246"/>
      <c r="E71" s="102">
        <v>1</v>
      </c>
      <c r="F71" s="81"/>
      <c r="G71" s="263"/>
      <c r="H71" s="102" t="s">
        <v>168</v>
      </c>
      <c r="I71" s="103">
        <v>1</v>
      </c>
      <c r="J71" s="81"/>
      <c r="K71" s="81"/>
      <c r="L71" s="82"/>
    </row>
    <row r="72" spans="2:14" ht="15.75" customHeight="1">
      <c r="B72" s="262"/>
      <c r="C72" s="246" t="s">
        <v>169</v>
      </c>
      <c r="D72" s="246"/>
      <c r="E72" s="102">
        <v>2</v>
      </c>
      <c r="F72" s="81"/>
      <c r="G72" s="263"/>
      <c r="H72" s="102" t="s">
        <v>170</v>
      </c>
      <c r="I72" s="103">
        <v>2</v>
      </c>
      <c r="J72" s="81"/>
      <c r="K72" s="81"/>
      <c r="L72" s="82"/>
      <c r="N72" s="5"/>
    </row>
    <row r="73" spans="2:14" ht="24.75" customHeight="1">
      <c r="B73" s="262"/>
      <c r="C73" s="246" t="s">
        <v>171</v>
      </c>
      <c r="D73" s="246"/>
      <c r="E73" s="102">
        <v>3</v>
      </c>
      <c r="F73" s="81"/>
      <c r="G73" s="263"/>
      <c r="H73" s="102" t="s">
        <v>172</v>
      </c>
      <c r="I73" s="103">
        <v>3</v>
      </c>
      <c r="J73" s="81"/>
      <c r="K73" s="81"/>
      <c r="L73" s="82"/>
    </row>
    <row r="74" spans="2:14" ht="18" customHeight="1">
      <c r="B74" s="262"/>
      <c r="C74" s="246" t="s">
        <v>173</v>
      </c>
      <c r="D74" s="246"/>
      <c r="E74" s="102">
        <v>4</v>
      </c>
      <c r="F74" s="81"/>
      <c r="G74" s="263"/>
      <c r="H74" s="102" t="s">
        <v>174</v>
      </c>
      <c r="I74" s="103">
        <v>4</v>
      </c>
      <c r="J74" s="81"/>
      <c r="K74" s="81"/>
      <c r="L74" s="82"/>
    </row>
    <row r="75" spans="2:14" ht="29.25" customHeight="1">
      <c r="B75" s="262"/>
      <c r="C75" s="246" t="s">
        <v>175</v>
      </c>
      <c r="D75" s="246"/>
      <c r="E75" s="102">
        <v>5</v>
      </c>
      <c r="F75" s="81"/>
      <c r="G75" s="263"/>
      <c r="H75" s="102" t="s">
        <v>176</v>
      </c>
      <c r="I75" s="103">
        <v>5</v>
      </c>
      <c r="J75" s="81"/>
      <c r="K75" s="81"/>
      <c r="L75" s="82"/>
    </row>
    <row r="76" spans="2:14" ht="16.5" customHeight="1">
      <c r="B76" s="104"/>
      <c r="C76" s="105"/>
      <c r="D76" s="105"/>
      <c r="E76" s="105"/>
      <c r="F76" s="81"/>
      <c r="G76" s="105"/>
      <c r="H76" s="105"/>
      <c r="I76" s="105"/>
      <c r="J76" s="105"/>
      <c r="K76" s="105"/>
      <c r="L76" s="82"/>
    </row>
    <row r="77" spans="2:14" ht="16.5" customHeight="1">
      <c r="B77" s="104"/>
      <c r="C77" s="249" t="s">
        <v>177</v>
      </c>
      <c r="D77" s="249"/>
      <c r="E77" s="249"/>
      <c r="F77" s="249"/>
      <c r="G77" s="249"/>
      <c r="H77" s="251"/>
      <c r="I77" s="251"/>
      <c r="J77" s="251"/>
      <c r="K77" s="251"/>
      <c r="L77" s="82"/>
    </row>
    <row r="78" spans="2:14" ht="69.75" customHeight="1">
      <c r="B78" s="104"/>
      <c r="C78" s="246" t="s">
        <v>178</v>
      </c>
      <c r="D78" s="246"/>
      <c r="E78" s="246"/>
      <c r="F78" s="102" t="s">
        <v>179</v>
      </c>
      <c r="G78" s="102" t="s">
        <v>180</v>
      </c>
      <c r="H78" s="102" t="s">
        <v>181</v>
      </c>
      <c r="I78" s="246" t="s">
        <v>182</v>
      </c>
      <c r="J78" s="246"/>
      <c r="K78" s="246" t="s">
        <v>183</v>
      </c>
      <c r="L78" s="254"/>
    </row>
    <row r="79" spans="2:14" ht="69.75" customHeight="1">
      <c r="B79" s="104"/>
      <c r="C79" s="246" t="s">
        <v>184</v>
      </c>
      <c r="D79" s="246"/>
      <c r="E79" s="246"/>
      <c r="F79" s="102" t="s">
        <v>185</v>
      </c>
      <c r="G79" s="102" t="s">
        <v>186</v>
      </c>
      <c r="H79" s="102" t="s">
        <v>187</v>
      </c>
      <c r="I79" s="246" t="s">
        <v>188</v>
      </c>
      <c r="J79" s="246"/>
      <c r="K79" s="246" t="s">
        <v>189</v>
      </c>
      <c r="L79" s="254"/>
    </row>
    <row r="80" spans="2:14">
      <c r="B80" s="80"/>
      <c r="C80" s="247" t="s">
        <v>190</v>
      </c>
      <c r="D80" s="247"/>
      <c r="E80" s="247" t="s">
        <v>165</v>
      </c>
      <c r="F80" s="106" t="s">
        <v>168</v>
      </c>
      <c r="G80" s="106" t="s">
        <v>170</v>
      </c>
      <c r="H80" s="107" t="s">
        <v>172</v>
      </c>
      <c r="I80" s="257" t="s">
        <v>174</v>
      </c>
      <c r="J80" s="257"/>
      <c r="K80" s="247" t="s">
        <v>176</v>
      </c>
      <c r="L80" s="252"/>
    </row>
    <row r="81" spans="2:12">
      <c r="B81" s="80"/>
      <c r="C81" s="247"/>
      <c r="D81" s="247"/>
      <c r="E81" s="247"/>
      <c r="F81" s="108">
        <v>1</v>
      </c>
      <c r="G81" s="108">
        <v>2</v>
      </c>
      <c r="H81" s="108">
        <v>3</v>
      </c>
      <c r="I81" s="248">
        <v>4</v>
      </c>
      <c r="J81" s="248"/>
      <c r="K81" s="248">
        <v>5</v>
      </c>
      <c r="L81" s="253"/>
    </row>
    <row r="82" spans="2:12" ht="19.5" customHeight="1">
      <c r="B82" s="80"/>
      <c r="C82" s="246" t="s">
        <v>167</v>
      </c>
      <c r="D82" s="246"/>
      <c r="E82" s="109">
        <v>1</v>
      </c>
      <c r="F82" s="110">
        <v>2</v>
      </c>
      <c r="G82" s="110">
        <v>3</v>
      </c>
      <c r="H82" s="110">
        <v>4</v>
      </c>
      <c r="I82" s="250">
        <v>5</v>
      </c>
      <c r="J82" s="250"/>
      <c r="K82" s="245">
        <v>6</v>
      </c>
      <c r="L82" s="258"/>
    </row>
    <row r="83" spans="2:12" ht="21.75" customHeight="1">
      <c r="B83" s="80"/>
      <c r="C83" s="246" t="s">
        <v>169</v>
      </c>
      <c r="D83" s="246"/>
      <c r="E83" s="109">
        <v>2</v>
      </c>
      <c r="F83" s="110">
        <v>3</v>
      </c>
      <c r="G83" s="110">
        <v>4</v>
      </c>
      <c r="H83" s="111">
        <v>5</v>
      </c>
      <c r="I83" s="245">
        <v>6</v>
      </c>
      <c r="J83" s="245"/>
      <c r="K83" s="259">
        <v>7</v>
      </c>
      <c r="L83" s="260"/>
    </row>
    <row r="84" spans="2:12" ht="26.25" customHeight="1">
      <c r="B84" s="80"/>
      <c r="C84" s="246" t="s">
        <v>171</v>
      </c>
      <c r="D84" s="246"/>
      <c r="E84" s="109">
        <v>3</v>
      </c>
      <c r="F84" s="110">
        <v>4</v>
      </c>
      <c r="G84" s="111">
        <v>5</v>
      </c>
      <c r="H84" s="112">
        <v>6</v>
      </c>
      <c r="I84" s="245">
        <v>7</v>
      </c>
      <c r="J84" s="245"/>
      <c r="K84" s="256">
        <v>8</v>
      </c>
      <c r="L84" s="261"/>
    </row>
    <row r="85" spans="2:12" ht="21" customHeight="1">
      <c r="B85" s="80"/>
      <c r="C85" s="246" t="s">
        <v>173</v>
      </c>
      <c r="D85" s="246"/>
      <c r="E85" s="109">
        <v>4</v>
      </c>
      <c r="F85" s="111">
        <v>5</v>
      </c>
      <c r="G85" s="112">
        <v>6</v>
      </c>
      <c r="H85" s="112">
        <v>7</v>
      </c>
      <c r="I85" s="256">
        <v>8</v>
      </c>
      <c r="J85" s="256"/>
      <c r="K85" s="256">
        <v>9</v>
      </c>
      <c r="L85" s="261"/>
    </row>
    <row r="86" spans="2:12" ht="27" customHeight="1">
      <c r="B86" s="80"/>
      <c r="C86" s="246" t="s">
        <v>175</v>
      </c>
      <c r="D86" s="246"/>
      <c r="E86" s="109">
        <v>5</v>
      </c>
      <c r="F86" s="112">
        <v>6</v>
      </c>
      <c r="G86" s="112">
        <v>7</v>
      </c>
      <c r="H86" s="113">
        <v>8</v>
      </c>
      <c r="I86" s="256">
        <v>9</v>
      </c>
      <c r="J86" s="256"/>
      <c r="K86" s="256">
        <v>10</v>
      </c>
      <c r="L86" s="261"/>
    </row>
    <row r="87" spans="2:12">
      <c r="B87" s="80"/>
      <c r="C87" s="81"/>
      <c r="D87" s="81"/>
      <c r="E87" s="81"/>
      <c r="F87" s="81"/>
      <c r="G87" s="81"/>
      <c r="H87" s="81"/>
      <c r="I87" s="81"/>
      <c r="J87" s="81"/>
      <c r="K87" s="81"/>
      <c r="L87" s="82"/>
    </row>
    <row r="88" spans="2:12" ht="19.5" customHeight="1">
      <c r="B88" s="80"/>
      <c r="C88" s="81"/>
      <c r="D88" s="81"/>
      <c r="E88" s="81"/>
      <c r="F88" s="81"/>
      <c r="G88" s="249" t="s">
        <v>191</v>
      </c>
      <c r="H88" s="249"/>
      <c r="I88" s="81"/>
      <c r="J88" s="81"/>
      <c r="K88" s="81"/>
      <c r="L88" s="82"/>
    </row>
    <row r="89" spans="2:12" ht="18" customHeight="1">
      <c r="B89" s="80"/>
      <c r="C89" s="81"/>
      <c r="D89" s="81"/>
      <c r="E89" s="81"/>
      <c r="F89" s="81"/>
      <c r="G89" s="106" t="s">
        <v>177</v>
      </c>
      <c r="H89" s="114" t="s">
        <v>190</v>
      </c>
      <c r="I89" s="81"/>
      <c r="J89" s="81"/>
      <c r="K89" s="81"/>
      <c r="L89" s="82"/>
    </row>
    <row r="90" spans="2:12" ht="18" customHeight="1">
      <c r="B90" s="80"/>
      <c r="C90" s="81"/>
      <c r="D90" s="81"/>
      <c r="E90" s="81"/>
      <c r="F90" s="81"/>
      <c r="G90" s="113" t="s">
        <v>192</v>
      </c>
      <c r="H90" s="115" t="s">
        <v>193</v>
      </c>
      <c r="I90" s="81"/>
      <c r="J90" s="81"/>
      <c r="K90" s="81"/>
      <c r="L90" s="82"/>
    </row>
    <row r="91" spans="2:12" ht="18" customHeight="1">
      <c r="B91" s="80"/>
      <c r="C91" s="81"/>
      <c r="D91" s="81"/>
      <c r="E91" s="81"/>
      <c r="F91" s="81"/>
      <c r="G91" s="112" t="s">
        <v>194</v>
      </c>
      <c r="H91" s="115" t="s">
        <v>195</v>
      </c>
      <c r="I91" s="81"/>
      <c r="J91" s="81"/>
      <c r="K91" s="81"/>
      <c r="L91" s="82"/>
    </row>
    <row r="92" spans="2:12" ht="18" customHeight="1">
      <c r="B92" s="80"/>
      <c r="C92" s="81"/>
      <c r="D92" s="81"/>
      <c r="E92" s="81"/>
      <c r="F92" s="81"/>
      <c r="G92" s="111">
        <v>5</v>
      </c>
      <c r="H92" s="115" t="s">
        <v>196</v>
      </c>
      <c r="I92" s="81"/>
      <c r="J92" s="81"/>
      <c r="K92" s="81"/>
      <c r="L92" s="82"/>
    </row>
    <row r="93" spans="2:12" ht="18" customHeight="1">
      <c r="B93" s="80"/>
      <c r="C93" s="81"/>
      <c r="D93" s="81"/>
      <c r="E93" s="81"/>
      <c r="F93" s="81"/>
      <c r="G93" s="110" t="s">
        <v>197</v>
      </c>
      <c r="H93" s="115" t="s">
        <v>198</v>
      </c>
      <c r="I93" s="81"/>
      <c r="J93" s="81"/>
      <c r="K93" s="81"/>
      <c r="L93" s="82"/>
    </row>
    <row r="94" spans="2:12" ht="13.5" thickBot="1">
      <c r="B94" s="83"/>
      <c r="C94" s="84"/>
      <c r="D94" s="84"/>
      <c r="E94" s="84"/>
      <c r="F94" s="84"/>
      <c r="G94" s="84"/>
      <c r="H94" s="84"/>
      <c r="I94" s="84"/>
      <c r="J94" s="84"/>
      <c r="K94" s="84"/>
      <c r="L94" s="85"/>
    </row>
    <row r="98" spans="2:2" hidden="1">
      <c r="B98" s="7" t="s">
        <v>103</v>
      </c>
    </row>
    <row r="99" spans="2:2" hidden="1">
      <c r="B99" s="7" t="s">
        <v>199</v>
      </c>
    </row>
  </sheetData>
  <mergeCells count="99">
    <mergeCell ref="C67:G67"/>
    <mergeCell ref="C61:G61"/>
    <mergeCell ref="C62:G62"/>
    <mergeCell ref="C63:G63"/>
    <mergeCell ref="C64:G64"/>
    <mergeCell ref="C65:G65"/>
    <mergeCell ref="C66:G66"/>
    <mergeCell ref="C60:G60"/>
    <mergeCell ref="C50:G50"/>
    <mergeCell ref="C51:G51"/>
    <mergeCell ref="C52:G52"/>
    <mergeCell ref="C54:G54"/>
    <mergeCell ref="C55:G55"/>
    <mergeCell ref="C56:G56"/>
    <mergeCell ref="C57:G57"/>
    <mergeCell ref="C58:G58"/>
    <mergeCell ref="C53:G53"/>
    <mergeCell ref="C25:G25"/>
    <mergeCell ref="C30:G30"/>
    <mergeCell ref="C31:G31"/>
    <mergeCell ref="C32:G32"/>
    <mergeCell ref="C33:G33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70:B75"/>
    <mergeCell ref="C70:D70"/>
    <mergeCell ref="C71:D71"/>
    <mergeCell ref="C17:G17"/>
    <mergeCell ref="C72:D72"/>
    <mergeCell ref="C73:D73"/>
    <mergeCell ref="C74:D74"/>
    <mergeCell ref="G70:G75"/>
    <mergeCell ref="C26:G26"/>
    <mergeCell ref="C27:G27"/>
    <mergeCell ref="C28:G28"/>
    <mergeCell ref="C29:G29"/>
    <mergeCell ref="C22:G22"/>
    <mergeCell ref="C23:G23"/>
    <mergeCell ref="C37:G37"/>
    <mergeCell ref="C38:G38"/>
    <mergeCell ref="I85:J85"/>
    <mergeCell ref="C34:G34"/>
    <mergeCell ref="C35:G35"/>
    <mergeCell ref="C36:G36"/>
    <mergeCell ref="C39:G39"/>
    <mergeCell ref="C40:G40"/>
    <mergeCell ref="C49:G49"/>
    <mergeCell ref="C41:G41"/>
    <mergeCell ref="C42:G42"/>
    <mergeCell ref="C43:G43"/>
    <mergeCell ref="C44:G44"/>
    <mergeCell ref="C45:G45"/>
    <mergeCell ref="C46:G46"/>
    <mergeCell ref="C47:G47"/>
    <mergeCell ref="C48:G48"/>
    <mergeCell ref="C59:G59"/>
    <mergeCell ref="K79:L79"/>
    <mergeCell ref="C24:G24"/>
    <mergeCell ref="G88:H88"/>
    <mergeCell ref="C83:D83"/>
    <mergeCell ref="K78:L78"/>
    <mergeCell ref="C86:D86"/>
    <mergeCell ref="C85:D85"/>
    <mergeCell ref="I86:J86"/>
    <mergeCell ref="I80:J80"/>
    <mergeCell ref="I78:J78"/>
    <mergeCell ref="I79:J79"/>
    <mergeCell ref="K82:L82"/>
    <mergeCell ref="K83:L83"/>
    <mergeCell ref="K84:L84"/>
    <mergeCell ref="K85:L85"/>
    <mergeCell ref="K86:L86"/>
    <mergeCell ref="C69:E69"/>
    <mergeCell ref="I84:J84"/>
    <mergeCell ref="C84:D84"/>
    <mergeCell ref="C80:D81"/>
    <mergeCell ref="I81:J81"/>
    <mergeCell ref="H69:I69"/>
    <mergeCell ref="C79:E79"/>
    <mergeCell ref="C82:D82"/>
    <mergeCell ref="I82:J82"/>
    <mergeCell ref="C75:D75"/>
    <mergeCell ref="C78:E78"/>
    <mergeCell ref="I83:J83"/>
    <mergeCell ref="E80:E81"/>
    <mergeCell ref="C77:K77"/>
    <mergeCell ref="K80:L80"/>
    <mergeCell ref="K81:L81"/>
  </mergeCells>
  <phoneticPr fontId="1" type="noConversion"/>
  <conditionalFormatting sqref="K17:K67">
    <cfRule type="expression" dxfId="17" priority="1" stopIfTrue="1">
      <formula>"""bajo"""</formula>
    </cfRule>
  </conditionalFormatting>
  <conditionalFormatting sqref="L17:L67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9">
    <dataValidation type="list" allowBlank="1" showInputMessage="1" showErrorMessage="1" sqref="H15" xr:uid="{00000000-0002-0000-0200-000002000000}">
      <formula1>$B$98:$B$99</formula1>
    </dataValidation>
    <dataValidation type="list" allowBlank="1" showInputMessage="1" showErrorMessage="1" sqref="C17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D000000}">
      <formula1>INDIRECT($B$25)</formula1>
    </dataValidation>
    <dataValidation type="list" allowBlank="1" showInputMessage="1" showErrorMessage="1" sqref="C26:G26" xr:uid="{00000000-0002-0000-0200-00000E000000}">
      <formula1>INDIRECT($B$26)</formula1>
    </dataValidation>
    <dataValidation type="list" allowBlank="1" showInputMessage="1" showErrorMessage="1" sqref="C27:G27" xr:uid="{00000000-0002-0000-0200-00000F000000}">
      <formula1>INDIRECT($B$27)</formula1>
    </dataValidation>
    <dataValidation type="list" allowBlank="1" showInputMessage="1" showErrorMessage="1" sqref="C28:G28" xr:uid="{00000000-0002-0000-0200-000010000000}">
      <formula1>INDIRECT($B$28)</formula1>
    </dataValidation>
    <dataValidation type="list" allowBlank="1" showInputMessage="1" showErrorMessage="1" sqref="C29:G29" xr:uid="{00000000-0002-0000-0200-000011000000}">
      <formula1>INDIRECT($B$29)</formula1>
    </dataValidation>
    <dataValidation type="list" allowBlank="1" showInputMessage="1" showErrorMessage="1" sqref="C30:G31" xr:uid="{00000000-0002-0000-0200-000012000000}">
      <formula1>INDIRECT($B$30)</formula1>
    </dataValidation>
    <dataValidation type="list" allowBlank="1" showInputMessage="1" showErrorMessage="1" sqref="C37:G37" xr:uid="{00000000-0002-0000-0200-000014000000}">
      <formula1>INDIRECT($B$37)</formula1>
    </dataValidation>
    <dataValidation type="list" allowBlank="1" showInputMessage="1" showErrorMessage="1" sqref="D53:G61 C53:C67" xr:uid="{00000000-0002-0000-0200-000016000000}">
      <formula1>INDIRECT($B$53)</formula1>
    </dataValidation>
    <dataValidation type="list" allowBlank="1" showInputMessage="1" showErrorMessage="1" sqref="C32:G36" xr:uid="{00000000-0002-0000-0200-000013000000}">
      <formula1>INDIRECT(#REF!)</formula1>
    </dataValidation>
    <dataValidation type="list" allowBlank="1" showInputMessage="1" showErrorMessage="1" sqref="C38:G52" xr:uid="{00000000-0002-0000-0200-000015000000}">
      <formula1>INDIRECT($B$38)</formula1>
    </dataValidation>
    <dataValidation type="list" allowBlank="1" showInputMessage="1" showErrorMessage="1" sqref="B17:B67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86"/>
  <sheetViews>
    <sheetView showGridLines="0" zoomScale="75" zoomScaleNormal="90" zoomScalePageLayoutView="70" workbookViewId="0">
      <selection activeCell="B6" sqref="B6:R6"/>
    </sheetView>
  </sheetViews>
  <sheetFormatPr defaultColWidth="11.42578125" defaultRowHeight="12.6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97"/>
      <c r="C2" s="207" t="s">
        <v>16</v>
      </c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9"/>
      <c r="Q2" s="149" t="s">
        <v>1</v>
      </c>
      <c r="R2" s="279"/>
    </row>
    <row r="3" spans="2:26" ht="30" customHeight="1">
      <c r="B3" s="197"/>
      <c r="C3" s="210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280"/>
      <c r="R3" s="281"/>
    </row>
    <row r="4" spans="2:26" ht="39.75" customHeight="1">
      <c r="B4" s="197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5"/>
      <c r="Q4" s="282"/>
      <c r="R4" s="283"/>
    </row>
    <row r="5" spans="2:26" ht="12.95" thickBot="1"/>
    <row r="6" spans="2:26" ht="78.75" customHeight="1" thickBot="1">
      <c r="B6" s="324" t="str">
        <f>+EVALUACION!B6</f>
        <v>Objeto Contractual: PRESTAR LOS SERVICIOS PARA EL FORTALECIMIENTO DE LA ESTRATEGIA LOCAL DE CUIDADO Y BRINDAR HERRAMIENTAS PARA LA PROMOCIÓN DE LA AUTONOMÍA ECONÓMICA DE LAS MUJERES EN LA LOCALIDAD DE SUBA</v>
      </c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5"/>
      <c r="O6" s="325"/>
      <c r="P6" s="325"/>
      <c r="Q6" s="325"/>
      <c r="R6" s="326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327" t="s">
        <v>19</v>
      </c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9"/>
    </row>
    <row r="8" spans="2:26" ht="15.6">
      <c r="B8" s="331" t="s">
        <v>200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</row>
    <row r="9" spans="2:26" ht="34.5" customHeight="1">
      <c r="B9" s="322" t="s">
        <v>201</v>
      </c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</row>
    <row r="10" spans="2:26" ht="15.6">
      <c r="B10" s="331" t="s">
        <v>202</v>
      </c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2"/>
      <c r="P10" s="332"/>
      <c r="Q10" s="332"/>
      <c r="R10" s="332"/>
    </row>
    <row r="11" spans="2:26" ht="12.95">
      <c r="B11" s="80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6" t="s">
        <v>104</v>
      </c>
      <c r="C15" s="321" t="s">
        <v>105</v>
      </c>
      <c r="D15" s="321"/>
      <c r="E15" s="321"/>
      <c r="F15" s="321"/>
      <c r="G15" s="284" t="s">
        <v>203</v>
      </c>
      <c r="H15" s="284"/>
      <c r="I15" s="87" t="s">
        <v>107</v>
      </c>
      <c r="J15" s="87" t="s">
        <v>108</v>
      </c>
      <c r="K15" s="87" t="s">
        <v>109</v>
      </c>
      <c r="L15" s="87" t="s">
        <v>110</v>
      </c>
      <c r="M15" s="87" t="s">
        <v>204</v>
      </c>
      <c r="N15" s="87" t="s">
        <v>205</v>
      </c>
      <c r="O15" s="87" t="s">
        <v>206</v>
      </c>
      <c r="P15" s="87" t="s">
        <v>207</v>
      </c>
      <c r="Q15" s="87" t="s">
        <v>208</v>
      </c>
      <c r="R15" s="11" t="s">
        <v>209</v>
      </c>
    </row>
    <row r="16" spans="2:26" s="27" customFormat="1" ht="57.75" customHeight="1">
      <c r="B16" s="117" t="str">
        <f>+EVALUACION!B17</f>
        <v>PLANEACIÓN</v>
      </c>
      <c r="C16" s="320" t="str">
        <f>+EVALUACION!C17</f>
        <v>Inadecuada escogencia de la modalidad de contratación</v>
      </c>
      <c r="D16" s="320"/>
      <c r="E16" s="320"/>
      <c r="F16" s="320"/>
      <c r="G16" s="330" t="s">
        <v>210</v>
      </c>
      <c r="H16" s="330"/>
      <c r="I16" s="118">
        <f>+EVALUACION!I17</f>
        <v>2</v>
      </c>
      <c r="J16" s="118">
        <f>+EVALUACION!J17</f>
        <v>3</v>
      </c>
      <c r="K16" s="118">
        <f>+I16+J16</f>
        <v>5</v>
      </c>
      <c r="L16" s="118" t="str">
        <f>IF(K16&lt;=4,"BAJO",IF(K16=5,"MEDIO",IF(K16=6,"ALTO",IF(K16=7,"ALTO","EXTREMO"))))</f>
        <v>MEDIO</v>
      </c>
      <c r="M16" s="141" t="s">
        <v>211</v>
      </c>
      <c r="N16" s="142" t="s">
        <v>212</v>
      </c>
      <c r="O16" s="145" t="s">
        <v>213</v>
      </c>
      <c r="P16" s="145" t="s">
        <v>214</v>
      </c>
      <c r="Q16" s="145" t="s">
        <v>215</v>
      </c>
      <c r="R16" s="37"/>
    </row>
    <row r="17" spans="2:18" s="27" customFormat="1" ht="57.75" customHeight="1">
      <c r="B17" s="119" t="str">
        <f>+EVALUACION!B18</f>
        <v>PLANEACIÓN</v>
      </c>
      <c r="C17" s="317" t="str">
        <f>+EVALUACION!C18</f>
        <v xml:space="preserve">Requisitos habilitantes inapropiados para el proceso de selección </v>
      </c>
      <c r="D17" s="317"/>
      <c r="E17" s="317"/>
      <c r="F17" s="317"/>
      <c r="G17" s="246" t="s">
        <v>216</v>
      </c>
      <c r="H17" s="246"/>
      <c r="I17" s="122">
        <f>+EVALUACION!I18</f>
        <v>2</v>
      </c>
      <c r="J17" s="91">
        <f>+EVALUACION!J18</f>
        <v>2</v>
      </c>
      <c r="K17" s="91">
        <f>+I17+J17</f>
        <v>4</v>
      </c>
      <c r="L17" s="91" t="str">
        <f>IF(K17&lt;=4,"BAJO",IF(K17=5,"MEDIO",IF(K17=6,"ALTO",IF(K17=7,"ALTO","EXTREMO"))))</f>
        <v>BAJO</v>
      </c>
      <c r="M17" s="141" t="s">
        <v>211</v>
      </c>
      <c r="N17" s="142" t="s">
        <v>212</v>
      </c>
      <c r="O17" s="145" t="s">
        <v>213</v>
      </c>
      <c r="P17" s="145" t="s">
        <v>214</v>
      </c>
      <c r="Q17" s="145" t="s">
        <v>215</v>
      </c>
      <c r="R17" s="38"/>
    </row>
    <row r="18" spans="2:18" s="27" customFormat="1" ht="57.75" customHeight="1">
      <c r="B18" s="119" t="str">
        <f>+EVALUACION!B19</f>
        <v>PLANEACIÓN</v>
      </c>
      <c r="C18" s="317" t="str">
        <f>+EVALUACION!C19</f>
        <v>Inadecuado análisis  económico estimativo del valor del contrato</v>
      </c>
      <c r="D18" s="317"/>
      <c r="E18" s="317"/>
      <c r="F18" s="317"/>
      <c r="G18" s="246" t="s">
        <v>217</v>
      </c>
      <c r="H18" s="246"/>
      <c r="I18" s="91">
        <f>+EVALUACION!I19</f>
        <v>3</v>
      </c>
      <c r="J18" s="91">
        <f>+EVALUACION!J19</f>
        <v>3</v>
      </c>
      <c r="K18" s="91">
        <f t="shared" ref="K18:K60" si="0">+I18+J18</f>
        <v>6</v>
      </c>
      <c r="L18" s="91" t="str">
        <f t="shared" ref="L18:L60" si="1">IF(K18&lt;=4,"BAJO",IF(K18=5,"MEDIO",IF(K18=6,"ALTO",IF(K18=7,"ALTO","EXTREMO"))))</f>
        <v>ALTO</v>
      </c>
      <c r="M18" s="141" t="s">
        <v>211</v>
      </c>
      <c r="N18" s="142" t="s">
        <v>212</v>
      </c>
      <c r="O18" s="145" t="s">
        <v>213</v>
      </c>
      <c r="P18" s="145" t="s">
        <v>214</v>
      </c>
      <c r="Q18" s="145" t="s">
        <v>215</v>
      </c>
      <c r="R18" s="38"/>
    </row>
    <row r="19" spans="2:18" s="27" customFormat="1" ht="57.75" customHeight="1">
      <c r="B19" s="119" t="str">
        <f>+EVALUACION!B20</f>
        <v>PLANEACIÓN</v>
      </c>
      <c r="C19" s="317" t="str">
        <f>+EVALUACION!C20</f>
        <v xml:space="preserve">Inadecuada  descripción del bien o servicio requerido </v>
      </c>
      <c r="D19" s="317"/>
      <c r="E19" s="317"/>
      <c r="F19" s="317"/>
      <c r="G19" s="246" t="s">
        <v>218</v>
      </c>
      <c r="H19" s="246"/>
      <c r="I19" s="91">
        <f>+EVALUACION!I20</f>
        <v>3</v>
      </c>
      <c r="J19" s="91">
        <f>+EVALUACION!J20</f>
        <v>2</v>
      </c>
      <c r="K19" s="91">
        <f t="shared" si="0"/>
        <v>5</v>
      </c>
      <c r="L19" s="91" t="str">
        <f t="shared" si="1"/>
        <v>MEDIO</v>
      </c>
      <c r="M19" s="141" t="s">
        <v>211</v>
      </c>
      <c r="N19" s="142" t="s">
        <v>212</v>
      </c>
      <c r="O19" s="145" t="s">
        <v>213</v>
      </c>
      <c r="P19" s="145" t="s">
        <v>214</v>
      </c>
      <c r="Q19" s="145" t="s">
        <v>215</v>
      </c>
      <c r="R19" s="38"/>
    </row>
    <row r="20" spans="2:18" s="27" customFormat="1" ht="57.75" customHeight="1">
      <c r="B20" s="119" t="str">
        <f>+EVALUACION!B21</f>
        <v>PLANEACIÓN</v>
      </c>
      <c r="C20" s="317" t="str">
        <f>+EVALUACION!C21</f>
        <v>Requisitos habilitantes que impidan la selección objetiva</v>
      </c>
      <c r="D20" s="317"/>
      <c r="E20" s="317"/>
      <c r="F20" s="317"/>
      <c r="G20" s="246" t="s">
        <v>219</v>
      </c>
      <c r="H20" s="246"/>
      <c r="I20" s="91">
        <f>+EVALUACION!I21</f>
        <v>3</v>
      </c>
      <c r="J20" s="91">
        <f>+EVALUACION!J21</f>
        <v>2</v>
      </c>
      <c r="K20" s="91">
        <f t="shared" si="0"/>
        <v>5</v>
      </c>
      <c r="L20" s="91" t="str">
        <f t="shared" si="1"/>
        <v>MEDIO</v>
      </c>
      <c r="M20" s="141" t="s">
        <v>211</v>
      </c>
      <c r="N20" s="142" t="s">
        <v>212</v>
      </c>
      <c r="O20" s="145" t="s">
        <v>213</v>
      </c>
      <c r="P20" s="145" t="s">
        <v>214</v>
      </c>
      <c r="Q20" s="145" t="s">
        <v>215</v>
      </c>
      <c r="R20" s="38"/>
    </row>
    <row r="21" spans="2:18" s="27" customFormat="1" ht="57.75" customHeight="1">
      <c r="B21" s="119" t="str">
        <f>+EVALUACION!B22</f>
        <v>PLANEACIÓN</v>
      </c>
      <c r="C21" s="317" t="str">
        <f>+EVALUACION!C22</f>
        <v xml:space="preserve">Falta de profundidad en el estudio de sector no identificandose claramente aspectos de oferta y demanda </v>
      </c>
      <c r="D21" s="317"/>
      <c r="E21" s="317"/>
      <c r="F21" s="317"/>
      <c r="G21" s="246" t="s">
        <v>220</v>
      </c>
      <c r="H21" s="246"/>
      <c r="I21" s="91">
        <f>+EVALUACION!I22</f>
        <v>3</v>
      </c>
      <c r="J21" s="91">
        <f>+EVALUACION!J22</f>
        <v>2</v>
      </c>
      <c r="K21" s="91">
        <f t="shared" si="0"/>
        <v>5</v>
      </c>
      <c r="L21" s="91" t="str">
        <f t="shared" si="1"/>
        <v>MEDIO</v>
      </c>
      <c r="M21" s="141" t="s">
        <v>211</v>
      </c>
      <c r="N21" s="142" t="s">
        <v>212</v>
      </c>
      <c r="O21" s="145" t="s">
        <v>213</v>
      </c>
      <c r="P21" s="145" t="s">
        <v>214</v>
      </c>
      <c r="Q21" s="145" t="s">
        <v>215</v>
      </c>
      <c r="R21" s="38"/>
    </row>
    <row r="22" spans="2:18" s="27" customFormat="1" ht="57.75" customHeight="1">
      <c r="B22" s="119" t="str">
        <f>+EVALUACION!B23</f>
        <v>PLANEACIÓN</v>
      </c>
      <c r="C22" s="317" t="str">
        <f>+EVALUACION!C23</f>
        <v>Ausencia de fundamentación de la justificación y conveniencia de la contratación</v>
      </c>
      <c r="D22" s="317"/>
      <c r="E22" s="317"/>
      <c r="F22" s="317"/>
      <c r="G22" s="246" t="s">
        <v>221</v>
      </c>
      <c r="H22" s="246"/>
      <c r="I22" s="91">
        <f>+EVALUACION!I23</f>
        <v>3</v>
      </c>
      <c r="J22" s="91">
        <f>+EVALUACION!J23</f>
        <v>1</v>
      </c>
      <c r="K22" s="91">
        <f t="shared" si="0"/>
        <v>4</v>
      </c>
      <c r="L22" s="91" t="str">
        <f t="shared" si="1"/>
        <v>BAJO</v>
      </c>
      <c r="M22" s="141" t="s">
        <v>211</v>
      </c>
      <c r="N22" s="142" t="s">
        <v>212</v>
      </c>
      <c r="O22" s="145" t="s">
        <v>213</v>
      </c>
      <c r="P22" s="145" t="s">
        <v>214</v>
      </c>
      <c r="Q22" s="145" t="s">
        <v>215</v>
      </c>
      <c r="R22" s="38"/>
    </row>
    <row r="23" spans="2:18" s="27" customFormat="1" ht="57.75" customHeight="1">
      <c r="B23" s="119" t="str">
        <f>+EVALUACION!B24</f>
        <v>PLANEACIÓN</v>
      </c>
      <c r="C23" s="317" t="str">
        <f>+EVALUACION!C24</f>
        <v>Inadecuada identificación de las condiciones contractuales</v>
      </c>
      <c r="D23" s="317"/>
      <c r="E23" s="317"/>
      <c r="F23" s="317"/>
      <c r="G23" s="246" t="s">
        <v>222</v>
      </c>
      <c r="H23" s="246"/>
      <c r="I23" s="91">
        <f>+EVALUACION!I24</f>
        <v>2</v>
      </c>
      <c r="J23" s="91">
        <f>+EVALUACION!J24</f>
        <v>1</v>
      </c>
      <c r="K23" s="91">
        <f t="shared" si="0"/>
        <v>3</v>
      </c>
      <c r="L23" s="91" t="str">
        <f t="shared" si="1"/>
        <v>BAJO</v>
      </c>
      <c r="M23" s="141" t="s">
        <v>211</v>
      </c>
      <c r="N23" s="142" t="s">
        <v>212</v>
      </c>
      <c r="O23" s="145" t="s">
        <v>213</v>
      </c>
      <c r="P23" s="145" t="s">
        <v>214</v>
      </c>
      <c r="Q23" s="145" t="s">
        <v>215</v>
      </c>
      <c r="R23" s="38"/>
    </row>
    <row r="24" spans="2:18" s="27" customFormat="1" ht="57.75" customHeight="1">
      <c r="B24" s="119" t="str">
        <f>+EVALUACION!B25</f>
        <v>SELECCIÓN</v>
      </c>
      <c r="C24" s="317" t="str">
        <f>+EVALUACION!C25</f>
        <v>Inadecuada evaluación de las ofertas y/o verificación de requisitos habilitantes</v>
      </c>
      <c r="D24" s="317"/>
      <c r="E24" s="317"/>
      <c r="F24" s="317"/>
      <c r="G24" s="246" t="s">
        <v>223</v>
      </c>
      <c r="H24" s="246"/>
      <c r="I24" s="91">
        <f>+EVALUACION!I25</f>
        <v>3</v>
      </c>
      <c r="J24" s="91">
        <f>+EVALUACION!J25</f>
        <v>2</v>
      </c>
      <c r="K24" s="91">
        <f t="shared" si="0"/>
        <v>5</v>
      </c>
      <c r="L24" s="91" t="str">
        <f t="shared" si="1"/>
        <v>MEDIO</v>
      </c>
      <c r="M24" s="141" t="s">
        <v>211</v>
      </c>
      <c r="N24" s="142" t="s">
        <v>212</v>
      </c>
      <c r="O24" s="145" t="s">
        <v>213</v>
      </c>
      <c r="P24" s="145" t="s">
        <v>214</v>
      </c>
      <c r="Q24" s="145" t="s">
        <v>215</v>
      </c>
      <c r="R24" s="38"/>
    </row>
    <row r="25" spans="2:18" s="27" customFormat="1" ht="57.75" customHeight="1">
      <c r="B25" s="119" t="str">
        <f>+EVALUACION!B26</f>
        <v>SELECCIÓN</v>
      </c>
      <c r="C25" s="317" t="str">
        <f>+EVALUACION!C26</f>
        <v>Inadecuado manejo administrativo del proceso contractual</v>
      </c>
      <c r="D25" s="317"/>
      <c r="E25" s="317"/>
      <c r="F25" s="317"/>
      <c r="G25" s="246" t="s">
        <v>224</v>
      </c>
      <c r="H25" s="246"/>
      <c r="I25" s="91">
        <f>+EVALUACION!I26</f>
        <v>3</v>
      </c>
      <c r="J25" s="91">
        <f>+EVALUACION!J26</f>
        <v>2</v>
      </c>
      <c r="K25" s="91">
        <f t="shared" si="0"/>
        <v>5</v>
      </c>
      <c r="L25" s="91" t="str">
        <f t="shared" si="1"/>
        <v>MEDIO</v>
      </c>
      <c r="M25" s="141" t="s">
        <v>211</v>
      </c>
      <c r="N25" s="142" t="s">
        <v>212</v>
      </c>
      <c r="O25" s="145" t="s">
        <v>213</v>
      </c>
      <c r="P25" s="145" t="s">
        <v>214</v>
      </c>
      <c r="Q25" s="145" t="s">
        <v>215</v>
      </c>
      <c r="R25" s="38"/>
    </row>
    <row r="26" spans="2:18" s="27" customFormat="1" ht="57.75" customHeight="1">
      <c r="B26" s="119" t="str">
        <f>+EVALUACION!B27</f>
        <v>SELECCIÓN</v>
      </c>
      <c r="C26" s="317" t="str">
        <f>+EVALUACION!C27</f>
        <v>Falta de claridad en la elaboración de los actos administrativos</v>
      </c>
      <c r="D26" s="317"/>
      <c r="E26" s="317"/>
      <c r="F26" s="317"/>
      <c r="G26" s="246" t="s">
        <v>225</v>
      </c>
      <c r="H26" s="246"/>
      <c r="I26" s="91">
        <f>+EVALUACION!I27</f>
        <v>3</v>
      </c>
      <c r="J26" s="91">
        <f>+EVALUACION!J27</f>
        <v>2</v>
      </c>
      <c r="K26" s="91">
        <f t="shared" si="0"/>
        <v>5</v>
      </c>
      <c r="L26" s="91" t="str">
        <f t="shared" si="1"/>
        <v>MEDIO</v>
      </c>
      <c r="M26" s="141" t="s">
        <v>211</v>
      </c>
      <c r="N26" s="142" t="s">
        <v>212</v>
      </c>
      <c r="O26" s="145" t="s">
        <v>213</v>
      </c>
      <c r="P26" s="145" t="s">
        <v>214</v>
      </c>
      <c r="Q26" s="145" t="s">
        <v>215</v>
      </c>
      <c r="R26" s="38"/>
    </row>
    <row r="27" spans="2:18" s="27" customFormat="1" ht="57.75" customHeight="1">
      <c r="B27" s="119" t="str">
        <f>+EVALUACION!B28</f>
        <v>SELECCIÓN</v>
      </c>
      <c r="C27" s="317" t="str">
        <f>+EVALUACION!C28</f>
        <v>Contestación inoportuna a todas las observaciones formuladas a los documentos de la contratación</v>
      </c>
      <c r="D27" s="317"/>
      <c r="E27" s="317"/>
      <c r="F27" s="317"/>
      <c r="G27" s="246" t="s">
        <v>226</v>
      </c>
      <c r="H27" s="246"/>
      <c r="I27" s="91">
        <f>+EVALUACION!I28</f>
        <v>3</v>
      </c>
      <c r="J27" s="91">
        <f>+EVALUACION!J28</f>
        <v>2</v>
      </c>
      <c r="K27" s="91">
        <f t="shared" si="0"/>
        <v>5</v>
      </c>
      <c r="L27" s="91" t="str">
        <f t="shared" si="1"/>
        <v>MEDIO</v>
      </c>
      <c r="M27" s="141" t="s">
        <v>211</v>
      </c>
      <c r="N27" s="142" t="s">
        <v>212</v>
      </c>
      <c r="O27" s="145" t="s">
        <v>213</v>
      </c>
      <c r="P27" s="145" t="s">
        <v>214</v>
      </c>
      <c r="Q27" s="145" t="s">
        <v>215</v>
      </c>
      <c r="R27" s="38"/>
    </row>
    <row r="28" spans="2:18" s="27" customFormat="1" ht="57.75" customHeight="1">
      <c r="B28" s="119" t="str">
        <f>+EVALUACION!B29</f>
        <v>SELECCIÓN</v>
      </c>
      <c r="C28" s="317" t="str">
        <f>+EVALUACION!C29</f>
        <v>No publicación de la documentación del proceso de selección en el SECOP</v>
      </c>
      <c r="D28" s="317"/>
      <c r="E28" s="317"/>
      <c r="F28" s="317"/>
      <c r="G28" s="246" t="s">
        <v>227</v>
      </c>
      <c r="H28" s="246"/>
      <c r="I28" s="91">
        <f>+EVALUACION!I29</f>
        <v>3</v>
      </c>
      <c r="J28" s="91">
        <f>+EVALUACION!J29</f>
        <v>2</v>
      </c>
      <c r="K28" s="91">
        <f t="shared" si="0"/>
        <v>5</v>
      </c>
      <c r="L28" s="91" t="str">
        <f t="shared" si="1"/>
        <v>MEDIO</v>
      </c>
      <c r="M28" s="141" t="s">
        <v>211</v>
      </c>
      <c r="N28" s="142" t="s">
        <v>212</v>
      </c>
      <c r="O28" s="145" t="s">
        <v>213</v>
      </c>
      <c r="P28" s="145" t="s">
        <v>214</v>
      </c>
      <c r="Q28" s="145" t="s">
        <v>215</v>
      </c>
      <c r="R28" s="38"/>
    </row>
    <row r="29" spans="2:18" s="27" customFormat="1" ht="57.75" customHeight="1">
      <c r="B29" s="119" t="str">
        <f>+EVALUACION!B30</f>
        <v>SELECCIÓN</v>
      </c>
      <c r="C29" s="317" t="str">
        <f>+EVALUACION!C30</f>
        <v>Confabulacion de los proponentes (Colusión)</v>
      </c>
      <c r="D29" s="317"/>
      <c r="E29" s="317"/>
      <c r="F29" s="317"/>
      <c r="G29" s="246" t="s">
        <v>228</v>
      </c>
      <c r="H29" s="246"/>
      <c r="I29" s="91">
        <f>+EVALUACION!I30</f>
        <v>4</v>
      </c>
      <c r="J29" s="91">
        <f>+EVALUACION!J30</f>
        <v>1</v>
      </c>
      <c r="K29" s="91">
        <f t="shared" si="0"/>
        <v>5</v>
      </c>
      <c r="L29" s="91" t="str">
        <f t="shared" si="1"/>
        <v>MEDIO</v>
      </c>
      <c r="M29" s="141" t="s">
        <v>211</v>
      </c>
      <c r="N29" s="142" t="s">
        <v>212</v>
      </c>
      <c r="O29" s="145" t="s">
        <v>213</v>
      </c>
      <c r="P29" s="145" t="s">
        <v>214</v>
      </c>
      <c r="Q29" s="145" t="s">
        <v>215</v>
      </c>
      <c r="R29" s="38"/>
    </row>
    <row r="30" spans="2:18" s="27" customFormat="1" ht="57.75" customHeight="1">
      <c r="B30" s="119" t="str">
        <f>+EVALUACION!B31</f>
        <v>SELECCIÓN</v>
      </c>
      <c r="C30" s="317" t="str">
        <f>+EVALUACION!C31</f>
        <v>Selección de ofertas con precios  artificialmente bajos.</v>
      </c>
      <c r="D30" s="317"/>
      <c r="E30" s="317"/>
      <c r="F30" s="317"/>
      <c r="G30" s="246" t="s">
        <v>229</v>
      </c>
      <c r="H30" s="246"/>
      <c r="I30" s="91">
        <f>+EVALUACION!I31</f>
        <v>3</v>
      </c>
      <c r="J30" s="91">
        <f>+EVALUACION!J31</f>
        <v>2</v>
      </c>
      <c r="K30" s="91">
        <f t="shared" si="0"/>
        <v>5</v>
      </c>
      <c r="L30" s="91" t="str">
        <f t="shared" si="1"/>
        <v>MEDIO</v>
      </c>
      <c r="M30" s="141" t="s">
        <v>211</v>
      </c>
      <c r="N30" s="142" t="s">
        <v>212</v>
      </c>
      <c r="O30" s="145" t="s">
        <v>213</v>
      </c>
      <c r="P30" s="145" t="s">
        <v>214</v>
      </c>
      <c r="Q30" s="145" t="s">
        <v>215</v>
      </c>
      <c r="R30" s="38"/>
    </row>
    <row r="31" spans="2:18" s="27" customFormat="1" ht="57.75" customHeight="1">
      <c r="B31" s="119" t="str">
        <f>+EVALUACION!B32</f>
        <v>CONTRATACIÓN</v>
      </c>
      <c r="C31" s="317" t="str">
        <f>+EVALUACION!C32</f>
        <v xml:space="preserve">Riesgo de que no se firme el contrato. </v>
      </c>
      <c r="D31" s="317"/>
      <c r="E31" s="317"/>
      <c r="F31" s="317"/>
      <c r="G31" s="246" t="s">
        <v>230</v>
      </c>
      <c r="H31" s="246"/>
      <c r="I31" s="91">
        <f>+EVALUACION!I32</f>
        <v>2</v>
      </c>
      <c r="J31" s="91">
        <f>+EVALUACION!J32</f>
        <v>2</v>
      </c>
      <c r="K31" s="91">
        <f t="shared" si="0"/>
        <v>4</v>
      </c>
      <c r="L31" s="91" t="str">
        <f t="shared" si="1"/>
        <v>BAJO</v>
      </c>
      <c r="M31" s="141" t="s">
        <v>211</v>
      </c>
      <c r="N31" s="142" t="s">
        <v>212</v>
      </c>
      <c r="O31" s="145" t="s">
        <v>231</v>
      </c>
      <c r="P31" s="145" t="s">
        <v>232</v>
      </c>
      <c r="Q31" s="145" t="s">
        <v>215</v>
      </c>
      <c r="R31" s="38"/>
    </row>
    <row r="32" spans="2:18" s="27" customFormat="1" ht="57.75" customHeight="1">
      <c r="B32" s="119" t="str">
        <f>+EVALUACION!B33</f>
        <v>CONTRATACIÓN</v>
      </c>
      <c r="C32" s="317" t="str">
        <f>+EVALUACION!C33</f>
        <v>Falta de constitución o constitución tardía de la garantía única. Aceptación de garantías que no se ajustan a lo contemplado en el contrato</v>
      </c>
      <c r="D32" s="317"/>
      <c r="E32" s="317"/>
      <c r="F32" s="317"/>
      <c r="G32" s="246" t="s">
        <v>233</v>
      </c>
      <c r="H32" s="246"/>
      <c r="I32" s="91">
        <f>+EVALUACION!I33</f>
        <v>3</v>
      </c>
      <c r="J32" s="91">
        <f>+EVALUACION!J33</f>
        <v>3</v>
      </c>
      <c r="K32" s="91">
        <f t="shared" si="0"/>
        <v>6</v>
      </c>
      <c r="L32" s="91" t="str">
        <f t="shared" si="1"/>
        <v>ALTO</v>
      </c>
      <c r="M32" s="141" t="s">
        <v>211</v>
      </c>
      <c r="N32" s="142" t="s">
        <v>212</v>
      </c>
      <c r="O32" s="145" t="s">
        <v>231</v>
      </c>
      <c r="P32" s="145" t="s">
        <v>232</v>
      </c>
      <c r="Q32" s="145" t="s">
        <v>215</v>
      </c>
      <c r="R32" s="38"/>
    </row>
    <row r="33" spans="2:18" s="27" customFormat="1" ht="57.75" customHeight="1">
      <c r="B33" s="119" t="str">
        <f>+EVALUACION!B34</f>
        <v>CONTRATACIÓN</v>
      </c>
      <c r="C33" s="317" t="str">
        <f>+EVALUACION!C34</f>
        <v>Falta de solicitud o solicitud tardía del registro  presupuestal</v>
      </c>
      <c r="D33" s="317"/>
      <c r="E33" s="317"/>
      <c r="F33" s="317"/>
      <c r="G33" s="246" t="s">
        <v>234</v>
      </c>
      <c r="H33" s="246"/>
      <c r="I33" s="91">
        <f>+EVALUACION!I34</f>
        <v>3</v>
      </c>
      <c r="J33" s="91">
        <f>+EVALUACION!J34</f>
        <v>1</v>
      </c>
      <c r="K33" s="91">
        <f t="shared" si="0"/>
        <v>4</v>
      </c>
      <c r="L33" s="91" t="str">
        <f t="shared" si="1"/>
        <v>BAJO</v>
      </c>
      <c r="M33" s="141" t="s">
        <v>211</v>
      </c>
      <c r="N33" s="142" t="s">
        <v>212</v>
      </c>
      <c r="O33" s="145" t="s">
        <v>231</v>
      </c>
      <c r="P33" s="145" t="s">
        <v>232</v>
      </c>
      <c r="Q33" s="145" t="s">
        <v>215</v>
      </c>
      <c r="R33" s="38"/>
    </row>
    <row r="34" spans="2:18" s="27" customFormat="1" ht="57.75" customHeight="1">
      <c r="B34" s="119" t="str">
        <f>+EVALUACION!B35</f>
        <v>CONTRATACIÓN</v>
      </c>
      <c r="C34" s="317" t="str">
        <f>+EVALUACION!C35</f>
        <v>No publicación de la documentación del proceso de selección en el SECOP</v>
      </c>
      <c r="D34" s="317"/>
      <c r="E34" s="317"/>
      <c r="F34" s="317"/>
      <c r="G34" s="246" t="s">
        <v>235</v>
      </c>
      <c r="H34" s="246"/>
      <c r="I34" s="91">
        <f>+EVALUACION!I35</f>
        <v>3</v>
      </c>
      <c r="J34" s="91">
        <f>+EVALUACION!J35</f>
        <v>2</v>
      </c>
      <c r="K34" s="91">
        <f t="shared" si="0"/>
        <v>5</v>
      </c>
      <c r="L34" s="91" t="str">
        <f t="shared" si="1"/>
        <v>MEDIO</v>
      </c>
      <c r="M34" s="141" t="s">
        <v>211</v>
      </c>
      <c r="N34" s="142" t="s">
        <v>212</v>
      </c>
      <c r="O34" s="145" t="s">
        <v>231</v>
      </c>
      <c r="P34" s="145" t="s">
        <v>232</v>
      </c>
      <c r="Q34" s="145" t="s">
        <v>215</v>
      </c>
      <c r="R34" s="38"/>
    </row>
    <row r="35" spans="2:18" s="27" customFormat="1" ht="57.75" customHeight="1">
      <c r="B35" s="119" t="str">
        <f>+EVALUACION!B36</f>
        <v>CONTRATACIÓN</v>
      </c>
      <c r="C35" s="317" t="str">
        <f>+EVALUACION!C36</f>
        <v>Presentación de reclamos de terceros sobre la selección del oferente que retrasen el perfeccionamiento del contrato.</v>
      </c>
      <c r="D35" s="317"/>
      <c r="E35" s="317"/>
      <c r="F35" s="317"/>
      <c r="G35" s="246" t="s">
        <v>236</v>
      </c>
      <c r="H35" s="246"/>
      <c r="I35" s="91">
        <f>+EVALUACION!I36</f>
        <v>3</v>
      </c>
      <c r="J35" s="91">
        <f>+EVALUACION!J36</f>
        <v>2</v>
      </c>
      <c r="K35" s="91">
        <f t="shared" si="0"/>
        <v>5</v>
      </c>
      <c r="L35" s="91" t="str">
        <f t="shared" si="1"/>
        <v>MEDIO</v>
      </c>
      <c r="M35" s="141" t="s">
        <v>211</v>
      </c>
      <c r="N35" s="142" t="s">
        <v>212</v>
      </c>
      <c r="O35" s="145" t="s">
        <v>231</v>
      </c>
      <c r="P35" s="145" t="s">
        <v>232</v>
      </c>
      <c r="Q35" s="145" t="s">
        <v>215</v>
      </c>
      <c r="R35" s="38"/>
    </row>
    <row r="36" spans="2:18" s="27" customFormat="1" ht="57.75" customHeight="1">
      <c r="B36" s="119" t="str">
        <f>+EVALUACION!B37</f>
        <v>EJECUCIÓN</v>
      </c>
      <c r="C36" s="317" t="str">
        <f>+EVALUACION!C37</f>
        <v>Fluctuaciones del valor de la moneda</v>
      </c>
      <c r="D36" s="317"/>
      <c r="E36" s="317"/>
      <c r="F36" s="317"/>
      <c r="G36" s="246" t="s">
        <v>237</v>
      </c>
      <c r="H36" s="246"/>
      <c r="I36" s="91">
        <f>+EVALUACION!I37</f>
        <v>3</v>
      </c>
      <c r="J36" s="91">
        <f>+EVALUACION!J37</f>
        <v>2</v>
      </c>
      <c r="K36" s="91">
        <f t="shared" si="0"/>
        <v>5</v>
      </c>
      <c r="L36" s="91" t="str">
        <f t="shared" si="1"/>
        <v>MEDIO</v>
      </c>
      <c r="M36" s="142" t="s">
        <v>238</v>
      </c>
      <c r="N36" s="145" t="s">
        <v>239</v>
      </c>
      <c r="O36" s="145" t="s">
        <v>240</v>
      </c>
      <c r="P36" s="145" t="s">
        <v>241</v>
      </c>
      <c r="Q36" s="145" t="s">
        <v>215</v>
      </c>
      <c r="R36" s="38"/>
    </row>
    <row r="37" spans="2:18" s="27" customFormat="1" ht="57.75" customHeight="1">
      <c r="B37" s="119" t="str">
        <f>+EVALUACION!B38</f>
        <v>EJECUCIÓN</v>
      </c>
      <c r="C37" s="317" t="str">
        <f>+EVALUACION!C38</f>
        <v>Cambio de precios en factores de producción.</v>
      </c>
      <c r="D37" s="317"/>
      <c r="E37" s="317"/>
      <c r="F37" s="317"/>
      <c r="G37" s="246" t="s">
        <v>242</v>
      </c>
      <c r="H37" s="246"/>
      <c r="I37" s="91">
        <f>+EVALUACION!I38</f>
        <v>3</v>
      </c>
      <c r="J37" s="91">
        <f>+EVALUACION!J38</f>
        <v>4</v>
      </c>
      <c r="K37" s="91">
        <f t="shared" si="0"/>
        <v>7</v>
      </c>
      <c r="L37" s="91" t="str">
        <f t="shared" si="1"/>
        <v>ALTO</v>
      </c>
      <c r="M37" s="142" t="s">
        <v>238</v>
      </c>
      <c r="N37" s="145" t="s">
        <v>239</v>
      </c>
      <c r="O37" s="145" t="s">
        <v>240</v>
      </c>
      <c r="P37" s="145" t="s">
        <v>241</v>
      </c>
      <c r="Q37" s="145" t="s">
        <v>215</v>
      </c>
      <c r="R37" s="38"/>
    </row>
    <row r="38" spans="2:18" s="27" customFormat="1" ht="57.75" customHeight="1">
      <c r="B38" s="119" t="str">
        <f>+EVALUACION!B39</f>
        <v>EJECUCIÓN</v>
      </c>
      <c r="C38" s="317" t="str">
        <f>+EVALUACION!C39</f>
        <v>Variación de los precios del mercado</v>
      </c>
      <c r="D38" s="317"/>
      <c r="E38" s="317"/>
      <c r="F38" s="317"/>
      <c r="G38" s="246" t="s">
        <v>242</v>
      </c>
      <c r="H38" s="246"/>
      <c r="I38" s="91">
        <f>+EVALUACION!I39</f>
        <v>3</v>
      </c>
      <c r="J38" s="91">
        <f>+EVALUACION!J39</f>
        <v>4</v>
      </c>
      <c r="K38" s="91">
        <f t="shared" si="0"/>
        <v>7</v>
      </c>
      <c r="L38" s="91" t="str">
        <f t="shared" si="1"/>
        <v>ALTO</v>
      </c>
      <c r="M38" s="142" t="s">
        <v>238</v>
      </c>
      <c r="N38" s="145" t="s">
        <v>239</v>
      </c>
      <c r="O38" s="145" t="s">
        <v>240</v>
      </c>
      <c r="P38" s="145" t="s">
        <v>241</v>
      </c>
      <c r="Q38" s="145" t="s">
        <v>215</v>
      </c>
      <c r="R38" s="38"/>
    </row>
    <row r="39" spans="2:18" s="27" customFormat="1" ht="57.75" customHeight="1">
      <c r="B39" s="119" t="str">
        <f>+EVALUACION!B40</f>
        <v>EJECUCIÓN</v>
      </c>
      <c r="C39" s="317" t="str">
        <f>+EVALUACION!C40</f>
        <v>Factores políticos o macroeconómicos.</v>
      </c>
      <c r="D39" s="317"/>
      <c r="E39" s="317"/>
      <c r="F39" s="317"/>
      <c r="G39" s="246" t="s">
        <v>243</v>
      </c>
      <c r="H39" s="246"/>
      <c r="I39" s="91">
        <f>+EVALUACION!I40</f>
        <v>3</v>
      </c>
      <c r="J39" s="91">
        <f>+EVALUACION!J40</f>
        <v>3</v>
      </c>
      <c r="K39" s="91">
        <f t="shared" si="0"/>
        <v>6</v>
      </c>
      <c r="L39" s="91" t="str">
        <f t="shared" si="1"/>
        <v>ALTO</v>
      </c>
      <c r="M39" s="142" t="s">
        <v>238</v>
      </c>
      <c r="N39" s="145" t="s">
        <v>239</v>
      </c>
      <c r="O39" s="145" t="s">
        <v>240</v>
      </c>
      <c r="P39" s="145" t="s">
        <v>241</v>
      </c>
      <c r="Q39" s="145" t="s">
        <v>215</v>
      </c>
      <c r="R39" s="38"/>
    </row>
    <row r="40" spans="2:18" s="27" customFormat="1" ht="57.75" customHeight="1">
      <c r="B40" s="119" t="str">
        <f>+EVALUACION!B41</f>
        <v>EJECUCIÓN</v>
      </c>
      <c r="C40" s="317" t="str">
        <f>+EVALUACION!C41</f>
        <v>Cancelación de pedidos.</v>
      </c>
      <c r="D40" s="317"/>
      <c r="E40" s="317"/>
      <c r="F40" s="317"/>
      <c r="G40" s="246" t="s">
        <v>244</v>
      </c>
      <c r="H40" s="246"/>
      <c r="I40" s="91">
        <f>+EVALUACION!I41</f>
        <v>3</v>
      </c>
      <c r="J40" s="91">
        <f>+EVALUACION!J41</f>
        <v>2</v>
      </c>
      <c r="K40" s="91">
        <f t="shared" si="0"/>
        <v>5</v>
      </c>
      <c r="L40" s="91" t="str">
        <f t="shared" si="1"/>
        <v>MEDIO</v>
      </c>
      <c r="M40" s="142" t="s">
        <v>238</v>
      </c>
      <c r="N40" s="145" t="s">
        <v>239</v>
      </c>
      <c r="O40" s="145" t="s">
        <v>240</v>
      </c>
      <c r="P40" s="145" t="s">
        <v>241</v>
      </c>
      <c r="Q40" s="145" t="s">
        <v>215</v>
      </c>
      <c r="R40" s="38"/>
    </row>
    <row r="41" spans="2:18" s="27" customFormat="1" ht="57.75" customHeight="1">
      <c r="B41" s="119" t="str">
        <f>+EVALUACION!B42</f>
        <v>EJECUCIÓN</v>
      </c>
      <c r="C41" s="317" t="str">
        <f>+EVALUACION!C42</f>
        <v>Variación en la disponibilidad o en el costo de los insumos necesarios para prestar los servicios.</v>
      </c>
      <c r="D41" s="317"/>
      <c r="E41" s="317"/>
      <c r="F41" s="317"/>
      <c r="G41" s="246" t="s">
        <v>245</v>
      </c>
      <c r="H41" s="246"/>
      <c r="I41" s="91">
        <f>+EVALUACION!I42</f>
        <v>3</v>
      </c>
      <c r="J41" s="91">
        <f>+EVALUACION!J42</f>
        <v>2</v>
      </c>
      <c r="K41" s="91">
        <f t="shared" si="0"/>
        <v>5</v>
      </c>
      <c r="L41" s="91" t="str">
        <f t="shared" si="1"/>
        <v>MEDIO</v>
      </c>
      <c r="M41" s="142" t="s">
        <v>238</v>
      </c>
      <c r="N41" s="145" t="s">
        <v>239</v>
      </c>
      <c r="O41" s="145" t="s">
        <v>240</v>
      </c>
      <c r="P41" s="145" t="s">
        <v>241</v>
      </c>
      <c r="Q41" s="145" t="s">
        <v>215</v>
      </c>
      <c r="R41" s="38"/>
    </row>
    <row r="42" spans="2:18" s="27" customFormat="1" ht="57.75" customHeight="1">
      <c r="B42" s="119" t="str">
        <f>+EVALUACION!B43</f>
        <v>EJECUCIÓN</v>
      </c>
      <c r="C42" s="317" t="str">
        <f>+EVALUACION!C43</f>
        <v>Incumplimiento de compromisos adquiridos por el contratista seleccionado con sus subcontratistas, suministradores de bienes y servicios.</v>
      </c>
      <c r="D42" s="317"/>
      <c r="E42" s="317"/>
      <c r="F42" s="317"/>
      <c r="G42" s="246" t="s">
        <v>246</v>
      </c>
      <c r="H42" s="246"/>
      <c r="I42" s="91">
        <f>+EVALUACION!I43</f>
        <v>3</v>
      </c>
      <c r="J42" s="91">
        <f>+EVALUACION!J43</f>
        <v>3</v>
      </c>
      <c r="K42" s="91">
        <f t="shared" si="0"/>
        <v>6</v>
      </c>
      <c r="L42" s="91" t="str">
        <f t="shared" si="1"/>
        <v>ALTO</v>
      </c>
      <c r="M42" s="142" t="s">
        <v>238</v>
      </c>
      <c r="N42" s="145" t="s">
        <v>239</v>
      </c>
      <c r="O42" s="145" t="s">
        <v>240</v>
      </c>
      <c r="P42" s="145" t="s">
        <v>241</v>
      </c>
      <c r="Q42" s="145" t="s">
        <v>215</v>
      </c>
      <c r="R42" s="38"/>
    </row>
    <row r="43" spans="2:18" s="27" customFormat="1" ht="57.75" customHeight="1">
      <c r="B43" s="119" t="str">
        <f>+EVALUACION!B44</f>
        <v>EJECUCIÓN</v>
      </c>
      <c r="C43" s="317" t="str">
        <f>+EVALUACION!C44</f>
        <v>Incumplimiento de la administración en los pagos.</v>
      </c>
      <c r="D43" s="317"/>
      <c r="E43" s="317"/>
      <c r="F43" s="317"/>
      <c r="G43" s="246" t="s">
        <v>247</v>
      </c>
      <c r="H43" s="246"/>
      <c r="I43" s="91">
        <f>+EVALUACION!I44</f>
        <v>3</v>
      </c>
      <c r="J43" s="91">
        <f>+EVALUACION!J44</f>
        <v>1</v>
      </c>
      <c r="K43" s="91">
        <f t="shared" si="0"/>
        <v>4</v>
      </c>
      <c r="L43" s="91" t="str">
        <f t="shared" si="1"/>
        <v>BAJO</v>
      </c>
      <c r="M43" s="142" t="s">
        <v>238</v>
      </c>
      <c r="N43" s="145" t="s">
        <v>212</v>
      </c>
      <c r="O43" s="145" t="s">
        <v>240</v>
      </c>
      <c r="P43" s="145" t="s">
        <v>241</v>
      </c>
      <c r="Q43" s="145" t="s">
        <v>215</v>
      </c>
      <c r="R43" s="38"/>
    </row>
    <row r="44" spans="2:18" s="27" customFormat="1" ht="57.75" customHeight="1">
      <c r="B44" s="119" t="str">
        <f>+EVALUACION!B45</f>
        <v>EJECUCIÓN</v>
      </c>
      <c r="C44" s="317" t="str">
        <f>+EVALUACION!C45</f>
        <v>Defectos en los equipos.</v>
      </c>
      <c r="D44" s="317"/>
      <c r="E44" s="317"/>
      <c r="F44" s="317"/>
      <c r="G44" s="246" t="s">
        <v>248</v>
      </c>
      <c r="H44" s="246"/>
      <c r="I44" s="91">
        <f>+EVALUACION!I45</f>
        <v>3</v>
      </c>
      <c r="J44" s="91">
        <f>+EVALUACION!J45</f>
        <v>3</v>
      </c>
      <c r="K44" s="91">
        <f t="shared" si="0"/>
        <v>6</v>
      </c>
      <c r="L44" s="91" t="str">
        <f t="shared" si="1"/>
        <v>ALTO</v>
      </c>
      <c r="M44" s="142" t="s">
        <v>238</v>
      </c>
      <c r="N44" s="145" t="s">
        <v>212</v>
      </c>
      <c r="O44" s="145" t="s">
        <v>240</v>
      </c>
      <c r="P44" s="145" t="s">
        <v>241</v>
      </c>
      <c r="Q44" s="145" t="s">
        <v>215</v>
      </c>
      <c r="R44" s="38"/>
    </row>
    <row r="45" spans="2:18" s="27" customFormat="1" ht="57.75" customHeight="1">
      <c r="B45" s="119" t="str">
        <f>+EVALUACION!B46</f>
        <v>EJECUCIÓN</v>
      </c>
      <c r="C45" s="317" t="str">
        <f>+EVALUACION!C46</f>
        <v>Imposición de nuevos tributos</v>
      </c>
      <c r="D45" s="317"/>
      <c r="E45" s="317"/>
      <c r="F45" s="317"/>
      <c r="G45" s="302" t="s">
        <v>249</v>
      </c>
      <c r="H45" s="303"/>
      <c r="I45" s="91">
        <f>+EVALUACION!I46</f>
        <v>3</v>
      </c>
      <c r="J45" s="91">
        <f>+EVALUACION!J46</f>
        <v>2</v>
      </c>
      <c r="K45" s="91">
        <f t="shared" si="0"/>
        <v>5</v>
      </c>
      <c r="L45" s="91" t="str">
        <f t="shared" si="1"/>
        <v>MEDIO</v>
      </c>
      <c r="M45" s="142" t="s">
        <v>211</v>
      </c>
      <c r="N45" s="145" t="s">
        <v>239</v>
      </c>
      <c r="O45" s="145" t="s">
        <v>240</v>
      </c>
      <c r="P45" s="145" t="s">
        <v>241</v>
      </c>
      <c r="Q45" s="145" t="s">
        <v>215</v>
      </c>
      <c r="R45" s="38"/>
    </row>
    <row r="46" spans="2:18" s="27" customFormat="1" ht="57.75" customHeight="1">
      <c r="B46" s="119" t="str">
        <f>+EVALUACION!B47</f>
        <v>EJECUCIÓN</v>
      </c>
      <c r="C46" s="317" t="str">
        <f>+EVALUACION!C47</f>
        <v>Imposición de nuevos trámites o permisos</v>
      </c>
      <c r="D46" s="317"/>
      <c r="E46" s="317"/>
      <c r="F46" s="317"/>
      <c r="G46" s="302" t="s">
        <v>250</v>
      </c>
      <c r="H46" s="303"/>
      <c r="I46" s="91">
        <f>+EVALUACION!I47</f>
        <v>3</v>
      </c>
      <c r="J46" s="91">
        <f>+EVALUACION!J47</f>
        <v>2</v>
      </c>
      <c r="K46" s="91">
        <f t="shared" si="0"/>
        <v>5</v>
      </c>
      <c r="L46" s="91" t="str">
        <f t="shared" si="1"/>
        <v>MEDIO</v>
      </c>
      <c r="M46" s="142" t="s">
        <v>211</v>
      </c>
      <c r="N46" s="145" t="s">
        <v>212</v>
      </c>
      <c r="O46" s="145" t="s">
        <v>240</v>
      </c>
      <c r="P46" s="145" t="s">
        <v>241</v>
      </c>
      <c r="Q46" s="145" t="s">
        <v>215</v>
      </c>
      <c r="R46" s="38"/>
    </row>
    <row r="47" spans="2:18" s="27" customFormat="1" ht="57.75" customHeight="1">
      <c r="B47" s="119" t="str">
        <f>+EVALUACION!B48</f>
        <v>EJECUCIÓN</v>
      </c>
      <c r="C47" s="317" t="str">
        <f>+EVALUACION!C48</f>
        <v>Cambios en el marco regulatorio o normatividad aplicable al proyecto.</v>
      </c>
      <c r="D47" s="317"/>
      <c r="E47" s="317"/>
      <c r="F47" s="317"/>
      <c r="G47" s="302" t="s">
        <v>251</v>
      </c>
      <c r="H47" s="303"/>
      <c r="I47" s="91">
        <f>+EVALUACION!I48</f>
        <v>3</v>
      </c>
      <c r="J47" s="91">
        <f>+EVALUACION!J48</f>
        <v>2</v>
      </c>
      <c r="K47" s="91">
        <f t="shared" si="0"/>
        <v>5</v>
      </c>
      <c r="L47" s="91" t="str">
        <f t="shared" si="1"/>
        <v>MEDIO</v>
      </c>
      <c r="M47" s="142" t="s">
        <v>211</v>
      </c>
      <c r="N47" s="145" t="s">
        <v>212</v>
      </c>
      <c r="O47" s="145" t="s">
        <v>240</v>
      </c>
      <c r="P47" s="145" t="s">
        <v>241</v>
      </c>
      <c r="Q47" s="145" t="s">
        <v>215</v>
      </c>
      <c r="R47" s="38"/>
    </row>
    <row r="48" spans="2:18" s="27" customFormat="1" ht="57.75" customHeight="1">
      <c r="B48" s="119" t="str">
        <f>+EVALUACION!B49</f>
        <v>EJECUCIÓN</v>
      </c>
      <c r="C48" s="317" t="str">
        <f>+EVALUACION!C49</f>
        <v>Variación de tasas o tarifas</v>
      </c>
      <c r="D48" s="317"/>
      <c r="E48" s="317"/>
      <c r="F48" s="317"/>
      <c r="G48" s="302" t="s">
        <v>252</v>
      </c>
      <c r="H48" s="303"/>
      <c r="I48" s="91">
        <f>+EVALUACION!I49</f>
        <v>3</v>
      </c>
      <c r="J48" s="91">
        <f>+EVALUACION!J49</f>
        <v>2</v>
      </c>
      <c r="K48" s="91">
        <f t="shared" si="0"/>
        <v>5</v>
      </c>
      <c r="L48" s="91" t="str">
        <f t="shared" si="1"/>
        <v>MEDIO</v>
      </c>
      <c r="M48" s="142" t="s">
        <v>211</v>
      </c>
      <c r="N48" s="145" t="s">
        <v>212</v>
      </c>
      <c r="O48" s="145" t="s">
        <v>240</v>
      </c>
      <c r="P48" s="145" t="s">
        <v>241</v>
      </c>
      <c r="Q48" s="145" t="s">
        <v>215</v>
      </c>
      <c r="R48" s="38"/>
    </row>
    <row r="49" spans="2:18" s="27" customFormat="1" ht="57.75" customHeight="1">
      <c r="B49" s="119" t="str">
        <f>+EVALUACION!B50</f>
        <v>EJECUCIÓN</v>
      </c>
      <c r="C49" s="317" t="str">
        <f>+EVALUACION!C50</f>
        <v>Fuentes de materiales</v>
      </c>
      <c r="D49" s="317"/>
      <c r="E49" s="317"/>
      <c r="F49" s="317"/>
      <c r="G49" s="302" t="s">
        <v>253</v>
      </c>
      <c r="H49" s="303"/>
      <c r="I49" s="91">
        <f>+EVALUACION!I50</f>
        <v>3</v>
      </c>
      <c r="J49" s="91">
        <f>+EVALUACION!J50</f>
        <v>2</v>
      </c>
      <c r="K49" s="91">
        <f t="shared" si="0"/>
        <v>5</v>
      </c>
      <c r="L49" s="91" t="str">
        <f t="shared" si="1"/>
        <v>MEDIO</v>
      </c>
      <c r="M49" s="142" t="s">
        <v>211</v>
      </c>
      <c r="N49" s="145" t="s">
        <v>212</v>
      </c>
      <c r="O49" s="145" t="s">
        <v>240</v>
      </c>
      <c r="P49" s="145" t="s">
        <v>241</v>
      </c>
      <c r="Q49" s="145" t="s">
        <v>215</v>
      </c>
      <c r="R49" s="38"/>
    </row>
    <row r="50" spans="2:18" s="27" customFormat="1" ht="57.75" customHeight="1">
      <c r="B50" s="119" t="str">
        <f>+EVALUACION!B51</f>
        <v>EJECUCIÓN</v>
      </c>
      <c r="C50" s="317" t="str">
        <f>+EVALUACION!C51</f>
        <v>Nuevos desarrollos técnologicos o estandares que influyen en la ejecución del contrato</v>
      </c>
      <c r="D50" s="317"/>
      <c r="E50" s="317"/>
      <c r="F50" s="317"/>
      <c r="G50" s="302" t="s">
        <v>254</v>
      </c>
      <c r="H50" s="303"/>
      <c r="I50" s="91">
        <f>+EVALUACION!I51</f>
        <v>3</v>
      </c>
      <c r="J50" s="91">
        <f>+EVALUACION!J51</f>
        <v>2</v>
      </c>
      <c r="K50" s="91">
        <f t="shared" si="0"/>
        <v>5</v>
      </c>
      <c r="L50" s="91" t="str">
        <f t="shared" si="1"/>
        <v>MEDIO</v>
      </c>
      <c r="M50" s="142" t="s">
        <v>211</v>
      </c>
      <c r="N50" s="145" t="s">
        <v>212</v>
      </c>
      <c r="O50" s="145" t="s">
        <v>240</v>
      </c>
      <c r="P50" s="145" t="s">
        <v>241</v>
      </c>
      <c r="Q50" s="145" t="s">
        <v>215</v>
      </c>
      <c r="R50" s="38"/>
    </row>
    <row r="51" spans="2:18" s="27" customFormat="1" ht="57.75" customHeight="1">
      <c r="B51" s="119" t="str">
        <f>+EVALUACION!B52</f>
        <v>EJECUCIÓN</v>
      </c>
      <c r="C51" s="317" t="str">
        <f>+EVALUACION!C52</f>
        <v>Obsolecencia técnologica</v>
      </c>
      <c r="D51" s="317"/>
      <c r="E51" s="317"/>
      <c r="F51" s="317"/>
      <c r="G51" s="302" t="s">
        <v>255</v>
      </c>
      <c r="H51" s="303"/>
      <c r="I51" s="91">
        <f>+EVALUACION!I52</f>
        <v>3</v>
      </c>
      <c r="J51" s="91">
        <f>+EVALUACION!J52</f>
        <v>2</v>
      </c>
      <c r="K51" s="91">
        <f t="shared" si="0"/>
        <v>5</v>
      </c>
      <c r="L51" s="91" t="str">
        <f t="shared" si="1"/>
        <v>MEDIO</v>
      </c>
      <c r="M51" s="142" t="s">
        <v>211</v>
      </c>
      <c r="N51" s="145" t="s">
        <v>239</v>
      </c>
      <c r="O51" s="145" t="s">
        <v>240</v>
      </c>
      <c r="P51" s="145" t="s">
        <v>241</v>
      </c>
      <c r="Q51" s="145" t="s">
        <v>215</v>
      </c>
      <c r="R51" s="38"/>
    </row>
    <row r="52" spans="2:18" s="27" customFormat="1" ht="57.75" customHeight="1">
      <c r="B52" s="119" t="str">
        <f>+EVALUACION!B53</f>
        <v>EJECUCIÓN</v>
      </c>
      <c r="C52" s="317" t="str">
        <f>+EVALUACION!C53</f>
        <v>Eventos naturales tales como lluvias, inundaciones y sequias entre otros</v>
      </c>
      <c r="D52" s="317"/>
      <c r="E52" s="317"/>
      <c r="F52" s="317"/>
      <c r="G52" s="302" t="s">
        <v>256</v>
      </c>
      <c r="H52" s="303"/>
      <c r="I52" s="91">
        <f>+EVALUACION!I53</f>
        <v>3</v>
      </c>
      <c r="J52" s="91">
        <f>+EVALUACION!J53</f>
        <v>3</v>
      </c>
      <c r="K52" s="91">
        <f t="shared" si="0"/>
        <v>6</v>
      </c>
      <c r="L52" s="91" t="str">
        <f t="shared" si="1"/>
        <v>ALTO</v>
      </c>
      <c r="M52" s="142" t="s">
        <v>211</v>
      </c>
      <c r="N52" s="145" t="s">
        <v>239</v>
      </c>
      <c r="O52" s="145" t="s">
        <v>240</v>
      </c>
      <c r="P52" s="145" t="s">
        <v>241</v>
      </c>
      <c r="Q52" s="145" t="s">
        <v>215</v>
      </c>
      <c r="R52" s="38"/>
    </row>
    <row r="53" spans="2:18" s="27" customFormat="1" ht="57.75" customHeight="1">
      <c r="B53" s="119" t="str">
        <f>+EVALUACION!B54</f>
        <v>EJECUCIÓN</v>
      </c>
      <c r="C53" s="317" t="str">
        <f>+EVALUACION!C54</f>
        <v>Entrega incompleta o tardía de los elementos por parte del proveedor.</v>
      </c>
      <c r="D53" s="317"/>
      <c r="E53" s="317"/>
      <c r="F53" s="317"/>
      <c r="G53" s="302" t="s">
        <v>257</v>
      </c>
      <c r="H53" s="303"/>
      <c r="I53" s="91">
        <f>+EVALUACION!I54</f>
        <v>3</v>
      </c>
      <c r="J53" s="91">
        <f>+EVALUACION!J54</f>
        <v>2</v>
      </c>
      <c r="K53" s="91">
        <f t="shared" si="0"/>
        <v>5</v>
      </c>
      <c r="L53" s="91" t="str">
        <f t="shared" si="1"/>
        <v>MEDIO</v>
      </c>
      <c r="M53" s="142" t="s">
        <v>211</v>
      </c>
      <c r="N53" s="145" t="s">
        <v>239</v>
      </c>
      <c r="O53" s="145" t="s">
        <v>240</v>
      </c>
      <c r="P53" s="145" t="s">
        <v>241</v>
      </c>
      <c r="Q53" s="145" t="s">
        <v>215</v>
      </c>
      <c r="R53" s="38"/>
    </row>
    <row r="54" spans="2:18" s="27" customFormat="1" ht="57.75" customHeight="1">
      <c r="B54" s="119" t="str">
        <f>+EVALUACION!B55</f>
        <v>EJECUCIÓN</v>
      </c>
      <c r="C54" s="317" t="str">
        <f>+EVALUACION!C55</f>
        <v>Contenidos del curso no contextualizados a las necesidades del entorno.</v>
      </c>
      <c r="D54" s="317"/>
      <c r="E54" s="317"/>
      <c r="F54" s="317"/>
      <c r="G54" s="302" t="s">
        <v>258</v>
      </c>
      <c r="H54" s="303"/>
      <c r="I54" s="91">
        <f>+EVALUACION!I55</f>
        <v>3</v>
      </c>
      <c r="J54" s="91">
        <f>+EVALUACION!J55</f>
        <v>2</v>
      </c>
      <c r="K54" s="91">
        <f t="shared" si="0"/>
        <v>5</v>
      </c>
      <c r="L54" s="91" t="str">
        <f t="shared" si="1"/>
        <v>MEDIO</v>
      </c>
      <c r="M54" s="142" t="s">
        <v>211</v>
      </c>
      <c r="N54" s="145" t="s">
        <v>239</v>
      </c>
      <c r="O54" s="145" t="s">
        <v>240</v>
      </c>
      <c r="P54" s="145" t="s">
        <v>241</v>
      </c>
      <c r="Q54" s="145" t="s">
        <v>215</v>
      </c>
      <c r="R54" s="38"/>
    </row>
    <row r="55" spans="2:18" s="27" customFormat="1" ht="57.75" customHeight="1">
      <c r="B55" s="119" t="str">
        <f>+EVALUACION!B56</f>
        <v>EJECUCIÓN</v>
      </c>
      <c r="C55" s="317" t="str">
        <f>+EVALUACION!C56</f>
        <v>Baja calidad del material pedagógico o metodologías poco participativas.</v>
      </c>
      <c r="D55" s="317"/>
      <c r="E55" s="317"/>
      <c r="F55" s="317"/>
      <c r="G55" s="302" t="s">
        <v>259</v>
      </c>
      <c r="H55" s="303"/>
      <c r="I55" s="91">
        <f>+EVALUACION!I56</f>
        <v>3</v>
      </c>
      <c r="J55" s="91">
        <f>+EVALUACION!J56</f>
        <v>2</v>
      </c>
      <c r="K55" s="91">
        <f t="shared" si="0"/>
        <v>5</v>
      </c>
      <c r="L55" s="91" t="str">
        <f t="shared" si="1"/>
        <v>MEDIO</v>
      </c>
      <c r="M55" s="142" t="s">
        <v>211</v>
      </c>
      <c r="N55" s="145" t="s">
        <v>239</v>
      </c>
      <c r="O55" s="145" t="s">
        <v>240</v>
      </c>
      <c r="P55" s="145" t="s">
        <v>241</v>
      </c>
      <c r="Q55" s="145" t="s">
        <v>215</v>
      </c>
      <c r="R55" s="38"/>
    </row>
    <row r="56" spans="2:18" s="27" customFormat="1" ht="57.75" customHeight="1">
      <c r="B56" s="119" t="str">
        <f>+EVALUACION!B57</f>
        <v>EJECUCIÓN</v>
      </c>
      <c r="C56" s="317" t="str">
        <f>+EVALUACION!C57</f>
        <v xml:space="preserve">Deserción de las participantes por responsabilidades no cubiertas por otros actores </v>
      </c>
      <c r="D56" s="317"/>
      <c r="E56" s="317"/>
      <c r="F56" s="317"/>
      <c r="G56" s="302" t="s">
        <v>260</v>
      </c>
      <c r="H56" s="303"/>
      <c r="I56" s="91">
        <f>+EVALUACION!I57</f>
        <v>3</v>
      </c>
      <c r="J56" s="91">
        <f>+EVALUACION!J57</f>
        <v>2</v>
      </c>
      <c r="K56" s="91">
        <f t="shared" si="0"/>
        <v>5</v>
      </c>
      <c r="L56" s="91" t="str">
        <f t="shared" si="1"/>
        <v>MEDIO</v>
      </c>
      <c r="M56" s="142" t="s">
        <v>211</v>
      </c>
      <c r="N56" s="145" t="s">
        <v>239</v>
      </c>
      <c r="O56" s="145" t="s">
        <v>240</v>
      </c>
      <c r="P56" s="145" t="s">
        <v>241</v>
      </c>
      <c r="Q56" s="145" t="s">
        <v>215</v>
      </c>
      <c r="R56" s="38"/>
    </row>
    <row r="57" spans="2:18" s="27" customFormat="1" ht="57.75" customHeight="1">
      <c r="B57" s="119" t="str">
        <f>+EVALUACION!B58</f>
        <v>EJECUCIÓN</v>
      </c>
      <c r="C57" s="317" t="str">
        <f>+EVALUACION!C58</f>
        <v>Falta de adaptación del curso a mujeres con bajos niveles de escolaridad.</v>
      </c>
      <c r="D57" s="317"/>
      <c r="E57" s="317"/>
      <c r="F57" s="317"/>
      <c r="G57" s="302" t="s">
        <v>261</v>
      </c>
      <c r="H57" s="303"/>
      <c r="I57" s="91">
        <f>+EVALUACION!I58</f>
        <v>3</v>
      </c>
      <c r="J57" s="91">
        <f>+EVALUACION!J58</f>
        <v>2</v>
      </c>
      <c r="K57" s="91">
        <f t="shared" si="0"/>
        <v>5</v>
      </c>
      <c r="L57" s="91" t="str">
        <f t="shared" si="1"/>
        <v>MEDIO</v>
      </c>
      <c r="M57" s="142" t="s">
        <v>211</v>
      </c>
      <c r="N57" s="145" t="s">
        <v>239</v>
      </c>
      <c r="O57" s="145" t="s">
        <v>240</v>
      </c>
      <c r="P57" s="145" t="s">
        <v>241</v>
      </c>
      <c r="Q57" s="145" t="s">
        <v>215</v>
      </c>
      <c r="R57" s="38"/>
    </row>
    <row r="58" spans="2:18" s="27" customFormat="1" ht="57.75" customHeight="1">
      <c r="B58" s="119" t="str">
        <f>+EVALUACION!B59</f>
        <v>EJECUCIÓN</v>
      </c>
      <c r="C58" s="317" t="str">
        <f>+EVALUACION!C59</f>
        <v>Insuficiencia de tiempo para el desarrollo de prácticas reales y acompañadas.</v>
      </c>
      <c r="D58" s="317"/>
      <c r="E58" s="317"/>
      <c r="F58" s="317"/>
      <c r="G58" s="302" t="s">
        <v>262</v>
      </c>
      <c r="H58" s="303"/>
      <c r="I58" s="91">
        <f>+EVALUACION!I59</f>
        <v>3</v>
      </c>
      <c r="J58" s="91">
        <f>+EVALUACION!J59</f>
        <v>2</v>
      </c>
      <c r="K58" s="91">
        <f t="shared" si="0"/>
        <v>5</v>
      </c>
      <c r="L58" s="91" t="str">
        <f t="shared" si="1"/>
        <v>MEDIO</v>
      </c>
      <c r="M58" s="142" t="s">
        <v>211</v>
      </c>
      <c r="N58" s="145" t="s">
        <v>239</v>
      </c>
      <c r="O58" s="145" t="s">
        <v>240</v>
      </c>
      <c r="P58" s="145" t="s">
        <v>241</v>
      </c>
      <c r="Q58" s="145" t="s">
        <v>215</v>
      </c>
      <c r="R58" s="38"/>
    </row>
    <row r="59" spans="2:18" s="27" customFormat="1" ht="57.75" customHeight="1">
      <c r="B59" s="119" t="str">
        <f>+EVALUACION!B60</f>
        <v>EJECUCIÓN</v>
      </c>
      <c r="C59" s="317" t="str">
        <f>+EVALUACION!C60</f>
        <v xml:space="preserve">Resistencia de la comunidad hacia la oferta institucional consignada en el proceso contractual </v>
      </c>
      <c r="D59" s="317"/>
      <c r="E59" s="317"/>
      <c r="F59" s="317"/>
      <c r="G59" s="246" t="s">
        <v>263</v>
      </c>
      <c r="H59" s="246"/>
      <c r="I59" s="91">
        <f>+EVALUACION!I60</f>
        <v>3</v>
      </c>
      <c r="J59" s="91">
        <f>+EVALUACION!J60</f>
        <v>2</v>
      </c>
      <c r="K59" s="91">
        <f t="shared" si="0"/>
        <v>5</v>
      </c>
      <c r="L59" s="91" t="str">
        <f t="shared" si="1"/>
        <v>MEDIO</v>
      </c>
      <c r="M59" s="142" t="s">
        <v>211</v>
      </c>
      <c r="N59" s="145" t="s">
        <v>239</v>
      </c>
      <c r="O59" s="145" t="s">
        <v>240</v>
      </c>
      <c r="P59" s="145" t="s">
        <v>241</v>
      </c>
      <c r="Q59" s="145" t="s">
        <v>215</v>
      </c>
      <c r="R59" s="38"/>
    </row>
    <row r="60" spans="2:18" s="27" customFormat="1" ht="57.75" customHeight="1">
      <c r="B60" s="119" t="str">
        <f>+EVALUACION!B61</f>
        <v>EJECUCIÓN</v>
      </c>
      <c r="C60" s="317" t="str">
        <f>+EVALUACION!C61</f>
        <v>Retraso en Co-creación de las herramientas con la comunidad</v>
      </c>
      <c r="D60" s="317"/>
      <c r="E60" s="317"/>
      <c r="F60" s="317"/>
      <c r="G60" s="246" t="s">
        <v>264</v>
      </c>
      <c r="H60" s="246"/>
      <c r="I60" s="91">
        <f>+EVALUACION!I61</f>
        <v>3</v>
      </c>
      <c r="J60" s="91">
        <f>+EVALUACION!J61</f>
        <v>2</v>
      </c>
      <c r="K60" s="91">
        <f t="shared" si="0"/>
        <v>5</v>
      </c>
      <c r="L60" s="91" t="str">
        <f t="shared" si="1"/>
        <v>MEDIO</v>
      </c>
      <c r="M60" s="142" t="s">
        <v>211</v>
      </c>
      <c r="N60" s="145" t="s">
        <v>239</v>
      </c>
      <c r="O60" s="145" t="s">
        <v>240</v>
      </c>
      <c r="P60" s="145" t="s">
        <v>241</v>
      </c>
      <c r="Q60" s="145" t="s">
        <v>215</v>
      </c>
      <c r="R60" s="38"/>
    </row>
    <row r="61" spans="2:18" s="27" customFormat="1" ht="57.75" customHeight="1">
      <c r="B61" s="119" t="str">
        <f>+EVALUACION!B62</f>
        <v>EJECUCIÓN</v>
      </c>
      <c r="C61" s="317" t="str">
        <f>+EVALUACION!C62</f>
        <v>Bajo desempeño en ventas o dificultades operativas en la isla comercial, impidiendo que las unidades productivas logren un fortalecimiento económico real.</v>
      </c>
      <c r="D61" s="317"/>
      <c r="E61" s="317"/>
      <c r="F61" s="317"/>
      <c r="G61" s="302" t="s">
        <v>265</v>
      </c>
      <c r="H61" s="303"/>
      <c r="I61" s="91">
        <f>+EVALUACION!I62</f>
        <v>2</v>
      </c>
      <c r="J61" s="91">
        <f>+EVALUACION!J62</f>
        <v>3</v>
      </c>
      <c r="K61" s="91">
        <f t="shared" ref="K61:K66" si="2">+I61+J61</f>
        <v>5</v>
      </c>
      <c r="L61" s="91" t="str">
        <f t="shared" ref="L61:L66" si="3">IF(K61&lt;=4,"BAJO",IF(K61=5,"MEDIO",IF(K61=6,"ALTO",IF(K61=7,"ALTO","EXTREMO"))))</f>
        <v>MEDIO</v>
      </c>
      <c r="M61" s="142" t="s">
        <v>211</v>
      </c>
      <c r="N61" s="145" t="s">
        <v>239</v>
      </c>
      <c r="O61" s="145" t="s">
        <v>240</v>
      </c>
      <c r="P61" s="145" t="s">
        <v>241</v>
      </c>
      <c r="Q61" s="145" t="s">
        <v>215</v>
      </c>
      <c r="R61" s="38"/>
    </row>
    <row r="62" spans="2:18" s="27" customFormat="1" ht="57.75" customHeight="1">
      <c r="B62" s="119" t="str">
        <f>+EVALUACION!B63</f>
        <v>EJECUCIÓN</v>
      </c>
      <c r="C62" s="317" t="str">
        <f>+EVALUACION!C63</f>
        <v>Demoras en el proceso de cotización, aprobación por comité y compra de los insumos para el capital semilla, afectando a las 50 unidades productivas beneficiarias.No encontrar o no lograr la aprobación del comité para el alquiler de una isla en un centro comercial que cumpla con las características exigidas.</v>
      </c>
      <c r="D62" s="317"/>
      <c r="E62" s="317"/>
      <c r="F62" s="317"/>
      <c r="G62" s="302" t="s">
        <v>253</v>
      </c>
      <c r="H62" s="303"/>
      <c r="I62" s="91">
        <f>+EVALUACION!I63</f>
        <v>2</v>
      </c>
      <c r="J62" s="91">
        <f>+EVALUACION!J63</f>
        <v>2</v>
      </c>
      <c r="K62" s="91">
        <f t="shared" si="2"/>
        <v>4</v>
      </c>
      <c r="L62" s="91" t="str">
        <f t="shared" si="3"/>
        <v>BAJO</v>
      </c>
      <c r="M62" s="142" t="s">
        <v>211</v>
      </c>
      <c r="N62" s="145" t="s">
        <v>239</v>
      </c>
      <c r="O62" s="145" t="s">
        <v>240</v>
      </c>
      <c r="P62" s="145" t="s">
        <v>241</v>
      </c>
      <c r="Q62" s="145" t="s">
        <v>215</v>
      </c>
      <c r="R62" s="38"/>
    </row>
    <row r="63" spans="2:18" s="27" customFormat="1" ht="57.75" customHeight="1">
      <c r="B63" s="119" t="str">
        <f>+EVALUACION!B64</f>
        <v>EJECUCIÓN</v>
      </c>
      <c r="C63" s="317" t="str">
        <f>+EVALUACION!C64</f>
        <v>Inadecuada disposición o almacenamiento de los elementos previo a la entrega.</v>
      </c>
      <c r="D63" s="317"/>
      <c r="E63" s="317"/>
      <c r="F63" s="317"/>
      <c r="G63" s="302" t="s">
        <v>266</v>
      </c>
      <c r="H63" s="303"/>
      <c r="I63" s="91">
        <f>+EVALUACION!I64</f>
        <v>3</v>
      </c>
      <c r="J63" s="91">
        <f>+EVALUACION!J64</f>
        <v>3</v>
      </c>
      <c r="K63" s="91">
        <f t="shared" si="2"/>
        <v>6</v>
      </c>
      <c r="L63" s="91" t="str">
        <f t="shared" si="3"/>
        <v>ALTO</v>
      </c>
      <c r="M63" s="142" t="s">
        <v>211</v>
      </c>
      <c r="N63" s="145" t="s">
        <v>239</v>
      </c>
      <c r="O63" s="145" t="s">
        <v>240</v>
      </c>
      <c r="P63" s="145" t="s">
        <v>241</v>
      </c>
      <c r="Q63" s="145" t="s">
        <v>215</v>
      </c>
      <c r="R63" s="38"/>
    </row>
    <row r="64" spans="2:18" s="27" customFormat="1" ht="57.75" customHeight="1">
      <c r="B64" s="119" t="str">
        <f>+EVALUACION!B65</f>
        <v>EJECUCIÓN</v>
      </c>
      <c r="C64" s="317" t="str">
        <f>+EVALUACION!C65</f>
        <v>Daños en los materiales por transporte o manipulación deficiente.</v>
      </c>
      <c r="D64" s="317"/>
      <c r="E64" s="317"/>
      <c r="F64" s="317"/>
      <c r="G64" s="302" t="s">
        <v>266</v>
      </c>
      <c r="H64" s="303"/>
      <c r="I64" s="91">
        <f>+EVALUACION!I65</f>
        <v>3</v>
      </c>
      <c r="J64" s="91">
        <f>+EVALUACION!J65</f>
        <v>3</v>
      </c>
      <c r="K64" s="91">
        <f t="shared" si="2"/>
        <v>6</v>
      </c>
      <c r="L64" s="91" t="str">
        <f t="shared" si="3"/>
        <v>ALTO</v>
      </c>
      <c r="M64" s="142" t="s">
        <v>211</v>
      </c>
      <c r="N64" s="145" t="s">
        <v>239</v>
      </c>
      <c r="O64" s="145" t="s">
        <v>240</v>
      </c>
      <c r="P64" s="145" t="s">
        <v>241</v>
      </c>
      <c r="Q64" s="145" t="s">
        <v>215</v>
      </c>
      <c r="R64" s="38"/>
    </row>
    <row r="65" spans="2:23" s="27" customFormat="1" ht="57.75" customHeight="1">
      <c r="B65" s="119" t="str">
        <f>+EVALUACION!B66</f>
        <v>EJECUCIÓN</v>
      </c>
      <c r="C65" s="317" t="str">
        <f>+EVALUACION!C66</f>
        <v>Problemas técnicos en los espacios de formación (luz, agua, ventilación, mobiliario).</v>
      </c>
      <c r="D65" s="317"/>
      <c r="E65" s="317"/>
      <c r="F65" s="317"/>
      <c r="G65" s="302" t="s">
        <v>267</v>
      </c>
      <c r="H65" s="303"/>
      <c r="I65" s="91">
        <f>+EVALUACION!I66</f>
        <v>3</v>
      </c>
      <c r="J65" s="91">
        <f>+EVALUACION!J66</f>
        <v>2</v>
      </c>
      <c r="K65" s="91">
        <f t="shared" si="2"/>
        <v>5</v>
      </c>
      <c r="L65" s="91" t="str">
        <f t="shared" si="3"/>
        <v>MEDIO</v>
      </c>
      <c r="M65" s="142" t="s">
        <v>211</v>
      </c>
      <c r="N65" s="145" t="s">
        <v>239</v>
      </c>
      <c r="O65" s="145" t="s">
        <v>240</v>
      </c>
      <c r="P65" s="145" t="s">
        <v>241</v>
      </c>
      <c r="Q65" s="145" t="s">
        <v>215</v>
      </c>
      <c r="R65" s="38"/>
    </row>
    <row r="66" spans="2:23" s="27" customFormat="1" ht="57.75" customHeight="1">
      <c r="B66" s="119" t="str">
        <f>+EVALUACION!B67</f>
        <v>EJECUCIÓN</v>
      </c>
      <c r="C66" s="317" t="str">
        <f>+EVALUACION!C67</f>
        <v>Incumplimiento derivado del trámite de los permisos con autoridades ambientales, la obtención de los mismos, paz y salvos</v>
      </c>
      <c r="D66" s="317"/>
      <c r="E66" s="317"/>
      <c r="F66" s="317"/>
      <c r="G66" s="302" t="s">
        <v>268</v>
      </c>
      <c r="H66" s="303"/>
      <c r="I66" s="91">
        <f>+EVALUACION!I67</f>
        <v>3</v>
      </c>
      <c r="J66" s="91">
        <f>+EVALUACION!J67</f>
        <v>3</v>
      </c>
      <c r="K66" s="91">
        <f t="shared" si="2"/>
        <v>6</v>
      </c>
      <c r="L66" s="91" t="str">
        <f t="shared" si="3"/>
        <v>ALTO</v>
      </c>
      <c r="M66" s="143" t="s">
        <v>211</v>
      </c>
      <c r="N66" s="146" t="s">
        <v>239</v>
      </c>
      <c r="O66" s="146" t="s">
        <v>240</v>
      </c>
      <c r="P66" s="146" t="s">
        <v>241</v>
      </c>
      <c r="Q66" s="146" t="s">
        <v>215</v>
      </c>
      <c r="R66" s="38"/>
    </row>
    <row r="67" spans="2:23" ht="12.75" customHeight="1">
      <c r="B67" s="80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144"/>
      <c r="N67" s="147"/>
      <c r="O67" s="147"/>
      <c r="P67" s="147"/>
      <c r="Q67" s="147"/>
      <c r="R67" s="3"/>
    </row>
    <row r="68" spans="2:23" ht="15.6">
      <c r="B68" s="80"/>
      <c r="C68" s="318" t="s">
        <v>191</v>
      </c>
      <c r="D68" s="318"/>
      <c r="E68" s="318"/>
      <c r="F68" s="318"/>
      <c r="G68" s="81"/>
      <c r="H68" s="249" t="s">
        <v>269</v>
      </c>
      <c r="I68" s="249"/>
      <c r="J68" s="249"/>
      <c r="K68" s="249"/>
      <c r="L68" s="120"/>
      <c r="M68" s="144"/>
      <c r="N68" s="147"/>
      <c r="O68" s="147"/>
      <c r="P68" s="147"/>
      <c r="Q68" s="147"/>
      <c r="R68" s="3"/>
    </row>
    <row r="69" spans="2:23" ht="19.5" customHeight="1">
      <c r="B69" s="262" t="s">
        <v>163</v>
      </c>
      <c r="C69" s="288" t="s">
        <v>164</v>
      </c>
      <c r="D69" s="304"/>
      <c r="E69" s="289"/>
      <c r="F69" s="100" t="s">
        <v>165</v>
      </c>
      <c r="G69" s="81"/>
      <c r="H69" s="288" t="s">
        <v>166</v>
      </c>
      <c r="I69" s="289"/>
      <c r="J69" s="288" t="s">
        <v>165</v>
      </c>
      <c r="K69" s="289"/>
      <c r="L69" s="105"/>
      <c r="M69" s="144"/>
      <c r="N69" s="147"/>
      <c r="O69" s="147"/>
      <c r="P69" s="147"/>
      <c r="Q69" s="147"/>
      <c r="R69" s="3"/>
    </row>
    <row r="70" spans="2:23" ht="21" customHeight="1">
      <c r="B70" s="262"/>
      <c r="C70" s="302" t="s">
        <v>167</v>
      </c>
      <c r="D70" s="305"/>
      <c r="E70" s="303"/>
      <c r="F70" s="102">
        <v>1</v>
      </c>
      <c r="G70" s="81"/>
      <c r="H70" s="302" t="s">
        <v>168</v>
      </c>
      <c r="I70" s="303"/>
      <c r="J70" s="302">
        <v>1</v>
      </c>
      <c r="K70" s="303"/>
      <c r="L70" s="105"/>
      <c r="M70" s="105"/>
      <c r="N70" s="257" t="s">
        <v>177</v>
      </c>
      <c r="O70" s="257"/>
      <c r="P70" s="114" t="s">
        <v>190</v>
      </c>
      <c r="Q70" s="105"/>
      <c r="R70" s="3"/>
    </row>
    <row r="71" spans="2:23" ht="15.75" customHeight="1">
      <c r="B71" s="262"/>
      <c r="C71" s="302" t="s">
        <v>169</v>
      </c>
      <c r="D71" s="305"/>
      <c r="E71" s="303"/>
      <c r="F71" s="102">
        <v>2</v>
      </c>
      <c r="G71" s="81"/>
      <c r="H71" s="302" t="s">
        <v>170</v>
      </c>
      <c r="I71" s="303"/>
      <c r="J71" s="302">
        <v>2</v>
      </c>
      <c r="K71" s="303"/>
      <c r="L71" s="105"/>
      <c r="M71" s="105"/>
      <c r="N71" s="290" t="s">
        <v>192</v>
      </c>
      <c r="O71" s="291"/>
      <c r="P71" s="115" t="s">
        <v>193</v>
      </c>
      <c r="Q71" s="105"/>
      <c r="R71" s="3"/>
      <c r="T71" s="5"/>
      <c r="U71" s="5"/>
      <c r="V71" s="5"/>
      <c r="W71" s="5"/>
    </row>
    <row r="72" spans="2:23" ht="24.75" customHeight="1">
      <c r="B72" s="262"/>
      <c r="C72" s="302" t="s">
        <v>171</v>
      </c>
      <c r="D72" s="305"/>
      <c r="E72" s="303"/>
      <c r="F72" s="102">
        <v>3</v>
      </c>
      <c r="G72" s="81"/>
      <c r="H72" s="302" t="s">
        <v>172</v>
      </c>
      <c r="I72" s="303"/>
      <c r="J72" s="302">
        <v>3</v>
      </c>
      <c r="K72" s="303"/>
      <c r="L72" s="105"/>
      <c r="M72" s="105"/>
      <c r="N72" s="259" t="s">
        <v>194</v>
      </c>
      <c r="O72" s="292"/>
      <c r="P72" s="115" t="s">
        <v>195</v>
      </c>
      <c r="Q72" s="105"/>
      <c r="R72" s="3"/>
    </row>
    <row r="73" spans="2:23" ht="18" customHeight="1">
      <c r="B73" s="262"/>
      <c r="C73" s="302" t="s">
        <v>173</v>
      </c>
      <c r="D73" s="305"/>
      <c r="E73" s="303"/>
      <c r="F73" s="102">
        <v>4</v>
      </c>
      <c r="G73" s="81"/>
      <c r="H73" s="302" t="s">
        <v>174</v>
      </c>
      <c r="I73" s="303"/>
      <c r="J73" s="302">
        <v>4</v>
      </c>
      <c r="K73" s="303"/>
      <c r="L73" s="105"/>
      <c r="M73" s="105"/>
      <c r="N73" s="298">
        <v>5</v>
      </c>
      <c r="O73" s="299"/>
      <c r="P73" s="115" t="s">
        <v>196</v>
      </c>
      <c r="Q73" s="105"/>
      <c r="R73" s="3"/>
    </row>
    <row r="74" spans="2:23" ht="21" customHeight="1" thickBot="1">
      <c r="B74" s="262"/>
      <c r="C74" s="302" t="s">
        <v>175</v>
      </c>
      <c r="D74" s="305"/>
      <c r="E74" s="303"/>
      <c r="F74" s="102">
        <v>5</v>
      </c>
      <c r="G74" s="81"/>
      <c r="H74" s="302" t="s">
        <v>176</v>
      </c>
      <c r="I74" s="303"/>
      <c r="J74" s="302">
        <v>5</v>
      </c>
      <c r="K74" s="303"/>
      <c r="L74" s="105"/>
      <c r="M74" s="105"/>
      <c r="N74" s="315" t="s">
        <v>197</v>
      </c>
      <c r="O74" s="316"/>
      <c r="P74" s="121" t="s">
        <v>198</v>
      </c>
      <c r="Q74" s="105"/>
      <c r="R74" s="3"/>
    </row>
    <row r="75" spans="2:23" ht="12.95">
      <c r="B75" s="80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3"/>
    </row>
    <row r="76" spans="2:23" ht="18" customHeight="1">
      <c r="B76" s="80"/>
      <c r="C76" s="249" t="s">
        <v>177</v>
      </c>
      <c r="D76" s="249"/>
      <c r="E76" s="249"/>
      <c r="F76" s="249"/>
      <c r="G76" s="249"/>
      <c r="H76" s="249"/>
      <c r="I76" s="249"/>
      <c r="J76" s="249"/>
      <c r="K76" s="249"/>
      <c r="L76" s="249"/>
      <c r="M76" s="249"/>
      <c r="N76" s="249"/>
      <c r="O76" s="249"/>
      <c r="P76" s="249"/>
      <c r="Q76" s="249"/>
      <c r="R76" s="3"/>
    </row>
    <row r="77" spans="2:23" ht="68.25" customHeight="1">
      <c r="B77" s="80"/>
      <c r="C77" s="302" t="s">
        <v>178</v>
      </c>
      <c r="D77" s="305"/>
      <c r="E77" s="305"/>
      <c r="F77" s="303"/>
      <c r="G77" s="302" t="s">
        <v>179</v>
      </c>
      <c r="H77" s="303"/>
      <c r="I77" s="302" t="s">
        <v>180</v>
      </c>
      <c r="J77" s="305"/>
      <c r="K77" s="303"/>
      <c r="L77" s="302" t="s">
        <v>181</v>
      </c>
      <c r="M77" s="303"/>
      <c r="N77" s="302" t="s">
        <v>182</v>
      </c>
      <c r="O77" s="303"/>
      <c r="P77" s="302" t="s">
        <v>183</v>
      </c>
      <c r="Q77" s="303"/>
      <c r="R77" s="3"/>
    </row>
    <row r="78" spans="2:23" ht="60" customHeight="1">
      <c r="B78" s="80"/>
      <c r="C78" s="302" t="s">
        <v>184</v>
      </c>
      <c r="D78" s="305"/>
      <c r="E78" s="305"/>
      <c r="F78" s="303"/>
      <c r="G78" s="302" t="s">
        <v>185</v>
      </c>
      <c r="H78" s="303"/>
      <c r="I78" s="302" t="s">
        <v>186</v>
      </c>
      <c r="J78" s="305"/>
      <c r="K78" s="303"/>
      <c r="L78" s="302" t="s">
        <v>187</v>
      </c>
      <c r="M78" s="303"/>
      <c r="N78" s="302" t="s">
        <v>188</v>
      </c>
      <c r="O78" s="303"/>
      <c r="P78" s="302" t="s">
        <v>189</v>
      </c>
      <c r="Q78" s="303"/>
      <c r="R78" s="3"/>
    </row>
    <row r="79" spans="2:23" ht="12.95">
      <c r="B79" s="80"/>
      <c r="C79" s="307" t="s">
        <v>164</v>
      </c>
      <c r="D79" s="308"/>
      <c r="E79" s="309"/>
      <c r="F79" s="313" t="s">
        <v>165</v>
      </c>
      <c r="G79" s="286" t="s">
        <v>168</v>
      </c>
      <c r="H79" s="287"/>
      <c r="I79" s="286" t="s">
        <v>170</v>
      </c>
      <c r="J79" s="319"/>
      <c r="K79" s="287"/>
      <c r="L79" s="286" t="s">
        <v>172</v>
      </c>
      <c r="M79" s="287"/>
      <c r="N79" s="286" t="s">
        <v>174</v>
      </c>
      <c r="O79" s="287"/>
      <c r="P79" s="288" t="s">
        <v>176</v>
      </c>
      <c r="Q79" s="289"/>
      <c r="R79" s="3"/>
    </row>
    <row r="80" spans="2:23" ht="12.95">
      <c r="B80" s="80"/>
      <c r="C80" s="310"/>
      <c r="D80" s="311"/>
      <c r="E80" s="312"/>
      <c r="F80" s="314"/>
      <c r="G80" s="293">
        <v>1</v>
      </c>
      <c r="H80" s="294"/>
      <c r="I80" s="293">
        <v>2</v>
      </c>
      <c r="J80" s="300"/>
      <c r="K80" s="294"/>
      <c r="L80" s="293">
        <v>3</v>
      </c>
      <c r="M80" s="294"/>
      <c r="N80" s="293">
        <v>4</v>
      </c>
      <c r="O80" s="294"/>
      <c r="P80" s="293">
        <v>5</v>
      </c>
      <c r="Q80" s="294"/>
      <c r="R80" s="3"/>
    </row>
    <row r="81" spans="2:18" ht="19.5" customHeight="1">
      <c r="B81" s="80"/>
      <c r="C81" s="302" t="s">
        <v>167</v>
      </c>
      <c r="D81" s="305"/>
      <c r="E81" s="303"/>
      <c r="F81" s="109">
        <v>1</v>
      </c>
      <c r="G81" s="295">
        <v>2</v>
      </c>
      <c r="H81" s="297"/>
      <c r="I81" s="295">
        <v>3</v>
      </c>
      <c r="J81" s="296"/>
      <c r="K81" s="297"/>
      <c r="L81" s="295">
        <v>4</v>
      </c>
      <c r="M81" s="297"/>
      <c r="N81" s="298">
        <v>5</v>
      </c>
      <c r="O81" s="299"/>
      <c r="P81" s="259">
        <v>6</v>
      </c>
      <c r="Q81" s="292"/>
      <c r="R81" s="3"/>
    </row>
    <row r="82" spans="2:18" ht="21.75" customHeight="1">
      <c r="B82" s="80"/>
      <c r="C82" s="302" t="s">
        <v>169</v>
      </c>
      <c r="D82" s="305"/>
      <c r="E82" s="303"/>
      <c r="F82" s="109">
        <v>2</v>
      </c>
      <c r="G82" s="295">
        <v>3</v>
      </c>
      <c r="H82" s="297"/>
      <c r="I82" s="295">
        <v>4</v>
      </c>
      <c r="J82" s="296"/>
      <c r="K82" s="297"/>
      <c r="L82" s="298">
        <v>5</v>
      </c>
      <c r="M82" s="299"/>
      <c r="N82" s="259">
        <v>6</v>
      </c>
      <c r="O82" s="292"/>
      <c r="P82" s="259">
        <v>7</v>
      </c>
      <c r="Q82" s="292"/>
      <c r="R82" s="3"/>
    </row>
    <row r="83" spans="2:18" ht="21" customHeight="1">
      <c r="B83" s="80"/>
      <c r="C83" s="302" t="s">
        <v>171</v>
      </c>
      <c r="D83" s="305"/>
      <c r="E83" s="303"/>
      <c r="F83" s="109">
        <v>3</v>
      </c>
      <c r="G83" s="295">
        <v>4</v>
      </c>
      <c r="H83" s="297"/>
      <c r="I83" s="298">
        <v>5</v>
      </c>
      <c r="J83" s="306"/>
      <c r="K83" s="299"/>
      <c r="L83" s="259">
        <v>6</v>
      </c>
      <c r="M83" s="292"/>
      <c r="N83" s="259">
        <v>7</v>
      </c>
      <c r="O83" s="292"/>
      <c r="P83" s="290">
        <v>8</v>
      </c>
      <c r="Q83" s="291"/>
      <c r="R83" s="3"/>
    </row>
    <row r="84" spans="2:18" ht="21" customHeight="1">
      <c r="B84" s="80"/>
      <c r="C84" s="302" t="s">
        <v>173</v>
      </c>
      <c r="D84" s="305"/>
      <c r="E84" s="303"/>
      <c r="F84" s="109">
        <v>4</v>
      </c>
      <c r="G84" s="298">
        <v>5</v>
      </c>
      <c r="H84" s="299"/>
      <c r="I84" s="259">
        <v>6</v>
      </c>
      <c r="J84" s="301"/>
      <c r="K84" s="292"/>
      <c r="L84" s="259">
        <v>7</v>
      </c>
      <c r="M84" s="292"/>
      <c r="N84" s="290">
        <v>8</v>
      </c>
      <c r="O84" s="291"/>
      <c r="P84" s="290">
        <v>9</v>
      </c>
      <c r="Q84" s="291"/>
      <c r="R84" s="3"/>
    </row>
    <row r="85" spans="2:18" ht="21" customHeight="1">
      <c r="B85" s="80"/>
      <c r="C85" s="302" t="s">
        <v>175</v>
      </c>
      <c r="D85" s="305"/>
      <c r="E85" s="303"/>
      <c r="F85" s="109">
        <v>5</v>
      </c>
      <c r="G85" s="259">
        <v>6</v>
      </c>
      <c r="H85" s="292"/>
      <c r="I85" s="259">
        <v>7</v>
      </c>
      <c r="J85" s="301"/>
      <c r="K85" s="292"/>
      <c r="L85" s="290">
        <v>8</v>
      </c>
      <c r="M85" s="291"/>
      <c r="N85" s="290">
        <v>9</v>
      </c>
      <c r="O85" s="291"/>
      <c r="P85" s="290">
        <v>10</v>
      </c>
      <c r="Q85" s="291"/>
      <c r="R85" s="3"/>
    </row>
    <row r="86" spans="2:18" ht="13.5" thickBot="1">
      <c r="B86" s="83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9"/>
    </row>
  </sheetData>
  <mergeCells count="193">
    <mergeCell ref="C61:F61"/>
    <mergeCell ref="C62:F62"/>
    <mergeCell ref="C63:F63"/>
    <mergeCell ref="C64:F64"/>
    <mergeCell ref="C65:F65"/>
    <mergeCell ref="C66:F66"/>
    <mergeCell ref="G61:H61"/>
    <mergeCell ref="G62:H62"/>
    <mergeCell ref="G63:H63"/>
    <mergeCell ref="G64:H64"/>
    <mergeCell ref="G65:H65"/>
    <mergeCell ref="G66:H66"/>
    <mergeCell ref="C52:F52"/>
    <mergeCell ref="C53:F53"/>
    <mergeCell ref="C54:F54"/>
    <mergeCell ref="C55:F55"/>
    <mergeCell ref="C56:F56"/>
    <mergeCell ref="C57:F57"/>
    <mergeCell ref="C58:F58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39:H39"/>
    <mergeCell ref="G40:H40"/>
    <mergeCell ref="G41:H41"/>
    <mergeCell ref="G42:H42"/>
    <mergeCell ref="G43:H43"/>
    <mergeCell ref="G44:H44"/>
    <mergeCell ref="G59:H59"/>
    <mergeCell ref="G60:H60"/>
    <mergeCell ref="G29:H29"/>
    <mergeCell ref="G31:H31"/>
    <mergeCell ref="G32:H32"/>
    <mergeCell ref="G33:H33"/>
    <mergeCell ref="G34:H34"/>
    <mergeCell ref="G35:H35"/>
    <mergeCell ref="G36:H36"/>
    <mergeCell ref="G37:H37"/>
    <mergeCell ref="G38:H38"/>
    <mergeCell ref="C29:F29"/>
    <mergeCell ref="C31:F31"/>
    <mergeCell ref="C60:F60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59:F59"/>
    <mergeCell ref="C45:F45"/>
    <mergeCell ref="C46:F46"/>
    <mergeCell ref="C47:F47"/>
    <mergeCell ref="C48:F48"/>
    <mergeCell ref="C49:F49"/>
    <mergeCell ref="C50:F50"/>
    <mergeCell ref="C51:F51"/>
    <mergeCell ref="C22:F22"/>
    <mergeCell ref="G22:H22"/>
    <mergeCell ref="C18:F18"/>
    <mergeCell ref="G18:H18"/>
    <mergeCell ref="C19:F19"/>
    <mergeCell ref="G19:H19"/>
    <mergeCell ref="C23:F23"/>
    <mergeCell ref="G23:H23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4:F24"/>
    <mergeCell ref="G24:H24"/>
    <mergeCell ref="G30:H30"/>
    <mergeCell ref="C84:E84"/>
    <mergeCell ref="G83:H83"/>
    <mergeCell ref="G84:H84"/>
    <mergeCell ref="C30:F30"/>
    <mergeCell ref="H70:I70"/>
    <mergeCell ref="C68:F68"/>
    <mergeCell ref="H68:K68"/>
    <mergeCell ref="C26:F26"/>
    <mergeCell ref="G26:H26"/>
    <mergeCell ref="C27:F27"/>
    <mergeCell ref="G27:H27"/>
    <mergeCell ref="C28:F28"/>
    <mergeCell ref="G28:H28"/>
    <mergeCell ref="C25:F25"/>
    <mergeCell ref="G25:H25"/>
    <mergeCell ref="C76:Q76"/>
    <mergeCell ref="G79:H79"/>
    <mergeCell ref="P81:Q81"/>
    <mergeCell ref="P82:Q82"/>
    <mergeCell ref="I79:K79"/>
    <mergeCell ref="P80:Q80"/>
    <mergeCell ref="C85:E85"/>
    <mergeCell ref="N70:O70"/>
    <mergeCell ref="N71:O71"/>
    <mergeCell ref="C72:E72"/>
    <mergeCell ref="H72:I72"/>
    <mergeCell ref="J72:K72"/>
    <mergeCell ref="J69:K69"/>
    <mergeCell ref="C70:E70"/>
    <mergeCell ref="J71:K71"/>
    <mergeCell ref="N72:O72"/>
    <mergeCell ref="N77:O77"/>
    <mergeCell ref="N78:O78"/>
    <mergeCell ref="L77:M77"/>
    <mergeCell ref="L78:M78"/>
    <mergeCell ref="N73:O73"/>
    <mergeCell ref="N74:O74"/>
    <mergeCell ref="G77:H77"/>
    <mergeCell ref="G78:H78"/>
    <mergeCell ref="I77:K77"/>
    <mergeCell ref="I78:K78"/>
    <mergeCell ref="J70:K70"/>
    <mergeCell ref="C71:E71"/>
    <mergeCell ref="H71:I71"/>
    <mergeCell ref="L85:M85"/>
    <mergeCell ref="P77:Q77"/>
    <mergeCell ref="P78:Q78"/>
    <mergeCell ref="L79:M79"/>
    <mergeCell ref="I85:K85"/>
    <mergeCell ref="P85:Q85"/>
    <mergeCell ref="N85:O85"/>
    <mergeCell ref="G82:H82"/>
    <mergeCell ref="B69:B74"/>
    <mergeCell ref="C69:E69"/>
    <mergeCell ref="H69:I69"/>
    <mergeCell ref="C81:E81"/>
    <mergeCell ref="C82:E82"/>
    <mergeCell ref="C83:E83"/>
    <mergeCell ref="C77:F77"/>
    <mergeCell ref="C78:F78"/>
    <mergeCell ref="I83:K83"/>
    <mergeCell ref="C73:E73"/>
    <mergeCell ref="C74:E74"/>
    <mergeCell ref="H74:I74"/>
    <mergeCell ref="J74:K74"/>
    <mergeCell ref="C79:E80"/>
    <mergeCell ref="J73:K73"/>
    <mergeCell ref="F79:F80"/>
    <mergeCell ref="H73:I73"/>
    <mergeCell ref="N79:O79"/>
    <mergeCell ref="P79:Q79"/>
    <mergeCell ref="P83:Q83"/>
    <mergeCell ref="P84:Q84"/>
    <mergeCell ref="L83:M83"/>
    <mergeCell ref="L80:M80"/>
    <mergeCell ref="G85:H85"/>
    <mergeCell ref="I82:K82"/>
    <mergeCell ref="N80:O80"/>
    <mergeCell ref="N81:O81"/>
    <mergeCell ref="N82:O82"/>
    <mergeCell ref="N83:O83"/>
    <mergeCell ref="N84:O84"/>
    <mergeCell ref="L84:M84"/>
    <mergeCell ref="L81:M81"/>
    <mergeCell ref="L82:M82"/>
    <mergeCell ref="I80:K80"/>
    <mergeCell ref="I81:K81"/>
    <mergeCell ref="I84:K84"/>
    <mergeCell ref="G80:H80"/>
    <mergeCell ref="G81:H81"/>
  </mergeCells>
  <conditionalFormatting sqref="M36:M69 J16:K66 N16:Q69">
    <cfRule type="expression" dxfId="12" priority="31" stopIfTrue="1">
      <formula>"""bajo"""</formula>
    </cfRule>
  </conditionalFormatting>
  <conditionalFormatting sqref="L16:L66">
    <cfRule type="cellIs" dxfId="11" priority="26" stopIfTrue="1" operator="equal">
      <formula>"EXTREMO"</formula>
    </cfRule>
    <cfRule type="cellIs" dxfId="10" priority="27" stopIfTrue="1" operator="equal">
      <formula>"ALTO"</formula>
    </cfRule>
    <cfRule type="cellIs" dxfId="9" priority="28" stopIfTrue="1" operator="equal">
      <formula>"MEDIO"</formula>
    </cfRule>
    <cfRule type="cellIs" dxfId="8" priority="29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90"/>
  <sheetViews>
    <sheetView showGridLines="0" tabSelected="1" topLeftCell="A3" zoomScale="60" zoomScaleNormal="60" zoomScaleSheetLayoutView="25" zoomScalePageLayoutView="70" workbookViewId="0">
      <selection activeCell="N66" sqref="N66"/>
    </sheetView>
  </sheetViews>
  <sheetFormatPr defaultColWidth="11.42578125" defaultRowHeight="14.1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42578125" style="16" customWidth="1"/>
    <col min="6" max="6" width="15.140625" style="16" customWidth="1"/>
    <col min="7" max="7" width="26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22.710937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71"/>
      <c r="C2" s="172" t="s">
        <v>16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49" t="s">
        <v>1</v>
      </c>
      <c r="X2" s="150"/>
    </row>
    <row r="3" spans="2:24" s="14" customFormat="1" ht="31.5" customHeight="1">
      <c r="B3" s="171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51"/>
      <c r="X3" s="152"/>
    </row>
    <row r="4" spans="2:24" s="14" customFormat="1" ht="47.25" customHeight="1">
      <c r="B4" s="171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53"/>
      <c r="X4" s="154"/>
    </row>
    <row r="5" spans="2:24" s="14" customFormat="1" ht="32.25" customHeight="1" thickBot="1"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  <c r="T5" s="39"/>
      <c r="U5" s="39"/>
      <c r="V5" s="39"/>
      <c r="W5" s="39"/>
      <c r="X5" s="39"/>
    </row>
    <row r="6" spans="2:24" ht="91.5" customHeight="1">
      <c r="B6" s="184" t="str">
        <f>+EVALUACION!B6</f>
        <v>Objeto Contractual: PRESTAR LOS SERVICIOS PARA EL FORTALECIMIENTO DE LA ESTRATEGIA LOCAL DE CUIDADO Y BRINDAR HERRAMIENTAS PARA LA PROMOCIÓN DE LA AUTONOMÍA ECONÓMICA DE LAS MUJERES EN LA LOCALIDAD DE SUBA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6"/>
    </row>
    <row r="7" spans="2:24" ht="26.25" customHeight="1">
      <c r="B7" s="155" t="s">
        <v>270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7"/>
    </row>
    <row r="8" spans="2:24" ht="20.25" customHeight="1">
      <c r="B8" s="155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7"/>
    </row>
    <row r="9" spans="2:24" ht="24.75" customHeight="1" thickBot="1"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X9" s="49"/>
    </row>
    <row r="10" spans="2:24" ht="106.5" customHeight="1" thickBot="1">
      <c r="B10" s="28" t="s">
        <v>271</v>
      </c>
      <c r="C10" s="29" t="s">
        <v>105</v>
      </c>
      <c r="D10" s="30" t="s">
        <v>272</v>
      </c>
      <c r="E10" s="30" t="s">
        <v>273</v>
      </c>
      <c r="F10" s="30" t="s">
        <v>274</v>
      </c>
      <c r="G10" s="29" t="s">
        <v>106</v>
      </c>
      <c r="H10" s="30" t="s">
        <v>163</v>
      </c>
      <c r="I10" s="30" t="s">
        <v>108</v>
      </c>
      <c r="J10" s="30" t="s">
        <v>275</v>
      </c>
      <c r="K10" s="30" t="s">
        <v>110</v>
      </c>
      <c r="L10" s="30" t="s">
        <v>276</v>
      </c>
      <c r="M10" s="29" t="s">
        <v>277</v>
      </c>
      <c r="N10" s="29" t="s">
        <v>203</v>
      </c>
      <c r="O10" s="30" t="s">
        <v>163</v>
      </c>
      <c r="P10" s="30" t="s">
        <v>108</v>
      </c>
      <c r="Q10" s="30" t="s">
        <v>275</v>
      </c>
      <c r="R10" s="30" t="s">
        <v>110</v>
      </c>
      <c r="S10" s="29" t="s">
        <v>204</v>
      </c>
      <c r="T10" s="29" t="s">
        <v>205</v>
      </c>
      <c r="U10" s="29" t="s">
        <v>206</v>
      </c>
      <c r="V10" s="29" t="s">
        <v>207</v>
      </c>
      <c r="W10" s="29" t="s">
        <v>278</v>
      </c>
      <c r="X10" s="31" t="s">
        <v>209</v>
      </c>
    </row>
    <row r="11" spans="2:24" ht="106.5" customHeight="1">
      <c r="B11" s="32">
        <v>1</v>
      </c>
      <c r="C11" s="33" t="str">
        <f>+'EVALUACION CON CONTROLES'!C16:F16</f>
        <v>Inadecuada escogencia de la modalidad de contratación</v>
      </c>
      <c r="D11" s="34" t="str">
        <f>+'EVALUACION CON CONTROLES'!B16</f>
        <v>PLANEACIÓN</v>
      </c>
      <c r="E11" s="34" t="str">
        <f>VLOOKUP(C11,'IDENTIFICACION Y ANALISIS'!$B$19:$F$67,3,FALSE)</f>
        <v>Especifico</v>
      </c>
      <c r="F11" s="34" t="str">
        <f>VLOOKUP(C11,'IDENTIFICACION Y ANALISIS'!$B$19:$F$67,4,FALSE)</f>
        <v>Interno</v>
      </c>
      <c r="G11" s="33" t="str">
        <f>+EVALUACION!H17</f>
        <v>Genera procesos ineficientes, con riesgos de nulidad, retrasos y sobrecostos.</v>
      </c>
      <c r="H11" s="33">
        <f>+EVALUACION!I17</f>
        <v>2</v>
      </c>
      <c r="I11" s="33">
        <f>+EVALUACION!J17</f>
        <v>3</v>
      </c>
      <c r="J11" s="33">
        <f>+EVALUACION!K17</f>
        <v>5</v>
      </c>
      <c r="K11" s="34" t="str">
        <f>+EVALUACION!L17</f>
        <v>MEDIO</v>
      </c>
      <c r="L11" s="33" t="s">
        <v>212</v>
      </c>
      <c r="M11" s="34"/>
      <c r="N11" s="33" t="str">
        <f>+'EVALUACION CON CONTROLES'!G16</f>
        <v>Realizar análisis jurídico previo con el equipo contractual para seleccionar la modalidad adecuada conforme a objeto, cuantía y urgencia.</v>
      </c>
      <c r="O11" s="33">
        <f>+'EVALUACION CON CONTROLES'!I16</f>
        <v>2</v>
      </c>
      <c r="P11" s="33">
        <f>+'EVALUACION CON CONTROLES'!J16</f>
        <v>3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>NO</v>
      </c>
      <c r="T11" s="33" t="str">
        <f>+'EVALUACION CON CONTROLES'!N16</f>
        <v xml:space="preserve">ENTIDAD ESTATAL </v>
      </c>
      <c r="U11" s="33" t="str">
        <f>+'EVALUACION CON CONTROLES'!O16</f>
        <v xml:space="preserve">DURANTE EL PROCESO PRE CONTRACTUAL </v>
      </c>
      <c r="V11" s="33" t="str">
        <f>+'EVALUACION CON CONTROLES'!P16</f>
        <v xml:space="preserve">CULMINADO EL PROCESO PRECONTRACTUAL </v>
      </c>
      <c r="W11" s="33" t="str">
        <f>+'EVALUACION CON CONTROLES'!Q16</f>
        <v>SEMANAL</v>
      </c>
      <c r="X11" s="35">
        <f>+'EVALUACION CON CONTROLES'!R16</f>
        <v>0</v>
      </c>
    </row>
    <row r="12" spans="2:24" ht="106.5" customHeight="1">
      <c r="B12" s="17">
        <v>2</v>
      </c>
      <c r="C12" s="19" t="str">
        <f>+'EVALUACION CON CONTROLES'!C17:F17</f>
        <v xml:space="preserve">Requisitos habilitantes inapropiados para el proceso de selección </v>
      </c>
      <c r="D12" s="18" t="str">
        <f>+'EVALUACION CON CONTROLES'!B17</f>
        <v>PLANEACIÓN</v>
      </c>
      <c r="E12" s="18" t="str">
        <f>VLOOKUP(C12,'IDENTIFICACION Y ANALISIS'!$B$19:$F$67,3,FALSE)</f>
        <v>Especifico</v>
      </c>
      <c r="F12" s="18" t="str">
        <f>VLOOKUP(C12,'IDENTIFICACION Y ANALISIS'!$B$19:$F$67,4,FALSE)</f>
        <v>Interno</v>
      </c>
      <c r="G12" s="19" t="str">
        <f>+EVALUACION!H18</f>
        <v>Limita la competencia, favorece la exclusión injustificada y puede generar demandas.</v>
      </c>
      <c r="H12" s="19">
        <f>+EVALUACION!I18</f>
        <v>2</v>
      </c>
      <c r="I12" s="19">
        <f>+EVALUACION!J18</f>
        <v>2</v>
      </c>
      <c r="J12" s="19">
        <f>+EVALUACION!K18</f>
        <v>4</v>
      </c>
      <c r="K12" s="18" t="str">
        <f>+EVALUACION!L18</f>
        <v>BAJO</v>
      </c>
      <c r="L12" s="19" t="s">
        <v>212</v>
      </c>
      <c r="M12" s="18"/>
      <c r="N12" s="19" t="str">
        <f>+'EVALUACION CON CONTROLES'!G17</f>
        <v>Validar los requisitos con asesores jurídicos y técnicos que garanticen participación plural y selección objetiva.</v>
      </c>
      <c r="O12" s="19">
        <f>+'EVALUACION CON CONTROLES'!I17</f>
        <v>2</v>
      </c>
      <c r="P12" s="19">
        <f>+'EVALUACION CON CONTROLES'!J17</f>
        <v>2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 xml:space="preserve">ENTIDAD ESTATAL </v>
      </c>
      <c r="U12" s="19" t="str">
        <f>+'EVALUACION CON CONTROLES'!O17</f>
        <v xml:space="preserve">DURANTE EL PROCESO PRE CONTRACTUAL </v>
      </c>
      <c r="V12" s="19" t="str">
        <f>+'EVALUACION CON CONTROLES'!P17</f>
        <v xml:space="preserve">CULMINADO EL PROCESO PRECONTRACTUAL </v>
      </c>
      <c r="W12" s="19" t="str">
        <f>+'EVALUACION CON CONTROLES'!Q17</f>
        <v>SEMANAL</v>
      </c>
      <c r="X12" s="20">
        <f>+'EVALUACION CON CONTROLES'!R17</f>
        <v>0</v>
      </c>
    </row>
    <row r="13" spans="2:24" ht="106.5" customHeight="1">
      <c r="B13" s="17">
        <v>3</v>
      </c>
      <c r="C13" s="19" t="str">
        <f>+'EVALUACION CON CONTROLES'!C18:F18</f>
        <v>Inadecuado análisis  económico estimativo del valor del contrato</v>
      </c>
      <c r="D13" s="18" t="str">
        <f>+'EVALUACION CON CONTROLES'!B18</f>
        <v>PLANEACIÓN</v>
      </c>
      <c r="E13" s="18" t="str">
        <f>VLOOKUP(C13,'IDENTIFICACION Y ANALISIS'!$B$19:$F$67,3,FALSE)</f>
        <v>Especifico</v>
      </c>
      <c r="F13" s="18" t="str">
        <f>VLOOKUP(C13,'IDENTIFICACION Y ANALISIS'!$B$19:$F$67,4,FALSE)</f>
        <v>Interno</v>
      </c>
      <c r="G13" s="19" t="str">
        <f>+EVALUACION!H19</f>
        <v>Conduce a presupuestos irreales, riesgo de adiciones contractuales y disputas por pagos.</v>
      </c>
      <c r="H13" s="19">
        <f>+EVALUACION!I19</f>
        <v>3</v>
      </c>
      <c r="I13" s="19">
        <f>+EVALUACION!J19</f>
        <v>3</v>
      </c>
      <c r="J13" s="19">
        <f>+EVALUACION!K19</f>
        <v>6</v>
      </c>
      <c r="K13" s="18" t="str">
        <f>+EVALUACION!L19</f>
        <v>ALTO</v>
      </c>
      <c r="L13" s="19" t="s">
        <v>212</v>
      </c>
      <c r="M13" s="18"/>
      <c r="N13" s="19" t="str">
        <f>+'EVALUACION CON CONTROLES'!G18</f>
        <v>Elaborar estudio de mercado actualizado con múltiples cotizaciones y revisión técnica de cantidades y precios.</v>
      </c>
      <c r="O13" s="19">
        <f>+'EVALUACION CON CONTROLES'!I18</f>
        <v>3</v>
      </c>
      <c r="P13" s="19">
        <f>+'EVALUACION CON CONTROLES'!J18</f>
        <v>3</v>
      </c>
      <c r="Q13" s="19">
        <f>+'EVALUACION CON CONTROLES'!K18</f>
        <v>6</v>
      </c>
      <c r="R13" s="18" t="str">
        <f>+'EVALUACION CON CONTROLES'!L18</f>
        <v>ALTO</v>
      </c>
      <c r="S13" s="19" t="str">
        <f>+'EVALUACION CON CONTROLES'!M18</f>
        <v>NO</v>
      </c>
      <c r="T13" s="19" t="str">
        <f>+'EVALUACION CON CONTROLES'!N18</f>
        <v xml:space="preserve">ENTIDAD ESTATAL </v>
      </c>
      <c r="U13" s="19" t="str">
        <f>+'EVALUACION CON CONTROLES'!O18</f>
        <v xml:space="preserve">DURANTE EL PROCESO PRE CONTRACTUAL </v>
      </c>
      <c r="V13" s="19" t="str">
        <f>+'EVALUACION CON CONTROLES'!P18</f>
        <v xml:space="preserve">CULMINADO EL PROCESO PRECONTRACTUAL </v>
      </c>
      <c r="W13" s="19" t="str">
        <f>+'EVALUACION CON CONTROLES'!Q18</f>
        <v>SEMANAL</v>
      </c>
      <c r="X13" s="20">
        <f>+'EVALUACION CON CONTROLES'!R18</f>
        <v>0</v>
      </c>
    </row>
    <row r="14" spans="2:24" ht="106.5" customHeight="1">
      <c r="B14" s="17">
        <v>4</v>
      </c>
      <c r="C14" s="19" t="str">
        <f>+'EVALUACION CON CONTROLES'!C19:F19</f>
        <v xml:space="preserve">Inadecuada  descripción del bien o servicio requerido </v>
      </c>
      <c r="D14" s="18" t="str">
        <f>+'EVALUACION CON CONTROLES'!B19</f>
        <v>PLANEACIÓN</v>
      </c>
      <c r="E14" s="18" t="str">
        <f>VLOOKUP(C14,'IDENTIFICACION Y ANALISIS'!$B$19:$F$67,3,FALSE)</f>
        <v>Especifico</v>
      </c>
      <c r="F14" s="18" t="str">
        <f>VLOOKUP(C14,'IDENTIFICACION Y ANALISIS'!$B$19:$F$67,4,FALSE)</f>
        <v>Interno</v>
      </c>
      <c r="G14" s="19" t="str">
        <f>+EVALUACION!H20</f>
        <v>Dificulta la selección adecuada del proveedor y afecta la calidad del servicio.</v>
      </c>
      <c r="H14" s="19">
        <f>+EVALUACION!I20</f>
        <v>3</v>
      </c>
      <c r="I14" s="19">
        <f>+EVALUACION!J20</f>
        <v>2</v>
      </c>
      <c r="J14" s="19">
        <f>+EVALUACION!K20</f>
        <v>5</v>
      </c>
      <c r="K14" s="18" t="str">
        <f>+EVALUACION!L20</f>
        <v>MEDIO</v>
      </c>
      <c r="L14" s="19" t="s">
        <v>212</v>
      </c>
      <c r="M14" s="18"/>
      <c r="N14" s="19" t="str">
        <f>+'EVALUACION CON CONTROLES'!G19</f>
        <v>Incluir ficha técnica detallada y validar con expertos del sector belleza y pedagogía.</v>
      </c>
      <c r="O14" s="19">
        <f>+'EVALUACION CON CONTROLES'!I19</f>
        <v>3</v>
      </c>
      <c r="P14" s="19">
        <f>+'EVALUACION CON CONTROLES'!J19</f>
        <v>2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 xml:space="preserve">ENTIDAD ESTATAL </v>
      </c>
      <c r="U14" s="19" t="str">
        <f>+'EVALUACION CON CONTROLES'!O19</f>
        <v xml:space="preserve">DURANTE EL PROCESO PRE CONTRACTUAL </v>
      </c>
      <c r="V14" s="19" t="str">
        <f>+'EVALUACION CON CONTROLES'!P19</f>
        <v xml:space="preserve">CULMINADO EL PROCESO PRECONTRACTUAL </v>
      </c>
      <c r="W14" s="19" t="str">
        <f>+'EVALUACION CON CONTROLES'!Q19</f>
        <v>SEMANAL</v>
      </c>
      <c r="X14" s="20">
        <f>+'EVALUACION CON CONTROLES'!R19</f>
        <v>0</v>
      </c>
    </row>
    <row r="15" spans="2:24" ht="106.5" customHeight="1">
      <c r="B15" s="17">
        <v>5</v>
      </c>
      <c r="C15" s="19" t="str">
        <f>+'EVALUACION CON CONTROLES'!C20:F20</f>
        <v>Requisitos habilitantes que impidan la selección objetiva</v>
      </c>
      <c r="D15" s="18" t="str">
        <f>+'EVALUACION CON CONTROLES'!B20</f>
        <v>PLANEACIÓN</v>
      </c>
      <c r="E15" s="18" t="str">
        <f>VLOOKUP(C15,'IDENTIFICACION Y ANALISIS'!$B$19:$F$67,3,FALSE)</f>
        <v>Especifico</v>
      </c>
      <c r="F15" s="18" t="str">
        <f>VLOOKUP(C15,'IDENTIFICACION Y ANALISIS'!$B$19:$F$67,4,FALSE)</f>
        <v>Interno</v>
      </c>
      <c r="G15" s="19" t="str">
        <f>+EVALUACION!H21</f>
        <v>Riesgo de invalidación del proceso por falta de transparencia y equidad.</v>
      </c>
      <c r="H15" s="19">
        <f>+EVALUACION!I21</f>
        <v>3</v>
      </c>
      <c r="I15" s="19">
        <f>+EVALUACION!J21</f>
        <v>2</v>
      </c>
      <c r="J15" s="19">
        <f>+EVALUACION!K21</f>
        <v>5</v>
      </c>
      <c r="K15" s="18" t="str">
        <f>+EVALUACION!L21</f>
        <v>MEDIO</v>
      </c>
      <c r="L15" s="19" t="s">
        <v>212</v>
      </c>
      <c r="M15" s="18"/>
      <c r="N15" s="19" t="str">
        <f>+'EVALUACION CON CONTROLES'!G20</f>
        <v>Diseñar pliegos estandarizados y ajustados al principio de pluralidad y proporcionalidad.</v>
      </c>
      <c r="O15" s="19">
        <f>+'EVALUACION CON CONTROLES'!I20</f>
        <v>3</v>
      </c>
      <c r="P15" s="19">
        <f>+'EVALUACION CON CONTROLES'!J20</f>
        <v>2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NO</v>
      </c>
      <c r="T15" s="19" t="str">
        <f>+'EVALUACION CON CONTROLES'!N20</f>
        <v xml:space="preserve">ENTIDAD ESTATAL </v>
      </c>
      <c r="U15" s="19" t="str">
        <f>+'EVALUACION CON CONTROLES'!O20</f>
        <v xml:space="preserve">DURANTE EL PROCESO PRE CONTRACTUAL </v>
      </c>
      <c r="V15" s="19" t="str">
        <f>+'EVALUACION CON CONTROLES'!P20</f>
        <v xml:space="preserve">CULMINADO EL PROCESO PRECONTRACTUAL </v>
      </c>
      <c r="W15" s="19" t="str">
        <f>+'EVALUACION CON CONTROLES'!Q20</f>
        <v>SEMANAL</v>
      </c>
      <c r="X15" s="20">
        <f>+'EVALUACION CON CONTROLES'!R20</f>
        <v>0</v>
      </c>
    </row>
    <row r="16" spans="2:24" ht="106.5" customHeight="1">
      <c r="B16" s="17">
        <v>6</v>
      </c>
      <c r="C16" s="19" t="str">
        <f>+'EVALUACION CON CONTROLES'!C21:F21</f>
        <v xml:space="preserve">Falta de profundidad en el estudio de sector no identificandose claramente aspectos de oferta y demanda </v>
      </c>
      <c r="D16" s="18" t="str">
        <f>+'EVALUACION CON CONTROLES'!B21</f>
        <v>PLANEACIÓN</v>
      </c>
      <c r="E16" s="18" t="str">
        <f>VLOOKUP(C16,'IDENTIFICACION Y ANALISIS'!$B$19:$F$67,3,FALSE)</f>
        <v>Especifico</v>
      </c>
      <c r="F16" s="18" t="str">
        <f>VLOOKUP(C16,'IDENTIFICACION Y ANALISIS'!$B$19:$F$67,4,FALSE)</f>
        <v>Interno</v>
      </c>
      <c r="G16" s="19" t="str">
        <f>+EVALUACION!H22</f>
        <v>Desconocimiento de la realidad del mercado, oferta limitada o condiciones desfavorables.</v>
      </c>
      <c r="H16" s="19">
        <f>+EVALUACION!I22</f>
        <v>3</v>
      </c>
      <c r="I16" s="19">
        <f>+EVALUACION!J22</f>
        <v>2</v>
      </c>
      <c r="J16" s="19">
        <f>+EVALUACION!K22</f>
        <v>5</v>
      </c>
      <c r="K16" s="18" t="str">
        <f>+EVALUACION!L22</f>
        <v>MEDIO</v>
      </c>
      <c r="L16" s="19" t="s">
        <v>212</v>
      </c>
      <c r="M16" s="18"/>
      <c r="N16" s="19" t="str">
        <f>+'EVALUACION CON CONTROLES'!G21</f>
        <v>Realizar análisis de contexto y mercado local con participación de asociaciones de mujeres y expertos del sector.</v>
      </c>
      <c r="O16" s="19">
        <f>+'EVALUACION CON CONTROLES'!I21</f>
        <v>3</v>
      </c>
      <c r="P16" s="19">
        <f>+'EVALUACION CON CONTROLES'!J21</f>
        <v>2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NO</v>
      </c>
      <c r="T16" s="19" t="str">
        <f>+'EVALUACION CON CONTROLES'!N21</f>
        <v xml:space="preserve">ENTIDAD ESTATAL </v>
      </c>
      <c r="U16" s="19" t="str">
        <f>+'EVALUACION CON CONTROLES'!O21</f>
        <v xml:space="preserve">DURANTE EL PROCESO PRE CONTRACTUAL </v>
      </c>
      <c r="V16" s="19" t="str">
        <f>+'EVALUACION CON CONTROLES'!P21</f>
        <v xml:space="preserve">CULMINADO EL PROCESO PRECONTRACTUAL </v>
      </c>
      <c r="W16" s="19" t="str">
        <f>+'EVALUACION CON CONTROLES'!Q21</f>
        <v>SEMANAL</v>
      </c>
      <c r="X16" s="20">
        <f>+'EVALUACION CON CONTROLES'!R21</f>
        <v>0</v>
      </c>
    </row>
    <row r="17" spans="2:24" ht="106.5" customHeight="1">
      <c r="B17" s="17">
        <v>7</v>
      </c>
      <c r="C17" s="19" t="str">
        <f>+'EVALUACION CON CONTROLES'!C22:F22</f>
        <v>Ausencia de fundamentación de la justificación y conveniencia de la contratación</v>
      </c>
      <c r="D17" s="18" t="str">
        <f>+'EVALUACION CON CONTROLES'!B22</f>
        <v>PLANEACIÓN</v>
      </c>
      <c r="E17" s="18" t="str">
        <f>VLOOKUP(C17,'IDENTIFICACION Y ANALISIS'!$B$19:$F$67,3,FALSE)</f>
        <v>Especifico</v>
      </c>
      <c r="F17" s="18" t="str">
        <f>VLOOKUP(C17,'IDENTIFICACION Y ANALISIS'!$B$19:$F$67,4,FALSE)</f>
        <v>Interno</v>
      </c>
      <c r="G17" s="19" t="str">
        <f>+EVALUACION!H23</f>
        <v>Genera cuestionamientos jurídicos, demoras o rechazo del proceso por entes de control.</v>
      </c>
      <c r="H17" s="19">
        <f>+EVALUACION!I23</f>
        <v>3</v>
      </c>
      <c r="I17" s="19">
        <f>+EVALUACION!J23</f>
        <v>1</v>
      </c>
      <c r="J17" s="19">
        <f>+EVALUACION!K23</f>
        <v>4</v>
      </c>
      <c r="K17" s="18" t="str">
        <f>+EVALUACION!L23</f>
        <v>BAJO</v>
      </c>
      <c r="L17" s="19" t="s">
        <v>212</v>
      </c>
      <c r="M17" s="18"/>
      <c r="N17" s="19" t="str">
        <f>+'EVALUACION CON CONTROLES'!G22</f>
        <v>Sustentar técnica y socialmente el proyecto con datos estadísticos y enfoques de equidad de género.</v>
      </c>
      <c r="O17" s="19">
        <f>+'EVALUACION CON CONTROLES'!I22</f>
        <v>3</v>
      </c>
      <c r="P17" s="19">
        <f>+'EVALUACION CON CONTROLES'!J22</f>
        <v>1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NO</v>
      </c>
      <c r="T17" s="19" t="str">
        <f>+'EVALUACION CON CONTROLES'!N22</f>
        <v xml:space="preserve">ENTIDAD ESTATAL </v>
      </c>
      <c r="U17" s="19" t="str">
        <f>+'EVALUACION CON CONTROLES'!O22</f>
        <v xml:space="preserve">DURANTE EL PROCESO PRE CONTRACTUAL </v>
      </c>
      <c r="V17" s="19" t="str">
        <f>+'EVALUACION CON CONTROLES'!P22</f>
        <v xml:space="preserve">CULMINADO EL PROCESO PRECONTRACTUAL </v>
      </c>
      <c r="W17" s="19" t="str">
        <f>+'EVALUACION CON CONTROLES'!Q22</f>
        <v>SEMANAL</v>
      </c>
      <c r="X17" s="20">
        <f>+'EVALUACION CON CONTROLES'!R22</f>
        <v>0</v>
      </c>
    </row>
    <row r="18" spans="2:24" ht="106.5" customHeight="1">
      <c r="B18" s="17">
        <v>8</v>
      </c>
      <c r="C18" s="19" t="str">
        <f>+'EVALUACION CON CONTROLES'!C23:F23</f>
        <v>Inadecuada identificación de las condiciones contractuales</v>
      </c>
      <c r="D18" s="18" t="str">
        <f>+'EVALUACION CON CONTROLES'!B23</f>
        <v>PLANEACIÓN</v>
      </c>
      <c r="E18" s="18" t="str">
        <f>VLOOKUP(C18,'IDENTIFICACION Y ANALISIS'!$B$19:$F$67,3,FALSE)</f>
        <v>Especifico</v>
      </c>
      <c r="F18" s="18" t="str">
        <f>VLOOKUP(C18,'IDENTIFICACION Y ANALISIS'!$B$19:$F$67,4,FALSE)</f>
        <v>Interno</v>
      </c>
      <c r="G18" s="19" t="str">
        <f>+EVALUACION!H24</f>
        <v xml:space="preserve">Ambigüedad en derechos y deberes, lo que causa conflictos de interpretación. </v>
      </c>
      <c r="H18" s="19">
        <f>+EVALUACION!I24</f>
        <v>2</v>
      </c>
      <c r="I18" s="19">
        <f>+EVALUACION!J24</f>
        <v>1</v>
      </c>
      <c r="J18" s="19">
        <f>+EVALUACION!K24</f>
        <v>3</v>
      </c>
      <c r="K18" s="18" t="str">
        <f>+EVALUACION!L24</f>
        <v>BAJO</v>
      </c>
      <c r="L18" s="19" t="s">
        <v>212</v>
      </c>
      <c r="M18" s="18"/>
      <c r="N18" s="19" t="str">
        <f>+'EVALUACION CON CONTROLES'!G23</f>
        <v>Validar las condiciones contractuales con el equipo jurídico</v>
      </c>
      <c r="O18" s="19">
        <f>+'EVALUACION CON CONTROLES'!I23</f>
        <v>2</v>
      </c>
      <c r="P18" s="19">
        <f>+'EVALUACION CON CONTROLES'!J23</f>
        <v>1</v>
      </c>
      <c r="Q18" s="19">
        <f>+'EVALUACION CON CONTROLES'!K23</f>
        <v>3</v>
      </c>
      <c r="R18" s="18" t="str">
        <f>+'EVALUACION CON CONTROLES'!L23</f>
        <v>BAJO</v>
      </c>
      <c r="S18" s="19" t="str">
        <f>+'EVALUACION CON CONTROLES'!M23</f>
        <v>NO</v>
      </c>
      <c r="T18" s="19" t="str">
        <f>+'EVALUACION CON CONTROLES'!N23</f>
        <v xml:space="preserve">ENTIDAD ESTATAL </v>
      </c>
      <c r="U18" s="19" t="str">
        <f>+'EVALUACION CON CONTROLES'!O23</f>
        <v xml:space="preserve">DURANTE EL PROCESO PRE CONTRACTUAL </v>
      </c>
      <c r="V18" s="19" t="str">
        <f>+'EVALUACION CON CONTROLES'!P23</f>
        <v xml:space="preserve">CULMINADO EL PROCESO PRECONTRACTUAL </v>
      </c>
      <c r="W18" s="19" t="str">
        <f>+'EVALUACION CON CONTROLES'!Q23</f>
        <v>SEMANAL</v>
      </c>
      <c r="X18" s="20">
        <f>+'EVALUACION CON CONTROLES'!R23</f>
        <v>0</v>
      </c>
    </row>
    <row r="19" spans="2:24" ht="106.5" customHeight="1">
      <c r="B19" s="17">
        <v>10</v>
      </c>
      <c r="C19" s="19" t="str">
        <f>+'EVALUACION CON CONTROLES'!C24:F24</f>
        <v>Inadecuada evaluación de las ofertas y/o verificación de requisitos habilitantes</v>
      </c>
      <c r="D19" s="18" t="str">
        <f>+'EVALUACION CON CONTROLES'!B24</f>
        <v>SELECCIÓN</v>
      </c>
      <c r="E19" s="18" t="str">
        <f>VLOOKUP(C19,'IDENTIFICACION Y ANALISIS'!$B$19:$F$67,3,FALSE)</f>
        <v>Especifico</v>
      </c>
      <c r="F19" s="18" t="str">
        <f>VLOOKUP(C19,'IDENTIFICACION Y ANALISIS'!$B$19:$F$67,4,FALSE)</f>
        <v>Interno</v>
      </c>
      <c r="G19" s="19" t="str">
        <f>+EVALUACION!H25</f>
        <v>Posibilidad de adjudicación errónea y posteriores reclamaciones o litigios.</v>
      </c>
      <c r="H19" s="19">
        <f>+EVALUACION!I25</f>
        <v>3</v>
      </c>
      <c r="I19" s="19">
        <f>+EVALUACION!J25</f>
        <v>2</v>
      </c>
      <c r="J19" s="19">
        <f>+EVALUACION!K25</f>
        <v>5</v>
      </c>
      <c r="K19" s="18" t="str">
        <f>+EVALUACION!L25</f>
        <v>MEDIO</v>
      </c>
      <c r="L19" s="19" t="s">
        <v>212</v>
      </c>
      <c r="M19" s="18"/>
      <c r="N19" s="19" t="str">
        <f>+'EVALUACION CON CONTROLES'!G24</f>
        <v>Conformar comité evaluador con perfiles técnicos y jurídicos idóneos y seguimiento del proceso.</v>
      </c>
      <c r="O19" s="19">
        <f>+'EVALUACION CON CONTROLES'!I24</f>
        <v>3</v>
      </c>
      <c r="P19" s="19">
        <f>+'EVALUACION CON CONTROLES'!J24</f>
        <v>2</v>
      </c>
      <c r="Q19" s="19">
        <f>+'EVALUACION CON CONTROLES'!K24</f>
        <v>5</v>
      </c>
      <c r="R19" s="18" t="str">
        <f>+'EVALUACION CON CONTROLES'!L24</f>
        <v>MEDIO</v>
      </c>
      <c r="S19" s="19" t="str">
        <f>+'EVALUACION CON CONTROLES'!M24</f>
        <v>NO</v>
      </c>
      <c r="T19" s="19" t="str">
        <f>+'EVALUACION CON CONTROLES'!N24</f>
        <v xml:space="preserve">ENTIDAD ESTATAL </v>
      </c>
      <c r="U19" s="19" t="str">
        <f>+'EVALUACION CON CONTROLES'!O24</f>
        <v xml:space="preserve">DURANTE EL PROCESO PRE CONTRACTUAL </v>
      </c>
      <c r="V19" s="19" t="str">
        <f>+'EVALUACION CON CONTROLES'!P24</f>
        <v xml:space="preserve">CULMINADO EL PROCESO PRECONTRACTUAL </v>
      </c>
      <c r="W19" s="19" t="str">
        <f>+'EVALUACION CON CONTROLES'!Q24</f>
        <v>SEMANAL</v>
      </c>
      <c r="X19" s="20">
        <f>+'EVALUACION CON CONTROLES'!R24</f>
        <v>0</v>
      </c>
    </row>
    <row r="20" spans="2:24" ht="106.5" customHeight="1">
      <c r="B20" s="17">
        <v>11</v>
      </c>
      <c r="C20" s="19" t="str">
        <f>+'EVALUACION CON CONTROLES'!C25:F25</f>
        <v>Inadecuado manejo administrativo del proceso contractual</v>
      </c>
      <c r="D20" s="18" t="str">
        <f>+'EVALUACION CON CONTROLES'!B25</f>
        <v>SELECCIÓN</v>
      </c>
      <c r="E20" s="18" t="str">
        <f>VLOOKUP(C20,'IDENTIFICACION Y ANALISIS'!$B$19:$F$67,3,FALSE)</f>
        <v>Especifico</v>
      </c>
      <c r="F20" s="18" t="str">
        <f>VLOOKUP(C20,'IDENTIFICACION Y ANALISIS'!$B$19:$F$67,4,FALSE)</f>
        <v>Interno</v>
      </c>
      <c r="G20" s="19" t="str">
        <f>+EVALUACION!H26</f>
        <v>Genera ineficiencia, pérdida de trazabilidad y posible responsabilidad fiscal.</v>
      </c>
      <c r="H20" s="19">
        <f>+EVALUACION!I26</f>
        <v>3</v>
      </c>
      <c r="I20" s="19">
        <f>+EVALUACION!J26</f>
        <v>2</v>
      </c>
      <c r="J20" s="19">
        <f>+EVALUACION!K26</f>
        <v>5</v>
      </c>
      <c r="K20" s="18" t="str">
        <f>+EVALUACION!L26</f>
        <v>MEDIO</v>
      </c>
      <c r="L20" s="19" t="s">
        <v>212</v>
      </c>
      <c r="M20" s="18"/>
      <c r="N20" s="19" t="str">
        <f>+'EVALUACION CON CONTROLES'!G25</f>
        <v>Fortalecer la planeación y cronogramas del proceso en SECOP con responsables definidos.</v>
      </c>
      <c r="O20" s="19">
        <f>+'EVALUACION CON CONTROLES'!I25</f>
        <v>3</v>
      </c>
      <c r="P20" s="19">
        <f>+'EVALUACION CON CONTROLES'!J25</f>
        <v>2</v>
      </c>
      <c r="Q20" s="19">
        <f>+'EVALUACION CON CONTROLES'!K25</f>
        <v>5</v>
      </c>
      <c r="R20" s="18" t="str">
        <f>+'EVALUACION CON CONTROLES'!L25</f>
        <v>MEDIO</v>
      </c>
      <c r="S20" s="19" t="str">
        <f>+'EVALUACION CON CONTROLES'!M25</f>
        <v>NO</v>
      </c>
      <c r="T20" s="19" t="str">
        <f>+'EVALUACION CON CONTROLES'!N25</f>
        <v xml:space="preserve">ENTIDAD ESTATAL </v>
      </c>
      <c r="U20" s="19" t="str">
        <f>+'EVALUACION CON CONTROLES'!O25</f>
        <v xml:space="preserve">DURANTE EL PROCESO PRE CONTRACTUAL </v>
      </c>
      <c r="V20" s="19" t="str">
        <f>+'EVALUACION CON CONTROLES'!P25</f>
        <v xml:space="preserve">CULMINADO EL PROCESO PRECONTRACTUAL </v>
      </c>
      <c r="W20" s="19" t="str">
        <f>+'EVALUACION CON CONTROLES'!Q25</f>
        <v>SEMANAL</v>
      </c>
      <c r="X20" s="20">
        <f>+'EVALUACION CON CONTROLES'!R25</f>
        <v>0</v>
      </c>
    </row>
    <row r="21" spans="2:24" ht="106.5" customHeight="1">
      <c r="B21" s="17">
        <v>12</v>
      </c>
      <c r="C21" s="19" t="str">
        <f>+'EVALUACION CON CONTROLES'!C26:F26</f>
        <v>Falta de claridad en la elaboración de los actos administrativos</v>
      </c>
      <c r="D21" s="18" t="str">
        <f>+'EVALUACION CON CONTROLES'!B26</f>
        <v>SELECCIÓN</v>
      </c>
      <c r="E21" s="18" t="str">
        <f>VLOOKUP(C21,'IDENTIFICACION Y ANALISIS'!$B$19:$F$67,3,FALSE)</f>
        <v>Especifico</v>
      </c>
      <c r="F21" s="18" t="str">
        <f>VLOOKUP(C21,'IDENTIFICACION Y ANALISIS'!$B$19:$F$67,4,FALSE)</f>
        <v>Interno</v>
      </c>
      <c r="G21" s="19" t="str">
        <f>+EVALUACION!H27</f>
        <v>Causa inseguridad jurídica y posibles demandas o nulidades.</v>
      </c>
      <c r="H21" s="19">
        <f>+EVALUACION!I27</f>
        <v>3</v>
      </c>
      <c r="I21" s="19">
        <f>+EVALUACION!J27</f>
        <v>2</v>
      </c>
      <c r="J21" s="19">
        <f>+EVALUACION!K27</f>
        <v>5</v>
      </c>
      <c r="K21" s="18" t="str">
        <f>+EVALUACION!L27</f>
        <v>MEDIO</v>
      </c>
      <c r="L21" s="19" t="s">
        <v>212</v>
      </c>
      <c r="M21" s="18"/>
      <c r="N21" s="19" t="str">
        <f>+'EVALUACION CON CONTROLES'!G26</f>
        <v xml:space="preserve">Revisión jurídica previa y capacitaciones al personal responsable de los actos administrativos.
</v>
      </c>
      <c r="O21" s="19">
        <f>+'EVALUACION CON CONTROLES'!I26</f>
        <v>3</v>
      </c>
      <c r="P21" s="19">
        <f>+'EVALUACION CON CONTROLES'!J26</f>
        <v>2</v>
      </c>
      <c r="Q21" s="19">
        <f>+'EVALUACION CON CONTROLES'!K26</f>
        <v>5</v>
      </c>
      <c r="R21" s="18" t="str">
        <f>+'EVALUACION CON CONTROLES'!L26</f>
        <v>MEDIO</v>
      </c>
      <c r="S21" s="19" t="str">
        <f>+'EVALUACION CON CONTROLES'!M26</f>
        <v>NO</v>
      </c>
      <c r="T21" s="19" t="str">
        <f>+'EVALUACION CON CONTROLES'!N26</f>
        <v xml:space="preserve">ENTIDAD ESTATAL </v>
      </c>
      <c r="U21" s="19" t="str">
        <f>+'EVALUACION CON CONTROLES'!O26</f>
        <v xml:space="preserve">DURANTE EL PROCESO PRE CONTRACTUAL </v>
      </c>
      <c r="V21" s="19" t="str">
        <f>+'EVALUACION CON CONTROLES'!P26</f>
        <v xml:space="preserve">CULMINADO EL PROCESO PRECONTRACTUAL </v>
      </c>
      <c r="W21" s="19" t="str">
        <f>+'EVALUACION CON CONTROLES'!Q26</f>
        <v>SEMANAL</v>
      </c>
      <c r="X21" s="20">
        <f>+'EVALUACION CON CONTROLES'!R26</f>
        <v>0</v>
      </c>
    </row>
    <row r="22" spans="2:24" ht="106.5" customHeight="1">
      <c r="B22" s="17">
        <v>13</v>
      </c>
      <c r="C22" s="19" t="str">
        <f>+'EVALUACION CON CONTROLES'!C27:F27</f>
        <v>Contestación inoportuna a todas las observaciones formuladas a los documentos de la contratación</v>
      </c>
      <c r="D22" s="18" t="str">
        <f>+'EVALUACION CON CONTROLES'!B27</f>
        <v>SELECCIÓN</v>
      </c>
      <c r="E22" s="18" t="str">
        <f>VLOOKUP(C22,'IDENTIFICACION Y ANALISIS'!$B$19:$F$67,3,FALSE)</f>
        <v>Especifico</v>
      </c>
      <c r="F22" s="18" t="str">
        <f>VLOOKUP(C22,'IDENTIFICACION Y ANALISIS'!$B$19:$F$67,4,FALSE)</f>
        <v>Interno</v>
      </c>
      <c r="G22" s="19" t="str">
        <f>+EVALUACION!H28</f>
        <v>Afecta la transparencia y puede abrir espacio a recursos o impugnaciones.</v>
      </c>
      <c r="H22" s="19">
        <f>+EVALUACION!I28</f>
        <v>3</v>
      </c>
      <c r="I22" s="19">
        <f>+EVALUACION!J28</f>
        <v>2</v>
      </c>
      <c r="J22" s="19">
        <f>+EVALUACION!K28</f>
        <v>5</v>
      </c>
      <c r="K22" s="18" t="str">
        <f>+EVALUACION!L28</f>
        <v>MEDIO</v>
      </c>
      <c r="L22" s="19" t="s">
        <v>212</v>
      </c>
      <c r="M22" s="18"/>
      <c r="N22" s="19" t="str">
        <f>+'EVALUACION CON CONTROLES'!G27</f>
        <v>Establecer cronograma interno de respuestas y seguimiento diario al SECOP.</v>
      </c>
      <c r="O22" s="19">
        <f>+'EVALUACION CON CONTROLES'!I27</f>
        <v>3</v>
      </c>
      <c r="P22" s="19">
        <f>+'EVALUACION CON CONTROLES'!J27</f>
        <v>2</v>
      </c>
      <c r="Q22" s="19">
        <f>+'EVALUACION CON CONTROLES'!K27</f>
        <v>5</v>
      </c>
      <c r="R22" s="18" t="str">
        <f>+'EVALUACION CON CONTROLES'!L27</f>
        <v>MEDIO</v>
      </c>
      <c r="S22" s="19" t="str">
        <f>+'EVALUACION CON CONTROLES'!M27</f>
        <v>NO</v>
      </c>
      <c r="T22" s="19" t="str">
        <f>+'EVALUACION CON CONTROLES'!N27</f>
        <v xml:space="preserve">ENTIDAD ESTATAL </v>
      </c>
      <c r="U22" s="19" t="str">
        <f>+'EVALUACION CON CONTROLES'!O27</f>
        <v xml:space="preserve">DURANTE EL PROCESO PRE CONTRACTUAL </v>
      </c>
      <c r="V22" s="19" t="str">
        <f>+'EVALUACION CON CONTROLES'!P27</f>
        <v xml:space="preserve">CULMINADO EL PROCESO PRECONTRACTUAL </v>
      </c>
      <c r="W22" s="19" t="str">
        <f>+'EVALUACION CON CONTROLES'!Q27</f>
        <v>SEMANAL</v>
      </c>
      <c r="X22" s="20">
        <f>+'EVALUACION CON CONTROLES'!R27</f>
        <v>0</v>
      </c>
    </row>
    <row r="23" spans="2:24" ht="106.5" customHeight="1">
      <c r="B23" s="17">
        <v>14</v>
      </c>
      <c r="C23" s="19" t="str">
        <f>+'EVALUACION CON CONTROLES'!C28:F28</f>
        <v>No publicación de la documentación del proceso de selección en el SECOP</v>
      </c>
      <c r="D23" s="18" t="str">
        <f>+'EVALUACION CON CONTROLES'!B28</f>
        <v>SELECCIÓN</v>
      </c>
      <c r="E23" s="18" t="str">
        <f>VLOOKUP(C23,'IDENTIFICACION Y ANALISIS'!$B$19:$F$67,3,FALSE)</f>
        <v>Especifico</v>
      </c>
      <c r="F23" s="18" t="str">
        <f>VLOOKUP(C23,'IDENTIFICACION Y ANALISIS'!$B$19:$F$67,4,FALSE)</f>
        <v>Interno</v>
      </c>
      <c r="G23" s="19" t="str">
        <f>+EVALUACION!H29</f>
        <v xml:space="preserve">Limita la publicidad del proceso y puede constituir un hallazgo administrativo </v>
      </c>
      <c r="H23" s="19">
        <f>+EVALUACION!I29</f>
        <v>3</v>
      </c>
      <c r="I23" s="19">
        <f>+EVALUACION!J29</f>
        <v>2</v>
      </c>
      <c r="J23" s="19">
        <f>+EVALUACION!K29</f>
        <v>5</v>
      </c>
      <c r="K23" s="18" t="str">
        <f>+EVALUACION!L29</f>
        <v>MEDIO</v>
      </c>
      <c r="L23" s="19" t="s">
        <v>212</v>
      </c>
      <c r="M23" s="18"/>
      <c r="N23" s="19" t="str">
        <f>+'EVALUACION CON CONTROLES'!G28</f>
        <v>Designar responsable de publicación y verificación del cumplimiento normativo.</v>
      </c>
      <c r="O23" s="19">
        <f>+'EVALUACION CON CONTROLES'!I28</f>
        <v>3</v>
      </c>
      <c r="P23" s="19">
        <f>+'EVALUACION CON CONTROLES'!J28</f>
        <v>2</v>
      </c>
      <c r="Q23" s="19">
        <f>+'EVALUACION CON CONTROLES'!K28</f>
        <v>5</v>
      </c>
      <c r="R23" s="18" t="str">
        <f>+'EVALUACION CON CONTROLES'!L28</f>
        <v>MEDIO</v>
      </c>
      <c r="S23" s="19" t="str">
        <f>+'EVALUACION CON CONTROLES'!M28</f>
        <v>NO</v>
      </c>
      <c r="T23" s="19" t="str">
        <f>+'EVALUACION CON CONTROLES'!N28</f>
        <v xml:space="preserve">ENTIDAD ESTATAL </v>
      </c>
      <c r="U23" s="19" t="str">
        <f>+'EVALUACION CON CONTROLES'!O28</f>
        <v xml:space="preserve">DURANTE EL PROCESO PRE CONTRACTUAL </v>
      </c>
      <c r="V23" s="19" t="str">
        <f>+'EVALUACION CON CONTROLES'!P28</f>
        <v xml:space="preserve">CULMINADO EL PROCESO PRECONTRACTUAL </v>
      </c>
      <c r="W23" s="19" t="str">
        <f>+'EVALUACION CON CONTROLES'!Q28</f>
        <v>SEMANAL</v>
      </c>
      <c r="X23" s="20">
        <f>+'EVALUACION CON CONTROLES'!R28</f>
        <v>0</v>
      </c>
    </row>
    <row r="24" spans="2:24" ht="106.5" customHeight="1">
      <c r="B24" s="17">
        <v>15</v>
      </c>
      <c r="C24" s="19" t="str">
        <f>+'EVALUACION CON CONTROLES'!C29:F29</f>
        <v>Confabulacion de los proponentes (Colusión)</v>
      </c>
      <c r="D24" s="18" t="str">
        <f>+'EVALUACION CON CONTROLES'!B29</f>
        <v>SELECCIÓN</v>
      </c>
      <c r="E24" s="18" t="str">
        <f>VLOOKUP(C24,'IDENTIFICACION Y ANALISIS'!$B$19:$F$67,3,FALSE)</f>
        <v>Especifico</v>
      </c>
      <c r="F24" s="18" t="str">
        <f>VLOOKUP(C24,'IDENTIFICACION Y ANALISIS'!$B$19:$F$67,4,FALSE)</f>
        <v>Interno</v>
      </c>
      <c r="G24" s="19" t="str">
        <f>+EVALUACION!H30</f>
        <v>Atenta contra la libre competencia y encarece o desnaturaliza el objeto contractual.</v>
      </c>
      <c r="H24" s="19">
        <f>+EVALUACION!I30</f>
        <v>4</v>
      </c>
      <c r="I24" s="19">
        <f>+EVALUACION!J30</f>
        <v>1</v>
      </c>
      <c r="J24" s="19">
        <f>+EVALUACION!K30</f>
        <v>5</v>
      </c>
      <c r="K24" s="18" t="str">
        <f>+EVALUACION!L30</f>
        <v>MEDIO</v>
      </c>
      <c r="L24" s="19" t="s">
        <v>212</v>
      </c>
      <c r="M24" s="18"/>
      <c r="N24" s="19" t="str">
        <f>+'EVALUACION CON CONTROLES'!G29</f>
        <v>Solicitar apoyo a organismos de control y usar herramientas de análisis de competencia.</v>
      </c>
      <c r="O24" s="19">
        <f>+'EVALUACION CON CONTROLES'!I29</f>
        <v>4</v>
      </c>
      <c r="P24" s="19">
        <f>+'EVALUACION CON CONTROLES'!J29</f>
        <v>1</v>
      </c>
      <c r="Q24" s="19">
        <f>+'EVALUACION CON CONTROLES'!K29</f>
        <v>5</v>
      </c>
      <c r="R24" s="18" t="str">
        <f>+'EVALUACION CON CONTROLES'!L29</f>
        <v>MEDIO</v>
      </c>
      <c r="S24" s="19" t="str">
        <f>+'EVALUACION CON CONTROLES'!M29</f>
        <v>NO</v>
      </c>
      <c r="T24" s="19" t="str">
        <f>+'EVALUACION CON CONTROLES'!N29</f>
        <v xml:space="preserve">ENTIDAD ESTATAL </v>
      </c>
      <c r="U24" s="19" t="str">
        <f>+'EVALUACION CON CONTROLES'!O29</f>
        <v xml:space="preserve">DURANTE EL PROCESO PRE CONTRACTUAL </v>
      </c>
      <c r="V24" s="19" t="str">
        <f>+'EVALUACION CON CONTROLES'!P29</f>
        <v xml:space="preserve">CULMINADO EL PROCESO PRECONTRACTUAL </v>
      </c>
      <c r="W24" s="19" t="str">
        <f>+'EVALUACION CON CONTROLES'!Q29</f>
        <v>SEMANAL</v>
      </c>
      <c r="X24" s="20">
        <f>+'EVALUACION CON CONTROLES'!R29</f>
        <v>0</v>
      </c>
    </row>
    <row r="25" spans="2:24" ht="106.5" customHeight="1">
      <c r="B25" s="17">
        <v>16</v>
      </c>
      <c r="C25" s="19" t="str">
        <f>+'EVALUACION CON CONTROLES'!C30:F30</f>
        <v>Selección de ofertas con precios  artificialmente bajos.</v>
      </c>
      <c r="D25" s="18" t="str">
        <f>+'EVALUACION CON CONTROLES'!B30</f>
        <v>SELECCIÓN</v>
      </c>
      <c r="E25" s="18" t="str">
        <f>VLOOKUP(C25,'IDENTIFICACION Y ANALISIS'!$B$19:$F$67,3,FALSE)</f>
        <v>Especifico</v>
      </c>
      <c r="F25" s="18" t="str">
        <f>VLOOKUP(C25,'IDENTIFICACION Y ANALISIS'!$B$19:$F$67,4,FALSE)</f>
        <v>Interno</v>
      </c>
      <c r="G25" s="19" t="str">
        <f>+EVALUACION!H31</f>
        <v>Riesgo de incumplimiento contractual por inviabilidad financiera del proponente</v>
      </c>
      <c r="H25" s="19">
        <f>+EVALUACION!I31</f>
        <v>3</v>
      </c>
      <c r="I25" s="19">
        <f>+EVALUACION!J31</f>
        <v>2</v>
      </c>
      <c r="J25" s="19">
        <f>+EVALUACION!K31</f>
        <v>5</v>
      </c>
      <c r="K25" s="18" t="str">
        <f>+EVALUACION!L31</f>
        <v>MEDIO</v>
      </c>
      <c r="L25" s="19" t="s">
        <v>212</v>
      </c>
      <c r="M25" s="18"/>
      <c r="N25" s="19" t="str">
        <f>+'EVALUACION CON CONTROLES'!G30</f>
        <v>Exigir justificación de precios y aplicar causales de rechazo por temeridad.</v>
      </c>
      <c r="O25" s="19">
        <f>+'EVALUACION CON CONTROLES'!I30</f>
        <v>3</v>
      </c>
      <c r="P25" s="19">
        <f>+'EVALUACION CON CONTROLES'!J30</f>
        <v>2</v>
      </c>
      <c r="Q25" s="19">
        <f>+'EVALUACION CON CONTROLES'!K30</f>
        <v>5</v>
      </c>
      <c r="R25" s="18" t="str">
        <f>+'EVALUACION CON CONTROLES'!L30</f>
        <v>MEDIO</v>
      </c>
      <c r="S25" s="19" t="str">
        <f>+'EVALUACION CON CONTROLES'!M30</f>
        <v>NO</v>
      </c>
      <c r="T25" s="19" t="str">
        <f>+'EVALUACION CON CONTROLES'!N30</f>
        <v xml:space="preserve">ENTIDAD ESTATAL </v>
      </c>
      <c r="U25" s="19" t="str">
        <f>+'EVALUACION CON CONTROLES'!O30</f>
        <v xml:space="preserve">DURANTE EL PROCESO PRE CONTRACTUAL </v>
      </c>
      <c r="V25" s="19" t="str">
        <f>+'EVALUACION CON CONTROLES'!P30</f>
        <v xml:space="preserve">CULMINADO EL PROCESO PRECONTRACTUAL </v>
      </c>
      <c r="W25" s="19" t="str">
        <f>+'EVALUACION CON CONTROLES'!Q30</f>
        <v>SEMANAL</v>
      </c>
      <c r="X25" s="20">
        <f>+'EVALUACION CON CONTROLES'!R30</f>
        <v>0</v>
      </c>
    </row>
    <row r="26" spans="2:24" ht="106.5" customHeight="1">
      <c r="B26" s="17">
        <v>17</v>
      </c>
      <c r="C26" s="19" t="str">
        <f>+'EVALUACION CON CONTROLES'!C31:F31</f>
        <v xml:space="preserve">Riesgo de que no se firme el contrato. </v>
      </c>
      <c r="D26" s="18" t="str">
        <f>+'EVALUACION CON CONTROLES'!B31</f>
        <v>CONTRATACIÓN</v>
      </c>
      <c r="E26" s="18" t="str">
        <f>VLOOKUP(C26,'IDENTIFICACION Y ANALISIS'!$B$19:$F$67,3,FALSE)</f>
        <v>Especifico</v>
      </c>
      <c r="F26" s="18" t="str">
        <f>VLOOKUP(C26,'IDENTIFICACION Y ANALISIS'!$B$19:$F$67,4,FALSE)</f>
        <v>Externo</v>
      </c>
      <c r="G26" s="19" t="str">
        <f>+EVALUACION!H32</f>
        <v>Retrasa el inicio del proyecto y afecta la ejecución operativa.</v>
      </c>
      <c r="H26" s="19">
        <f>+EVALUACION!I32</f>
        <v>2</v>
      </c>
      <c r="I26" s="19">
        <f>+EVALUACION!J32</f>
        <v>2</v>
      </c>
      <c r="J26" s="19">
        <f>+EVALUACION!K32</f>
        <v>4</v>
      </c>
      <c r="K26" s="18" t="str">
        <f>+EVALUACION!L32</f>
        <v>BAJO</v>
      </c>
      <c r="L26" s="19" t="s">
        <v>212</v>
      </c>
      <c r="M26" s="18"/>
      <c r="N26" s="19" t="str">
        <f>+'EVALUACION CON CONTROLES'!G31</f>
        <v>Establecer actas de adjudicación con plazos claros y verificación diaria de avances.</v>
      </c>
      <c r="O26" s="19">
        <f>+'EVALUACION CON CONTROLES'!I31</f>
        <v>2</v>
      </c>
      <c r="P26" s="19">
        <f>+'EVALUACION CON CONTROLES'!J31</f>
        <v>2</v>
      </c>
      <c r="Q26" s="19">
        <f>+'EVALUACION CON CONTROLES'!K31</f>
        <v>4</v>
      </c>
      <c r="R26" s="18" t="str">
        <f>+'EVALUACION CON CONTROLES'!L31</f>
        <v>BAJO</v>
      </c>
      <c r="S26" s="19" t="str">
        <f>+'EVALUACION CON CONTROLES'!M31</f>
        <v>NO</v>
      </c>
      <c r="T26" s="19" t="str">
        <f>+'EVALUACION CON CONTROLES'!N31</f>
        <v xml:space="preserve">ENTIDAD ESTATAL </v>
      </c>
      <c r="U26" s="19" t="str">
        <f>+'EVALUACION CON CONTROLES'!O31</f>
        <v xml:space="preserve">DURANTE EL PROCESO CONTRACTUAL </v>
      </c>
      <c r="V26" s="19" t="str">
        <f>+'EVALUACION CON CONTROLES'!P31</f>
        <v xml:space="preserve">CULMINADO EL PROCESO CONTRACTUAL </v>
      </c>
      <c r="W26" s="19" t="str">
        <f>+'EVALUACION CON CONTROLES'!Q31</f>
        <v>SEMANAL</v>
      </c>
      <c r="X26" s="20">
        <f>+'EVALUACION CON CONTROLES'!R31</f>
        <v>0</v>
      </c>
    </row>
    <row r="27" spans="2:24" ht="106.5" customHeight="1">
      <c r="B27" s="17">
        <v>18</v>
      </c>
      <c r="C27" s="19" t="str">
        <f>+'EVALUACION CON CONTROLES'!C32:F32</f>
        <v>Falta de constitución o constitución tardía de la garantía única. Aceptación de garantías que no se ajustan a lo contemplado en el contrato</v>
      </c>
      <c r="D27" s="18" t="str">
        <f>+'EVALUACION CON CONTROLES'!B32</f>
        <v>CONTRATACIÓN</v>
      </c>
      <c r="E27" s="18" t="str">
        <f>VLOOKUP(C27,'IDENTIFICACION Y ANALISIS'!$B$19:$F$67,3,FALSE)</f>
        <v>Especifico</v>
      </c>
      <c r="F27" s="18" t="str">
        <f>VLOOKUP(C27,'IDENTIFICACION Y ANALISIS'!$B$19:$F$67,4,FALSE)</f>
        <v>Externo</v>
      </c>
      <c r="G27" s="19" t="str">
        <f>+EVALUACION!H33</f>
        <v>Deja desprotegido el interés contractual y puede impedir el perfeccionamiento.</v>
      </c>
      <c r="H27" s="19">
        <f>+EVALUACION!I33</f>
        <v>3</v>
      </c>
      <c r="I27" s="19">
        <f>+EVALUACION!J33</f>
        <v>3</v>
      </c>
      <c r="J27" s="19">
        <f>+EVALUACION!K33</f>
        <v>6</v>
      </c>
      <c r="K27" s="18" t="str">
        <f>+EVALUACION!L33</f>
        <v>ALTO</v>
      </c>
      <c r="L27" s="19" t="s">
        <v>212</v>
      </c>
      <c r="M27" s="18"/>
      <c r="N27" s="19" t="str">
        <f>+'EVALUACION CON CONTROLES'!G32</f>
        <v>Exigir garantías antes del perfeccionamiento y revisar su contenido jurídico.</v>
      </c>
      <c r="O27" s="19">
        <f>+'EVALUACION CON CONTROLES'!I32</f>
        <v>3</v>
      </c>
      <c r="P27" s="19">
        <f>+'EVALUACION CON CONTROLES'!J32</f>
        <v>3</v>
      </c>
      <c r="Q27" s="19">
        <f>+'EVALUACION CON CONTROLES'!K32</f>
        <v>6</v>
      </c>
      <c r="R27" s="18" t="str">
        <f>+'EVALUACION CON CONTROLES'!L32</f>
        <v>ALTO</v>
      </c>
      <c r="S27" s="19" t="str">
        <f>+'EVALUACION CON CONTROLES'!M32</f>
        <v>NO</v>
      </c>
      <c r="T27" s="19" t="str">
        <f>+'EVALUACION CON CONTROLES'!N32</f>
        <v xml:space="preserve">ENTIDAD ESTATAL </v>
      </c>
      <c r="U27" s="19" t="str">
        <f>+'EVALUACION CON CONTROLES'!O32</f>
        <v xml:space="preserve">DURANTE EL PROCESO CONTRACTUAL </v>
      </c>
      <c r="V27" s="19" t="str">
        <f>+'EVALUACION CON CONTROLES'!P32</f>
        <v xml:space="preserve">CULMINADO EL PROCESO CONTRACTUAL </v>
      </c>
      <c r="W27" s="19" t="str">
        <f>+'EVALUACION CON CONTROLES'!Q32</f>
        <v>SEMANAL</v>
      </c>
      <c r="X27" s="20">
        <f>+'EVALUACION CON CONTROLES'!R32</f>
        <v>0</v>
      </c>
    </row>
    <row r="28" spans="2:24" ht="106.5" customHeight="1">
      <c r="B28" s="17">
        <v>19</v>
      </c>
      <c r="C28" s="19" t="str">
        <f>+'EVALUACION CON CONTROLES'!C33:F33</f>
        <v>Falta de solicitud o solicitud tardía del registro  presupuestal</v>
      </c>
      <c r="D28" s="18" t="str">
        <f>+'EVALUACION CON CONTROLES'!B33</f>
        <v>CONTRATACIÓN</v>
      </c>
      <c r="E28" s="18" t="str">
        <f>VLOOKUP(C28,'IDENTIFICACION Y ANALISIS'!$B$19:$F$67,3,FALSE)</f>
        <v>Especifico</v>
      </c>
      <c r="F28" s="18" t="str">
        <f>VLOOKUP(C28,'IDENTIFICACION Y ANALISIS'!$B$19:$F$67,4,FALSE)</f>
        <v>Interno</v>
      </c>
      <c r="G28" s="19" t="str">
        <f>+EVALUACION!H34</f>
        <v>Impide el perfeccionamiento del contrato y genera demoras.</v>
      </c>
      <c r="H28" s="19">
        <f>+EVALUACION!I34</f>
        <v>3</v>
      </c>
      <c r="I28" s="19">
        <f>+EVALUACION!J34</f>
        <v>1</v>
      </c>
      <c r="J28" s="19">
        <f>+EVALUACION!K34</f>
        <v>4</v>
      </c>
      <c r="K28" s="18" t="str">
        <f>+EVALUACION!L34</f>
        <v>BAJO</v>
      </c>
      <c r="L28" s="19" t="s">
        <v>212</v>
      </c>
      <c r="M28" s="18"/>
      <c r="N28" s="19" t="str">
        <f>+'EVALUACION CON CONTROLES'!G33</f>
        <v>Coordinar previamente con la oficina financiera la emisión del CDP y RP.</v>
      </c>
      <c r="O28" s="19">
        <f>+'EVALUACION CON CONTROLES'!I33</f>
        <v>3</v>
      </c>
      <c r="P28" s="19">
        <f>+'EVALUACION CON CONTROLES'!J33</f>
        <v>1</v>
      </c>
      <c r="Q28" s="19">
        <f>+'EVALUACION CON CONTROLES'!K33</f>
        <v>4</v>
      </c>
      <c r="R28" s="18" t="str">
        <f>+'EVALUACION CON CONTROLES'!L33</f>
        <v>BAJO</v>
      </c>
      <c r="S28" s="19" t="str">
        <f>+'EVALUACION CON CONTROLES'!M33</f>
        <v>NO</v>
      </c>
      <c r="T28" s="19" t="str">
        <f>+'EVALUACION CON CONTROLES'!N33</f>
        <v xml:space="preserve">ENTIDAD ESTATAL </v>
      </c>
      <c r="U28" s="19" t="str">
        <f>+'EVALUACION CON CONTROLES'!O33</f>
        <v xml:space="preserve">DURANTE EL PROCESO CONTRACTUAL </v>
      </c>
      <c r="V28" s="19" t="str">
        <f>+'EVALUACION CON CONTROLES'!P33</f>
        <v xml:space="preserve">CULMINADO EL PROCESO CONTRACTUAL </v>
      </c>
      <c r="W28" s="19" t="str">
        <f>+'EVALUACION CON CONTROLES'!Q33</f>
        <v>SEMANAL</v>
      </c>
      <c r="X28" s="20">
        <f>+'EVALUACION CON CONTROLES'!R33</f>
        <v>0</v>
      </c>
    </row>
    <row r="29" spans="2:24" ht="106.5" customHeight="1">
      <c r="B29" s="17">
        <v>20</v>
      </c>
      <c r="C29" s="19" t="str">
        <f>+'EVALUACION CON CONTROLES'!C34:F34</f>
        <v>No publicación de la documentación del proceso de selección en el SECOP</v>
      </c>
      <c r="D29" s="18" t="str">
        <f>+'EVALUACION CON CONTROLES'!B34</f>
        <v>CONTRATACIÓN</v>
      </c>
      <c r="E29" s="18" t="str">
        <f>VLOOKUP(C29,'IDENTIFICACION Y ANALISIS'!$B$19:$F$67,3,FALSE)</f>
        <v>Especifico</v>
      </c>
      <c r="F29" s="18" t="str">
        <f>VLOOKUP(C29,'IDENTIFICACION Y ANALISIS'!$B$19:$F$67,4,FALSE)</f>
        <v>Interno</v>
      </c>
      <c r="G29" s="19" t="str">
        <f>+EVALUACION!H35</f>
        <v xml:space="preserve">Limita la publicidad del proceso y puede constituir un hallazgo administrativo </v>
      </c>
      <c r="H29" s="19">
        <f>+EVALUACION!I35</f>
        <v>3</v>
      </c>
      <c r="I29" s="19">
        <f>+EVALUACION!J35</f>
        <v>2</v>
      </c>
      <c r="J29" s="19">
        <f>+EVALUACION!K35</f>
        <v>5</v>
      </c>
      <c r="K29" s="18" t="str">
        <f>+EVALUACION!L35</f>
        <v>MEDIO</v>
      </c>
      <c r="L29" s="19" t="s">
        <v>212</v>
      </c>
      <c r="M29" s="18"/>
      <c r="N29" s="19" t="str">
        <f>+'EVALUACION CON CONTROLES'!G34</f>
        <v>Garantizar transparencia en el proceso y documentación completa para evitar litigios.</v>
      </c>
      <c r="O29" s="19">
        <f>+'EVALUACION CON CONTROLES'!I34</f>
        <v>3</v>
      </c>
      <c r="P29" s="19">
        <f>+'EVALUACION CON CONTROLES'!J34</f>
        <v>2</v>
      </c>
      <c r="Q29" s="19">
        <f>+'EVALUACION CON CONTROLES'!K34</f>
        <v>5</v>
      </c>
      <c r="R29" s="18" t="str">
        <f>+'EVALUACION CON CONTROLES'!L34</f>
        <v>MEDIO</v>
      </c>
      <c r="S29" s="19" t="str">
        <f>+'EVALUACION CON CONTROLES'!M34</f>
        <v>NO</v>
      </c>
      <c r="T29" s="19" t="str">
        <f>+'EVALUACION CON CONTROLES'!N34</f>
        <v xml:space="preserve">ENTIDAD ESTATAL </v>
      </c>
      <c r="U29" s="19" t="str">
        <f>+'EVALUACION CON CONTROLES'!O34</f>
        <v xml:space="preserve">DURANTE EL PROCESO CONTRACTUAL </v>
      </c>
      <c r="V29" s="19" t="str">
        <f>+'EVALUACION CON CONTROLES'!P34</f>
        <v xml:space="preserve">CULMINADO EL PROCESO CONTRACTUAL </v>
      </c>
      <c r="W29" s="19" t="str">
        <f>+'EVALUACION CON CONTROLES'!Q34</f>
        <v>SEMANAL</v>
      </c>
      <c r="X29" s="20">
        <f>+'EVALUACION CON CONTROLES'!R34</f>
        <v>0</v>
      </c>
    </row>
    <row r="30" spans="2:24" ht="106.5" customHeight="1">
      <c r="B30" s="17">
        <v>21</v>
      </c>
      <c r="C30" s="19" t="str">
        <f>+'EVALUACION CON CONTROLES'!C35:F35</f>
        <v>Presentación de reclamos de terceros sobre la selección del oferente que retrasen el perfeccionamiento del contrato.</v>
      </c>
      <c r="D30" s="18" t="str">
        <f>+'EVALUACION CON CONTROLES'!B35</f>
        <v>CONTRATACIÓN</v>
      </c>
      <c r="E30" s="18" t="str">
        <f>VLOOKUP(C30,'IDENTIFICACION Y ANALISIS'!$B$19:$F$67,3,FALSE)</f>
        <v>Especifico</v>
      </c>
      <c r="F30" s="18" t="str">
        <f>VLOOKUP(C30,'IDENTIFICACION Y ANALISIS'!$B$19:$F$67,4,FALSE)</f>
        <v>Externo</v>
      </c>
      <c r="G30" s="19" t="str">
        <f>+EVALUACION!H36</f>
        <v>Aplaza el perfeccionamiento y genera incertidumbre en la ejecución.</v>
      </c>
      <c r="H30" s="19">
        <f>+EVALUACION!I36</f>
        <v>3</v>
      </c>
      <c r="I30" s="19">
        <f>+EVALUACION!J36</f>
        <v>2</v>
      </c>
      <c r="J30" s="19">
        <f>+EVALUACION!K36</f>
        <v>5</v>
      </c>
      <c r="K30" s="18" t="str">
        <f>+EVALUACION!L36</f>
        <v>MEDIO</v>
      </c>
      <c r="L30" s="19" t="s">
        <v>212</v>
      </c>
      <c r="M30" s="18"/>
      <c r="N30" s="19" t="str">
        <f>+'EVALUACION CON CONTROLES'!G35</f>
        <v>Incluir cláusulas de ajuste o cobertura de tipo de cambio si hay compras en divisas.</v>
      </c>
      <c r="O30" s="19">
        <f>+'EVALUACION CON CONTROLES'!I35</f>
        <v>3</v>
      </c>
      <c r="P30" s="19">
        <f>+'EVALUACION CON CONTROLES'!J35</f>
        <v>2</v>
      </c>
      <c r="Q30" s="19">
        <f>+'EVALUACION CON CONTROLES'!K35</f>
        <v>5</v>
      </c>
      <c r="R30" s="18" t="str">
        <f>+'EVALUACION CON CONTROLES'!L35</f>
        <v>MEDIO</v>
      </c>
      <c r="S30" s="19" t="str">
        <f>+'EVALUACION CON CONTROLES'!M35</f>
        <v>NO</v>
      </c>
      <c r="T30" s="19" t="str">
        <f>+'EVALUACION CON CONTROLES'!N35</f>
        <v xml:space="preserve">ENTIDAD ESTATAL </v>
      </c>
      <c r="U30" s="19" t="str">
        <f>+'EVALUACION CON CONTROLES'!O35</f>
        <v xml:space="preserve">DURANTE EL PROCESO CONTRACTUAL </v>
      </c>
      <c r="V30" s="19" t="str">
        <f>+'EVALUACION CON CONTROLES'!P35</f>
        <v xml:space="preserve">CULMINADO EL PROCESO CONTRACTUAL </v>
      </c>
      <c r="W30" s="19" t="str">
        <f>+'EVALUACION CON CONTROLES'!Q35</f>
        <v>SEMANAL</v>
      </c>
      <c r="X30" s="20">
        <f>+'EVALUACION CON CONTROLES'!R35</f>
        <v>0</v>
      </c>
    </row>
    <row r="31" spans="2:24" ht="106.5" customHeight="1">
      <c r="B31" s="17">
        <v>22</v>
      </c>
      <c r="C31" s="19" t="str">
        <f>+'EVALUACION CON CONTROLES'!C36:F36</f>
        <v>Fluctuaciones del valor de la moneda</v>
      </c>
      <c r="D31" s="18" t="str">
        <f>+'EVALUACION CON CONTROLES'!B36</f>
        <v>EJECUCIÓN</v>
      </c>
      <c r="E31" s="18" t="str">
        <f>VLOOKUP(C31,'IDENTIFICACION Y ANALISIS'!$B$19:$F$67,3,FALSE)</f>
        <v>Estatal</v>
      </c>
      <c r="F31" s="18" t="str">
        <f>VLOOKUP(C31,'IDENTIFICACION Y ANALISIS'!$B$19:$F$67,4,FALSE)</f>
        <v>Externo</v>
      </c>
      <c r="G31" s="19" t="str">
        <f>+EVALUACION!H37</f>
        <v>Aumento no previsto en los costos del proyecto que puede afectar la entrega oportuna y completa de bienes o servicios.</v>
      </c>
      <c r="H31" s="19">
        <f>+EVALUACION!I37</f>
        <v>3</v>
      </c>
      <c r="I31" s="19">
        <f>+EVALUACION!J37</f>
        <v>2</v>
      </c>
      <c r="J31" s="19">
        <f>+EVALUACION!K37</f>
        <v>5</v>
      </c>
      <c r="K31" s="18" t="str">
        <f>+EVALUACION!L37</f>
        <v>MEDIO</v>
      </c>
      <c r="L31" s="36" t="s">
        <v>279</v>
      </c>
      <c r="M31" s="18"/>
      <c r="N31" s="19" t="str">
        <f>+'EVALUACION CON CONTROLES'!G36</f>
        <v>Realizar actualización de precios referenciales y prever reservas presupuestales.</v>
      </c>
      <c r="O31" s="19">
        <f>+'EVALUACION CON CONTROLES'!I36</f>
        <v>3</v>
      </c>
      <c r="P31" s="19">
        <f>+'EVALUACION CON CONTROLES'!J36</f>
        <v>2</v>
      </c>
      <c r="Q31" s="19">
        <f>+'EVALUACION CON CONTROLES'!K36</f>
        <v>5</v>
      </c>
      <c r="R31" s="18" t="str">
        <f>+'EVALUACION CON CONTROLES'!L36</f>
        <v>MEDIO</v>
      </c>
      <c r="S31" s="19" t="str">
        <f>+'EVALUACION CON CONTROLES'!M36</f>
        <v>SI</v>
      </c>
      <c r="T31" s="19" t="str">
        <f>+'EVALUACION CON CONTROLES'!N36</f>
        <v>CONTRATISTA - ENTIDAD ESTATAL</v>
      </c>
      <c r="U31" s="19" t="str">
        <f>+'EVALUACION CON CONTROLES'!O36</f>
        <v xml:space="preserve">DURANTE EL PROCESO DE EJECUCIÓN CONTRACTUAL </v>
      </c>
      <c r="V31" s="19" t="str">
        <f>+'EVALUACION CON CONTROLES'!P36</f>
        <v xml:space="preserve">CULMINADO EL PROCESO DE EJECUCIÓN CONTRACTUAL </v>
      </c>
      <c r="W31" s="19" t="str">
        <f>+'EVALUACION CON CONTROLES'!Q36</f>
        <v>SEMANAL</v>
      </c>
      <c r="X31" s="20">
        <f>+'EVALUACION CON CONTROLES'!R36</f>
        <v>0</v>
      </c>
    </row>
    <row r="32" spans="2:24" ht="106.5" customHeight="1">
      <c r="B32" s="17">
        <v>23</v>
      </c>
      <c r="C32" s="19" t="str">
        <f>+'EVALUACION CON CONTROLES'!C37:F37</f>
        <v>Cambio de precios en factores de producción.</v>
      </c>
      <c r="D32" s="18" t="str">
        <f>+'EVALUACION CON CONTROLES'!B37</f>
        <v>EJECUCIÓN</v>
      </c>
      <c r="E32" s="18" t="str">
        <f>VLOOKUP(C32,'IDENTIFICACION Y ANALISIS'!$B$19:$F$67,3,FALSE)</f>
        <v>Estatal</v>
      </c>
      <c r="F32" s="18" t="str">
        <f>VLOOKUP(C32,'IDENTIFICACION Y ANALISIS'!$B$19:$F$67,4,FALSE)</f>
        <v>Externo</v>
      </c>
      <c r="G32" s="19" t="str">
        <f>+EVALUACION!H38</f>
        <v>Incremento de costos contractuales o necesidad de ajustes presupuestales que afectan la continuidad del proyecto.</v>
      </c>
      <c r="H32" s="19">
        <f>+EVALUACION!I38</f>
        <v>3</v>
      </c>
      <c r="I32" s="19">
        <f>+EVALUACION!J38</f>
        <v>4</v>
      </c>
      <c r="J32" s="19">
        <f>+EVALUACION!K38</f>
        <v>7</v>
      </c>
      <c r="K32" s="18" t="str">
        <f>+EVALUACION!L38</f>
        <v>ALTO</v>
      </c>
      <c r="L32" s="36" t="s">
        <v>279</v>
      </c>
      <c r="M32" s="18"/>
      <c r="N32" s="19" t="str">
        <f>+'EVALUACION CON CONTROLES'!G37</f>
        <v>Incorporar índices de precios sectoriales en la planeación y validación financiera.</v>
      </c>
      <c r="O32" s="19">
        <f>+'EVALUACION CON CONTROLES'!I37</f>
        <v>3</v>
      </c>
      <c r="P32" s="19">
        <f>+'EVALUACION CON CONTROLES'!J37</f>
        <v>4</v>
      </c>
      <c r="Q32" s="19">
        <f>+'EVALUACION CON CONTROLES'!K37</f>
        <v>7</v>
      </c>
      <c r="R32" s="18" t="str">
        <f>+'EVALUACION CON CONTROLES'!L37</f>
        <v>ALTO</v>
      </c>
      <c r="S32" s="19" t="str">
        <f>+'EVALUACION CON CONTROLES'!M37</f>
        <v>SI</v>
      </c>
      <c r="T32" s="19" t="str">
        <f>+'EVALUACION CON CONTROLES'!N37</f>
        <v>CONTRATISTA - ENTIDAD ESTATAL</v>
      </c>
      <c r="U32" s="19" t="str">
        <f>+'EVALUACION CON CONTROLES'!O37</f>
        <v xml:space="preserve">DURANTE EL PROCESO DE EJECUCIÓN CONTRACTUAL </v>
      </c>
      <c r="V32" s="19" t="str">
        <f>+'EVALUACION CON CONTROLES'!P37</f>
        <v xml:space="preserve">CULMINADO EL PROCESO DE EJECUCIÓN CONTRACTUAL </v>
      </c>
      <c r="W32" s="19" t="str">
        <f>+'EVALUACION CON CONTROLES'!Q37</f>
        <v>SEMANAL</v>
      </c>
      <c r="X32" s="20">
        <f>+'EVALUACION CON CONTROLES'!R37</f>
        <v>0</v>
      </c>
    </row>
    <row r="33" spans="2:24" ht="106.5" customHeight="1">
      <c r="B33" s="17">
        <v>24</v>
      </c>
      <c r="C33" s="19" t="str">
        <f>+'EVALUACION CON CONTROLES'!C38:F38</f>
        <v>Variación de los precios del mercado</v>
      </c>
      <c r="D33" s="18" t="str">
        <f>+'EVALUACION CON CONTROLES'!B38</f>
        <v>EJECUCIÓN</v>
      </c>
      <c r="E33" s="18" t="str">
        <f>VLOOKUP(C33,'IDENTIFICACION Y ANALISIS'!$B$19:$F$67,3,FALSE)</f>
        <v>Estatal</v>
      </c>
      <c r="F33" s="18" t="str">
        <f>VLOOKUP(C33,'IDENTIFICACION Y ANALISIS'!$B$19:$F$67,4,FALSE)</f>
        <v>Externo</v>
      </c>
      <c r="G33" s="19" t="str">
        <f>+EVALUACION!H39</f>
        <v>Desfase entre el presupuesto estimado y el valor real de los bienes, lo cual genera limitaciones en la ejecución.</v>
      </c>
      <c r="H33" s="19">
        <f>+EVALUACION!I39</f>
        <v>3</v>
      </c>
      <c r="I33" s="19">
        <f>+EVALUACION!J39</f>
        <v>4</v>
      </c>
      <c r="J33" s="19">
        <f>+EVALUACION!K39</f>
        <v>7</v>
      </c>
      <c r="K33" s="18" t="str">
        <f>+EVALUACION!L39</f>
        <v>ALTO</v>
      </c>
      <c r="L33" s="36" t="s">
        <v>279</v>
      </c>
      <c r="M33" s="18"/>
      <c r="N33" s="19" t="str">
        <f>+'EVALUACION CON CONTROLES'!G38</f>
        <v>Incorporar índices de precios sectoriales en la planeación y validación financiera.</v>
      </c>
      <c r="O33" s="19">
        <f>+'EVALUACION CON CONTROLES'!I38</f>
        <v>3</v>
      </c>
      <c r="P33" s="19">
        <f>+'EVALUACION CON CONTROLES'!J38</f>
        <v>4</v>
      </c>
      <c r="Q33" s="19">
        <f>+'EVALUACION CON CONTROLES'!K38</f>
        <v>7</v>
      </c>
      <c r="R33" s="18" t="str">
        <f>+'EVALUACION CON CONTROLES'!L38</f>
        <v>ALTO</v>
      </c>
      <c r="S33" s="19" t="str">
        <f>+'EVALUACION CON CONTROLES'!M38</f>
        <v>SI</v>
      </c>
      <c r="T33" s="19" t="str">
        <f>+'EVALUACION CON CONTROLES'!N38</f>
        <v>CONTRATISTA - ENTIDAD ESTATAL</v>
      </c>
      <c r="U33" s="19" t="str">
        <f>+'EVALUACION CON CONTROLES'!O38</f>
        <v xml:space="preserve">DURANTE EL PROCESO DE EJECUCIÓN CONTRACTUAL </v>
      </c>
      <c r="V33" s="19" t="str">
        <f>+'EVALUACION CON CONTROLES'!P38</f>
        <v xml:space="preserve">CULMINADO EL PROCESO DE EJECUCIÓN CONTRACTUAL </v>
      </c>
      <c r="W33" s="19" t="str">
        <f>+'EVALUACION CON CONTROLES'!Q38</f>
        <v>SEMANAL</v>
      </c>
      <c r="X33" s="20">
        <f>+'EVALUACION CON CONTROLES'!R38</f>
        <v>0</v>
      </c>
    </row>
    <row r="34" spans="2:24" ht="106.5" customHeight="1">
      <c r="B34" s="17">
        <v>25</v>
      </c>
      <c r="C34" s="19" t="str">
        <f>+'EVALUACION CON CONTROLES'!C39:F39</f>
        <v>Factores políticos o macroeconómicos.</v>
      </c>
      <c r="D34" s="18" t="str">
        <f>+'EVALUACION CON CONTROLES'!B39</f>
        <v>EJECUCIÓN</v>
      </c>
      <c r="E34" s="18" t="str">
        <f>VLOOKUP(C34,'IDENTIFICACION Y ANALISIS'!$B$19:$F$67,3,FALSE)</f>
        <v>Estatal</v>
      </c>
      <c r="F34" s="18" t="str">
        <f>VLOOKUP(C34,'IDENTIFICACION Y ANALISIS'!$B$19:$F$67,4,FALSE)</f>
        <v>Externo</v>
      </c>
      <c r="G34" s="19" t="str">
        <f>+EVALUACION!H40</f>
        <v>Inestabilidad general que puede retrasar decisiones institucionales, afectar la ejecución financiera o modificar prioridades.</v>
      </c>
      <c r="H34" s="19">
        <f>+EVALUACION!I40</f>
        <v>3</v>
      </c>
      <c r="I34" s="19">
        <f>+EVALUACION!J40</f>
        <v>3</v>
      </c>
      <c r="J34" s="19">
        <f>+EVALUACION!K40</f>
        <v>6</v>
      </c>
      <c r="K34" s="18" t="str">
        <f>+EVALUACION!L40</f>
        <v>ALTO</v>
      </c>
      <c r="L34" s="36" t="s">
        <v>279</v>
      </c>
      <c r="M34" s="18"/>
      <c r="N34" s="19" t="str">
        <f>+'EVALUACION CON CONTROLES'!G39</f>
        <v xml:space="preserve">Diseñar planes de contingencia y escenarios alternativos con cronogramas flexibles.
</v>
      </c>
      <c r="O34" s="19">
        <f>+'EVALUACION CON CONTROLES'!I39</f>
        <v>3</v>
      </c>
      <c r="P34" s="19">
        <f>+'EVALUACION CON CONTROLES'!J39</f>
        <v>3</v>
      </c>
      <c r="Q34" s="19">
        <f>+'EVALUACION CON CONTROLES'!K39</f>
        <v>6</v>
      </c>
      <c r="R34" s="18" t="str">
        <f>+'EVALUACION CON CONTROLES'!L39</f>
        <v>ALTO</v>
      </c>
      <c r="S34" s="19" t="str">
        <f>+'EVALUACION CON CONTROLES'!M39</f>
        <v>SI</v>
      </c>
      <c r="T34" s="19" t="str">
        <f>+'EVALUACION CON CONTROLES'!N39</f>
        <v>CONTRATISTA - ENTIDAD ESTATAL</v>
      </c>
      <c r="U34" s="19" t="str">
        <f>+'EVALUACION CON CONTROLES'!O39</f>
        <v xml:space="preserve">DURANTE EL PROCESO DE EJECUCIÓN CONTRACTUAL </v>
      </c>
      <c r="V34" s="19" t="str">
        <f>+'EVALUACION CON CONTROLES'!P39</f>
        <v xml:space="preserve">CULMINADO EL PROCESO DE EJECUCIÓN CONTRACTUAL </v>
      </c>
      <c r="W34" s="19" t="str">
        <f>+'EVALUACION CON CONTROLES'!Q39</f>
        <v>SEMANAL</v>
      </c>
      <c r="X34" s="20">
        <f>+'EVALUACION CON CONTROLES'!R39</f>
        <v>0</v>
      </c>
    </row>
    <row r="35" spans="2:24" ht="106.5" customHeight="1">
      <c r="B35" s="17">
        <v>26</v>
      </c>
      <c r="C35" s="19" t="str">
        <f>+'EVALUACION CON CONTROLES'!C40:F40</f>
        <v>Cancelación de pedidos.</v>
      </c>
      <c r="D35" s="18" t="str">
        <f>+'EVALUACION CON CONTROLES'!B40</f>
        <v>EJECUCIÓN</v>
      </c>
      <c r="E35" s="18" t="str">
        <f>VLOOKUP(C35,'IDENTIFICACION Y ANALISIS'!$B$19:$F$67,3,FALSE)</f>
        <v>Especifico</v>
      </c>
      <c r="F35" s="18" t="str">
        <f>VLOOKUP(C35,'IDENTIFICACION Y ANALISIS'!$B$19:$F$67,4,FALSE)</f>
        <v>Externo</v>
      </c>
      <c r="G35" s="19" t="str">
        <f>+EVALUACION!H41</f>
        <v>Interrupción en la entrega de kits o materiales que impide el desarrollo del curso y la formación completa de las participantes.</v>
      </c>
      <c r="H35" s="19">
        <f>+EVALUACION!I41</f>
        <v>3</v>
      </c>
      <c r="I35" s="19">
        <f>+EVALUACION!J41</f>
        <v>2</v>
      </c>
      <c r="J35" s="19">
        <f>+EVALUACION!K41</f>
        <v>5</v>
      </c>
      <c r="K35" s="18" t="str">
        <f>+EVALUACION!L41</f>
        <v>MEDIO</v>
      </c>
      <c r="L35" s="36" t="s">
        <v>280</v>
      </c>
      <c r="M35" s="18"/>
      <c r="N35" s="19" t="str">
        <f>+'EVALUACION CON CONTROLES'!G40</f>
        <v>Incluir cláusulas de penalización y requerimientos de proveedores suplentes.</v>
      </c>
      <c r="O35" s="19">
        <f>+'EVALUACION CON CONTROLES'!I40</f>
        <v>3</v>
      </c>
      <c r="P35" s="19">
        <f>+'EVALUACION CON CONTROLES'!J40</f>
        <v>2</v>
      </c>
      <c r="Q35" s="19">
        <f>+'EVALUACION CON CONTROLES'!K40</f>
        <v>5</v>
      </c>
      <c r="R35" s="18" t="str">
        <f>+'EVALUACION CON CONTROLES'!L40</f>
        <v>MEDIO</v>
      </c>
      <c r="S35" s="19" t="str">
        <f>+'EVALUACION CON CONTROLES'!M40</f>
        <v>SI</v>
      </c>
      <c r="T35" s="19" t="str">
        <f>+'EVALUACION CON CONTROLES'!N40</f>
        <v>CONTRATISTA - ENTIDAD ESTATAL</v>
      </c>
      <c r="U35" s="19" t="str">
        <f>+'EVALUACION CON CONTROLES'!O40</f>
        <v xml:space="preserve">DURANTE EL PROCESO DE EJECUCIÓN CONTRACTUAL </v>
      </c>
      <c r="V35" s="19" t="str">
        <f>+'EVALUACION CON CONTROLES'!P40</f>
        <v xml:space="preserve">CULMINADO EL PROCESO DE EJECUCIÓN CONTRACTUAL </v>
      </c>
      <c r="W35" s="19" t="str">
        <f>+'EVALUACION CON CONTROLES'!Q40</f>
        <v>SEMANAL</v>
      </c>
      <c r="X35" s="20">
        <f>+'EVALUACION CON CONTROLES'!R40</f>
        <v>0</v>
      </c>
    </row>
    <row r="36" spans="2:24" ht="106.5" customHeight="1">
      <c r="B36" s="17">
        <v>27</v>
      </c>
      <c r="C36" s="19" t="str">
        <f>+'EVALUACION CON CONTROLES'!C41:F41</f>
        <v>Variación en la disponibilidad o en el costo de los insumos necesarios para prestar los servicios.</v>
      </c>
      <c r="D36" s="18" t="str">
        <f>+'EVALUACION CON CONTROLES'!B41</f>
        <v>EJECUCIÓN</v>
      </c>
      <c r="E36" s="18" t="str">
        <f>VLOOKUP(C36,'IDENTIFICACION Y ANALISIS'!$B$19:$F$67,3,FALSE)</f>
        <v>Especifico</v>
      </c>
      <c r="F36" s="18" t="str">
        <f>VLOOKUP(C36,'IDENTIFICACION Y ANALISIS'!$B$19:$F$67,4,FALSE)</f>
        <v>Externo</v>
      </c>
      <c r="G36" s="19" t="str">
        <f>+EVALUACION!H42</f>
        <v>Dificultades para garantizar la calidad y cantidad de materiales, afectando la experiencia formativa.</v>
      </c>
      <c r="H36" s="19">
        <f>+EVALUACION!I42</f>
        <v>3</v>
      </c>
      <c r="I36" s="19">
        <f>+EVALUACION!J42</f>
        <v>2</v>
      </c>
      <c r="J36" s="19">
        <f>+EVALUACION!K42</f>
        <v>5</v>
      </c>
      <c r="K36" s="18" t="str">
        <f>+EVALUACION!L42</f>
        <v>MEDIO</v>
      </c>
      <c r="L36" s="36" t="s">
        <v>280</v>
      </c>
      <c r="M36" s="18"/>
      <c r="N36" s="19" t="str">
        <f>+'EVALUACION CON CONTROLES'!G41</f>
        <v>Mantener contacto con múltiples proveedores y asegurar disponibilidad mínima.</v>
      </c>
      <c r="O36" s="19">
        <f>+'EVALUACION CON CONTROLES'!I41</f>
        <v>3</v>
      </c>
      <c r="P36" s="19">
        <f>+'EVALUACION CON CONTROLES'!J41</f>
        <v>2</v>
      </c>
      <c r="Q36" s="19">
        <f>+'EVALUACION CON CONTROLES'!K41</f>
        <v>5</v>
      </c>
      <c r="R36" s="18" t="str">
        <f>+'EVALUACION CON CONTROLES'!L41</f>
        <v>MEDIO</v>
      </c>
      <c r="S36" s="19" t="str">
        <f>+'EVALUACION CON CONTROLES'!M41</f>
        <v>SI</v>
      </c>
      <c r="T36" s="19" t="str">
        <f>+'EVALUACION CON CONTROLES'!N41</f>
        <v>CONTRATISTA - ENTIDAD ESTATAL</v>
      </c>
      <c r="U36" s="19" t="str">
        <f>+'EVALUACION CON CONTROLES'!O41</f>
        <v xml:space="preserve">DURANTE EL PROCESO DE EJECUCIÓN CONTRACTUAL </v>
      </c>
      <c r="V36" s="19" t="str">
        <f>+'EVALUACION CON CONTROLES'!P41</f>
        <v xml:space="preserve">CULMINADO EL PROCESO DE EJECUCIÓN CONTRACTUAL </v>
      </c>
      <c r="W36" s="19" t="str">
        <f>+'EVALUACION CON CONTROLES'!Q41</f>
        <v>SEMANAL</v>
      </c>
      <c r="X36" s="20">
        <f>+'EVALUACION CON CONTROLES'!R41</f>
        <v>0</v>
      </c>
    </row>
    <row r="37" spans="2:24" ht="106.5" customHeight="1">
      <c r="B37" s="17">
        <v>28</v>
      </c>
      <c r="C37" s="19" t="str">
        <f>+'EVALUACION CON CONTROLES'!C42:F42</f>
        <v>Incumplimiento de compromisos adquiridos por el contratista seleccionado con sus subcontratistas, suministradores de bienes y servicios.</v>
      </c>
      <c r="D37" s="18" t="str">
        <f>+'EVALUACION CON CONTROLES'!B42</f>
        <v>EJECUCIÓN</v>
      </c>
      <c r="E37" s="18" t="str">
        <f>VLOOKUP(C37,'IDENTIFICACION Y ANALISIS'!$B$19:$F$67,3,FALSE)</f>
        <v>Especifico</v>
      </c>
      <c r="F37" s="18" t="str">
        <f>VLOOKUP(C37,'IDENTIFICACION Y ANALISIS'!$B$19:$F$67,4,FALSE)</f>
        <v>Externo</v>
      </c>
      <c r="G37" s="19" t="str">
        <f>+EVALUACION!H43</f>
        <v>Retrasos en la entrega o ejecución parcial del contrato, que limitan los resultados esperados.</v>
      </c>
      <c r="H37" s="19">
        <f>+EVALUACION!I43</f>
        <v>3</v>
      </c>
      <c r="I37" s="19">
        <f>+EVALUACION!J43</f>
        <v>3</v>
      </c>
      <c r="J37" s="19">
        <f>+EVALUACION!K43</f>
        <v>6</v>
      </c>
      <c r="K37" s="18" t="str">
        <f>+EVALUACION!L43</f>
        <v>ALTO</v>
      </c>
      <c r="L37" s="36" t="s">
        <v>279</v>
      </c>
      <c r="M37" s="18"/>
      <c r="N37" s="19" t="str">
        <f>+'EVALUACION CON CONTROLES'!G42</f>
        <v>Hacer seguimiento continuo al cumplimiento contractual y establecer cláusulas de penalización.</v>
      </c>
      <c r="O37" s="19">
        <f>+'EVALUACION CON CONTROLES'!I42</f>
        <v>3</v>
      </c>
      <c r="P37" s="19">
        <f>+'EVALUACION CON CONTROLES'!J42</f>
        <v>3</v>
      </c>
      <c r="Q37" s="19">
        <f>+'EVALUACION CON CONTROLES'!K42</f>
        <v>6</v>
      </c>
      <c r="R37" s="18" t="str">
        <f>+'EVALUACION CON CONTROLES'!L42</f>
        <v>ALTO</v>
      </c>
      <c r="S37" s="19" t="str">
        <f>+'EVALUACION CON CONTROLES'!M42</f>
        <v>SI</v>
      </c>
      <c r="T37" s="19" t="str">
        <f>+'EVALUACION CON CONTROLES'!N42</f>
        <v>CONTRATISTA - ENTIDAD ESTATAL</v>
      </c>
      <c r="U37" s="19" t="str">
        <f>+'EVALUACION CON CONTROLES'!O42</f>
        <v xml:space="preserve">DURANTE EL PROCESO DE EJECUCIÓN CONTRACTUAL </v>
      </c>
      <c r="V37" s="19" t="str">
        <f>+'EVALUACION CON CONTROLES'!P42</f>
        <v xml:space="preserve">CULMINADO EL PROCESO DE EJECUCIÓN CONTRACTUAL </v>
      </c>
      <c r="W37" s="19" t="str">
        <f>+'EVALUACION CON CONTROLES'!Q42</f>
        <v>SEMANAL</v>
      </c>
      <c r="X37" s="20">
        <f>+'EVALUACION CON CONTROLES'!R42</f>
        <v>0</v>
      </c>
    </row>
    <row r="38" spans="2:24" ht="106.5" customHeight="1">
      <c r="B38" s="17">
        <v>29</v>
      </c>
      <c r="C38" s="19" t="str">
        <f>+'EVALUACION CON CONTROLES'!C43:F43</f>
        <v>Incumplimiento de la administración en los pagos.</v>
      </c>
      <c r="D38" s="18" t="str">
        <f>+'EVALUACION CON CONTROLES'!B43</f>
        <v>EJECUCIÓN</v>
      </c>
      <c r="E38" s="18" t="str">
        <f>VLOOKUP(C38,'IDENTIFICACION Y ANALISIS'!$B$19:$F$67,3,FALSE)</f>
        <v>Especifico</v>
      </c>
      <c r="F38" s="18" t="str">
        <f>VLOOKUP(C38,'IDENTIFICACION Y ANALISIS'!$B$19:$F$67,4,FALSE)</f>
        <v>Interno</v>
      </c>
      <c r="G38" s="19" t="str">
        <f>+EVALUACION!H44</f>
        <v>Afectación del flujo de caja del contratista, disminución de la calidad del servicio o abandono del contrato.</v>
      </c>
      <c r="H38" s="19">
        <f>+EVALUACION!I44</f>
        <v>3</v>
      </c>
      <c r="I38" s="19">
        <f>+EVALUACION!J44</f>
        <v>1</v>
      </c>
      <c r="J38" s="19">
        <f>+EVALUACION!K44</f>
        <v>4</v>
      </c>
      <c r="K38" s="18" t="str">
        <f>+EVALUACION!L44</f>
        <v>BAJO</v>
      </c>
      <c r="L38" s="36" t="s">
        <v>212</v>
      </c>
      <c r="M38" s="18"/>
      <c r="N38" s="19" t="str">
        <f>+'EVALUACION CON CONTROLES'!G43</f>
        <v>Asegurar flujo de caja interno y cronograma de pagos pactado en el contrato.</v>
      </c>
      <c r="O38" s="19">
        <f>+'EVALUACION CON CONTROLES'!I43</f>
        <v>3</v>
      </c>
      <c r="P38" s="19">
        <f>+'EVALUACION CON CONTROLES'!J43</f>
        <v>1</v>
      </c>
      <c r="Q38" s="19">
        <f>+'EVALUACION CON CONTROLES'!K43</f>
        <v>4</v>
      </c>
      <c r="R38" s="18" t="str">
        <f>+'EVALUACION CON CONTROLES'!L43</f>
        <v>BAJO</v>
      </c>
      <c r="S38" s="19" t="str">
        <f>+'EVALUACION CON CONTROLES'!M43</f>
        <v>SI</v>
      </c>
      <c r="T38" s="19" t="str">
        <f>+'EVALUACION CON CONTROLES'!N43</f>
        <v xml:space="preserve">ENTIDAD ESTATAL </v>
      </c>
      <c r="U38" s="19" t="str">
        <f>+'EVALUACION CON CONTROLES'!O43</f>
        <v xml:space="preserve">DURANTE EL PROCESO DE EJECUCIÓN CONTRACTUAL </v>
      </c>
      <c r="V38" s="19" t="str">
        <f>+'EVALUACION CON CONTROLES'!P43</f>
        <v xml:space="preserve">CULMINADO EL PROCESO DE EJECUCIÓN CONTRACTUAL </v>
      </c>
      <c r="W38" s="19" t="str">
        <f>+'EVALUACION CON CONTROLES'!Q43</f>
        <v>SEMANAL</v>
      </c>
      <c r="X38" s="20">
        <f>+'EVALUACION CON CONTROLES'!R43</f>
        <v>0</v>
      </c>
    </row>
    <row r="39" spans="2:24" ht="106.5" customHeight="1" thickBot="1">
      <c r="B39" s="17">
        <v>30</v>
      </c>
      <c r="C39" s="19" t="str">
        <f>+'EVALUACION CON CONTROLES'!C44:F44</f>
        <v>Defectos en los equipos.</v>
      </c>
      <c r="D39" s="18" t="str">
        <f>+'EVALUACION CON CONTROLES'!B44</f>
        <v>EJECUCIÓN</v>
      </c>
      <c r="E39" s="18" t="str">
        <f>VLOOKUP(C39,'IDENTIFICACION Y ANALISIS'!$B$19:$F$67,3,FALSE)</f>
        <v>Especifico</v>
      </c>
      <c r="F39" s="18" t="str">
        <f>VLOOKUP(C39,'IDENTIFICACION Y ANALISIS'!$B$19:$F$67,4,FALSE)</f>
        <v>Externo</v>
      </c>
      <c r="G39" s="19" t="str">
        <f>+EVALUACION!H45</f>
        <v>Riesgo de fallos durante la formación práctica, afectando la seguridad y el aprendizaje de las participantes.</v>
      </c>
      <c r="H39" s="19">
        <f>+EVALUACION!I45</f>
        <v>3</v>
      </c>
      <c r="I39" s="19">
        <f>+EVALUACION!J45</f>
        <v>3</v>
      </c>
      <c r="J39" s="19">
        <f>+EVALUACION!K45</f>
        <v>6</v>
      </c>
      <c r="K39" s="18" t="str">
        <f>+EVALUACION!L45</f>
        <v>ALTO</v>
      </c>
      <c r="L39" s="36" t="s">
        <v>212</v>
      </c>
      <c r="M39" s="18"/>
      <c r="N39" s="19" t="str">
        <f>+'EVALUACION CON CONTROLES'!G44</f>
        <v>Solicitar pruebas de funcionamiento antes de la entrega y garantías mínimas.</v>
      </c>
      <c r="O39" s="19">
        <f>+'EVALUACION CON CONTROLES'!I44</f>
        <v>3</v>
      </c>
      <c r="P39" s="19">
        <f>+'EVALUACION CON CONTROLES'!J44</f>
        <v>3</v>
      </c>
      <c r="Q39" s="19">
        <f>+'EVALUACION CON CONTROLES'!K44</f>
        <v>6</v>
      </c>
      <c r="R39" s="18" t="str">
        <f>+'EVALUACION CON CONTROLES'!L44</f>
        <v>ALTO</v>
      </c>
      <c r="S39" s="19" t="str">
        <f>+'EVALUACION CON CONTROLES'!M44</f>
        <v>SI</v>
      </c>
      <c r="T39" s="19" t="str">
        <f>+'EVALUACION CON CONTROLES'!N44</f>
        <v xml:space="preserve">ENTIDAD ESTATAL </v>
      </c>
      <c r="U39" s="19" t="str">
        <f>+'EVALUACION CON CONTROLES'!O44</f>
        <v xml:space="preserve">DURANTE EL PROCESO DE EJECUCIÓN CONTRACTUAL </v>
      </c>
      <c r="V39" s="19" t="str">
        <f>+'EVALUACION CON CONTROLES'!P44</f>
        <v xml:space="preserve">CULMINADO EL PROCESO DE EJECUCIÓN CONTRACTUAL </v>
      </c>
      <c r="W39" s="19" t="str">
        <f>+'EVALUACION CON CONTROLES'!Q44</f>
        <v>SEMANAL</v>
      </c>
      <c r="X39" s="20">
        <f>+'EVALUACION CON CONTROLES'!R44</f>
        <v>0</v>
      </c>
    </row>
    <row r="40" spans="2:24" ht="106.5" customHeight="1" thickBot="1">
      <c r="B40" s="17">
        <v>32</v>
      </c>
      <c r="C40" s="19" t="str">
        <f>+'EVALUACION CON CONTROLES'!C45:F45</f>
        <v>Imposición de nuevos tributos</v>
      </c>
      <c r="D40" s="18" t="str">
        <f>+'EVALUACION CON CONTROLES'!B45</f>
        <v>EJECUCIÓN</v>
      </c>
      <c r="E40" s="18" t="str">
        <f>VLOOKUP(C40,'IDENTIFICACION Y ANALISIS'!$B$19:$F$67,3,FALSE)</f>
        <v>Especifico</v>
      </c>
      <c r="F40" s="18" t="str">
        <f>VLOOKUP(C40,'IDENTIFICACION Y ANALISIS'!$B$19:$F$67,4,FALSE)</f>
        <v>Externo</v>
      </c>
      <c r="G40" s="19" t="str">
        <f>+EVALUACION!H46</f>
        <v>Aumento inesperado en los costos del contrato y necesidad de renegociación presupuestal.</v>
      </c>
      <c r="H40" s="19">
        <f>+EVALUACION!I46</f>
        <v>3</v>
      </c>
      <c r="I40" s="19">
        <f>+EVALUACION!J46</f>
        <v>2</v>
      </c>
      <c r="J40" s="19">
        <f>+EVALUACION!K46</f>
        <v>5</v>
      </c>
      <c r="K40" s="18" t="str">
        <f>+EVALUACION!L46</f>
        <v>MEDIO</v>
      </c>
      <c r="L40" s="36" t="s">
        <v>279</v>
      </c>
      <c r="M40" s="18"/>
      <c r="N40" s="19" t="str">
        <f>+'EVALUACION CON CONTROLES'!G45</f>
        <v>Ajustar financieramente los contratos cuando sea legalmente permitido.</v>
      </c>
      <c r="O40" s="19">
        <f>+'EVALUACION CON CONTROLES'!I45</f>
        <v>3</v>
      </c>
      <c r="P40" s="19">
        <f>+'EVALUACION CON CONTROLES'!J45</f>
        <v>2</v>
      </c>
      <c r="Q40" s="19">
        <f>+'EVALUACION CON CONTROLES'!K45</f>
        <v>5</v>
      </c>
      <c r="R40" s="18" t="str">
        <f>+'EVALUACION CON CONTROLES'!L45</f>
        <v>MEDIO</v>
      </c>
      <c r="S40" s="19" t="str">
        <f>+'EVALUACION CON CONTROLES'!M45</f>
        <v>NO</v>
      </c>
      <c r="T40" s="19" t="str">
        <f>+'EVALUACION CON CONTROLES'!N45</f>
        <v>CONTRATISTA - ENTIDAD ESTATAL</v>
      </c>
      <c r="U40" s="19" t="str">
        <f>+'EVALUACION CON CONTROLES'!O45</f>
        <v xml:space="preserve">DURANTE EL PROCESO DE EJECUCIÓN CONTRACTUAL </v>
      </c>
      <c r="V40" s="19" t="str">
        <f>+'EVALUACION CON CONTROLES'!P45</f>
        <v xml:space="preserve">CULMINADO EL PROCESO DE EJECUCIÓN CONTRACTUAL </v>
      </c>
      <c r="W40" s="19" t="str">
        <f>+'EVALUACION CON CONTROLES'!Q45</f>
        <v>SEMANAL</v>
      </c>
      <c r="X40" s="20">
        <f>+'EVALUACION CON CONTROLES'!R45</f>
        <v>0</v>
      </c>
    </row>
    <row r="41" spans="2:24" ht="106.5" customHeight="1">
      <c r="B41" s="17">
        <v>33</v>
      </c>
      <c r="C41" s="19" t="str">
        <f>+'EVALUACION CON CONTROLES'!C46:F46</f>
        <v>Imposición de nuevos trámites o permisos</v>
      </c>
      <c r="D41" s="18" t="str">
        <f>+'EVALUACION CON CONTROLES'!B46</f>
        <v>EJECUCIÓN</v>
      </c>
      <c r="E41" s="18" t="str">
        <f>VLOOKUP(C41,'IDENTIFICACION Y ANALISIS'!$B$19:$F$67,3,FALSE)</f>
        <v>Especifico</v>
      </c>
      <c r="F41" s="18" t="str">
        <f>VLOOKUP(C41,'IDENTIFICACION Y ANALISIS'!$B$19:$F$67,4,FALSE)</f>
        <v>Externo</v>
      </c>
      <c r="G41" s="19" t="str">
        <f>+EVALUACION!H47</f>
        <v>Retrasos administrativos que afectan el cronograma del proyecto o impiden su ejecución en los tiempos previstos.</v>
      </c>
      <c r="H41" s="19">
        <f>+EVALUACION!I47</f>
        <v>3</v>
      </c>
      <c r="I41" s="19">
        <f>+EVALUACION!J47</f>
        <v>2</v>
      </c>
      <c r="J41" s="19">
        <f>+EVALUACION!K47</f>
        <v>5</v>
      </c>
      <c r="K41" s="18" t="str">
        <f>+EVALUACION!L47</f>
        <v>MEDIO</v>
      </c>
      <c r="L41" s="36" t="s">
        <v>212</v>
      </c>
      <c r="M41" s="18"/>
      <c r="N41" s="19" t="str">
        <f>+'EVALUACION CON CONTROLES'!G46</f>
        <v>Incluir cronograma con tiempo para gestionar trámites ante autoridades competentes.</v>
      </c>
      <c r="O41" s="19">
        <f>+'EVALUACION CON CONTROLES'!I46</f>
        <v>3</v>
      </c>
      <c r="P41" s="19">
        <f>+'EVALUACION CON CONTROLES'!J46</f>
        <v>2</v>
      </c>
      <c r="Q41" s="19">
        <f>+'EVALUACION CON CONTROLES'!K46</f>
        <v>5</v>
      </c>
      <c r="R41" s="18" t="str">
        <f>+'EVALUACION CON CONTROLES'!L46</f>
        <v>MEDIO</v>
      </c>
      <c r="S41" s="19" t="str">
        <f>+'EVALUACION CON CONTROLES'!M46</f>
        <v>NO</v>
      </c>
      <c r="T41" s="19" t="str">
        <f>+'EVALUACION CON CONTROLES'!N46</f>
        <v xml:space="preserve">ENTIDAD ESTATAL </v>
      </c>
      <c r="U41" s="19" t="str">
        <f>+'EVALUACION CON CONTROLES'!O46</f>
        <v xml:space="preserve">DURANTE EL PROCESO DE EJECUCIÓN CONTRACTUAL </v>
      </c>
      <c r="V41" s="19" t="str">
        <f>+'EVALUACION CON CONTROLES'!P46</f>
        <v xml:space="preserve">CULMINADO EL PROCESO DE EJECUCIÓN CONTRACTUAL </v>
      </c>
      <c r="W41" s="19" t="str">
        <f>+'EVALUACION CON CONTROLES'!Q46</f>
        <v>SEMANAL</v>
      </c>
      <c r="X41" s="20">
        <f>+'EVALUACION CON CONTROLES'!R46</f>
        <v>0</v>
      </c>
    </row>
    <row r="42" spans="2:24" ht="106.5" customHeight="1">
      <c r="B42" s="17">
        <v>34</v>
      </c>
      <c r="C42" s="19" t="str">
        <f>+'EVALUACION CON CONTROLES'!C47:F47</f>
        <v>Cambios en el marco regulatorio o normatividad aplicable al proyecto.</v>
      </c>
      <c r="D42" s="18" t="str">
        <f>+'EVALUACION CON CONTROLES'!B47</f>
        <v>EJECUCIÓN</v>
      </c>
      <c r="E42" s="18" t="str">
        <f>VLOOKUP(C42,'IDENTIFICACION Y ANALISIS'!$B$19:$F$67,3,FALSE)</f>
        <v>Especifico</v>
      </c>
      <c r="F42" s="18" t="str">
        <f>VLOOKUP(C42,'IDENTIFICACION Y ANALISIS'!$B$19:$F$67,4,FALSE)</f>
        <v>Externo</v>
      </c>
      <c r="G42" s="19" t="str">
        <f>+EVALUACION!H48</f>
        <v>Necesidad de ajustar el alcance, condiciones o procedimientos, lo que puede generar demoras y sobrecostos.</v>
      </c>
      <c r="H42" s="19">
        <f>+EVALUACION!I48</f>
        <v>3</v>
      </c>
      <c r="I42" s="19">
        <f>+EVALUACION!J48</f>
        <v>2</v>
      </c>
      <c r="J42" s="19">
        <f>+EVALUACION!K48</f>
        <v>5</v>
      </c>
      <c r="K42" s="18" t="str">
        <f>+EVALUACION!L48</f>
        <v>MEDIO</v>
      </c>
      <c r="L42" s="36" t="s">
        <v>212</v>
      </c>
      <c r="M42" s="18"/>
      <c r="N42" s="19" t="str">
        <f>+'EVALUACION CON CONTROLES'!G47</f>
        <v>Mantener vigilancia normativa y actualizar el proyecto según disposiciones vigentes.</v>
      </c>
      <c r="O42" s="19">
        <f>+'EVALUACION CON CONTROLES'!I47</f>
        <v>3</v>
      </c>
      <c r="P42" s="19">
        <f>+'EVALUACION CON CONTROLES'!J47</f>
        <v>2</v>
      </c>
      <c r="Q42" s="19">
        <f>+'EVALUACION CON CONTROLES'!K47</f>
        <v>5</v>
      </c>
      <c r="R42" s="18" t="str">
        <f>+'EVALUACION CON CONTROLES'!L47</f>
        <v>MEDIO</v>
      </c>
      <c r="S42" s="19" t="str">
        <f>+'EVALUACION CON CONTROLES'!M47</f>
        <v>NO</v>
      </c>
      <c r="T42" s="19" t="str">
        <f>+'EVALUACION CON CONTROLES'!N47</f>
        <v xml:space="preserve">ENTIDAD ESTATAL </v>
      </c>
      <c r="U42" s="19" t="str">
        <f>+'EVALUACION CON CONTROLES'!O47</f>
        <v xml:space="preserve">DURANTE EL PROCESO DE EJECUCIÓN CONTRACTUAL </v>
      </c>
      <c r="V42" s="19" t="str">
        <f>+'EVALUACION CON CONTROLES'!P47</f>
        <v xml:space="preserve">CULMINADO EL PROCESO DE EJECUCIÓN CONTRACTUAL </v>
      </c>
      <c r="W42" s="19" t="str">
        <f>+'EVALUACION CON CONTROLES'!Q47</f>
        <v>SEMANAL</v>
      </c>
      <c r="X42" s="20">
        <f>+'EVALUACION CON CONTROLES'!R47</f>
        <v>0</v>
      </c>
    </row>
    <row r="43" spans="2:24" ht="106.5" customHeight="1">
      <c r="B43" s="17">
        <v>35</v>
      </c>
      <c r="C43" s="19" t="str">
        <f>+'EVALUACION CON CONTROLES'!C48:F48</f>
        <v>Variación de tasas o tarifas</v>
      </c>
      <c r="D43" s="18" t="str">
        <f>+'EVALUACION CON CONTROLES'!B48</f>
        <v>EJECUCIÓN</v>
      </c>
      <c r="E43" s="18" t="str">
        <f>VLOOKUP(C43,'IDENTIFICACION Y ANALISIS'!$B$19:$F$67,3,FALSE)</f>
        <v>Especifico</v>
      </c>
      <c r="F43" s="18" t="str">
        <f>VLOOKUP(C43,'IDENTIFICACION Y ANALISIS'!$B$19:$F$67,4,FALSE)</f>
        <v>Externo</v>
      </c>
      <c r="G43" s="19" t="str">
        <f>+EVALUACION!H49</f>
        <v>Afectación del equilibrio económico del contrato y necesidad de ajustes financieros.</v>
      </c>
      <c r="H43" s="19">
        <f>+EVALUACION!I49</f>
        <v>3</v>
      </c>
      <c r="I43" s="19">
        <f>+EVALUACION!J49</f>
        <v>2</v>
      </c>
      <c r="J43" s="19">
        <f>+EVALUACION!K49</f>
        <v>5</v>
      </c>
      <c r="K43" s="18" t="str">
        <f>+EVALUACION!L49</f>
        <v>MEDIO</v>
      </c>
      <c r="L43" s="36" t="s">
        <v>212</v>
      </c>
      <c r="M43" s="18"/>
      <c r="N43" s="19" t="str">
        <f>+'EVALUACION CON CONTROLES'!G48</f>
        <v>Monitoreo de tarifas oficiales y ajustes con base en cláusulas contractuales.</v>
      </c>
      <c r="O43" s="19">
        <f>+'EVALUACION CON CONTROLES'!I48</f>
        <v>3</v>
      </c>
      <c r="P43" s="19">
        <f>+'EVALUACION CON CONTROLES'!J48</f>
        <v>2</v>
      </c>
      <c r="Q43" s="19">
        <f>+'EVALUACION CON CONTROLES'!K48</f>
        <v>5</v>
      </c>
      <c r="R43" s="18" t="str">
        <f>+'EVALUACION CON CONTROLES'!L48</f>
        <v>MEDIO</v>
      </c>
      <c r="S43" s="19" t="str">
        <f>+'EVALUACION CON CONTROLES'!M48</f>
        <v>NO</v>
      </c>
      <c r="T43" s="19" t="str">
        <f>+'EVALUACION CON CONTROLES'!N48</f>
        <v xml:space="preserve">ENTIDAD ESTATAL </v>
      </c>
      <c r="U43" s="19" t="str">
        <f>+'EVALUACION CON CONTROLES'!O48</f>
        <v xml:space="preserve">DURANTE EL PROCESO DE EJECUCIÓN CONTRACTUAL </v>
      </c>
      <c r="V43" s="19" t="str">
        <f>+'EVALUACION CON CONTROLES'!P48</f>
        <v xml:space="preserve">CULMINADO EL PROCESO DE EJECUCIÓN CONTRACTUAL </v>
      </c>
      <c r="W43" s="19" t="str">
        <f>+'EVALUACION CON CONTROLES'!Q48</f>
        <v>SEMANAL</v>
      </c>
      <c r="X43" s="20">
        <f>+'EVALUACION CON CONTROLES'!R48</f>
        <v>0</v>
      </c>
    </row>
    <row r="44" spans="2:24" ht="106.5" customHeight="1">
      <c r="B44" s="17">
        <v>36</v>
      </c>
      <c r="C44" s="19" t="str">
        <f>+'EVALUACION CON CONTROLES'!C49:F49</f>
        <v>Fuentes de materiales</v>
      </c>
      <c r="D44" s="18" t="str">
        <f>+'EVALUACION CON CONTROLES'!B49</f>
        <v>EJECUCIÓN</v>
      </c>
      <c r="E44" s="18" t="str">
        <f>VLOOKUP(C44,'IDENTIFICACION Y ANALISIS'!$B$19:$F$67,3,FALSE)</f>
        <v>Especifico</v>
      </c>
      <c r="F44" s="18" t="str">
        <f>VLOOKUP(C44,'IDENTIFICACION Y ANALISIS'!$B$19:$F$67,4,FALSE)</f>
        <v>Interno</v>
      </c>
      <c r="G44" s="19" t="str">
        <f>+EVALUACION!H50</f>
        <v>Escasez o limitación de insumos adecuados, lo que impacta la calidad del kit o la formación.</v>
      </c>
      <c r="H44" s="19">
        <f>+EVALUACION!I50</f>
        <v>3</v>
      </c>
      <c r="I44" s="19">
        <f>+EVALUACION!J50</f>
        <v>2</v>
      </c>
      <c r="J44" s="19">
        <f>+EVALUACION!K50</f>
        <v>5</v>
      </c>
      <c r="K44" s="18" t="str">
        <f>+EVALUACION!L50</f>
        <v>MEDIO</v>
      </c>
      <c r="L44" s="36" t="s">
        <v>212</v>
      </c>
      <c r="M44" s="18"/>
      <c r="N44" s="19" t="str">
        <f>+'EVALUACION CON CONTROLES'!G49</f>
        <v>Certificar la idoneidad y legalidad de los proveedores y verificar disponibilidad local.</v>
      </c>
      <c r="O44" s="19">
        <f>+'EVALUACION CON CONTROLES'!I49</f>
        <v>3</v>
      </c>
      <c r="P44" s="19">
        <f>+'EVALUACION CON CONTROLES'!J49</f>
        <v>2</v>
      </c>
      <c r="Q44" s="19">
        <f>+'EVALUACION CON CONTROLES'!K49</f>
        <v>5</v>
      </c>
      <c r="R44" s="18" t="str">
        <f>+'EVALUACION CON CONTROLES'!L49</f>
        <v>MEDIO</v>
      </c>
      <c r="S44" s="19" t="str">
        <f>+'EVALUACION CON CONTROLES'!M49</f>
        <v>NO</v>
      </c>
      <c r="T44" s="19" t="str">
        <f>+'EVALUACION CON CONTROLES'!N49</f>
        <v xml:space="preserve">ENTIDAD ESTATAL </v>
      </c>
      <c r="U44" s="19" t="str">
        <f>+'EVALUACION CON CONTROLES'!O49</f>
        <v xml:space="preserve">DURANTE EL PROCESO DE EJECUCIÓN CONTRACTUAL </v>
      </c>
      <c r="V44" s="19" t="str">
        <f>+'EVALUACION CON CONTROLES'!P49</f>
        <v xml:space="preserve">CULMINADO EL PROCESO DE EJECUCIÓN CONTRACTUAL </v>
      </c>
      <c r="W44" s="19" t="str">
        <f>+'EVALUACION CON CONTROLES'!Q49</f>
        <v>SEMANAL</v>
      </c>
      <c r="X44" s="20">
        <f>+'EVALUACION CON CONTROLES'!R49</f>
        <v>0</v>
      </c>
    </row>
    <row r="45" spans="2:24" ht="106.5" customHeight="1">
      <c r="B45" s="17">
        <v>37</v>
      </c>
      <c r="C45" s="19" t="str">
        <f>+'EVALUACION CON CONTROLES'!C50:F50</f>
        <v>Nuevos desarrollos técnologicos o estandares que influyen en la ejecución del contrato</v>
      </c>
      <c r="D45" s="18" t="str">
        <f>+'EVALUACION CON CONTROLES'!B50</f>
        <v>EJECUCIÓN</v>
      </c>
      <c r="E45" s="18" t="str">
        <f>VLOOKUP(C45,'IDENTIFICACION Y ANALISIS'!$B$19:$F$67,3,FALSE)</f>
        <v>Especifico</v>
      </c>
      <c r="F45" s="18" t="str">
        <f>VLOOKUP(C45,'IDENTIFICACION Y ANALISIS'!$B$19:$F$67,4,FALSE)</f>
        <v>Externo</v>
      </c>
      <c r="G45" s="19" t="str">
        <f>+EVALUACION!H51</f>
        <v>Requerimiento de actualizar equipos, contenidos o metodologías, con impacto en el presupuesto y los tiempos.</v>
      </c>
      <c r="H45" s="19">
        <f>+EVALUACION!I51</f>
        <v>3</v>
      </c>
      <c r="I45" s="19">
        <f>+EVALUACION!J51</f>
        <v>2</v>
      </c>
      <c r="J45" s="19">
        <f>+EVALUACION!K51</f>
        <v>5</v>
      </c>
      <c r="K45" s="18" t="str">
        <f>+EVALUACION!L51</f>
        <v>MEDIO</v>
      </c>
      <c r="L45" s="36" t="s">
        <v>212</v>
      </c>
      <c r="M45" s="18"/>
      <c r="N45" s="19" t="str">
        <f>+'EVALUACION CON CONTROLES'!G50</f>
        <v>Monitorear tendencias del sector belleza e incorporar tecnología flexible.</v>
      </c>
      <c r="O45" s="19">
        <f>+'EVALUACION CON CONTROLES'!I50</f>
        <v>3</v>
      </c>
      <c r="P45" s="19">
        <f>+'EVALUACION CON CONTROLES'!J50</f>
        <v>2</v>
      </c>
      <c r="Q45" s="19">
        <f>+'EVALUACION CON CONTROLES'!K50</f>
        <v>5</v>
      </c>
      <c r="R45" s="18" t="str">
        <f>+'EVALUACION CON CONTROLES'!L50</f>
        <v>MEDIO</v>
      </c>
      <c r="S45" s="19" t="str">
        <f>+'EVALUACION CON CONTROLES'!M50</f>
        <v>NO</v>
      </c>
      <c r="T45" s="19" t="str">
        <f>+'EVALUACION CON CONTROLES'!N50</f>
        <v xml:space="preserve">ENTIDAD ESTATAL </v>
      </c>
      <c r="U45" s="19" t="str">
        <f>+'EVALUACION CON CONTROLES'!O50</f>
        <v xml:space="preserve">DURANTE EL PROCESO DE EJECUCIÓN CONTRACTUAL </v>
      </c>
      <c r="V45" s="19" t="str">
        <f>+'EVALUACION CON CONTROLES'!P50</f>
        <v xml:space="preserve">CULMINADO EL PROCESO DE EJECUCIÓN CONTRACTUAL </v>
      </c>
      <c r="W45" s="19" t="str">
        <f>+'EVALUACION CON CONTROLES'!Q50</f>
        <v>SEMANAL</v>
      </c>
      <c r="X45" s="20">
        <f>+'EVALUACION CON CONTROLES'!R50</f>
        <v>0</v>
      </c>
    </row>
    <row r="46" spans="2:24" ht="106.5" customHeight="1">
      <c r="B46" s="17">
        <v>38</v>
      </c>
      <c r="C46" s="19" t="str">
        <f>+'EVALUACION CON CONTROLES'!C51:F51</f>
        <v>Obsolecencia técnologica</v>
      </c>
      <c r="D46" s="18" t="str">
        <f>+'EVALUACION CON CONTROLES'!B51</f>
        <v>EJECUCIÓN</v>
      </c>
      <c r="E46" s="18" t="str">
        <f>VLOOKUP(C46,'IDENTIFICACION Y ANALISIS'!$B$19:$F$67,3,FALSE)</f>
        <v>Especifico</v>
      </c>
      <c r="F46" s="18" t="str">
        <f>VLOOKUP(C46,'IDENTIFICACION Y ANALISIS'!$B$19:$F$67,4,FALSE)</f>
        <v>Externo</v>
      </c>
      <c r="G46" s="19" t="str">
        <f>+EVALUACION!H52</f>
        <v>Uso de herramientas o contenidos desactualizados que reducen la aplicabilidad laboral de lo aprendido.</v>
      </c>
      <c r="H46" s="19">
        <f>+EVALUACION!I52</f>
        <v>3</v>
      </c>
      <c r="I46" s="19">
        <f>+EVALUACION!J52</f>
        <v>2</v>
      </c>
      <c r="J46" s="19">
        <f>+EVALUACION!K52</f>
        <v>5</v>
      </c>
      <c r="K46" s="18" t="str">
        <f>+EVALUACION!L52</f>
        <v>MEDIO</v>
      </c>
      <c r="L46" s="36" t="s">
        <v>279</v>
      </c>
      <c r="M46" s="18"/>
      <c r="N46" s="19" t="str">
        <f>+'EVALUACION CON CONTROLES'!G51</f>
        <v>Usar materiales actualizados, reutilizables y con posibilidad de mantenimiento.</v>
      </c>
      <c r="O46" s="19">
        <f>+'EVALUACION CON CONTROLES'!I51</f>
        <v>3</v>
      </c>
      <c r="P46" s="19">
        <f>+'EVALUACION CON CONTROLES'!J51</f>
        <v>2</v>
      </c>
      <c r="Q46" s="19">
        <f>+'EVALUACION CON CONTROLES'!K51</f>
        <v>5</v>
      </c>
      <c r="R46" s="18" t="str">
        <f>+'EVALUACION CON CONTROLES'!L51</f>
        <v>MEDIO</v>
      </c>
      <c r="S46" s="19" t="str">
        <f>+'EVALUACION CON CONTROLES'!M51</f>
        <v>NO</v>
      </c>
      <c r="T46" s="19" t="str">
        <f>+'EVALUACION CON CONTROLES'!N51</f>
        <v>CONTRATISTA - ENTIDAD ESTATAL</v>
      </c>
      <c r="U46" s="19" t="str">
        <f>+'EVALUACION CON CONTROLES'!O51</f>
        <v xml:space="preserve">DURANTE EL PROCESO DE EJECUCIÓN CONTRACTUAL </v>
      </c>
      <c r="V46" s="19" t="str">
        <f>+'EVALUACION CON CONTROLES'!P51</f>
        <v xml:space="preserve">CULMINADO EL PROCESO DE EJECUCIÓN CONTRACTUAL </v>
      </c>
      <c r="W46" s="19" t="str">
        <f>+'EVALUACION CON CONTROLES'!Q51</f>
        <v>SEMANAL</v>
      </c>
      <c r="X46" s="20">
        <f>+'EVALUACION CON CONTROLES'!R51</f>
        <v>0</v>
      </c>
    </row>
    <row r="47" spans="2:24" ht="106.5" customHeight="1">
      <c r="B47" s="17">
        <v>39</v>
      </c>
      <c r="C47" s="19" t="str">
        <f>+'EVALUACION CON CONTROLES'!C52:F52</f>
        <v>Eventos naturales tales como lluvias, inundaciones y sequias entre otros</v>
      </c>
      <c r="D47" s="18" t="str">
        <f>+'EVALUACION CON CONTROLES'!B52</f>
        <v>EJECUCIÓN</v>
      </c>
      <c r="E47" s="18" t="str">
        <f>VLOOKUP(C47,'IDENTIFICACION Y ANALISIS'!$B$19:$F$67,3,FALSE)</f>
        <v>Especifico</v>
      </c>
      <c r="F47" s="18" t="str">
        <f>VLOOKUP(C47,'IDENTIFICACION Y ANALISIS'!$B$19:$F$67,4,FALSE)</f>
        <v>Externo</v>
      </c>
      <c r="G47" s="19" t="str">
        <f>+EVALUACION!H53</f>
        <v>Suspensión de actividades, afectación de la infraestructura y riesgo para la integridad de participantes y equipos.</v>
      </c>
      <c r="H47" s="19">
        <f>+EVALUACION!I53</f>
        <v>3</v>
      </c>
      <c r="I47" s="19">
        <f>+EVALUACION!J53</f>
        <v>3</v>
      </c>
      <c r="J47" s="19">
        <f>+EVALUACION!K53</f>
        <v>6</v>
      </c>
      <c r="K47" s="18" t="str">
        <f>+EVALUACION!L53</f>
        <v>ALTO</v>
      </c>
      <c r="L47" s="36" t="s">
        <v>279</v>
      </c>
      <c r="M47" s="18"/>
      <c r="N47" s="19" t="str">
        <f>+'EVALUACION CON CONTROLES'!G52</f>
        <v>Diseñar plan de gestión del riesgo y definir medidas de continuidad del servicio.</v>
      </c>
      <c r="O47" s="19">
        <f>+'EVALUACION CON CONTROLES'!I52</f>
        <v>3</v>
      </c>
      <c r="P47" s="19">
        <f>+'EVALUACION CON CONTROLES'!J52</f>
        <v>3</v>
      </c>
      <c r="Q47" s="19">
        <f>+'EVALUACION CON CONTROLES'!K52</f>
        <v>6</v>
      </c>
      <c r="R47" s="18" t="str">
        <f>+'EVALUACION CON CONTROLES'!L52</f>
        <v>ALTO</v>
      </c>
      <c r="S47" s="19" t="str">
        <f>+'EVALUACION CON CONTROLES'!M52</f>
        <v>NO</v>
      </c>
      <c r="T47" s="19" t="str">
        <f>+'EVALUACION CON CONTROLES'!N52</f>
        <v>CONTRATISTA - ENTIDAD ESTATAL</v>
      </c>
      <c r="U47" s="19" t="str">
        <f>+'EVALUACION CON CONTROLES'!O52</f>
        <v xml:space="preserve">DURANTE EL PROCESO DE EJECUCIÓN CONTRACTUAL </v>
      </c>
      <c r="V47" s="19" t="str">
        <f>+'EVALUACION CON CONTROLES'!P52</f>
        <v xml:space="preserve">CULMINADO EL PROCESO DE EJECUCIÓN CONTRACTUAL </v>
      </c>
      <c r="W47" s="19" t="str">
        <f>+'EVALUACION CON CONTROLES'!Q52</f>
        <v>SEMANAL</v>
      </c>
      <c r="X47" s="20">
        <f>+'EVALUACION CON CONTROLES'!R52</f>
        <v>0</v>
      </c>
    </row>
    <row r="48" spans="2:24" ht="106.5" customHeight="1">
      <c r="B48" s="17">
        <v>40</v>
      </c>
      <c r="C48" s="19" t="str">
        <f>+'EVALUACION CON CONTROLES'!C53:F53</f>
        <v>Entrega incompleta o tardía de los elementos por parte del proveedor.</v>
      </c>
      <c r="D48" s="18" t="str">
        <f>+'EVALUACION CON CONTROLES'!B53</f>
        <v>EJECUCIÓN</v>
      </c>
      <c r="E48" s="18" t="str">
        <f>VLOOKUP(C48,'IDENTIFICACION Y ANALISIS'!$B$19:$F$67,3,FALSE)</f>
        <v>Especifico</v>
      </c>
      <c r="F48" s="18" t="str">
        <f>VLOOKUP(C48,'IDENTIFICACION Y ANALISIS'!$B$19:$F$67,4,FALSE)</f>
        <v>Externo</v>
      </c>
      <c r="G48" s="19" t="str">
        <f>+EVALUACION!H54</f>
        <v xml:space="preserve"> Retraso en el inicio o continuidad del proceso formativo y desmotivación de las participantes.</v>
      </c>
      <c r="H48" s="19">
        <f>+EVALUACION!I54</f>
        <v>3</v>
      </c>
      <c r="I48" s="19">
        <f>+EVALUACION!J54</f>
        <v>2</v>
      </c>
      <c r="J48" s="19">
        <f>+EVALUACION!K54</f>
        <v>5</v>
      </c>
      <c r="K48" s="18" t="str">
        <f>+EVALUACION!L54</f>
        <v>MEDIO</v>
      </c>
      <c r="L48" s="36" t="s">
        <v>279</v>
      </c>
      <c r="M48" s="18"/>
      <c r="N48" s="19" t="str">
        <f>+'EVALUACION CON CONTROLES'!G53</f>
        <v>Establecer cronograma de entregas supervisado con control de calidad y penalidades.</v>
      </c>
      <c r="O48" s="19">
        <f>+'EVALUACION CON CONTROLES'!I53</f>
        <v>3</v>
      </c>
      <c r="P48" s="19">
        <f>+'EVALUACION CON CONTROLES'!J53</f>
        <v>2</v>
      </c>
      <c r="Q48" s="19">
        <f>+'EVALUACION CON CONTROLES'!K53</f>
        <v>5</v>
      </c>
      <c r="R48" s="18" t="str">
        <f>+'EVALUACION CON CONTROLES'!L53</f>
        <v>MEDIO</v>
      </c>
      <c r="S48" s="19" t="str">
        <f>+'EVALUACION CON CONTROLES'!M53</f>
        <v>NO</v>
      </c>
      <c r="T48" s="19" t="str">
        <f>+'EVALUACION CON CONTROLES'!N53</f>
        <v>CONTRATISTA - ENTIDAD ESTATAL</v>
      </c>
      <c r="U48" s="19" t="str">
        <f>+'EVALUACION CON CONTROLES'!O53</f>
        <v xml:space="preserve">DURANTE EL PROCESO DE EJECUCIÓN CONTRACTUAL </v>
      </c>
      <c r="V48" s="19" t="str">
        <f>+'EVALUACION CON CONTROLES'!P53</f>
        <v xml:space="preserve">CULMINADO EL PROCESO DE EJECUCIÓN CONTRACTUAL </v>
      </c>
      <c r="W48" s="19" t="str">
        <f>+'EVALUACION CON CONTROLES'!Q53</f>
        <v>SEMANAL</v>
      </c>
      <c r="X48" s="20">
        <f>+'EVALUACION CON CONTROLES'!R53</f>
        <v>0</v>
      </c>
    </row>
    <row r="49" spans="2:24" ht="106.5" customHeight="1">
      <c r="B49" s="17">
        <v>41</v>
      </c>
      <c r="C49" s="19" t="str">
        <f>+'EVALUACION CON CONTROLES'!C54:F54</f>
        <v>Contenidos del curso no contextualizados a las necesidades del entorno.</v>
      </c>
      <c r="D49" s="18" t="str">
        <f>+'EVALUACION CON CONTROLES'!B54</f>
        <v>EJECUCIÓN</v>
      </c>
      <c r="E49" s="18" t="str">
        <f>VLOOKUP(C49,'IDENTIFICACION Y ANALISIS'!$B$19:$F$67,3,FALSE)</f>
        <v>Especifico</v>
      </c>
      <c r="F49" s="18" t="str">
        <f>VLOOKUP(C49,'IDENTIFICACION Y ANALISIS'!$B$19:$F$67,4,FALSE)</f>
        <v>Interno</v>
      </c>
      <c r="G49" s="19" t="str">
        <f>+EVALUACION!H55</f>
        <v>Poca aplicabilidad de lo aprendido, disminución del impacto socioeconómico esperado del proyecto.</v>
      </c>
      <c r="H49" s="19">
        <f>+EVALUACION!I55</f>
        <v>3</v>
      </c>
      <c r="I49" s="19">
        <f>+EVALUACION!J55</f>
        <v>2</v>
      </c>
      <c r="J49" s="19">
        <f>+EVALUACION!K55</f>
        <v>5</v>
      </c>
      <c r="K49" s="18" t="str">
        <f>+EVALUACION!L55</f>
        <v>MEDIO</v>
      </c>
      <c r="L49" s="36" t="s">
        <v>279</v>
      </c>
      <c r="M49" s="18"/>
      <c r="N49" s="19" t="str">
        <f>+'EVALUACION CON CONTROLES'!G54</f>
        <v xml:space="preserve">Incluir enfoque territorial y validación de pertinencia con mujeres en sus diferencias y diversidades </v>
      </c>
      <c r="O49" s="19">
        <f>+'EVALUACION CON CONTROLES'!I54</f>
        <v>3</v>
      </c>
      <c r="P49" s="19">
        <f>+'EVALUACION CON CONTROLES'!J54</f>
        <v>2</v>
      </c>
      <c r="Q49" s="19">
        <f>+'EVALUACION CON CONTROLES'!K54</f>
        <v>5</v>
      </c>
      <c r="R49" s="18" t="str">
        <f>+'EVALUACION CON CONTROLES'!L54</f>
        <v>MEDIO</v>
      </c>
      <c r="S49" s="19" t="str">
        <f>+'EVALUACION CON CONTROLES'!M54</f>
        <v>NO</v>
      </c>
      <c r="T49" s="19" t="str">
        <f>+'EVALUACION CON CONTROLES'!N54</f>
        <v>CONTRATISTA - ENTIDAD ESTATAL</v>
      </c>
      <c r="U49" s="19" t="str">
        <f>+'EVALUACION CON CONTROLES'!O54</f>
        <v xml:space="preserve">DURANTE EL PROCESO DE EJECUCIÓN CONTRACTUAL </v>
      </c>
      <c r="V49" s="19" t="str">
        <f>+'EVALUACION CON CONTROLES'!P54</f>
        <v xml:space="preserve">CULMINADO EL PROCESO DE EJECUCIÓN CONTRACTUAL </v>
      </c>
      <c r="W49" s="19" t="str">
        <f>+'EVALUACION CON CONTROLES'!Q54</f>
        <v>SEMANAL</v>
      </c>
      <c r="X49" s="20">
        <f>+'EVALUACION CON CONTROLES'!R54</f>
        <v>0</v>
      </c>
    </row>
    <row r="50" spans="2:24" ht="106.5" customHeight="1">
      <c r="B50" s="17">
        <v>42</v>
      </c>
      <c r="C50" s="19" t="str">
        <f>+'EVALUACION CON CONTROLES'!C55:F55</f>
        <v>Baja calidad del material pedagógico o metodologías poco participativas.</v>
      </c>
      <c r="D50" s="18" t="str">
        <f>+'EVALUACION CON CONTROLES'!B55</f>
        <v>EJECUCIÓN</v>
      </c>
      <c r="E50" s="18" t="str">
        <f>VLOOKUP(C50,'IDENTIFICACION Y ANALISIS'!$B$19:$F$67,3,FALSE)</f>
        <v>Especifico</v>
      </c>
      <c r="F50" s="18" t="str">
        <f>VLOOKUP(C50,'IDENTIFICACION Y ANALISIS'!$B$19:$F$67,4,FALSE)</f>
        <v>Interno</v>
      </c>
      <c r="G50" s="19" t="str">
        <f>+EVALUACION!H56</f>
        <v>Desmotivación, bajo nivel de aprendizaje y pérdida de interés por parte de las participantes.</v>
      </c>
      <c r="H50" s="19">
        <f>+EVALUACION!I56</f>
        <v>3</v>
      </c>
      <c r="I50" s="19">
        <f>+EVALUACION!J56</f>
        <v>2</v>
      </c>
      <c r="J50" s="19">
        <f>+EVALUACION!K56</f>
        <v>5</v>
      </c>
      <c r="K50" s="18" t="str">
        <f>+EVALUACION!L56</f>
        <v>MEDIO</v>
      </c>
      <c r="L50" s="36" t="s">
        <v>279</v>
      </c>
      <c r="M50" s="18"/>
      <c r="N50" s="19" t="str">
        <f>+'EVALUACION CON CONTROLES'!G55</f>
        <v>Acompañamiento de pedagogos y revisión de materiales antes del inicio del curso.</v>
      </c>
      <c r="O50" s="19">
        <f>+'EVALUACION CON CONTROLES'!I55</f>
        <v>3</v>
      </c>
      <c r="P50" s="19">
        <f>+'EVALUACION CON CONTROLES'!J55</f>
        <v>2</v>
      </c>
      <c r="Q50" s="19">
        <f>+'EVALUACION CON CONTROLES'!K55</f>
        <v>5</v>
      </c>
      <c r="R50" s="18" t="str">
        <f>+'EVALUACION CON CONTROLES'!L55</f>
        <v>MEDIO</v>
      </c>
      <c r="S50" s="19" t="str">
        <f>+'EVALUACION CON CONTROLES'!M55</f>
        <v>NO</v>
      </c>
      <c r="T50" s="19" t="str">
        <f>+'EVALUACION CON CONTROLES'!N55</f>
        <v>CONTRATISTA - ENTIDAD ESTATAL</v>
      </c>
      <c r="U50" s="19" t="str">
        <f>+'EVALUACION CON CONTROLES'!O55</f>
        <v xml:space="preserve">DURANTE EL PROCESO DE EJECUCIÓN CONTRACTUAL </v>
      </c>
      <c r="V50" s="19" t="str">
        <f>+'EVALUACION CON CONTROLES'!P55</f>
        <v xml:space="preserve">CULMINADO EL PROCESO DE EJECUCIÓN CONTRACTUAL </v>
      </c>
      <c r="W50" s="19" t="str">
        <f>+'EVALUACION CON CONTROLES'!Q55</f>
        <v>SEMANAL</v>
      </c>
      <c r="X50" s="20">
        <f>+'EVALUACION CON CONTROLES'!R55</f>
        <v>0</v>
      </c>
    </row>
    <row r="51" spans="2:24" ht="106.5" customHeight="1">
      <c r="B51" s="17">
        <v>43</v>
      </c>
      <c r="C51" s="19" t="str">
        <f>+'EVALUACION CON CONTROLES'!C56:F56</f>
        <v xml:space="preserve">Deserción de las participantes por responsabilidades no cubiertas por otros actores </v>
      </c>
      <c r="D51" s="18" t="str">
        <f>+'EVALUACION CON CONTROLES'!B56</f>
        <v>EJECUCIÓN</v>
      </c>
      <c r="E51" s="18" t="str">
        <f>VLOOKUP(C51,'IDENTIFICACION Y ANALISIS'!$B$19:$F$67,3,FALSE)</f>
        <v>Especifico</v>
      </c>
      <c r="F51" s="18" t="str">
        <f>VLOOKUP(C51,'IDENTIFICACION Y ANALISIS'!$B$19:$F$67,4,FALSE)</f>
        <v>Externo</v>
      </c>
      <c r="G51" s="19" t="str">
        <f>+EVALUACION!H57</f>
        <v>Reducción del número de beneficiarias y pérdida de recursos invertidos en su formación parcial.</v>
      </c>
      <c r="H51" s="19">
        <f>+EVALUACION!I57</f>
        <v>3</v>
      </c>
      <c r="I51" s="19">
        <f>+EVALUACION!J57</f>
        <v>2</v>
      </c>
      <c r="J51" s="19">
        <f>+EVALUACION!K57</f>
        <v>5</v>
      </c>
      <c r="K51" s="18" t="str">
        <f>+EVALUACION!L57</f>
        <v>MEDIO</v>
      </c>
      <c r="L51" s="36" t="s">
        <v>279</v>
      </c>
      <c r="M51" s="18"/>
      <c r="N51" s="19" t="str">
        <f>+'EVALUACION CON CONTROLES'!G56</f>
        <v>Diseñar estrategias de relevo comunitario y horarios flexibles.</v>
      </c>
      <c r="O51" s="19">
        <f>+'EVALUACION CON CONTROLES'!I56</f>
        <v>3</v>
      </c>
      <c r="P51" s="19">
        <f>+'EVALUACION CON CONTROLES'!J56</f>
        <v>2</v>
      </c>
      <c r="Q51" s="19">
        <f>+'EVALUACION CON CONTROLES'!K56</f>
        <v>5</v>
      </c>
      <c r="R51" s="18" t="str">
        <f>+'EVALUACION CON CONTROLES'!L56</f>
        <v>MEDIO</v>
      </c>
      <c r="S51" s="19" t="str">
        <f>+'EVALUACION CON CONTROLES'!M56</f>
        <v>NO</v>
      </c>
      <c r="T51" s="19" t="str">
        <f>+'EVALUACION CON CONTROLES'!N56</f>
        <v>CONTRATISTA - ENTIDAD ESTATAL</v>
      </c>
      <c r="U51" s="19" t="str">
        <f>+'EVALUACION CON CONTROLES'!O56</f>
        <v xml:space="preserve">DURANTE EL PROCESO DE EJECUCIÓN CONTRACTUAL </v>
      </c>
      <c r="V51" s="19" t="str">
        <f>+'EVALUACION CON CONTROLES'!P56</f>
        <v xml:space="preserve">CULMINADO EL PROCESO DE EJECUCIÓN CONTRACTUAL </v>
      </c>
      <c r="W51" s="19" t="str">
        <f>+'EVALUACION CON CONTROLES'!Q56</f>
        <v>SEMANAL</v>
      </c>
      <c r="X51" s="20">
        <f>+'EVALUACION CON CONTROLES'!R56</f>
        <v>0</v>
      </c>
    </row>
    <row r="52" spans="2:24" ht="106.5" customHeight="1">
      <c r="B52" s="17">
        <v>44</v>
      </c>
      <c r="C52" s="19" t="str">
        <f>+'EVALUACION CON CONTROLES'!C57:F57</f>
        <v>Falta de adaptación del curso a mujeres con bajos niveles de escolaridad.</v>
      </c>
      <c r="D52" s="18" t="str">
        <f>+'EVALUACION CON CONTROLES'!B57</f>
        <v>EJECUCIÓN</v>
      </c>
      <c r="E52" s="18" t="str">
        <f>VLOOKUP(C52,'IDENTIFICACION Y ANALISIS'!$B$19:$F$76,3,FALSE)</f>
        <v>Especifico</v>
      </c>
      <c r="F52" s="18" t="str">
        <f>VLOOKUP(C52,'IDENTIFICACION Y ANALISIS'!$B$19:$F$76,4,FALSE)</f>
        <v>Interno</v>
      </c>
      <c r="G52" s="19" t="str">
        <f>+EVALUACION!H58</f>
        <v>Dificultad en la comprensión de los contenidos y bajo rendimiento académico general.</v>
      </c>
      <c r="H52" s="19">
        <f>+EVALUACION!I58</f>
        <v>3</v>
      </c>
      <c r="I52" s="19">
        <f>+EVALUACION!J58</f>
        <v>2</v>
      </c>
      <c r="J52" s="19">
        <f>+EVALUACION!K58</f>
        <v>5</v>
      </c>
      <c r="K52" s="18" t="str">
        <f>+EVALUACION!L58</f>
        <v>MEDIO</v>
      </c>
      <c r="L52" s="36" t="s">
        <v>279</v>
      </c>
      <c r="M52" s="18"/>
      <c r="N52" s="19" t="str">
        <f>+'EVALUACION CON CONTROLES'!G57</f>
        <v>Implementar metodologías inclusivas y material gráfico/dinámico.</v>
      </c>
      <c r="O52" s="19">
        <f>+'EVALUACION CON CONTROLES'!I57</f>
        <v>3</v>
      </c>
      <c r="P52" s="19">
        <f>+'EVALUACION CON CONTROLES'!J57</f>
        <v>2</v>
      </c>
      <c r="Q52" s="19">
        <f>+'EVALUACION CON CONTROLES'!K57</f>
        <v>5</v>
      </c>
      <c r="R52" s="18" t="str">
        <f>+'EVALUACION CON CONTROLES'!L57</f>
        <v>MEDIO</v>
      </c>
      <c r="S52" s="19" t="str">
        <f>+'EVALUACION CON CONTROLES'!M57</f>
        <v>NO</v>
      </c>
      <c r="T52" s="19" t="str">
        <f>+'EVALUACION CON CONTROLES'!N57</f>
        <v>CONTRATISTA - ENTIDAD ESTATAL</v>
      </c>
      <c r="U52" s="19" t="str">
        <f>+'EVALUACION CON CONTROLES'!O57</f>
        <v xml:space="preserve">DURANTE EL PROCESO DE EJECUCIÓN CONTRACTUAL </v>
      </c>
      <c r="V52" s="19" t="str">
        <f>+'EVALUACION CON CONTROLES'!P57</f>
        <v xml:space="preserve">CULMINADO EL PROCESO DE EJECUCIÓN CONTRACTUAL </v>
      </c>
      <c r="W52" s="19" t="str">
        <f>+'EVALUACION CON CONTROLES'!Q57</f>
        <v>SEMANAL</v>
      </c>
      <c r="X52" s="20">
        <f>+'EVALUACION CON CONTROLES'!R57</f>
        <v>0</v>
      </c>
    </row>
    <row r="53" spans="2:24" ht="106.5" customHeight="1">
      <c r="B53" s="17">
        <v>45</v>
      </c>
      <c r="C53" s="19" t="str">
        <f>+'EVALUACION CON CONTROLES'!C58:F58</f>
        <v>Insuficiencia de tiempo para el desarrollo de prácticas reales y acompañadas.</v>
      </c>
      <c r="D53" s="18" t="str">
        <f>+'EVALUACION CON CONTROLES'!B58</f>
        <v>EJECUCIÓN</v>
      </c>
      <c r="E53" s="18" t="s">
        <v>27</v>
      </c>
      <c r="F53" s="18" t="s">
        <v>49</v>
      </c>
      <c r="G53" s="19" t="str">
        <f>+EVALUACION!H59</f>
        <v>Formación incompleta, bajo nivel de competencia técnica y escasa confianza para emprender.</v>
      </c>
      <c r="H53" s="19">
        <f>+EVALUACION!I59</f>
        <v>3</v>
      </c>
      <c r="I53" s="19">
        <f>+EVALUACION!J59</f>
        <v>2</v>
      </c>
      <c r="J53" s="19">
        <f>+EVALUACION!K59</f>
        <v>5</v>
      </c>
      <c r="K53" s="18" t="str">
        <f>+EVALUACION!L59</f>
        <v>MEDIO</v>
      </c>
      <c r="L53" s="36" t="s">
        <v>279</v>
      </c>
      <c r="M53" s="18"/>
      <c r="N53" s="19" t="str">
        <f>+'EVALUACION CON CONTROLES'!G58</f>
        <v>justar currículum con sesiones prácticas suficientes y tutoría personalizada.</v>
      </c>
      <c r="O53" s="19">
        <f>+'EVALUACION CON CONTROLES'!I58</f>
        <v>3</v>
      </c>
      <c r="P53" s="19">
        <f>+'EVALUACION CON CONTROLES'!J58</f>
        <v>2</v>
      </c>
      <c r="Q53" s="19">
        <f>+'EVALUACION CON CONTROLES'!K58</f>
        <v>5</v>
      </c>
      <c r="R53" s="18" t="str">
        <f>+'EVALUACION CON CONTROLES'!L58</f>
        <v>MEDIO</v>
      </c>
      <c r="S53" s="19" t="str">
        <f>+'EVALUACION CON CONTROLES'!M58</f>
        <v>NO</v>
      </c>
      <c r="T53" s="19" t="str">
        <f>+'EVALUACION CON CONTROLES'!N58</f>
        <v>CONTRATISTA - ENTIDAD ESTATAL</v>
      </c>
      <c r="U53" s="19" t="str">
        <f>+'EVALUACION CON CONTROLES'!O58</f>
        <v xml:space="preserve">DURANTE EL PROCESO DE EJECUCIÓN CONTRACTUAL </v>
      </c>
      <c r="V53" s="19" t="str">
        <f>+'EVALUACION CON CONTROLES'!P58</f>
        <v xml:space="preserve">CULMINADO EL PROCESO DE EJECUCIÓN CONTRACTUAL </v>
      </c>
      <c r="W53" s="19" t="str">
        <f>+'EVALUACION CON CONTROLES'!Q58</f>
        <v>SEMANAL</v>
      </c>
      <c r="X53" s="20">
        <f>+'EVALUACION CON CONTROLES'!R58</f>
        <v>0</v>
      </c>
    </row>
    <row r="54" spans="2:24" ht="106.5" customHeight="1">
      <c r="B54" s="17">
        <v>46</v>
      </c>
      <c r="C54" s="19" t="str">
        <f>+'EVALUACION CON CONTROLES'!C59:F59</f>
        <v xml:space="preserve">Resistencia de la comunidad hacia la oferta institucional consignada en el proceso contractual </v>
      </c>
      <c r="D54" s="18" t="str">
        <f>+'EVALUACION CON CONTROLES'!B59</f>
        <v>EJECUCIÓN</v>
      </c>
      <c r="E54" s="18" t="str">
        <f>VLOOKUP(C54,'IDENTIFICACION Y ANALISIS'!$B$19:$F$76,3,FALSE)</f>
        <v>Especifico</v>
      </c>
      <c r="F54" s="18" t="str">
        <f>VLOOKUP(C54,'IDENTIFICACION Y ANALISIS'!$B$19:$F$76,4,FALSE)</f>
        <v>Externo</v>
      </c>
      <c r="G54" s="19" t="str">
        <f>+EVALUACION!H60</f>
        <v xml:space="preserve">Abandono del proceso por presión social y cultural, reduciendo el alcance e impacto del proyecto y la continuidad de la oferta institucional. </v>
      </c>
      <c r="H54" s="19">
        <f>+EVALUACION!I60</f>
        <v>3</v>
      </c>
      <c r="I54" s="19">
        <f>+EVALUACION!J60</f>
        <v>2</v>
      </c>
      <c r="J54" s="19">
        <f>+EVALUACION!K60</f>
        <v>5</v>
      </c>
      <c r="K54" s="18" t="str">
        <f>+EVALUACION!L60</f>
        <v>MEDIO</v>
      </c>
      <c r="L54" s="36" t="s">
        <v>279</v>
      </c>
      <c r="M54" s="18"/>
      <c r="N54" s="19" t="str">
        <f>+'EVALUACION CON CONTROLES'!G59</f>
        <v>Realizar campañas de sensibilización sobre derechos, autonomía y empoderamiento</v>
      </c>
      <c r="O54" s="19">
        <f>+'EVALUACION CON CONTROLES'!I59</f>
        <v>3</v>
      </c>
      <c r="P54" s="19">
        <f>+'EVALUACION CON CONTROLES'!J59</f>
        <v>2</v>
      </c>
      <c r="Q54" s="19">
        <f>+'EVALUACION CON CONTROLES'!K59</f>
        <v>5</v>
      </c>
      <c r="R54" s="18" t="str">
        <f>+'EVALUACION CON CONTROLES'!L59</f>
        <v>MEDIO</v>
      </c>
      <c r="S54" s="19" t="str">
        <f>+'EVALUACION CON CONTROLES'!M59</f>
        <v>NO</v>
      </c>
      <c r="T54" s="19" t="str">
        <f>+'EVALUACION CON CONTROLES'!N59</f>
        <v>CONTRATISTA - ENTIDAD ESTATAL</v>
      </c>
      <c r="U54" s="19" t="str">
        <f>+'EVALUACION CON CONTROLES'!O59</f>
        <v xml:space="preserve">DURANTE EL PROCESO DE EJECUCIÓN CONTRACTUAL </v>
      </c>
      <c r="V54" s="19" t="str">
        <f>+'EVALUACION CON CONTROLES'!P59</f>
        <v xml:space="preserve">CULMINADO EL PROCESO DE EJECUCIÓN CONTRACTUAL </v>
      </c>
      <c r="W54" s="19" t="str">
        <f>+'EVALUACION CON CONTROLES'!Q59</f>
        <v>SEMANAL</v>
      </c>
      <c r="X54" s="20">
        <f>+'EVALUACION CON CONTROLES'!R59</f>
        <v>0</v>
      </c>
    </row>
    <row r="55" spans="2:24" ht="106.5" customHeight="1" thickBot="1">
      <c r="B55" s="17">
        <v>47</v>
      </c>
      <c r="C55" s="19" t="str">
        <f>+'EVALUACION CON CONTROLES'!C60:F60</f>
        <v>Retraso en Co-creación de las herramientas con la comunidad</v>
      </c>
      <c r="D55" s="18" t="str">
        <f>+'EVALUACION CON CONTROLES'!B60</f>
        <v>EJECUCIÓN</v>
      </c>
      <c r="E55" s="18" t="str">
        <f>VLOOKUP(C55,'IDENTIFICACION Y ANALISIS'!$B$19:$F$76,3,FALSE)</f>
        <v>Especifico</v>
      </c>
      <c r="F55" s="18" t="str">
        <f>VLOOKUP(C55,'IDENTIFICACION Y ANALISIS'!$B$19:$F$76,4,FALSE)</f>
        <v>Externo</v>
      </c>
      <c r="G55" s="19" t="str">
        <f>+EVALUACION!H61</f>
        <v>Falta de apropiación del proceso formativo y menor disposición para continuar en el oficio.</v>
      </c>
      <c r="H55" s="19">
        <f>+EVALUACION!I61</f>
        <v>3</v>
      </c>
      <c r="I55" s="19">
        <f>+EVALUACION!J61</f>
        <v>2</v>
      </c>
      <c r="J55" s="19">
        <f>+EVALUACION!K61</f>
        <v>5</v>
      </c>
      <c r="K55" s="18" t="str">
        <f>+EVALUACION!L61</f>
        <v>MEDIO</v>
      </c>
      <c r="L55" s="36" t="s">
        <v>279</v>
      </c>
      <c r="M55" s="18"/>
      <c r="N55" s="19" t="str">
        <f>+'EVALUACION CON CONTROLES'!G60</f>
        <v xml:space="preserve">Visibilizar experiencias exitosas y promover valor al ejercicio de cocreación </v>
      </c>
      <c r="O55" s="19">
        <f>+'EVALUACION CON CONTROLES'!I60</f>
        <v>3</v>
      </c>
      <c r="P55" s="19">
        <f>+'EVALUACION CON CONTROLES'!J60</f>
        <v>2</v>
      </c>
      <c r="Q55" s="19">
        <f>+'EVALUACION CON CONTROLES'!K60</f>
        <v>5</v>
      </c>
      <c r="R55" s="18" t="str">
        <f>+'EVALUACION CON CONTROLES'!L60</f>
        <v>MEDIO</v>
      </c>
      <c r="S55" s="19" t="str">
        <f>+'EVALUACION CON CONTROLES'!M60</f>
        <v>NO</v>
      </c>
      <c r="T55" s="19" t="str">
        <f>+'EVALUACION CON CONTROLES'!N60</f>
        <v>CONTRATISTA - ENTIDAD ESTATAL</v>
      </c>
      <c r="U55" s="19" t="str">
        <f>+'EVALUACION CON CONTROLES'!O60</f>
        <v xml:space="preserve">DURANTE EL PROCESO DE EJECUCIÓN CONTRACTUAL </v>
      </c>
      <c r="V55" s="19" t="str">
        <f>+'EVALUACION CON CONTROLES'!P60</f>
        <v xml:space="preserve">CULMINADO EL PROCESO DE EJECUCIÓN CONTRACTUAL </v>
      </c>
      <c r="W55" s="19" t="str">
        <f>+'EVALUACION CON CONTROLES'!Q60</f>
        <v>SEMANAL</v>
      </c>
      <c r="X55" s="20">
        <f>+'EVALUACION CON CONTROLES'!R60</f>
        <v>0</v>
      </c>
    </row>
    <row r="56" spans="2:24" ht="106.5" customHeight="1" thickBot="1">
      <c r="B56" s="17">
        <v>49</v>
      </c>
      <c r="C56" s="19" t="str">
        <f>+'EVALUACION CON CONTROLES'!C61:F61</f>
        <v>Bajo desempeño en ventas o dificultades operativas en la isla comercial, impidiendo que las unidades productivas logren un fortalecimiento económico real.</v>
      </c>
      <c r="D56" s="18" t="str">
        <f>+'EVALUACION CON CONTROLES'!B61</f>
        <v>EJECUCIÓN</v>
      </c>
      <c r="E56" s="18" t="str">
        <f>VLOOKUP(C56,'IDENTIFICACION Y ANALISIS'!$B$19:$F$76,3,FALSE)</f>
        <v>Especifico</v>
      </c>
      <c r="F56" s="18" t="str">
        <f>VLOOKUP(C56,'IDENTIFICACION Y ANALISIS'!$B$19:$F$76,4,FALSE)</f>
        <v>Externo</v>
      </c>
      <c r="G56" s="19" t="str">
        <f>+EVALUACION!H62</f>
        <v>Bajo nivel de aprovechamiento del proceso formativo y riesgo de deserción.</v>
      </c>
      <c r="H56" s="19">
        <f>+EVALUACION!I62</f>
        <v>2</v>
      </c>
      <c r="I56" s="19">
        <f>+EVALUACION!J62</f>
        <v>3</v>
      </c>
      <c r="J56" s="19">
        <f>+EVALUACION!K62</f>
        <v>5</v>
      </c>
      <c r="K56" s="18" t="str">
        <f>+EVALUACION!L62</f>
        <v>MEDIO</v>
      </c>
      <c r="L56" s="36" t="s">
        <v>279</v>
      </c>
      <c r="M56" s="18"/>
      <c r="N56" s="19" t="str">
        <f>+'EVALUACION CON CONTROLES'!G61</f>
        <v xml:space="preserve">Acompañamiento a diferentes escenarios. </v>
      </c>
      <c r="O56" s="19">
        <f>+'EVALUACION CON CONTROLES'!I61</f>
        <v>2</v>
      </c>
      <c r="P56" s="19">
        <f>+'EVALUACION CON CONTROLES'!J61</f>
        <v>3</v>
      </c>
      <c r="Q56" s="19">
        <f>+'EVALUACION CON CONTROLES'!K61</f>
        <v>5</v>
      </c>
      <c r="R56" s="18" t="str">
        <f>+'EVALUACION CON CONTROLES'!L61</f>
        <v>MEDIO</v>
      </c>
      <c r="S56" s="19" t="str">
        <f>+'EVALUACION CON CONTROLES'!M61</f>
        <v>NO</v>
      </c>
      <c r="T56" s="19" t="str">
        <f>+'EVALUACION CON CONTROLES'!N61</f>
        <v>CONTRATISTA - ENTIDAD ESTATAL</v>
      </c>
      <c r="U56" s="19" t="str">
        <f>+'EVALUACION CON CONTROLES'!O61</f>
        <v xml:space="preserve">DURANTE EL PROCESO DE EJECUCIÓN CONTRACTUAL </v>
      </c>
      <c r="V56" s="19" t="str">
        <f>+'EVALUACION CON CONTROLES'!P61</f>
        <v xml:space="preserve">CULMINADO EL PROCESO DE EJECUCIÓN CONTRACTUAL </v>
      </c>
      <c r="W56" s="19" t="str">
        <f>+'EVALUACION CON CONTROLES'!Q61</f>
        <v>SEMANAL</v>
      </c>
      <c r="X56" s="20">
        <f>+'EVALUACION CON CONTROLES'!R61</f>
        <v>0</v>
      </c>
    </row>
    <row r="57" spans="2:24" ht="106.5" customHeight="1" thickBot="1">
      <c r="B57" s="17">
        <v>50</v>
      </c>
      <c r="C57" s="19" t="str">
        <f>+'EVALUACION CON CONTROLES'!C62:F62</f>
        <v>Demoras en el proceso de cotización, aprobación por comité y compra de los insumos para el capital semilla, afectando a las 50 unidades productivas beneficiarias.No encontrar o no lograr la aprobación del comité para el alquiler de una isla en un centro comercial que cumpla con las características exigidas.</v>
      </c>
      <c r="D57" s="18" t="str">
        <f>+'EVALUACION CON CONTROLES'!B62</f>
        <v>EJECUCIÓN</v>
      </c>
      <c r="E57" s="18" t="e">
        <f>VLOOKUP(C57,'IDENTIFICACION Y ANALISIS'!$B$19:$F$76,3,FALSE)</f>
        <v>#VALUE!</v>
      </c>
      <c r="F57" s="18" t="e">
        <f>VLOOKUP(C57,'IDENTIFICACION Y ANALISIS'!$B$19:$F$76,4,FALSE)</f>
        <v>#VALUE!</v>
      </c>
      <c r="G57" s="19" t="str">
        <f>+EVALUACION!H63</f>
        <v>Menor disposición de las instituciones para generar las cotizaciones necesarias</v>
      </c>
      <c r="H57" s="19">
        <f>+EVALUACION!I63</f>
        <v>2</v>
      </c>
      <c r="I57" s="19">
        <f>+EVALUACION!J63</f>
        <v>2</v>
      </c>
      <c r="J57" s="19">
        <f>+EVALUACION!K63</f>
        <v>4</v>
      </c>
      <c r="K57" s="18" t="str">
        <f>+EVALUACION!L63</f>
        <v>BAJO</v>
      </c>
      <c r="L57" s="36" t="s">
        <v>279</v>
      </c>
      <c r="M57" s="18"/>
      <c r="N57" s="19" t="str">
        <f>+'EVALUACION CON CONTROLES'!G62</f>
        <v>Certificar la idoneidad y legalidad de los proveedores y verificar disponibilidad local.</v>
      </c>
      <c r="O57" s="19">
        <f>+'EVALUACION CON CONTROLES'!I62</f>
        <v>2</v>
      </c>
      <c r="P57" s="19">
        <f>+'EVALUACION CON CONTROLES'!J62</f>
        <v>2</v>
      </c>
      <c r="Q57" s="19">
        <f>+'EVALUACION CON CONTROLES'!K62</f>
        <v>4</v>
      </c>
      <c r="R57" s="18" t="str">
        <f>+'EVALUACION CON CONTROLES'!L62</f>
        <v>BAJO</v>
      </c>
      <c r="S57" s="19" t="str">
        <f>+'EVALUACION CON CONTROLES'!M62</f>
        <v>NO</v>
      </c>
      <c r="T57" s="19" t="str">
        <f>+'EVALUACION CON CONTROLES'!N62</f>
        <v>CONTRATISTA - ENTIDAD ESTATAL</v>
      </c>
      <c r="U57" s="19" t="str">
        <f>+'EVALUACION CON CONTROLES'!O62</f>
        <v xml:space="preserve">DURANTE EL PROCESO DE EJECUCIÓN CONTRACTUAL </v>
      </c>
      <c r="V57" s="19" t="str">
        <f>+'EVALUACION CON CONTROLES'!P62</f>
        <v xml:space="preserve">CULMINADO EL PROCESO DE EJECUCIÓN CONTRACTUAL </v>
      </c>
      <c r="W57" s="19" t="str">
        <f>+'EVALUACION CON CONTROLES'!Q62</f>
        <v>SEMANAL</v>
      </c>
      <c r="X57" s="20">
        <f>+'EVALUACION CON CONTROLES'!R62</f>
        <v>0</v>
      </c>
    </row>
    <row r="58" spans="2:24" ht="106.5" customHeight="1" thickBot="1">
      <c r="B58" s="17">
        <v>52</v>
      </c>
      <c r="C58" s="19" t="str">
        <f>+'EVALUACION CON CONTROLES'!C63:F63</f>
        <v>Inadecuada disposición o almacenamiento de los elementos previo a la entrega.</v>
      </c>
      <c r="D58" s="18" t="str">
        <f>+'EVALUACION CON CONTROLES'!B63</f>
        <v>EJECUCIÓN</v>
      </c>
      <c r="E58" s="18" t="str">
        <f>VLOOKUP(C58,'IDENTIFICACION Y ANALISIS'!$B$19:$F$76,3,FALSE)</f>
        <v>Especifico</v>
      </c>
      <c r="F58" s="18" t="str">
        <f>VLOOKUP(C58,'IDENTIFICACION Y ANALISIS'!$B$19:$F$76,4,FALSE)</f>
        <v>Externo</v>
      </c>
      <c r="G58" s="19" t="str">
        <f>+EVALUACION!H64</f>
        <v>Deterioro de los insumos y pérdidas económicas para el proyecto.</v>
      </c>
      <c r="H58" s="19">
        <f>+EVALUACION!I64</f>
        <v>3</v>
      </c>
      <c r="I58" s="19">
        <f>+EVALUACION!J64</f>
        <v>3</v>
      </c>
      <c r="J58" s="19">
        <f>+EVALUACION!K64</f>
        <v>6</v>
      </c>
      <c r="K58" s="18" t="str">
        <f>+EVALUACION!L64</f>
        <v>ALTO</v>
      </c>
      <c r="L58" s="36" t="s">
        <v>279</v>
      </c>
      <c r="M58" s="18"/>
      <c r="N58" s="19" t="str">
        <f>+'EVALUACION CON CONTROLES'!G63</f>
        <v>Asegurar condiciones adecuadas de bodega y registro de inventario.</v>
      </c>
      <c r="O58" s="19">
        <f>+'EVALUACION CON CONTROLES'!I63</f>
        <v>3</v>
      </c>
      <c r="P58" s="19">
        <f>+'EVALUACION CON CONTROLES'!J63</f>
        <v>3</v>
      </c>
      <c r="Q58" s="19">
        <f>+'EVALUACION CON CONTROLES'!K63</f>
        <v>6</v>
      </c>
      <c r="R58" s="18" t="str">
        <f>+'EVALUACION CON CONTROLES'!L63</f>
        <v>ALTO</v>
      </c>
      <c r="S58" s="19" t="str">
        <f>+'EVALUACION CON CONTROLES'!M63</f>
        <v>NO</v>
      </c>
      <c r="T58" s="19" t="str">
        <f>+'EVALUACION CON CONTROLES'!N63</f>
        <v>CONTRATISTA - ENTIDAD ESTATAL</v>
      </c>
      <c r="U58" s="19" t="str">
        <f>+'EVALUACION CON CONTROLES'!O63</f>
        <v xml:space="preserve">DURANTE EL PROCESO DE EJECUCIÓN CONTRACTUAL </v>
      </c>
      <c r="V58" s="19" t="str">
        <f>+'EVALUACION CON CONTROLES'!P63</f>
        <v xml:space="preserve">CULMINADO EL PROCESO DE EJECUCIÓN CONTRACTUAL </v>
      </c>
      <c r="W58" s="19" t="str">
        <f>+'EVALUACION CON CONTROLES'!Q63</f>
        <v>SEMANAL</v>
      </c>
      <c r="X58" s="20">
        <f>+'EVALUACION CON CONTROLES'!R63</f>
        <v>0</v>
      </c>
    </row>
    <row r="59" spans="2:24" ht="106.5" customHeight="1">
      <c r="B59" s="17">
        <v>53</v>
      </c>
      <c r="C59" s="19" t="str">
        <f>+'EVALUACION CON CONTROLES'!C64:F64</f>
        <v>Daños en los materiales por transporte o manipulación deficiente.</v>
      </c>
      <c r="D59" s="18" t="str">
        <f>+'EVALUACION CON CONTROLES'!B64</f>
        <v>EJECUCIÓN</v>
      </c>
      <c r="E59" s="18" t="e">
        <f>VLOOKUP(C59,'IDENTIFICACION Y ANALISIS'!$B$19:$F$76,3,FALSE)</f>
        <v>#N/A</v>
      </c>
      <c r="F59" s="18" t="e">
        <f>VLOOKUP(C59,'IDENTIFICACION Y ANALISIS'!$B$19:$F$76,4,FALSE)</f>
        <v>#N/A</v>
      </c>
      <c r="G59" s="19" t="str">
        <f>+EVALUACION!H65</f>
        <v xml:space="preserve">productos y elementos incompletos o en mal estado que afectan el inicio o calidad del aprendizaje y las expectativas de las mujeres </v>
      </c>
      <c r="H59" s="19">
        <f>+EVALUACION!I65</f>
        <v>3</v>
      </c>
      <c r="I59" s="19">
        <f>+EVALUACION!J65</f>
        <v>3</v>
      </c>
      <c r="J59" s="19">
        <f>+EVALUACION!K65</f>
        <v>6</v>
      </c>
      <c r="K59" s="18" t="str">
        <f>+EVALUACION!L65</f>
        <v>ALTO</v>
      </c>
      <c r="L59" s="36" t="s">
        <v>279</v>
      </c>
      <c r="M59" s="18"/>
      <c r="N59" s="19" t="str">
        <f>+'EVALUACION CON CONTROLES'!G64</f>
        <v>Asegurar condiciones adecuadas de bodega y registro de inventario.</v>
      </c>
      <c r="O59" s="19">
        <f>+'EVALUACION CON CONTROLES'!I64</f>
        <v>3</v>
      </c>
      <c r="P59" s="19">
        <f>+'EVALUACION CON CONTROLES'!J64</f>
        <v>3</v>
      </c>
      <c r="Q59" s="19">
        <f>+'EVALUACION CON CONTROLES'!K64</f>
        <v>6</v>
      </c>
      <c r="R59" s="18" t="str">
        <f>+'EVALUACION CON CONTROLES'!L64</f>
        <v>ALTO</v>
      </c>
      <c r="S59" s="19" t="str">
        <f>+'EVALUACION CON CONTROLES'!M64</f>
        <v>NO</v>
      </c>
      <c r="T59" s="19" t="str">
        <f>+'EVALUACION CON CONTROLES'!N64</f>
        <v>CONTRATISTA - ENTIDAD ESTATAL</v>
      </c>
      <c r="U59" s="19" t="str">
        <f>+'EVALUACION CON CONTROLES'!O64</f>
        <v xml:space="preserve">DURANTE EL PROCESO DE EJECUCIÓN CONTRACTUAL </v>
      </c>
      <c r="V59" s="19" t="str">
        <f>+'EVALUACION CON CONTROLES'!P64</f>
        <v xml:space="preserve">CULMINADO EL PROCESO DE EJECUCIÓN CONTRACTUAL </v>
      </c>
      <c r="W59" s="19" t="str">
        <f>+'EVALUACION CON CONTROLES'!Q64</f>
        <v>SEMANAL</v>
      </c>
      <c r="X59" s="20">
        <f>+'EVALUACION CON CONTROLES'!R64</f>
        <v>0</v>
      </c>
    </row>
    <row r="60" spans="2:24" ht="106.5" customHeight="1">
      <c r="B60" s="17">
        <v>54</v>
      </c>
      <c r="C60" s="19" t="str">
        <f>+'EVALUACION CON CONTROLES'!C65:F65</f>
        <v>Problemas técnicos en los espacios de formación (luz, agua, ventilación, mobiliario).</v>
      </c>
      <c r="D60" s="18" t="str">
        <f>+'EVALUACION CON CONTROLES'!B65</f>
        <v>EJECUCIÓN</v>
      </c>
      <c r="E60" s="18" t="str">
        <f>VLOOKUP(C60,'IDENTIFICACION Y ANALISIS'!$B$19:$F$76,3,FALSE)</f>
        <v>Especifico</v>
      </c>
      <c r="F60" s="18" t="str">
        <f>VLOOKUP(C60,'IDENTIFICACION Y ANALISIS'!$B$19:$F$76,4,FALSE)</f>
        <v>Externo</v>
      </c>
      <c r="G60" s="19" t="str">
        <f>+EVALUACION!H66</f>
        <v>Condiciones inapropiadas para el desarrollo del curso y posibles riesgos de salud o accidentes.</v>
      </c>
      <c r="H60" s="19">
        <f>+EVALUACION!I66</f>
        <v>3</v>
      </c>
      <c r="I60" s="19">
        <f>+EVALUACION!J66</f>
        <v>2</v>
      </c>
      <c r="J60" s="19">
        <f>+EVALUACION!K66</f>
        <v>5</v>
      </c>
      <c r="K60" s="18" t="str">
        <f>+EVALUACION!L66</f>
        <v>MEDIO</v>
      </c>
      <c r="L60" s="36" t="s">
        <v>279</v>
      </c>
      <c r="M60" s="18"/>
      <c r="N60" s="19" t="str">
        <f>+'EVALUACION CON CONTROLES'!G65</f>
        <v>Visita previa a sedes, adecuación mínima e inspecciones de seguridad.</v>
      </c>
      <c r="O60" s="19">
        <f>+'EVALUACION CON CONTROLES'!I65</f>
        <v>3</v>
      </c>
      <c r="P60" s="19">
        <f>+'EVALUACION CON CONTROLES'!J65</f>
        <v>2</v>
      </c>
      <c r="Q60" s="19">
        <f>+'EVALUACION CON CONTROLES'!K65</f>
        <v>5</v>
      </c>
      <c r="R60" s="18" t="str">
        <f>+'EVALUACION CON CONTROLES'!L65</f>
        <v>MEDIO</v>
      </c>
      <c r="S60" s="19" t="str">
        <f>+'EVALUACION CON CONTROLES'!M65</f>
        <v>NO</v>
      </c>
      <c r="T60" s="19" t="str">
        <f>+'EVALUACION CON CONTROLES'!N65</f>
        <v>CONTRATISTA - ENTIDAD ESTATAL</v>
      </c>
      <c r="U60" s="19" t="str">
        <f>+'EVALUACION CON CONTROLES'!O65</f>
        <v xml:space="preserve">DURANTE EL PROCESO DE EJECUCIÓN CONTRACTUAL </v>
      </c>
      <c r="V60" s="19" t="str">
        <f>+'EVALUACION CON CONTROLES'!P65</f>
        <v xml:space="preserve">CULMINADO EL PROCESO DE EJECUCIÓN CONTRACTUAL </v>
      </c>
      <c r="W60" s="19" t="str">
        <f>+'EVALUACION CON CONTROLES'!Q65</f>
        <v>SEMANAL</v>
      </c>
      <c r="X60" s="20">
        <f>+'EVALUACION CON CONTROLES'!R65</f>
        <v>0</v>
      </c>
    </row>
    <row r="61" spans="2:24" ht="106.5" customHeight="1">
      <c r="B61" s="17">
        <v>55</v>
      </c>
      <c r="C61" s="19" t="str">
        <f>+'EVALUACION CON CONTROLES'!C66:F66</f>
        <v>Incumplimiento derivado del trámite de los permisos con autoridades ambientales, la obtención de los mismos, paz y salvos</v>
      </c>
      <c r="D61" s="18" t="str">
        <f>+'EVALUACION CON CONTROLES'!B66</f>
        <v>EJECUCIÓN</v>
      </c>
      <c r="E61" s="18" t="str">
        <f>VLOOKUP(C61,'IDENTIFICACION Y ANALISIS'!$B$19:$F$76,3,FALSE)</f>
        <v>Especifico</v>
      </c>
      <c r="F61" s="18" t="str">
        <f>VLOOKUP(C61,'IDENTIFICACION Y ANALISIS'!$B$19:$F$76,4,FALSE)</f>
        <v>Externo</v>
      </c>
      <c r="G61" s="19" t="str">
        <f>+EVALUACION!H67</f>
        <v>Lesiones físicas a las participantes, reclamaciones jurídicas y suspensión de las actividades.</v>
      </c>
      <c r="H61" s="19">
        <f>+EVALUACION!I67</f>
        <v>3</v>
      </c>
      <c r="I61" s="19">
        <f>+EVALUACION!J67</f>
        <v>3</v>
      </c>
      <c r="J61" s="19">
        <f>+EVALUACION!K67</f>
        <v>6</v>
      </c>
      <c r="K61" s="18" t="str">
        <f>+EVALUACION!L67</f>
        <v>ALTO</v>
      </c>
      <c r="L61" s="148" t="s">
        <v>279</v>
      </c>
      <c r="M61" s="18"/>
      <c r="N61" s="19" t="str">
        <f>+'EVALUACION CON CONTROLES'!G66</f>
        <v>Implementar protocolos de bioseguridad, entrega de EPP y acompañamiento.</v>
      </c>
      <c r="O61" s="19">
        <f>+'EVALUACION CON CONTROLES'!I66</f>
        <v>3</v>
      </c>
      <c r="P61" s="19">
        <f>+'EVALUACION CON CONTROLES'!J66</f>
        <v>3</v>
      </c>
      <c r="Q61" s="19">
        <f>+'EVALUACION CON CONTROLES'!K66</f>
        <v>6</v>
      </c>
      <c r="R61" s="18" t="str">
        <f>+'EVALUACION CON CONTROLES'!L66</f>
        <v>ALTO</v>
      </c>
      <c r="S61" s="19" t="str">
        <f>+'EVALUACION CON CONTROLES'!M66</f>
        <v>NO</v>
      </c>
      <c r="T61" s="19" t="str">
        <f>+'EVALUACION CON CONTROLES'!N66</f>
        <v>CONTRATISTA - ENTIDAD ESTATAL</v>
      </c>
      <c r="U61" s="19" t="str">
        <f>+'EVALUACION CON CONTROLES'!O66</f>
        <v xml:space="preserve">DURANTE EL PROCESO DE EJECUCIÓN CONTRACTUAL </v>
      </c>
      <c r="V61" s="19" t="str">
        <f>+'EVALUACION CON CONTROLES'!P66</f>
        <v xml:space="preserve">CULMINADO EL PROCESO DE EJECUCIÓN CONTRACTUAL </v>
      </c>
      <c r="W61" s="19" t="str">
        <f>+'EVALUACION CON CONTROLES'!Q66</f>
        <v>SEMANAL</v>
      </c>
      <c r="X61" s="20">
        <f>+'EVALUACION CON CONTROLES'!R66</f>
        <v>0</v>
      </c>
    </row>
    <row r="62" spans="2:24" ht="13.5" customHeight="1">
      <c r="B62" s="48"/>
      <c r="X62" s="49"/>
    </row>
    <row r="63" spans="2:24" ht="13.5" customHeight="1">
      <c r="B63" s="48"/>
      <c r="E63" s="14"/>
      <c r="F63" s="187" t="s">
        <v>281</v>
      </c>
      <c r="G63" s="187"/>
      <c r="H63" s="14"/>
      <c r="I63" s="14"/>
      <c r="J63" s="170" t="s">
        <v>269</v>
      </c>
      <c r="K63" s="170"/>
      <c r="L63" s="170"/>
      <c r="M63" s="170"/>
      <c r="X63" s="49"/>
    </row>
    <row r="64" spans="2:24" ht="13.5" customHeight="1">
      <c r="B64" s="48"/>
      <c r="E64" s="177" t="s">
        <v>163</v>
      </c>
      <c r="F64" s="44" t="s">
        <v>164</v>
      </c>
      <c r="G64" s="44" t="s">
        <v>165</v>
      </c>
      <c r="H64" s="14"/>
      <c r="I64" s="14"/>
      <c r="J64" s="166" t="s">
        <v>166</v>
      </c>
      <c r="K64" s="167"/>
      <c r="L64" s="166" t="s">
        <v>165</v>
      </c>
      <c r="M64" s="167"/>
      <c r="X64" s="49"/>
    </row>
    <row r="65" spans="2:24" ht="13.5" customHeight="1">
      <c r="B65" s="48"/>
      <c r="E65" s="177"/>
      <c r="F65" s="19" t="s">
        <v>167</v>
      </c>
      <c r="G65" s="19">
        <v>1</v>
      </c>
      <c r="H65" s="14"/>
      <c r="I65" s="14"/>
      <c r="J65" s="168" t="s">
        <v>168</v>
      </c>
      <c r="K65" s="169"/>
      <c r="L65" s="156">
        <v>1</v>
      </c>
      <c r="M65" s="156"/>
      <c r="X65" s="49"/>
    </row>
    <row r="66" spans="2:24" ht="13.5" customHeight="1">
      <c r="B66" s="48"/>
      <c r="E66" s="177"/>
      <c r="F66" s="19" t="s">
        <v>169</v>
      </c>
      <c r="G66" s="19">
        <v>2</v>
      </c>
      <c r="H66" s="14"/>
      <c r="I66" s="14"/>
      <c r="J66" s="168" t="s">
        <v>170</v>
      </c>
      <c r="K66" s="169"/>
      <c r="L66" s="156">
        <v>2</v>
      </c>
      <c r="M66" s="156"/>
      <c r="X66" s="49"/>
    </row>
    <row r="67" spans="2:24" ht="13.5" customHeight="1">
      <c r="B67" s="48"/>
      <c r="E67" s="177"/>
      <c r="F67" s="19" t="s">
        <v>171</v>
      </c>
      <c r="G67" s="19">
        <v>3</v>
      </c>
      <c r="H67" s="14"/>
      <c r="I67" s="14"/>
      <c r="J67" s="168" t="s">
        <v>172</v>
      </c>
      <c r="K67" s="169"/>
      <c r="L67" s="156">
        <v>3</v>
      </c>
      <c r="M67" s="156"/>
      <c r="X67" s="49"/>
    </row>
    <row r="68" spans="2:24" ht="13.5" customHeight="1">
      <c r="B68" s="48"/>
      <c r="E68" s="177"/>
      <c r="F68" s="19" t="s">
        <v>173</v>
      </c>
      <c r="G68" s="19">
        <v>4</v>
      </c>
      <c r="H68" s="14"/>
      <c r="I68" s="14"/>
      <c r="J68" s="168" t="s">
        <v>174</v>
      </c>
      <c r="K68" s="169"/>
      <c r="L68" s="156">
        <v>4</v>
      </c>
      <c r="M68" s="156"/>
      <c r="X68" s="49"/>
    </row>
    <row r="69" spans="2:24" ht="13.5" customHeight="1">
      <c r="B69" s="48"/>
      <c r="E69" s="177"/>
      <c r="F69" s="19" t="s">
        <v>175</v>
      </c>
      <c r="G69" s="19">
        <v>5</v>
      </c>
      <c r="H69" s="14"/>
      <c r="I69" s="14"/>
      <c r="J69" s="168" t="s">
        <v>176</v>
      </c>
      <c r="K69" s="169"/>
      <c r="L69" s="156">
        <v>5</v>
      </c>
      <c r="M69" s="156"/>
      <c r="X69" s="49"/>
    </row>
    <row r="70" spans="2:24" ht="13.5" customHeight="1">
      <c r="B70" s="48"/>
      <c r="D70" s="14"/>
      <c r="E70" s="14"/>
      <c r="F70" s="14"/>
      <c r="G70" s="14"/>
      <c r="H70" s="14"/>
      <c r="I70" s="14"/>
      <c r="J70" s="14"/>
      <c r="K70" s="14"/>
      <c r="L70" s="14"/>
      <c r="M70" s="14"/>
      <c r="X70" s="49"/>
    </row>
    <row r="71" spans="2:24" ht="13.5" customHeight="1">
      <c r="B71" s="48"/>
      <c r="D71" s="170" t="s">
        <v>177</v>
      </c>
      <c r="E71" s="170"/>
      <c r="F71" s="170"/>
      <c r="G71" s="170"/>
      <c r="H71" s="170"/>
      <c r="I71" s="170"/>
      <c r="J71" s="170"/>
      <c r="K71" s="170"/>
      <c r="X71" s="49"/>
    </row>
    <row r="72" spans="2:24" ht="13.5" customHeight="1">
      <c r="B72" s="48"/>
      <c r="D72" s="173" t="s">
        <v>164</v>
      </c>
      <c r="E72" s="173" t="s">
        <v>165</v>
      </c>
      <c r="F72" s="161" t="s">
        <v>168</v>
      </c>
      <c r="G72" s="161"/>
      <c r="H72" s="188" t="s">
        <v>170</v>
      </c>
      <c r="I72" s="189"/>
      <c r="J72" s="45" t="s">
        <v>172</v>
      </c>
      <c r="K72" s="45" t="s">
        <v>174</v>
      </c>
      <c r="L72" s="44" t="s">
        <v>176</v>
      </c>
      <c r="P72" s="170" t="s">
        <v>191</v>
      </c>
      <c r="Q72" s="170"/>
      <c r="R72" s="170"/>
      <c r="S72" s="170"/>
      <c r="T72" s="170"/>
      <c r="X72" s="49"/>
    </row>
    <row r="73" spans="2:24" ht="13.5" customHeight="1">
      <c r="B73" s="48"/>
      <c r="D73" s="173"/>
      <c r="E73" s="173"/>
      <c r="F73" s="176">
        <v>1</v>
      </c>
      <c r="G73" s="176"/>
      <c r="H73" s="174">
        <v>2</v>
      </c>
      <c r="I73" s="175"/>
      <c r="J73" s="46">
        <v>3</v>
      </c>
      <c r="K73" s="46">
        <v>4</v>
      </c>
      <c r="L73" s="46">
        <v>5</v>
      </c>
      <c r="P73" s="161" t="s">
        <v>177</v>
      </c>
      <c r="Q73" s="161"/>
      <c r="R73" s="161"/>
      <c r="S73" s="161" t="s">
        <v>190</v>
      </c>
      <c r="T73" s="161"/>
      <c r="X73" s="49"/>
    </row>
    <row r="74" spans="2:24" ht="13.5" customHeight="1">
      <c r="B74" s="48"/>
      <c r="D74" s="19" t="s">
        <v>167</v>
      </c>
      <c r="E74" s="21">
        <v>1</v>
      </c>
      <c r="F74" s="164">
        <v>2</v>
      </c>
      <c r="G74" s="164"/>
      <c r="H74" s="162">
        <v>3</v>
      </c>
      <c r="I74" s="163"/>
      <c r="J74" s="42">
        <v>4</v>
      </c>
      <c r="K74" s="47">
        <v>5</v>
      </c>
      <c r="L74" s="41">
        <v>6</v>
      </c>
      <c r="P74" s="181" t="s">
        <v>192</v>
      </c>
      <c r="Q74" s="181"/>
      <c r="R74" s="181"/>
      <c r="S74" s="178" t="s">
        <v>193</v>
      </c>
      <c r="T74" s="178"/>
      <c r="X74" s="49"/>
    </row>
    <row r="75" spans="2:24" ht="13.5" customHeight="1">
      <c r="B75" s="48"/>
      <c r="D75" s="19" t="s">
        <v>169</v>
      </c>
      <c r="E75" s="21">
        <v>2</v>
      </c>
      <c r="F75" s="164">
        <v>3</v>
      </c>
      <c r="G75" s="164"/>
      <c r="H75" s="162">
        <v>4</v>
      </c>
      <c r="I75" s="163"/>
      <c r="J75" s="47">
        <v>5</v>
      </c>
      <c r="K75" s="41">
        <v>6</v>
      </c>
      <c r="L75" s="41">
        <v>7</v>
      </c>
      <c r="P75" s="158" t="s">
        <v>194</v>
      </c>
      <c r="Q75" s="158"/>
      <c r="R75" s="158"/>
      <c r="S75" s="178" t="s">
        <v>195</v>
      </c>
      <c r="T75" s="178"/>
      <c r="X75" s="49"/>
    </row>
    <row r="76" spans="2:24" ht="13.5" customHeight="1">
      <c r="B76" s="48"/>
      <c r="D76" s="19" t="s">
        <v>171</v>
      </c>
      <c r="E76" s="21">
        <v>3</v>
      </c>
      <c r="F76" s="164">
        <v>4</v>
      </c>
      <c r="G76" s="164"/>
      <c r="H76" s="179">
        <v>5</v>
      </c>
      <c r="I76" s="180"/>
      <c r="J76" s="41">
        <v>6</v>
      </c>
      <c r="K76" s="41">
        <v>7</v>
      </c>
      <c r="L76" s="43">
        <v>8</v>
      </c>
      <c r="P76" s="165">
        <v>5</v>
      </c>
      <c r="Q76" s="165"/>
      <c r="R76" s="165"/>
      <c r="S76" s="178" t="s">
        <v>196</v>
      </c>
      <c r="T76" s="178"/>
      <c r="X76" s="49"/>
    </row>
    <row r="77" spans="2:24" ht="13.5" customHeight="1">
      <c r="B77" s="48"/>
      <c r="D77" s="19" t="s">
        <v>173</v>
      </c>
      <c r="E77" s="21">
        <v>4</v>
      </c>
      <c r="F77" s="165">
        <v>5</v>
      </c>
      <c r="G77" s="165"/>
      <c r="H77" s="159">
        <v>6</v>
      </c>
      <c r="I77" s="160"/>
      <c r="J77" s="41">
        <v>7</v>
      </c>
      <c r="K77" s="43">
        <v>8</v>
      </c>
      <c r="L77" s="43">
        <v>9</v>
      </c>
      <c r="P77" s="164" t="s">
        <v>197</v>
      </c>
      <c r="Q77" s="164"/>
      <c r="R77" s="164"/>
      <c r="S77" s="178" t="s">
        <v>198</v>
      </c>
      <c r="T77" s="178"/>
      <c r="X77" s="49"/>
    </row>
    <row r="78" spans="2:24" ht="13.5" customHeight="1">
      <c r="B78" s="48"/>
      <c r="D78" s="19" t="s">
        <v>175</v>
      </c>
      <c r="E78" s="21">
        <v>5</v>
      </c>
      <c r="F78" s="158">
        <v>6</v>
      </c>
      <c r="G78" s="158"/>
      <c r="H78" s="159">
        <v>7</v>
      </c>
      <c r="I78" s="160"/>
      <c r="J78" s="43">
        <v>8</v>
      </c>
      <c r="K78" s="43">
        <v>9</v>
      </c>
      <c r="L78" s="43">
        <v>10</v>
      </c>
      <c r="X78" s="49"/>
    </row>
    <row r="79" spans="2:24" ht="13.5" customHeight="1">
      <c r="B79" s="22"/>
      <c r="C79" s="23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5"/>
    </row>
    <row r="80" spans="2:24" ht="16.5" customHeight="1">
      <c r="D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</row>
    <row r="81" spans="2:18" ht="16.5" customHeight="1">
      <c r="D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</row>
    <row r="82" spans="2:18" ht="12.75" customHeight="1">
      <c r="D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</row>
    <row r="83" spans="2:18" hidden="1">
      <c r="B83" s="16" t="s">
        <v>280</v>
      </c>
      <c r="D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</row>
    <row r="84" spans="2:18" hidden="1">
      <c r="B84" s="16" t="s">
        <v>282</v>
      </c>
      <c r="D84" s="26"/>
      <c r="F84" s="14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</row>
    <row r="85" spans="2:18" hidden="1">
      <c r="B85" s="16" t="s">
        <v>283</v>
      </c>
      <c r="D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</row>
    <row r="86" spans="2:18">
      <c r="D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</row>
    <row r="87" spans="2:18">
      <c r="D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</row>
    <row r="88" spans="2:18">
      <c r="D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</row>
    <row r="89" spans="2:18" ht="12.75" customHeight="1">
      <c r="D89" s="14"/>
    </row>
    <row r="90" spans="2:18">
      <c r="D90" s="14"/>
    </row>
  </sheetData>
  <mergeCells count="49">
    <mergeCell ref="S77:T77"/>
    <mergeCell ref="P77:R77"/>
    <mergeCell ref="P74:R74"/>
    <mergeCell ref="B9:R9"/>
    <mergeCell ref="B6:X6"/>
    <mergeCell ref="F63:G63"/>
    <mergeCell ref="J63:M63"/>
    <mergeCell ref="H72:I72"/>
    <mergeCell ref="J65:K65"/>
    <mergeCell ref="J66:K66"/>
    <mergeCell ref="L67:M67"/>
    <mergeCell ref="L68:M68"/>
    <mergeCell ref="D71:K71"/>
    <mergeCell ref="F72:G72"/>
    <mergeCell ref="L65:M65"/>
    <mergeCell ref="L66:M66"/>
    <mergeCell ref="S74:T74"/>
    <mergeCell ref="F74:G74"/>
    <mergeCell ref="S75:T75"/>
    <mergeCell ref="S76:T76"/>
    <mergeCell ref="H76:I76"/>
    <mergeCell ref="F75:G75"/>
    <mergeCell ref="J68:K68"/>
    <mergeCell ref="P72:T72"/>
    <mergeCell ref="B2:B4"/>
    <mergeCell ref="C2:V4"/>
    <mergeCell ref="E72:E73"/>
    <mergeCell ref="H73:I73"/>
    <mergeCell ref="J69:K69"/>
    <mergeCell ref="L69:M69"/>
    <mergeCell ref="D72:D73"/>
    <mergeCell ref="F73:G73"/>
    <mergeCell ref="E64:E69"/>
    <mergeCell ref="W2:X4"/>
    <mergeCell ref="B7:X8"/>
    <mergeCell ref="F78:G78"/>
    <mergeCell ref="H78:I78"/>
    <mergeCell ref="P73:R73"/>
    <mergeCell ref="H75:I75"/>
    <mergeCell ref="H74:I74"/>
    <mergeCell ref="F76:G76"/>
    <mergeCell ref="F77:G77"/>
    <mergeCell ref="P76:R76"/>
    <mergeCell ref="H77:I77"/>
    <mergeCell ref="P75:R75"/>
    <mergeCell ref="L64:M64"/>
    <mergeCell ref="J64:K64"/>
    <mergeCell ref="J67:K67"/>
    <mergeCell ref="S73:T73"/>
  </mergeCells>
  <phoneticPr fontId="1" type="noConversion"/>
  <conditionalFormatting sqref="K11:K6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6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62" xr:uid="{3BFC1D1C-1065-F348-A29B-7EF01278A164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Sarita Rico Valdes</cp:lastModifiedBy>
  <cp:revision/>
  <dcterms:created xsi:type="dcterms:W3CDTF">2007-06-14T01:55:06Z</dcterms:created>
  <dcterms:modified xsi:type="dcterms:W3CDTF">2026-10-03T17:39:27Z</dcterms:modified>
  <cp:category/>
  <cp:contentStatus/>
</cp:coreProperties>
</file>