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CAROLINA\Desktop\CAROLINA 2026\ANALISIS DEL SECTOR\"/>
    </mc:Choice>
  </mc:AlternateContent>
  <xr:revisionPtr revIDLastSave="0" documentId="13_ncr:1_{52DD6A11-868F-40C4-89A7-E262F684A63F}" xr6:coauthVersionLast="47" xr6:coauthVersionMax="47" xr10:uidLastSave="{00000000-0000-0000-0000-000000000000}"/>
  <bookViews>
    <workbookView xWindow="-108" yWindow="-108" windowWidth="23256" windowHeight="12456" activeTab="1" xr2:uid="{49D9EAC4-83CB-4509-9EF4-098F971C7106}"/>
  </bookViews>
  <sheets>
    <sheet name="PPTO SAIHC (Oct-Dic) (2)" sheetId="5" r:id="rId1"/>
    <sheet name="CONTRAPARTIDA " sheetId="6" r:id="rId2"/>
    <sheet name="Cupos" sheetId="4" state="hidden" r:id="rId3"/>
  </sheets>
  <externalReferences>
    <externalReference r:id="rId4"/>
  </externalReferences>
  <definedNames>
    <definedName name="centro_gestor">[1]Listados!$C$2:$C$28</definedName>
    <definedName name="excepcional">[1]Listados!$A$17:$A$23</definedName>
    <definedName name="fondo">[1]Listados!$R$2:$R$924</definedName>
    <definedName name="gasto_publico">[1]Listados!$Y$2:$Y$7</definedName>
    <definedName name="grupos_vulnerables">[1]Listados!$A$26:$A$32</definedName>
    <definedName name="meta_plan">[1]Listados!$I$2:$I$354</definedName>
    <definedName name="meta_territorio">[1]Listados!$L$2:$L$399</definedName>
    <definedName name="movilizador">[1]Listados!$A$35:$A$92</definedName>
    <definedName name="politica_publica">[1]Listados!$W$2:$W$21</definedName>
    <definedName name="pospre">[1]Listados!$O$2:$O$475</definedName>
    <definedName name="producto_mga">[1]Listados!$AA$2:$AA$2382</definedName>
    <definedName name="Programa_PDD">[1]Listados!$F$2:$F$22</definedName>
    <definedName name="ruta">[1]Listados!$A$2:$A$3</definedName>
    <definedName name="sector_mga">[1]Listados!$U$2:$U$32</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5" i="6" l="1"/>
  <c r="G15" i="6"/>
  <c r="E15" i="6"/>
  <c r="I14" i="6"/>
  <c r="G14" i="6"/>
  <c r="E14" i="6"/>
  <c r="J13" i="6"/>
  <c r="I8" i="6"/>
  <c r="I9" i="6"/>
  <c r="I10" i="6"/>
  <c r="I11" i="6"/>
  <c r="G8" i="6" l="1"/>
  <c r="G9" i="6"/>
  <c r="G10" i="6"/>
  <c r="G11" i="6"/>
  <c r="E7" i="6"/>
  <c r="E8" i="6"/>
  <c r="E9" i="6"/>
  <c r="E10" i="6"/>
  <c r="E11" i="6"/>
  <c r="C7" i="6"/>
  <c r="I7" i="6" s="1"/>
  <c r="C6" i="6"/>
  <c r="I6" i="6" s="1"/>
  <c r="C5" i="6"/>
  <c r="I5" i="6" s="1"/>
  <c r="I12" i="6" s="1"/>
  <c r="G7" i="6" l="1"/>
  <c r="E6" i="6"/>
  <c r="G6" i="6"/>
  <c r="E5" i="6"/>
  <c r="G5" i="6"/>
  <c r="E12" i="6" l="1"/>
  <c r="G12" i="6"/>
  <c r="J12" i="6" l="1"/>
  <c r="J16" i="6" l="1"/>
  <c r="K16" i="6" s="1"/>
  <c r="E58" i="5" l="1"/>
  <c r="E52" i="5"/>
  <c r="E51" i="5"/>
  <c r="E50" i="5"/>
  <c r="E49" i="5"/>
  <c r="E48" i="5"/>
  <c r="E47" i="5"/>
  <c r="E46" i="5"/>
  <c r="E45" i="5"/>
  <c r="E44" i="5"/>
  <c r="E41" i="5"/>
  <c r="E38" i="5"/>
  <c r="E34" i="5"/>
  <c r="E32" i="5"/>
  <c r="E12" i="5"/>
  <c r="E11" i="5"/>
  <c r="E10" i="5"/>
  <c r="E9" i="5"/>
  <c r="E8" i="5"/>
  <c r="E6" i="5"/>
  <c r="E5" i="5"/>
  <c r="E4" i="5"/>
  <c r="E3" i="5"/>
  <c r="E17" i="4" l="1"/>
  <c r="C17" i="4"/>
  <c r="E3" i="4"/>
</calcChain>
</file>

<file path=xl/sharedStrings.xml><?xml version="1.0" encoding="utf-8"?>
<sst xmlns="http://schemas.openxmlformats.org/spreadsheetml/2006/main" count="179" uniqueCount="116">
  <si>
    <t>ITEM</t>
  </si>
  <si>
    <t>ACTIVIDAD</t>
  </si>
  <si>
    <t>DETALLE</t>
  </si>
  <si>
    <t>UNIDAD DE MEDIDA</t>
  </si>
  <si>
    <t>CANTIDAD</t>
  </si>
  <si>
    <t>VR UNITARIO</t>
  </si>
  <si>
    <t>TOTAL</t>
  </si>
  <si>
    <t>1.1.1</t>
  </si>
  <si>
    <t xml:space="preserve">Realizar jornadas de atención integral en territorio </t>
  </si>
  <si>
    <r>
      <rPr>
        <b/>
        <sz val="10"/>
        <rFont val="Arial"/>
        <family val="2"/>
      </rPr>
      <t>EQUIPO PSICOSOCIAL DE ATENCIÓN EN CALLE</t>
    </r>
    <r>
      <rPr>
        <sz val="10"/>
        <rFont val="Arial"/>
        <family val="2"/>
      </rPr>
      <t xml:space="preserve">
Facilitar a las personas en situación de calle, el acceso a la oferta de servicios sociales en sus lugares de tránsito y permanencia, en los diferentes territorios de la ciudad; a través de las siguientes actividades:
Realizar recorridos en los territorios de la ciudad donde se presenta el fenómeno de habitabilidad en calle para brindar atención integral a la población en situación de calle.
Ofrecer espacios de escucha activa para identificar las necesidades de la población que habita en la calle.
Socializar la información de la oferta de servicios de los centros de atención de la Secretaría de Bienestar Social.
Brindar espacios de orientación psicosocial y educación sobre los riesgos de la vida en calle.
Realizar actividades lúdicas que promuevan hábitos saludables para reducir los daños asociados a la vida en calle.
Orientar sobre las rutas de atención a la población en situación de calle, para el restablecimiento de sus derechos.
Activar rutas de atención para el restablecimiento de derechos (Registraduría, Aseguramiento, Servicios de Salud, entre otras).
Implementar carpas de servicios en los territorios priorizados para brindar atención integral a la población en situación de calle.
Apoyar las gestiones de articulación de la oferta de servicios sociales de entidades público - privadas y de actores comunitarios e institucionales, en beneficio de la población en situación de calle, de acuerdo a las necesidades identificadas en los territorios sociales.
Realizar visitas de verificación y valoración psicosocial de los casos de población en situación de calle reportados la comunidad, entidades públicas o privadas.
Disponer de equipos psicosociales para el desarrollo de las acciones de atención integral en territorio, sectorizando la ciudad con el propósito de abordar las necesidades de los diferentes territorios donde se identifica mayor presencia de ciudadanos en situación de calle, conforme a la lectura territorial del fenómeno social en el Distrito.
La cantidad se refiere a seis (6) equipos psicosociales de atención en territorio, durante el periodo contractual establecido. Los equipos psicosociales deben brindar atención integral, en promedio a 1.800 personas habitantes de/en calle y en riesgo de habitar la calle, mensualmente, en sus lugares de tránsito y permanencia.</t>
    </r>
  </si>
  <si>
    <t>Número</t>
  </si>
  <si>
    <r>
      <rPr>
        <b/>
        <sz val="10"/>
        <rFont val="Arial"/>
        <family val="2"/>
      </rPr>
      <t>SUMINISTRO DE REFRIGERIOS</t>
    </r>
    <r>
      <rPr>
        <sz val="10"/>
        <rFont val="Arial"/>
        <family val="2"/>
      </rPr>
      <t xml:space="preserve">                                                                                                                                                                                                                                                                                     Los refrigerios se brindan en el marco de las actividades desarrolladas por los equipos psicosociales en el territorio; cada equipo debe realizar en promedio 1200 atenciones al mes, a las personas en situación de calle.
La cantidad se refiere a 1200 refrigerios promedio al mes, por seis equipos psicosociales, durante el periodo contractual establecido.</t>
    </r>
  </si>
  <si>
    <r>
      <rPr>
        <b/>
        <sz val="10"/>
        <rFont val="Arial"/>
        <family val="2"/>
      </rPr>
      <t>LOGÍSTICA PARA CARPAS DE SERVICIOS</t>
    </r>
    <r>
      <rPr>
        <sz val="10"/>
        <rFont val="Arial"/>
        <family val="2"/>
      </rPr>
      <t xml:space="preserve">
Suministrar la logística necesaria para realizar carpas de servicios en los territorios priorizados, programadas por los equipos psicosociales, para brindar atención integral a la población en situación de calle. 
El suministro logístico consiste en: carpas, sillas, mesas, materiales de papelería e insumos requeridos, conforme la programación de actividades y servicios que atiendan las necesidade de la población.
La cantidad se refiere 8 suministros para carpas de servicios al mes, por seis equipos psicosociales, durante el periodo contractual establecido.</t>
    </r>
  </si>
  <si>
    <t>Subtotal 1.1.1</t>
  </si>
  <si>
    <t>1.1.2</t>
  </si>
  <si>
    <t>Brindar servicios integrales en modalidades de centros de atención</t>
  </si>
  <si>
    <r>
      <rPr>
        <b/>
        <sz val="10"/>
        <rFont val="Arial"/>
        <family val="2"/>
      </rPr>
      <t>SERVICIO DIFERENCIAL PARA HABITANTES DE CALLE CON ANIMALES DE COMPAÑIA</t>
    </r>
    <r>
      <rPr>
        <sz val="10"/>
        <rFont val="Arial"/>
        <family val="2"/>
      </rPr>
      <t xml:space="preserve">
Realizar actividades de cuidado y valoración básica de animales de compañía, de personas en situación de calle que asisten a los centros de atención.
Disponer de un espacio de cuidado y guardería para animales de compañía, de personas en situación de calle, en uno de los servicios del Sistema de Atención Integral.</t>
    </r>
  </si>
  <si>
    <t>Realizar actividades de cuidado y valoración básica de animales de compañía, de personas en situación de calle contactadas directamente en el territorio.
Realizar gestiones para focalizar acciones de bienestar animal para los animales de compañía de personas en situación de calle.</t>
  </si>
  <si>
    <t>Realizar jornadas de orientación y sensibilización con los habitantes de calle sobre el cuidado de sus animales de compañía.</t>
  </si>
  <si>
    <t>Subtotal 1.1.2</t>
  </si>
  <si>
    <t>1.1.5</t>
  </si>
  <si>
    <t>Realizar diagnóstico psicosocial de la población atendida y análisis territorial del fenómeno social</t>
  </si>
  <si>
    <t>Aplicar entrevistas de caracterización a las personas que acceden a los servicios, para identificar su situación de vida en calle y nivel de vulnerabilidad social.
Sistematizar la información recopilada en una base de datos para su análisis cuantitativo y cualitativo.
Elaborar reportes periódicos de caracterización con los principales hallazgos, tendencias y necesidades de la población atendida.
Socializar los resultados del análisis con los equipos técnicos para orientar ajustes en las estrategias de atención e intervención.</t>
  </si>
  <si>
    <t>Elaborar un documento diagnóstico de la situación de vida en calle y vulnerabilidad social de las personas en situación de calle que acceden a los servicios del Sistema para la Prevención y Abordaje Integral del Fenómeno de Habitabilidad en Calle.
Mantener actualizadas las bases de datos y sistema de información con los datos de atención y caracterización de las personas en situación de calle que acceden a la oferta de servicios.</t>
  </si>
  <si>
    <t>Levantar información en territorio sobre la presencia y permanencia de personas en situación de calle, georreferenciando los puntos de mayor concentración.
Analizar las dinámicas sociales y factores asociados al fenómeno de habitabilidad en calle en cada territorio, identificando factores de riesgo y factores protectores.
Elaborar y actualizar mapas y reportes territoriales que integren la información georreferenciada y los análisis realizados, para apoyar la toma de decisiones y la planeación de acciones.</t>
  </si>
  <si>
    <t>Consolidar y verificar periódicamente la información recolectada en territorio, para  la georeferenciación del fenómeno de habitabilidad en calle en el Distrito, en clave de la  permanencia de personas en situación de calle y de las dinámicas asociadas al fenómeno social.
Elaborar informes diagnósticos periódicos que integren el análisis territorial, en términos de factores de riesgo, factores protectores y oportunidades de iintervención sobre el fenómeno de habitabilidad en calle.</t>
  </si>
  <si>
    <t>Subtotal 1.1.5</t>
  </si>
  <si>
    <t>1.1.7</t>
  </si>
  <si>
    <t>Brindar asistencia técnica a los procesos de inclusión social de las personas en situación de calle</t>
  </si>
  <si>
    <t>Orientar el proceso de acompañamiento y seguimiento a las personas que han superación la situación de vida en calle, que se encuentran en condiciones de riesgo y fragilidad social.
Brindar orientación psicológica a las personas que han superación la situación de vida en calle, vinculadas al proceso.
Brindar acompañamiento desde trabajo social a las personas que han superación la situación de vida en calle, vinculadas al proceso.
Brindar orientación ocupacional a las personas que han superación la situación de vida en calle para facilitar su inclusión en actividades para la generación de ingresos.
Realizar orientación sobre la oferta de servicios sociales para fortalecer los procesos de  inclusión social y económica de las personas que han superación la situación de vida en calle.
Realizar gestiones con entidades público privadas orientadas al desarrollo de capacidades y ampliación de oportunidades que contribuyan a la inclusión socioeconómica de las personas que han superado la vida en calle.</t>
  </si>
  <si>
    <t>Alquiler de un inmueble dotado con mobiliario y equipos, con acceso a servicios públicos y de telecomunicaciones para prestar los servicios de acompañamiento psicosocial, formación y fortalecimiento de capacidades para las personas que han superado la situación de vida en calle.</t>
  </si>
  <si>
    <t xml:space="preserve">Orientar estrategias de divulgación para el reconocimiento de los derechos de los ciudadanos habitantes de la calle y los factores de riesgo de la habitancia en calle.
Realizar acompañamiento para la divulgación de las acciones del proceso de redes de apoyo en los territorios sociales donde se presenta el fenómeno de habitabilidad en calle.
Realizar acompañamiento para la divulgación de las acciones de IEC sobre la ruta de atención y  la comprensión del fenómeno de habitabilidad en calle.
Brindar apoyo en la coordinación logística de eventos y actividades para la movilización de las estrategias de abordaje integral del fenómeno de habitabilidad en calle. </t>
  </si>
  <si>
    <t>Implementar gestiones orientadas a la dignificación de la vida de las personas en situación de calle, mediante la ampliación de oportunidades que favorezcan su inclusión social, el fortalecimiento de capacidades y la sostenibilidad de sus proyectos de vida.
Promover acciones de articulación y responsabilidad social con actores públicos, privados y comunitarios, que fortalezcan la corresponsabilidad entre el Estado y la sociedad, generando condiciones favorables para la inclusión social y el ejercicio de la ciudadanía de las personas en situación de calle.
Brindar acompañamiento y orientación sociojurídica para facilitar el acceso a la justicia, el restablecimiento y garantía de derechos, contribuyendo al ejercicio pleno de la ciudadanía y al mejoramiento de las condiciones de vida de las personas en situación de calle.</t>
  </si>
  <si>
    <t>Fortalecer estretegias que contribuyan a la inclusión social, desarrollo de capacidades y ampliación de oportunidades de las personas en situación de calle.
Suministrar materiales, insumos, servicios, subsidios, para el desarrollo de iniciativas de inclusión socioeconómica, desarrollo de capacidades y ampliación de oportunidades que beneficien a la población en situación de calle.
Promover el acceso a oportunidades de inclusión socioeconómica que contribuyan a la realización de los proyectos de vida de las personas que se encuentren en proceso o que realizaron proceso de superación de la vida en calle.</t>
  </si>
  <si>
    <t>Brindar asistencia técnica especializada para la implementación, seguimiento y fortalecimiento del modelo de gestión transectorial para la Prevención y Abordaje Integral del Fenómeno de Habitabilidad en Calle.
Orientar los procesos de articulación y coordinación con los sectores corresponsables para la implementación del modelo de gestión transectorial, en el marco de los lineamientos de política pública.
Diseñar y orientar la implementación de metodologías, procedimientos e instrumentos que fortalezcan los procesos de coordinación transectorial y la ejecución del Plan de Acción concertado con los sectores corresponsables.
Brindar asistencia técnica especializada para el diseño, implementación, seguimiento y mejora continua de los procesos metodológicos que soportan el funcionamiento del Sistema para la Prevención y Abordaje Integral del Fenómeno de Habitabilidad en Calle.
Orientar el análisis técnico de los resultados de los indicadores del Sistema para la Prevención y Abordaje Integral del Fenómeno de Habitabilidad en Calle.</t>
  </si>
  <si>
    <t>Brindar acompañamiento psicosocial a las personas en situación de calle con afectaciones en salud, mediante la valoración de su situación de vulnerabilidad social, con el fin de orientar procesos de atención, seguimiento y acceso a la oferta institucional que contribuya al restablecimiento de sus derechos y a su inclusión social.
Verificar los casos de personas en situación de calle con afectaciones en salud reportados por las entidades del sector salud y demás actores corresponsables, realizando la valoración psicosocial correspondiente y activando las rutas de atención y restablecimiento de derechos de acuerdo con las necesidades identificadas.
Gestionar y articular acciones con las entidades y actores corresponsables del Sistema de Atención Integral al Habitante de la Calle y de los sectores competentes, para facilitar la atención integral, el acceso a servicios sociales y de salud, y el desarrollo de procesos orientados al restablecimiento de derechos e inclusión social de las personas en situación de calle con afectaciones en salud.</t>
  </si>
  <si>
    <t>Subtotal 1.1.7</t>
  </si>
  <si>
    <t>1.1.9</t>
  </si>
  <si>
    <t>Suministrar logística para las actividades del proceso de redes de apoyo y movilización ciudadana</t>
  </si>
  <si>
    <t xml:space="preserve">Prestar apoyo logístico para la realización de jornadas comunitarias en los sectores de la ciudad donde se identifica mayor presencia de población en situación de calle y/o donde la comunidad solicite atender situaciones asociadas al fenómeno de habitabilidad en calle. 
Suministrar el mobiliario y equipo requerido para el desarrollo de jornadas comunitarias, consistente en: carpas, sillas, mesas, tarima, equipo para amplificación de sonido, ayudas audiovisuales, entre otros.
Suministrar materiales e insumos requeridos para el desarrollo de  jornadas comunitarias, consistente en: papelería, insumos para la atención de los habitantes de la calle, materiales para la recuperación de espacios públicos comunitarios, insumos para la realización de ollas comunitarias, entre otros que se prioricen conforme a las necesidades de cada sector intervenido. </t>
  </si>
  <si>
    <t>Suministro de refrigerios para los talleres y encuentros con los actores comunitarios (mínimo 40 suministros de 30 unidades promedio) en el marco del proceso de redes de apoyo.</t>
  </si>
  <si>
    <t>Brindar apoyo logístico para el desarrollo de los procesos comunitarios y territoriales, agenciados con la población en situación de calle, los actores comunitarios y las organizaciones sociales de los diferentes sectores de la ciudad priorizados y/o para la implementación de acciones intersectoriales que posibiliten el reconocimiento del fenómeno de habitabilidad en calle y su abordaje integral.
El apoyo logístico incluye el suministro de materiales de papelería, equipos tecnológicos, ayudas audiovisuales, apoyo en traslados e insumos para el desarrollo de los procesos y  las actividades concertadas con los actores institucionales y las organizaciones sociales, que beneficien a la población en situación de calle. 
El detalle de cada suministro y apoyo logístico depende de los acuerdos establecidos con los diferentes actores y de las gestiones que se requiera adelantar para la atención de las solicitudes de la comunidad y de las entidades.</t>
  </si>
  <si>
    <t>Suministrar transporte a los equipos territoriales para las visitas que debe realizar en los sectores de la ciudad donde se presenta el fenómeno social de habitabiidad en calle.  Garantizar la disponibilidad de vehículos (tipo Van) que prestarán el servicio diariamente, durante el periodo contractual establecido.</t>
  </si>
  <si>
    <t>Subtotal 1.1.9</t>
  </si>
  <si>
    <t>2.1.1</t>
  </si>
  <si>
    <t>Brindar acompañamiento psicosocial a las personas en riesgo de habitar la calle.</t>
  </si>
  <si>
    <t>Implementar acciones de acompañamiento psicosocial y comunitario dirigidas a personas en riesgo de habitar la calle, orientadas al fortalecimiento de sus capacidades individuales, familiares y sociales para favorecer procesos de inclusión social, ejercicio de derechos y permanencia en entornos protectores.
Implementar estrategias de fortalecimiento de redes de apoyo familiares, comunitarias e institucionales que contribuyan a la prevención de la habitabilidad en calle y al fortalecimiento de factores protectores, promoviendo la participación activa de actores comunitarios, organizaciones sociales y grupos poblacionales diversos.
Promover procesos de orientación, acompañamiento y fortalecimiento familiar dirigidos a consolidar capacidades de cuidado, protección, corresponsabilidad y resolución pacífica de conflictos, reconociendo la diversidad de estructuras familiares y las particularidades culturales y territoriales de las comunidades, con el propósito de fortalecer su papel como red de apoyo para la prevención de situaciones de exclusión social y habitabilidad en calle.</t>
  </si>
  <si>
    <t>Subtotal 2.1.1</t>
  </si>
  <si>
    <t>2.1.2</t>
  </si>
  <si>
    <t>Brindar servicios de asistencia social a personas y familias en riesgo de habitar la calle.</t>
  </si>
  <si>
    <r>
      <t xml:space="preserve">ALOJAMIENTO RED COBIJO
</t>
    </r>
    <r>
      <rPr>
        <sz val="10"/>
        <rFont val="Arial"/>
        <family val="2"/>
      </rPr>
      <t xml:space="preserve">
Brindar atención a mínimo 10 personas en situación de calle diariamente, en la modalidad de Alojamiento Red Cobijo, realizando las siguientes actividades: 
1. Entrevistar a quienes accedan al servicio por primera vez, aplicando ficha de caracterización.
2. Prestar servicio de alojamiento en habitación independiente para 10 personas en situación de calle. 
3. Suministrar implementos de aseo personal como jabón de baño, shampoo, cepillo de dientes, crema dental, desodorante, toallas higiénicas, entre otros.  
4. Brindar asistencia alimentaria consistentes en cena y desayuno de acuerdo a minuta elaborada por nutricionista.
5. Realizar visitas de seguimiento al lugar de alojamiento, acompañando el proceso de dignificación y mejoramiento de la calidad de vida de las personas que acceden al servicio.
6. Realizar actividades de promoción de hábitos de vida saludables.
7. Brindar acompañamiento en la activación de rutas para el restablecimiento de derechos con entidades públicas y privadas.  
8. Realizar gestión con redes de apoyo de las personas en situación de calle para facilitar procesos de inclusión social.  
LA CANTIDAD SE REFIERE A 300 ATENCIONES, PARA BRINDAR SERVICIOS A 10 PERSONAS HABITANTES DE Y EN CALLE,  DURANTE EL PERIODO CONTRACTUAL ESTABLECIDO.</t>
    </r>
  </si>
  <si>
    <t>Subtotal 2.1.2</t>
  </si>
  <si>
    <t>2.1.7</t>
  </si>
  <si>
    <t xml:space="preserve">Suministrar logística para las actividades de prevención con los actores sociales, comunitarios e institucionales </t>
  </si>
  <si>
    <t xml:space="preserve">Suministrar apoyo logístico para el desarrollo de  jornadas de IEC y actividades comunitarias, programadas con famlias y comunidades de los territorios sociales en riesgo de habitancia y habitabilidad en calle.
El apoyo logístico incluye el suministro de materiales de papelería, ayudas audiovisuales, mobiliario y equipo requerido para el desarrollo de jornadas comunitarias (carpas, sillas, mesas, tarima, equipo para amplificación de sonido, entre otros);  materiales para la recuperación de espacios públicos comunitarios, insumos para la realización de ollas comunitarias, entre otros que se prioricen conforme a las necesidades de cada territorio social. </t>
  </si>
  <si>
    <t>Suministro de refrigerios para las actividades y encuentros con las familias y comunidad en el marco del proceso de prevención del fenómeno de habitabilidad en calle (mínimo 100 suministros de 30 unidades promedio).</t>
  </si>
  <si>
    <t>Suministrar transporte al equipo técnico de la estrategia de prevención para las visitas que debe realizar en los territorios sociales priorizados.  Garantizar la disponibilidad de vehículos (tipo Van) que prestarán el servicio diariamente, durante el periodo contractual establecido.</t>
  </si>
  <si>
    <t>Subtotal 2.1.7</t>
  </si>
  <si>
    <t>Realizar jornadas mensuales de orientación y sensibilización dirigidas a las personas habitantes de calle, promoviendo el cuidado responsable, el bienestar y la protección de sus animales de compañía, mediante acciones de educación, información y acompañamiento que fortalezcan prácticas de tenencia responsable (mínimo dos jornadas semanales).</t>
  </si>
  <si>
    <t>Aplicar entrevistas de caracterización a las personas que acceden a los servicios, para identificar su situación de vida en calle y nivel de vulnerabilidad social.
Sistematizar la información recopilada en una base de datos para su análisis cuantitativo y cualitativo.
Elaborar un documento diagnóstico de la situación de vida en calle y vulnerabilidad social de las personas en situación de calle que acceden a los servicios del Sistema para la Prevención y Abordaje Integral del Fenómeno de Habitabilidad en Calle.
Mantener actualizadas las bases de datos y sistema de información con los datos de atención y caracterización de las personas en situación de calle que acceden a la oferta de servicios.</t>
  </si>
  <si>
    <t>Levantar información en territorio sobre la presencia y permanencia de personas en situación de calle, georreferenciando los puntos de mayor concentración.
Analizar las dinámicas sociales y factores asociados al fenómeno de habitabilidad en calle en cada territorio, identificando factores de riesgo y factores protectores.
Elaborar y actualizar mapas y reportes territoriales que integren la información georreferenciada y los análisis realizados, para apoyar la toma de decisiones y la planeación de acciones.
Elaborar informes diagnósticos periódicos que integren el análisis territorial, en términos de factores de riesgo, factores protectores y oportunidades de iintervención sobre el fenómeno de habitabilidad en calle.</t>
  </si>
  <si>
    <t>Fortalecer iniciativas para la prevención y el abordaje integral del fenómeno de habitabilidad en calle en los territorios sociales priorizados, en el marco de la atención de la emergencia por el sismo.
Suministras materiales e insumos para el desarrollo de iniciativas ciudadanas, de organizaciones de base comunitaria, que beneficien a la población en situación de calle y en riesgo de habitar la calle.</t>
  </si>
  <si>
    <t>Suministro de refrigerios para las actividades y encuentros con las familias y comunidad en el marco de la prevención del fenómeno de habitabilidad en calle.</t>
  </si>
  <si>
    <t>Suministrar atención integral a personas en situación de calle - PAE Calamidad</t>
  </si>
  <si>
    <t>1.1.12</t>
  </si>
  <si>
    <t>Subtotal 1.1.12</t>
  </si>
  <si>
    <r>
      <rPr>
        <b/>
        <sz val="10"/>
        <rFont val="Arial"/>
        <family val="2"/>
      </rPr>
      <t>JORNADAS DE ATENCIÓN INTEGRAL MEDIANTE EL DISPOSITIVO MÓVIL</t>
    </r>
    <r>
      <rPr>
        <sz val="10"/>
        <rFont val="Arial"/>
        <family val="2"/>
      </rPr>
      <t xml:space="preserve">
Prestar servicios integrales a las personas habitante de/en calle y en riesgo de habitar la calle, mediante el Dispositivo Móvil de la Alcaldía de Santiago de Cali, en los sectores de la ciudad con mayor confluencia de esta población. 
Brindar servicios de atención básica, consistente en: actividades de aseo e higiene personal, cambio de ropa y suministro de alimentación. 
Brindar servicios de orientación psicosocial, consistente en: espacios de orientación con psicología y trabajo social, sensibilización y acompañamiento para vincularse a procesos de atención en hogares de paso, canalizaciones a entidades de la ruta de atención.
Realizar valoración básica en salud, consistente en: actividades de promoción y prevención, valoraciones por medicina, odontología y enfermería, remisiones al sistema de salud.
Realizar actividades educativas, lúdicas y recreativas para la ocupación del tiempo libre.
El servicio incluye gastos de operación que se requieran para el adecuado y oportuno funcionamiento del Dispositivo Móvil.
Se deben realizar 30 jornadas de atención durante el periodo contractual establecido. Mediante las jornadas del Dispositivo Móvil, en promedio 2.400 personas habitantes de/en calle y en riesgo de habitar la calle, acceden mensualmente a servicios integrales, en sus lugares de permanencia y/o de tránsito.</t>
    </r>
  </si>
  <si>
    <r>
      <rPr>
        <b/>
        <sz val="10"/>
        <rFont val="Arial"/>
        <family val="2"/>
      </rPr>
      <t>HOGAR DE PASO MODALIDAD TARDE-NOCHE</t>
    </r>
    <r>
      <rPr>
        <sz val="10"/>
        <rFont val="Arial"/>
        <family val="2"/>
      </rPr>
      <t xml:space="preserve">
Brindar atención integral a un grupo mínimo de 40 habitantes de calle, de acuerdo a demanda de la población, en la modalidad de tarde - noche, realizando las siguientes actividades: 
1. Guardar las pertenencias de los habitantes de calle y verificar que cumplan con el reglamento del hogar de paso. 
2. Entrevistar a quienes ingresan por primera vez al Hogar de Paso, aplicando ficha de caracterización. 
3. Brindar servicio de baño diario y entrega de implementos de aseo personal como jabón de baño, cepillo de dientes, crema dental, toallas higiénicas, entre otros.  
4. Prestar servicio de alojamiento nocturno para 40 habitantes de calle, de acuerdo al plan de acompañamiento a su proceso de superación de vida en calle. 
5. Brindar cena y desayuno de acuerdo a minuta elaborada por nutricionista. 
6. Realizar actividades de promoción de hábitos de vida saludables.
7. Brindar acompañamiento psicosocial individual para el desarrollo de capacidades que contribuyan a los procesos de superación de vida en calle de la población.
8. Brindar talleres en las siguientes áreas, de acuerdo al plan de acompañamiento individual del proceso de superación de vida en calle del participante del hogar de paso: psicología, trabajo social, pedagogía, terapia ocupacional, deportes y recreación, formación para la inclusión socioeconómica.  
9. Brindar acompañamiento en la activación de rutas para el restablecimiento de derechos con entidades públicas y privadas.  
10. Realizar contactos familiares y con redes de apoyo del habitante de calle para facilitar procesos de inclusión social y familiar.
LA CANTIDAD SE REFIERE A 1.200 ATENCIONES, PARA BRINDAR SERVICIOS A 40 PERSONAS HABITANTES DE Y EN CALLE,  DURANTE EL PERIODO CONTRACTUAL ESTABLECIDO.</t>
    </r>
  </si>
  <si>
    <r>
      <rPr>
        <b/>
        <sz val="10"/>
        <rFont val="Arial"/>
        <family val="2"/>
      </rPr>
      <t>DORMITORIO SOCIAL</t>
    </r>
    <r>
      <rPr>
        <sz val="10"/>
        <rFont val="Arial"/>
        <family val="2"/>
      </rPr>
      <t xml:space="preserve">
Brindar atención a mínimo 150 habitantes de y en calle diariamente en la modalidad de dormitorio social, realizando las siguientes actividades: 
1. Guardar las pertenencias de los habitantes de calle y verificar que cumplan con el reglamento del servicio. 
2. Entrevistar a quienes ingresan por primera vez al servicio, aplicando ficha de caracterización. 
3. Brindar servicio de baño diario y entrega de implementos de aseo personal como jabón de baño, cepillo de dientes, crema dental, toallas higiénicas, entre otros.  
4. Prestar servicio de alojamiento nocturno para 150 habitantes de calle. 
5. Brindar cena y desayuno de acuerdo a minuta elaborada por nutricionista. 
6. Realizar actividades de promoción de hábitos de vida saludables.
7. Brindar acompañamiento en la activación de rutas para el restablecimiento de derechos con entidades públicas y privadas.  
8. Realizar contactos familiares y con redes de apoyo del habitante de calle para facilitar procesos de inclusión social y familiar.  
LA CANTIDAD SE REFIERE A 4.500 ATENCIONES, PARA BRINDAR SERVICIOS A 150 PERSONAS HABITANTES DE Y EN CALLE,  DURANTE EL PERIODO CONTRACTUAL ESTABLECIDO.</t>
    </r>
  </si>
  <si>
    <r>
      <rPr>
        <b/>
        <sz val="10"/>
        <rFont val="Arial"/>
        <family val="2"/>
      </rPr>
      <t>SERVICIO DE ATENCIÓN BÁSICA</t>
    </r>
    <r>
      <rPr>
        <sz val="10"/>
        <rFont val="Arial"/>
        <family val="2"/>
      </rPr>
      <t xml:space="preserve">
Brindar diariamente a mínimo 150 habitantes de la calle el servicio de alimentación, duchas y lavadero para su aseo e higiene personal. El servicio incluye:
1. Guardar las pertenencias de los habitantes de calle y verificar que cumplan con el reglamento del servicio
2. Brindar servicio de baño diario y entrega de implementos de aseo personal como jabón de baño, cepillo de dientes, crema dental, toallas higiénicas, entre otros
3. Acceso a lavaderos y entrega de implementos para lavado de ropa
4. Suministrar una ración alimentaria tipo almuerzo
5.  Entrevistar a quienes ingresan por primera vez al servicio aplicando ficha de caracterización
6. Activar rutas para el restablecimiento de derechos fundamentales como la identificación y el aseguramiento en salud.
LA CANTIDAD SE REFIERE A 3.750 ATENCIONES, PARA BRINDAR SERVICIOS A 150 PERSONAS HABITANTES DE Y EN CALLE, DURANTE EL PERIODO CONTRACTUAL ESTABLECIDO.</t>
    </r>
  </si>
  <si>
    <r>
      <rPr>
        <b/>
        <sz val="10"/>
        <rFont val="Arial"/>
        <family val="2"/>
      </rPr>
      <t>HOGAR DE ACOGIDA DÍA</t>
    </r>
    <r>
      <rPr>
        <sz val="10"/>
        <rFont val="Arial"/>
        <family val="2"/>
      </rPr>
      <t xml:space="preserve">
Brindar diariamente atención básica y psicosocial en la modalidad Acogida Día, a un grupo de 150 habitantes de y en calle,  incluyendo los siguientes servicios: 
1. Guardar las pertenencias de los habitantes de calle y verificar que cumplan con el reglamento del hogar de acogida día
2. Brindar servicio de baño diario y entrega de implementos de aseo personal como jabón de baño, cepillo de dientes, crema dental, toallas higiénicas, entre otros
3. Acceso a lavaderos y entrega de implementos para lavado de ropa
4. Suministrar ración alimentaria compuesta por 1 refrigerio y 1 almuerzo, de acuerdo a minuta de nutricionista.
5. Entrevistar a quienes ingresan por primera vez al Hogar de Acogida aplicando ficha de caracterización
6. Realizar actividades de promoción de hábitos de vida saludables.
7. Brindar acompañamiento en la activación de rutas para el restablecimiento de derechos con entidades públicas y privadas.
8. Brindar acompañamiento psicosocial orientado al fortalecimiento de habilidades para la vida y la autonomía 
8. Brindar talleres en las siguientes áreas: psicología, trabajo social y ocupación del tiempo libre
9. Realizar contactos familiares y con redes de apoyo del habitante de la calle para facilitar procesos de inclusión social y familiar 
10. Estudio de casos sobre los aspirantes a proceso de resocialización
LA CANTIDAD SE REFIERE A 3.750 ATENCIONES, PARA BRINDAR SERVICIOS A 150 PERSONAS HABITANTES DE Y EN CALLE,  DURANTE EL PERIODO CONTRACTUAL ESTABLECIDO.</t>
    </r>
  </si>
  <si>
    <r>
      <t xml:space="preserve">ALOJAMIENTO RED COBIJO
</t>
    </r>
    <r>
      <rPr>
        <sz val="10"/>
        <rFont val="Arial"/>
        <family val="2"/>
      </rPr>
      <t xml:space="preserve">
Brindar atención a mínimo 40 personas en situación de calle diariamente, en la modalidad de Alojamiento Red Cobijo, realizando las siguientes actividades: 
1. Entrevistar a quienes accedan al servicio por primera vez, aplicando ficha de caracterización.
2. Prestar servicio de alojamiento en habitación independiente para 40 personas en situación de calle. 
3. Suministrar implementos de aseo personal como jabón de baño, shampoo, cepillo de dientes, crema dental, desodorante, toallas higiénicas, entre otros.  
4. Brindar asistencia alimentaria consistentes en cena y desayuno de acuerdo a minuta elaborada por nutricionista.
5. Realizar visitas de seguimiento al lugar de alojamiento, acompañando el proceso de dignificación y mejoramiento de la calidad de vida de las personas que acceden al servicio.
6. Realizar actividades de promoción de hábitos de vida saludables.
7. Brindar acompañamiento en la activación de rutas para el restablecimiento de derechos con entidades públicas y privadas.  
8. Realizar gestión con redes de apoyo de las personas en situación de calle para facilitar procesos de inclusión social.  
LA CANTIDAD SE REFIERE A 1.200 ATENCIONES, PARA BRINDAR SERVICIOS A 40 PERSONAS HABITANTES DE Y EN CALLE,  DURANTE EL PERIODO CONTRACTUAL ESTABLECIDO.</t>
    </r>
  </si>
  <si>
    <r>
      <rPr>
        <b/>
        <sz val="10"/>
        <rFont val="Arial"/>
        <family val="2"/>
      </rPr>
      <t>JORNADAS DE ATENCIÓN INTEGRAL MEDIANTE EL DISPOSITIVO MÓVIL</t>
    </r>
    <r>
      <rPr>
        <sz val="10"/>
        <rFont val="Arial"/>
        <family val="2"/>
      </rPr>
      <t xml:space="preserve">
Prestar servicios integrales a las personas habitante de/en calle y en riesgo de habitar la calle, mediante el Dispositivo Móvil de la Alcaldía de Santiago de Cali, en los sectores de la ciudad con mayor confluencia de esta población. 
Brindar servicios de atención básica, consistente en: actividades de aseo e higiene personal, cambio de ropa y suministro de alimentación. 
Brindar servicios de orientación psicosocial, consistente en: espacios de orientación con psicología y trabajo social, sensibilización y acompañamiento para vincularse a procesos de atención en hogares de paso, canalizaciones a entidades de la ruta de atención.
Realizar valoración básica en salud, consistente en: actividades de promoción y prevención, valoraciones por medicina, odontología y enfermería, remisiones al sistema de salud.
Realizar actividades educativas, lúdicas y recreativas para la ocupación del tiempo libre.
El servicio incluye gastos de operación que se requieran para el adecuado y oportuno funcionamiento del Dispositivo Móvil.
Se deben realizar 60 jornadas de atención durante el periodo contractual establecido. Mediante las jornadas del Dispositivo Móvil, en promedio 2.400 personas habitantes de/en calle y en riesgo de habitar la calle, acceden mensualmente a servicios integrales, en sus lugares de permanencia y/o de tránsito.</t>
    </r>
  </si>
  <si>
    <r>
      <rPr>
        <b/>
        <sz val="10"/>
        <rFont val="Arial"/>
        <family val="2"/>
      </rPr>
      <t>HOGAR DE PASO MODALIDAD TARDE-NOCHE</t>
    </r>
    <r>
      <rPr>
        <sz val="10"/>
        <rFont val="Arial"/>
        <family val="2"/>
      </rPr>
      <t xml:space="preserve">
Brindar atención integral a un grupo mínimo de 40 personas en situación de calle, de acuerdo a demanda de la población, en la modalidad de tarde - noche, realizando las siguientes actividades: 
1. Guardar las pertenencias de los habitantes de calle y verificar que cumplan con el reglamento del hogar de paso. 
2. Entrevistar a quienes ingresan por primera vez al Hogar de Paso, aplicando ficha de caracterización. 
3. Brindar servicio de baño diario y entrega de implementos de aseo personal como jabón de baño, cepillo de dientes, crema dental, toallas higiénicas, entre otros.  
4. Prestar servicio de alojamiento nocturno para 40 habitantes de calle, de acuerdo al plan de acompañamiento a su proceso de superación de vida en calle. 
5. Brindar cena y desayuno de acuerdo a minuta elaborada por nutricionista. 
6. Realizar actividades de promoción de hábitos de vida saludables.
7. Brindar acompañamiento psicosocial individual para el desarrollo de capacidades que contribuyan a los procesos de superación de vida en calle de la población.
8. Brindar talleres en las siguientes áreas, de acuerdo al plan de acompañamiento individual del proceso de superación de vida en calle del participante del hogar de paso: psicología, trabajo social, pedagogía, terapia ocupacional, deportes y recreación, formación para la inclusión socioeconómica.  
9. Brindar acompañamiento en la activación de rutas para el restablecimiento de derechos con entidades públicas y privadas.  
10. Realizar contactos familiares y con redes de apoyo del habitante de calle para facilitar procesos de inclusión social y familiar.
LA CANTIDAD SE REFIERE A 2.400 ATENCIONES, PARA BRINDAR SERVICIOS A 40 PERSONAS EN SITUACIÓN DE CALLE,  DURANTE EL PERIODO CONTRACTUAL ESTABLECIDO.</t>
    </r>
  </si>
  <si>
    <r>
      <rPr>
        <b/>
        <sz val="10"/>
        <rFont val="Arial"/>
        <family val="2"/>
      </rPr>
      <t>DORMITORIO SOCIAL</t>
    </r>
    <r>
      <rPr>
        <sz val="10"/>
        <rFont val="Arial"/>
        <family val="2"/>
      </rPr>
      <t xml:space="preserve">
Brindar atención a mínimo 150 personas en situación de calle diariamente en la modalidad de dormitorio social, realizando las siguientes actividades: 
1. Guardar las pertenencias de los habitantes de calle y verificar que cumplan con el reglamento del servicio. 
2. Entrevistar a quienes ingresan por primera vez al servicio, aplicando ficha de caracterización. 
3. Brindar servicio de baño diario y entrega de implementos de aseo personal como jabón de baño, cepillo de dientes, crema dental, toallas higiénicas, entre otros.  
4. Prestar servicio de alojamiento nocturno para 150 habitantes de calle. 
5. Brindar cena y desayuno de acuerdo a minuta elaborada por nutricionista. 
6. Realizar actividades de promoción de hábitos de vida saludables.
7. Brindar acompañamiento en la activación de rutas para el restablecimiento de derechos con entidades públicas y privadas.  
8. Realizar contactos familiares y con redes de apoyo del habitante de calle para facilitar procesos de inclusión social y familiar.  
LA CANTIDAD SE REFIERE A 9.000 ATENCIONES, PARA BRINDAR SERVICIOS A 150 PERSONAS EN SITUACIÓN DE CALLE,  DURANTE EL PERIODO CONTRACTUAL ESTABLECIDO.</t>
    </r>
  </si>
  <si>
    <r>
      <rPr>
        <b/>
        <sz val="10"/>
        <rFont val="Arial"/>
        <family val="2"/>
      </rPr>
      <t>SERVICIO DE ATENCIÓN BÁSICA</t>
    </r>
    <r>
      <rPr>
        <sz val="10"/>
        <rFont val="Arial"/>
        <family val="2"/>
      </rPr>
      <t xml:space="preserve">
Brindar diariamente a mínimo 150 personas en situación de calle el servicio de alimentación, duchas y lavadero para su aseo e higiene personal. El servicio incluye:
1. Guardar las pertenencias de los habitantes de calle y verificar que cumplan con el reglamento del servicio
2. Brindar servicio de baño diario y entrega de implementos de aseo personal como jabón de baño, cepillo de dientes, crema dental, toallas higiénicas, entre otros
3. Acceso a lavaderos y entrega de implementos para lavado de ropa
4. Suministrar una ración alimentaria tipo almuerzo
5.  Entrevistar a quienes ingresan por primera vez al servicio aplicando ficha de caracterización
6. Activar rutas para el restablecimiento de derechos fundamentales como la identificación y el aseguramiento en salud.
LA CANTIDAD SE REFIERE A 7.500 ATENCIONES, PARA BRINDAR SERVICIOS A 150 PERSONAS EN SITUACIÓN DE CALLE, DURANTE EL PERIODO CONTRACTUAL ESTABLECIDO.</t>
    </r>
  </si>
  <si>
    <r>
      <rPr>
        <b/>
        <sz val="10"/>
        <rFont val="Arial"/>
        <family val="2"/>
      </rPr>
      <t>HOGAR DE ACOGIDA DÍA</t>
    </r>
    <r>
      <rPr>
        <sz val="10"/>
        <rFont val="Arial"/>
        <family val="2"/>
      </rPr>
      <t xml:space="preserve">
Brindar diariamente atención básica y psicosocial en la modalidad Acogida Día, a un grupo de 150 personas en situación de calle,  incluyendo los siguientes servicios: 
1. Guardar las pertenencias de los habitantes de calle y verificar que cumplan con el reglamento del hogar de acogida día
2. Brindar servicio de baño diario y entrega de implementos de aseo personal como jabón de baño, cepillo de dientes, crema dental, toallas higiénicas, entre otros
3. Acceso a lavaderos y entrega de implementos para lavado de ropa
4. Suministrar ración alimentaria compuesta por 1 refrigerio y 1 almuerzo, de acuerdo a minuta de nutricionista.
5. Entrevistar a quienes ingresan por primera vez al Hogar de Acogida aplicando ficha de caracterización
6. Realizar actividades de promoción de hábitos de vida saludables.
7. Brindar acompañamiento en la activación de rutas para el restablecimiento de derechos con entidades públicas y privadas.
8. Brindar acompañamiento psicosocial orientado al fortalecimiento de habilidades para la vida y la autonomía 
8. Brindar talleres en las siguientes áreas: psicología, trabajo social y ocupación del tiempo libre
9. Realizar contactos familiares y con redes de apoyo del habitante de la calle para facilitar procesos de inclusión social y familiar 
10. Estudio de casos sobre los aspirantes a proceso de resocialización
LA CANTIDAD SE REFIERE A 7.500 ATENCIONES, PARA BRINDAR SERVICIOS A 150 PERSONAS EN SITUACIÓN DE CALLE,  DURANTE EL PERIODO CONTRACTUAL ESTABLECIDO.</t>
    </r>
  </si>
  <si>
    <r>
      <t xml:space="preserve">ALOJAMIENTO RED COBIJO
</t>
    </r>
    <r>
      <rPr>
        <sz val="10"/>
        <rFont val="Arial"/>
        <family val="2"/>
      </rPr>
      <t xml:space="preserve">
Brindar atención a mínimo 40 personas en situación de calle diariamente, en la modalidad de Alojamiento Red Cobijo, realizando las siguientes actividades: 
1. Entrevistar a quienes accedan al servicio por primera vez, aplicando ficha de caracterización.
2. Prestar servicio de alojamiento en habitación independiente para 40 personas en situación de calle. 
3. Suministrar implementos de aseo personal como jabón de baño, shampoo, cepillo de dientes, crema dental, desodorante, toallas higiénicas, entre otros.  
4. Brindar asistencia alimentaria consistentes en cena y desayuno de acuerdo a minuta elaborada por nutricionista.
5. Realizar visitas de seguimiento al lugar de alojamiento, acompañando el proceso de dignificación y mejoramiento de la calidad de vida de las personas que acceden al servicio.
6. Realizar actividades de promoción de hábitos de vida saludables.
7. Brindar acompañamiento en la activación de rutas para el restablecimiento de derechos con entidades públicas y privadas.  
8. Realizar gestión con redes de apoyo de las personas en situación de calle para facilitar procesos de inclusión social.  
LA CANTIDAD SE REFIERE A 2.400 ATENCIONES, PARA BRINDAR SERVICIOS A 40 PERSONAS EN SITUACIÓN DE CALLE,  DURANTE EL PERIODO CONTRACTUAL ESTABLECIDO.</t>
    </r>
  </si>
  <si>
    <t>Servicio</t>
  </si>
  <si>
    <t>Distrito</t>
  </si>
  <si>
    <t>Asociado</t>
  </si>
  <si>
    <t>SAB</t>
  </si>
  <si>
    <t>SAB - Afro</t>
  </si>
  <si>
    <t>DS</t>
  </si>
  <si>
    <t>DS - Afro</t>
  </si>
  <si>
    <t>RED COBIJO</t>
  </si>
  <si>
    <t>RED COBIJO - Afro</t>
  </si>
  <si>
    <t>RED COBIJO - Prevención</t>
  </si>
  <si>
    <t>HAD</t>
  </si>
  <si>
    <t>HAD - Afro</t>
  </si>
  <si>
    <t>HP-PM</t>
  </si>
  <si>
    <t>SOCIOSANITARIO</t>
  </si>
  <si>
    <t>SSCYRRD</t>
  </si>
  <si>
    <t>CAYVS</t>
  </si>
  <si>
    <t>EQUIPOS CALLE</t>
  </si>
  <si>
    <t>DISMÓVIL</t>
  </si>
  <si>
    <t>PROMEDIO</t>
  </si>
  <si>
    <t>ANÁLISIS DE PRECIOS PROCESO:“Aunar esfuerzos técnicos, humanos, administrativos y financieros para el desarrollo de procesos de atención integral que contribuyan a la garantía de derechos e inclusión social de la población en situación de calle del distrito de Santiago de Cali, en el marco del proyecto de inversión denominado ‘fortalecimiento del sistema para la prevención y abordaje integral del fenómeno social de habitabilidad en calle en Santiago de Cali’ BP-26005418.”</t>
  </si>
  <si>
    <t xml:space="preserve">COTIZACIÓN 1 Fundación Brigada 192 </t>
  </si>
  <si>
    <t xml:space="preserve">COTIZACIÓN 2 Sergente </t>
  </si>
  <si>
    <t>COTIZACIÓN 3 Samaritanos de la calle</t>
  </si>
  <si>
    <t>CONCEPTO</t>
  </si>
  <si>
    <t>APORTE MÍNIMO</t>
  </si>
  <si>
    <t>VALOR UNITARIO</t>
  </si>
  <si>
    <t>Atenciones adicionales en la modalidad Atención Básica para los habitantes de la calle</t>
  </si>
  <si>
    <t>Atenciones adicionales en la modalidad Dormitorio Social para los habitantes de la calle</t>
  </si>
  <si>
    <t>Atenciones adicionales en la modalidad Hogar de Acogida Día para los habitantes de la calle</t>
  </si>
  <si>
    <t>Instalaciones dotadas como  Hogar de Paso para prestar los servicios en la modalidad Tarde-Noche, durante el periodo de ejecución del convenio.</t>
  </si>
  <si>
    <t xml:space="preserve">Instalaciones dotadas como  Hogar de Acogida para prestar los servicios en la modalidad Acogida Día,  durante el periodo de ejecución del convenio. </t>
  </si>
  <si>
    <t xml:space="preserve">Instalaciones dotadas como  Dormitorio Social para prestar los servicios en la noche, durante el periodo de ejecución del convenio. </t>
  </si>
  <si>
    <t xml:space="preserve">Instalaciones dotadas como Servicio de Atención Básica para prestar los servicios en el Día, durante el periodo de ejecución del convenio. </t>
  </si>
  <si>
    <t xml:space="preserve">VALOR TOTAL </t>
  </si>
  <si>
    <t>COTIZACIÓN 1 SERGENTE</t>
  </si>
  <si>
    <t>COTIZACIÓN 3 SAMARITANOS DE LA CALLE</t>
  </si>
  <si>
    <t>COTIZACIÓN 2 FUNDACIÓN BRIGADA 192</t>
  </si>
  <si>
    <t>DESCRIPCIÓN DETALLADA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</si>
</sst>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quot;$&quot;\ * #,##0.00_-;\-&quot;$&quot;\ * #,##0.00_-;_-&quot;$&quot;\ * &quot;-&quot;??_-;_-@_-"/>
    <numFmt numFmtId="164" formatCode="_([$$-240A]\ * #,##0_);_([$$-240A]\ * \(#,##0\);_([$$-240A]\ * &quot;-&quot;??_);_(@_)"/>
    <numFmt numFmtId="165" formatCode="&quot;$&quot;\ #,##0"/>
    <numFmt numFmtId="166" formatCode="_-&quot;$&quot;\ * #,##0_-;\-&quot;$&quot;\ * #,##0_-;_-&quot;$&quot;\ * &quot;-&quot;??_-;_-@_-"/>
    <numFmt numFmtId="176" formatCode="_-&quot;$&quot;\ * #,##0.00_-;\-&quot;$&quot;\ * #,##0.00_-;_-&quot;$&quot;\ * &quot;-&quot;??_-;_-@_-"/>
  </numFmts>
  <fonts count="1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1"/>
      <name val="Arial"/>
      <family val="2"/>
    </font>
    <font>
      <b/>
      <sz val="10"/>
      <name val="Arial"/>
      <family val="2"/>
    </font>
    <font>
      <sz val="10"/>
      <name val="Arial"/>
      <family val="2"/>
    </font>
    <font>
      <b/>
      <sz val="11"/>
      <name val="Calibri"/>
      <family val="2"/>
      <scheme val="minor"/>
    </font>
    <font>
      <sz val="11"/>
      <color theme="1"/>
      <name val="Calibri"/>
      <scheme val="minor"/>
    </font>
    <font>
      <b/>
      <sz val="10"/>
      <color rgb="FF000000"/>
      <name val="Arial"/>
      <family val="2"/>
    </font>
    <font>
      <sz val="10"/>
      <color theme="1"/>
      <name val="Arial"/>
      <family val="2"/>
    </font>
    <font>
      <b/>
      <u val="singleAccounting"/>
      <sz val="11"/>
      <color theme="1"/>
      <name val="Calibri"/>
      <family val="2"/>
      <scheme val="minor"/>
    </font>
  </fonts>
  <fills count="7">
    <fill>
      <patternFill patternType="none"/>
    </fill>
    <fill>
      <patternFill patternType="gray125"/>
    </fill>
    <fill>
      <patternFill patternType="solid">
        <fgColor theme="0"/>
        <bgColor theme="0"/>
      </patternFill>
    </fill>
    <fill>
      <patternFill patternType="solid">
        <fgColor theme="8" tint="0.79998168889431442"/>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theme="0" tint="-0.14999847407452621"/>
        <bgColor indexed="64"/>
      </patternFill>
    </fill>
  </fills>
  <borders count="13">
    <border>
      <left/>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s>
  <cellStyleXfs count="13">
    <xf numFmtId="0" fontId="0" fillId="0" borderId="0"/>
    <xf numFmtId="44" fontId="3"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9" fontId="1" fillId="0" borderId="0" applyFont="0" applyFill="0" applyBorder="0" applyAlignment="0" applyProtection="0"/>
    <xf numFmtId="176" fontId="1" fillId="0" borderId="0" applyFont="0" applyFill="0" applyBorder="0" applyAlignment="0" applyProtection="0"/>
  </cellStyleXfs>
  <cellXfs count="124">
    <xf numFmtId="0" fontId="0" fillId="0" borderId="0" xfId="0"/>
    <xf numFmtId="0" fontId="5" fillId="0" borderId="0" xfId="0" applyFont="1" applyAlignment="1">
      <alignment horizontal="center" vertical="center"/>
    </xf>
    <xf numFmtId="0" fontId="5" fillId="0" borderId="0" xfId="0" applyFont="1"/>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8" fillId="0" borderId="0" xfId="0" applyFont="1" applyAlignment="1">
      <alignment horizontal="center" vertical="center"/>
    </xf>
    <xf numFmtId="0" fontId="8" fillId="0" borderId="3" xfId="0" applyFont="1" applyBorder="1" applyAlignment="1" applyProtection="1">
      <alignment horizontal="center" vertical="center"/>
      <protection hidden="1"/>
    </xf>
    <xf numFmtId="0" fontId="8" fillId="0" borderId="2" xfId="0" applyFont="1" applyBorder="1" applyAlignment="1">
      <alignment horizontal="justify" vertical="center" wrapText="1"/>
    </xf>
    <xf numFmtId="0" fontId="8" fillId="0" borderId="7" xfId="0" applyFont="1" applyBorder="1" applyAlignment="1" applyProtection="1">
      <alignment horizontal="center" vertical="center"/>
      <protection hidden="1"/>
    </xf>
    <xf numFmtId="0" fontId="8" fillId="0" borderId="5" xfId="0" applyFont="1" applyBorder="1" applyAlignment="1">
      <alignment horizontal="justify" vertical="top" wrapText="1"/>
    </xf>
    <xf numFmtId="0" fontId="8" fillId="0" borderId="12" xfId="0" applyFont="1" applyBorder="1" applyAlignment="1">
      <alignment horizontal="center" vertical="center"/>
    </xf>
    <xf numFmtId="0" fontId="8" fillId="0" borderId="3" xfId="0" applyFont="1" applyBorder="1" applyAlignment="1">
      <alignment horizontal="justify" vertical="top" wrapText="1"/>
    </xf>
    <xf numFmtId="0" fontId="8" fillId="0" borderId="3" xfId="0" applyFont="1" applyBorder="1" applyAlignment="1">
      <alignment horizontal="left" vertical="top" wrapText="1"/>
    </xf>
    <xf numFmtId="0" fontId="8" fillId="0" borderId="2" xfId="0" applyFont="1" applyBorder="1" applyAlignment="1">
      <alignment horizontal="justify" vertical="top" wrapText="1"/>
    </xf>
    <xf numFmtId="0" fontId="7" fillId="0" borderId="2" xfId="0" applyFont="1" applyBorder="1" applyAlignment="1">
      <alignment horizontal="justify" vertical="top" wrapText="1"/>
    </xf>
    <xf numFmtId="0" fontId="8" fillId="0" borderId="2" xfId="0" applyFont="1" applyBorder="1" applyAlignment="1">
      <alignment vertical="top" wrapText="1"/>
    </xf>
    <xf numFmtId="0" fontId="8" fillId="0" borderId="10" xfId="0" applyFont="1" applyBorder="1" applyAlignment="1">
      <alignment horizontal="justify" vertical="top" wrapText="1"/>
    </xf>
    <xf numFmtId="0" fontId="8" fillId="0" borderId="0" xfId="0" applyFont="1" applyAlignment="1">
      <alignment horizontal="justify" vertical="top"/>
    </xf>
    <xf numFmtId="0" fontId="5" fillId="0" borderId="0" xfId="0" applyFont="1" applyAlignment="1">
      <alignment horizontal="justify" vertical="top"/>
    </xf>
    <xf numFmtId="0" fontId="5" fillId="0" borderId="0" xfId="0" applyFont="1" applyAlignment="1">
      <alignment vertical="top"/>
    </xf>
    <xf numFmtId="0" fontId="8" fillId="0" borderId="2" xfId="0" applyFont="1" applyFill="1" applyBorder="1" applyAlignment="1">
      <alignment horizontal="justify" vertical="top" wrapText="1"/>
    </xf>
    <xf numFmtId="0" fontId="8" fillId="0" borderId="7"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5" fillId="0" borderId="0" xfId="0" applyFont="1" applyFill="1"/>
    <xf numFmtId="0" fontId="7" fillId="0" borderId="2" xfId="0" applyFont="1" applyBorder="1" applyAlignment="1">
      <alignment horizontal="center" vertical="center"/>
    </xf>
    <xf numFmtId="0" fontId="8" fillId="0" borderId="5" xfId="0" applyFont="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8" fillId="2" borderId="6" xfId="0" applyFont="1" applyFill="1" applyBorder="1" applyAlignment="1">
      <alignment horizontal="center" vertical="center" wrapText="1"/>
    </xf>
    <xf numFmtId="0" fontId="2" fillId="0" borderId="0" xfId="2"/>
    <xf numFmtId="0" fontId="4" fillId="0" borderId="0" xfId="2" applyFont="1" applyAlignment="1">
      <alignment horizontal="center" vertical="center"/>
    </xf>
    <xf numFmtId="0" fontId="4" fillId="0" borderId="0" xfId="2" applyFont="1" applyAlignment="1">
      <alignment horizontal="center"/>
    </xf>
    <xf numFmtId="0" fontId="2" fillId="0" borderId="0" xfId="2" applyAlignment="1">
      <alignment horizontal="center"/>
    </xf>
    <xf numFmtId="0" fontId="2" fillId="4" borderId="0" xfId="2" applyFill="1" applyAlignment="1">
      <alignment horizontal="center"/>
    </xf>
    <xf numFmtId="0" fontId="2" fillId="3" borderId="0" xfId="2" applyFill="1" applyAlignment="1">
      <alignment horizontal="center"/>
    </xf>
    <xf numFmtId="164" fontId="5" fillId="0" borderId="3" xfId="0" applyNumberFormat="1" applyFont="1" applyBorder="1"/>
    <xf numFmtId="0" fontId="5" fillId="0" borderId="3" xfId="0" applyFont="1" applyBorder="1"/>
    <xf numFmtId="166" fontId="7" fillId="0" borderId="2" xfId="1" applyNumberFormat="1" applyFont="1" applyBorder="1" applyAlignment="1">
      <alignment horizontal="center" vertical="center"/>
    </xf>
    <xf numFmtId="166" fontId="5" fillId="0" borderId="3" xfId="1" applyNumberFormat="1" applyFont="1" applyBorder="1"/>
    <xf numFmtId="166" fontId="9" fillId="0" borderId="3" xfId="1" applyNumberFormat="1" applyFont="1" applyBorder="1"/>
    <xf numFmtId="166" fontId="5" fillId="0" borderId="0" xfId="1" applyNumberFormat="1" applyFont="1"/>
    <xf numFmtId="166" fontId="5" fillId="0" borderId="0" xfId="1" applyNumberFormat="1" applyFont="1" applyAlignment="1">
      <alignment horizontal="center" vertical="center"/>
    </xf>
    <xf numFmtId="0" fontId="7" fillId="0" borderId="3" xfId="0" applyFont="1" applyBorder="1" applyAlignment="1">
      <alignment horizontal="center"/>
    </xf>
    <xf numFmtId="0" fontId="7" fillId="0" borderId="3" xfId="0" applyFont="1" applyBorder="1" applyAlignment="1">
      <alignment horizontal="center" wrapText="1"/>
    </xf>
    <xf numFmtId="0" fontId="7" fillId="0" borderId="2" xfId="0" applyFont="1" applyBorder="1" applyAlignment="1">
      <alignment horizontal="center"/>
    </xf>
    <xf numFmtId="166" fontId="7" fillId="0" borderId="3" xfId="0" applyNumberFormat="1" applyFont="1" applyBorder="1" applyAlignment="1">
      <alignment horizontal="center" wrapText="1"/>
    </xf>
    <xf numFmtId="166" fontId="7" fillId="0" borderId="2" xfId="1" applyNumberFormat="1" applyFont="1" applyBorder="1" applyAlignment="1">
      <alignment horizontal="center"/>
    </xf>
    <xf numFmtId="1" fontId="8" fillId="0" borderId="3" xfId="0" applyNumberFormat="1" applyFont="1" applyBorder="1" applyAlignment="1" applyProtection="1">
      <alignment horizontal="center"/>
      <protection locked="0"/>
    </xf>
    <xf numFmtId="164" fontId="5" fillId="0" borderId="3" xfId="0" applyNumberFormat="1" applyFont="1" applyBorder="1" applyAlignment="1">
      <alignment horizontal="center"/>
    </xf>
    <xf numFmtId="165" fontId="5" fillId="0" borderId="3" xfId="0" applyNumberFormat="1" applyFont="1" applyBorder="1" applyAlignment="1"/>
    <xf numFmtId="166" fontId="5" fillId="0" borderId="3" xfId="0" applyNumberFormat="1" applyFont="1" applyBorder="1" applyAlignment="1"/>
    <xf numFmtId="166" fontId="5" fillId="0" borderId="3" xfId="1" applyNumberFormat="1" applyFont="1" applyBorder="1" applyAlignment="1"/>
    <xf numFmtId="3" fontId="8" fillId="0" borderId="3" xfId="0" applyNumberFormat="1" applyFont="1" applyBorder="1" applyAlignment="1" applyProtection="1">
      <alignment horizontal="center"/>
      <protection locked="0"/>
    </xf>
    <xf numFmtId="165" fontId="9" fillId="0" borderId="3" xfId="0" applyNumberFormat="1" applyFont="1" applyBorder="1" applyAlignment="1"/>
    <xf numFmtId="166" fontId="9" fillId="0" borderId="3" xfId="1" applyNumberFormat="1" applyFont="1" applyBorder="1" applyAlignment="1"/>
    <xf numFmtId="1" fontId="8" fillId="0" borderId="7" xfId="0" applyNumberFormat="1" applyFont="1" applyBorder="1" applyAlignment="1" applyProtection="1">
      <alignment horizontal="center"/>
      <protection locked="0"/>
    </xf>
    <xf numFmtId="1" fontId="8" fillId="0" borderId="7" xfId="0" applyNumberFormat="1" applyFont="1" applyFill="1" applyBorder="1" applyAlignment="1" applyProtection="1">
      <alignment horizontal="center"/>
      <protection locked="0"/>
    </xf>
    <xf numFmtId="1" fontId="8" fillId="0" borderId="3" xfId="0" applyNumberFormat="1" applyFont="1" applyFill="1" applyBorder="1" applyAlignment="1" applyProtection="1">
      <alignment horizontal="center"/>
      <protection locked="0"/>
    </xf>
    <xf numFmtId="1" fontId="8" fillId="0" borderId="3" xfId="0" applyNumberFormat="1" applyFont="1" applyBorder="1" applyAlignment="1" applyProtection="1">
      <alignment horizontal="center" wrapText="1"/>
      <protection hidden="1"/>
    </xf>
    <xf numFmtId="0" fontId="5" fillId="0" borderId="3" xfId="0" applyFont="1" applyBorder="1" applyAlignment="1">
      <alignment horizontal="center"/>
    </xf>
    <xf numFmtId="0" fontId="5" fillId="0" borderId="3" xfId="0" applyFont="1" applyFill="1" applyBorder="1" applyAlignment="1">
      <alignment horizontal="center"/>
    </xf>
    <xf numFmtId="165" fontId="9" fillId="0" borderId="3" xfId="0" applyNumberFormat="1" applyFont="1" applyFill="1" applyBorder="1" applyAlignment="1"/>
    <xf numFmtId="166" fontId="5" fillId="0" borderId="3" xfId="0" applyNumberFormat="1" applyFont="1" applyFill="1" applyBorder="1" applyAlignment="1"/>
    <xf numFmtId="0" fontId="8" fillId="0" borderId="0" xfId="0" applyFont="1" applyAlignment="1">
      <alignment horizontal="center"/>
    </xf>
    <xf numFmtId="0" fontId="5" fillId="0" borderId="0" xfId="0" applyFont="1" applyAlignment="1">
      <alignment horizontal="center"/>
    </xf>
    <xf numFmtId="165" fontId="5" fillId="0" borderId="0" xfId="0" applyNumberFormat="1" applyFont="1" applyAlignment="1"/>
    <xf numFmtId="166" fontId="5" fillId="0" borderId="0" xfId="0" applyNumberFormat="1" applyFont="1" applyAlignment="1"/>
    <xf numFmtId="166" fontId="5" fillId="0" borderId="0" xfId="1" applyNumberFormat="1" applyFont="1" applyAlignment="1"/>
    <xf numFmtId="0" fontId="5" fillId="0" borderId="0" xfId="0" applyFont="1" applyFill="1" applyAlignment="1">
      <alignment horizontal="center"/>
    </xf>
    <xf numFmtId="166" fontId="5" fillId="0" borderId="0" xfId="1" applyNumberFormat="1" applyFont="1" applyAlignment="1">
      <alignment horizontal="center"/>
    </xf>
    <xf numFmtId="0" fontId="5" fillId="0" borderId="0" xfId="0" applyFont="1" applyAlignment="1"/>
    <xf numFmtId="166" fontId="7" fillId="0" borderId="3" xfId="1" applyNumberFormat="1" applyFont="1" applyBorder="1" applyAlignment="1">
      <alignment horizontal="center" vertical="center" wrapText="1"/>
    </xf>
    <xf numFmtId="0" fontId="8" fillId="0" borderId="5" xfId="0" applyFont="1" applyBorder="1" applyAlignment="1">
      <alignment horizontal="center" vertical="center"/>
    </xf>
    <xf numFmtId="0" fontId="8" fillId="0" borderId="8" xfId="0" applyFont="1" applyBorder="1" applyAlignment="1">
      <alignment horizontal="center" vertical="center"/>
    </xf>
    <xf numFmtId="0" fontId="8" fillId="0" borderId="10" xfId="0" applyFont="1" applyBorder="1" applyAlignment="1">
      <alignment horizontal="center" vertical="center"/>
    </xf>
    <xf numFmtId="0" fontId="8" fillId="2" borderId="6"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3" borderId="11" xfId="0" applyFont="1" applyFill="1" applyBorder="1" applyAlignment="1">
      <alignment horizontal="center" vertical="center" wrapText="1"/>
    </xf>
    <xf numFmtId="0" fontId="8" fillId="0" borderId="2" xfId="0" applyFont="1" applyBorder="1" applyAlignment="1">
      <alignment horizontal="center" vertical="center"/>
    </xf>
    <xf numFmtId="0" fontId="8" fillId="2" borderId="3" xfId="0" applyFont="1" applyFill="1" applyBorder="1" applyAlignment="1">
      <alignment horizontal="center" vertical="center" wrapText="1"/>
    </xf>
    <xf numFmtId="0" fontId="8" fillId="0" borderId="3" xfId="0" applyFont="1" applyBorder="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7" fillId="3" borderId="1"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pplyProtection="1">
      <alignment horizontal="center" vertical="center" wrapText="1"/>
      <protection locked="0" hidden="1"/>
    </xf>
    <xf numFmtId="0" fontId="8" fillId="0" borderId="9" xfId="0" applyFont="1" applyBorder="1" applyAlignment="1" applyProtection="1">
      <alignment horizontal="center" vertical="center" wrapText="1"/>
      <protection locked="0" hidden="1"/>
    </xf>
    <xf numFmtId="0" fontId="8" fillId="0" borderId="7" xfId="0" applyFont="1" applyBorder="1" applyAlignment="1" applyProtection="1">
      <alignment horizontal="center" vertical="center" wrapText="1"/>
      <protection locked="0" hidden="1"/>
    </xf>
    <xf numFmtId="0" fontId="6" fillId="0" borderId="1" xfId="0" applyFont="1" applyBorder="1" applyAlignment="1">
      <alignment horizontal="center" vertical="center" wrapText="1"/>
    </xf>
    <xf numFmtId="0" fontId="6" fillId="0" borderId="10" xfId="0" applyFont="1" applyBorder="1" applyAlignment="1">
      <alignment horizontal="center" vertical="center" wrapText="1"/>
    </xf>
    <xf numFmtId="0" fontId="9" fillId="5" borderId="3" xfId="0" applyFont="1" applyFill="1" applyBorder="1" applyAlignment="1">
      <alignment horizontal="center" vertical="center"/>
    </xf>
    <xf numFmtId="166" fontId="9" fillId="5" borderId="3" xfId="1" applyNumberFormat="1" applyFont="1" applyFill="1" applyBorder="1" applyAlignment="1">
      <alignment horizontal="center" vertical="center"/>
    </xf>
    <xf numFmtId="0" fontId="2" fillId="0" borderId="0" xfId="2" applyAlignment="1">
      <alignment horizontal="center" vertical="center"/>
    </xf>
    <xf numFmtId="0" fontId="9" fillId="5" borderId="3" xfId="0" applyFont="1" applyFill="1" applyBorder="1" applyAlignment="1">
      <alignment horizontal="center" vertical="center" wrapText="1"/>
    </xf>
    <xf numFmtId="0" fontId="11" fillId="0" borderId="3" xfId="4" applyFont="1" applyBorder="1" applyAlignment="1">
      <alignment horizontal="center" vertical="center" wrapText="1"/>
    </xf>
    <xf numFmtId="0" fontId="12" fillId="0" borderId="3" xfId="4" applyFont="1" applyBorder="1" applyAlignment="1">
      <alignment vertical="center" wrapText="1"/>
    </xf>
    <xf numFmtId="44" fontId="0" fillId="0" borderId="0" xfId="0" applyNumberFormat="1"/>
    <xf numFmtId="166" fontId="0" fillId="0" borderId="0" xfId="0" applyNumberFormat="1"/>
    <xf numFmtId="166" fontId="11" fillId="0" borderId="3" xfId="4" applyNumberFormat="1" applyFont="1" applyBorder="1" applyAlignment="1">
      <alignment horizontal="center" vertical="center" wrapText="1"/>
    </xf>
    <xf numFmtId="0" fontId="11" fillId="0" borderId="4" xfId="4" applyFont="1" applyBorder="1" applyAlignment="1">
      <alignment horizontal="center" vertical="center" wrapText="1"/>
    </xf>
    <xf numFmtId="166" fontId="0" fillId="0" borderId="3" xfId="0" applyNumberFormat="1" applyBorder="1"/>
    <xf numFmtId="166" fontId="11" fillId="0" borderId="3" xfId="4" applyNumberFormat="1" applyFont="1" applyFill="1" applyBorder="1" applyAlignment="1">
      <alignment horizontal="center" vertical="center" wrapText="1"/>
    </xf>
    <xf numFmtId="166" fontId="0" fillId="0" borderId="0" xfId="0" applyNumberFormat="1" applyAlignment="1">
      <alignment horizontal="right"/>
    </xf>
    <xf numFmtId="166" fontId="8" fillId="0" borderId="3" xfId="4" applyNumberFormat="1" applyFont="1" applyBorder="1" applyAlignment="1">
      <alignment horizontal="right"/>
    </xf>
    <xf numFmtId="166" fontId="12" fillId="0" borderId="3" xfId="4" applyNumberFormat="1" applyFont="1" applyBorder="1" applyAlignment="1">
      <alignment horizontal="right"/>
    </xf>
    <xf numFmtId="3" fontId="12" fillId="0" borderId="4" xfId="4" applyNumberFormat="1" applyFont="1" applyBorder="1" applyAlignment="1">
      <alignment horizontal="center"/>
    </xf>
    <xf numFmtId="0" fontId="0" fillId="0" borderId="0" xfId="0" applyAlignment="1"/>
    <xf numFmtId="166" fontId="0" fillId="0" borderId="0" xfId="0" applyNumberFormat="1" applyAlignment="1">
      <alignment vertical="center"/>
    </xf>
    <xf numFmtId="0" fontId="0" fillId="0" borderId="0" xfId="0" applyAlignment="1">
      <alignment vertical="center"/>
    </xf>
    <xf numFmtId="166" fontId="13" fillId="0" borderId="3" xfId="0" applyNumberFormat="1" applyFont="1" applyBorder="1"/>
    <xf numFmtId="0" fontId="4" fillId="6" borderId="3" xfId="0" applyFont="1" applyFill="1" applyBorder="1" applyAlignment="1">
      <alignment horizontal="center" vertical="center"/>
    </xf>
    <xf numFmtId="166" fontId="4" fillId="6" borderId="4" xfId="0" applyNumberFormat="1" applyFont="1" applyFill="1" applyBorder="1" applyAlignment="1">
      <alignment horizontal="center" vertical="center" wrapText="1"/>
    </xf>
    <xf numFmtId="166" fontId="4" fillId="6" borderId="2" xfId="0" applyNumberFormat="1" applyFont="1" applyFill="1" applyBorder="1" applyAlignment="1">
      <alignment horizontal="center" vertical="center" wrapText="1"/>
    </xf>
    <xf numFmtId="166" fontId="4" fillId="0" borderId="0" xfId="0" applyNumberFormat="1" applyFont="1"/>
    <xf numFmtId="0" fontId="0" fillId="0" borderId="0" xfId="0"/>
    <xf numFmtId="2" fontId="4" fillId="0" borderId="0" xfId="0" applyNumberFormat="1" applyFont="1"/>
    <xf numFmtId="2" fontId="4" fillId="0" borderId="3" xfId="0" applyNumberFormat="1" applyFont="1" applyBorder="1"/>
    <xf numFmtId="44" fontId="4" fillId="0" borderId="3" xfId="0" applyNumberFormat="1" applyFont="1" applyBorder="1"/>
  </cellXfs>
  <cellStyles count="13">
    <cellStyle name="Moneda" xfId="1" builtinId="4"/>
    <cellStyle name="Moneda 2" xfId="12" xr:uid="{BECD6948-9153-4F83-B9B6-2C7E7180B3E4}"/>
    <cellStyle name="Normal" xfId="0" builtinId="0"/>
    <cellStyle name="Normal 2" xfId="2" xr:uid="{59F2EC50-8761-4FBD-9C05-96D155CCA170}"/>
    <cellStyle name="Normal 2 2" xfId="4" xr:uid="{DF1C9E69-2888-4E37-9DC7-17D78C0CF19D}"/>
    <cellStyle name="Normal 3" xfId="10" xr:uid="{A54EB09D-5161-4984-95CD-BD7D76C55D81}"/>
    <cellStyle name="Normal 4 2" xfId="5" xr:uid="{E4A6AA8E-E471-4624-AF4D-F1D586F35F89}"/>
    <cellStyle name="Normal 4 2 2" xfId="7" xr:uid="{9FCFA89F-DE30-4FFD-9A14-1A5360C53AF5}"/>
    <cellStyle name="Normal 6 2" xfId="6" xr:uid="{DE4B2E0E-E2AE-4504-B15B-372C323CC525}"/>
    <cellStyle name="Normal 6 2 2" xfId="9" xr:uid="{D4F9F8F1-8FD0-4055-B1F7-CF3D5D375B4D}"/>
    <cellStyle name="Normal 8 2" xfId="8" xr:uid="{0A7322CF-22A9-474D-928A-5329A90F0E34}"/>
    <cellStyle name="Porcentaje 2" xfId="3" xr:uid="{2DE77EFB-578E-4B57-82AA-9C0291E7A568}"/>
    <cellStyle name="Porcentaje 2 2" xfId="11" xr:uid="{98CA13B3-812F-4450-AB3A-6A79F2957154}"/>
  </cellStyles>
  <dxfs count="12">
    <dxf>
      <font>
        <color rgb="FFFFFFFF"/>
      </font>
      <fill>
        <patternFill>
          <bgColor rgb="FFFFFFFF"/>
        </patternFill>
      </fill>
    </dxf>
    <dxf>
      <font>
        <color rgb="FF000000"/>
      </font>
      <fill>
        <patternFill>
          <bgColor rgb="FFFFFFCC"/>
        </patternFill>
      </fill>
    </dxf>
    <dxf>
      <font>
        <color rgb="FFFFFFFF"/>
      </font>
      <fill>
        <patternFill>
          <bgColor rgb="FFFFFFFF"/>
        </patternFill>
      </fill>
    </dxf>
    <dxf>
      <font>
        <color rgb="FF000000"/>
      </font>
      <fill>
        <patternFill>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s>
  <tableStyles count="1" defaultTableStyle="TableStyleMedium2" defaultPivotStyle="PivotStyleLight16">
    <tableStyle name="Invisible" pivot="0" table="0" count="0" xr9:uid="{A5D79765-A1AE-470C-B3C6-43BFB2F8F5D2}"/>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SBS%20HabCalle%202024\FORMULACION%20PROYECTOS\Proyecto%20SPAIFHC\3.%20Cadena%20de%20Valor%20BP-260054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s>
    <sheetDataSet>
      <sheetData sheetId="0">
        <row r="2">
          <cell r="A2" t="str">
            <v>Si</v>
          </cell>
          <cell r="C2">
            <v>4112</v>
          </cell>
          <cell r="F2">
            <v>6101001</v>
          </cell>
          <cell r="I2">
            <v>61010010001</v>
          </cell>
          <cell r="L2" t="str">
            <v>62020010013-0101</v>
          </cell>
          <cell r="O2" t="str">
            <v>NO* 2.3</v>
          </cell>
          <cell r="R2" t="str">
            <v>1.2.1.0.00</v>
          </cell>
          <cell r="U2" t="str">
            <v>01-Congreso</v>
          </cell>
          <cell r="W2" t="str">
            <v>Acuerdo 539 de 2022 Por el cual se adopta la política pública para las mujeres de Cali: reconocimiento, equidad de género e igualdad de oportunidades 2022 - 2031 y se dictan otras disposiciones</v>
          </cell>
          <cell r="Y2" t="str">
            <v>Salud</v>
          </cell>
          <cell r="AA2" t="str">
            <v>0401001</v>
          </cell>
        </row>
        <row r="3">
          <cell r="A3" t="str">
            <v>No</v>
          </cell>
          <cell r="C3">
            <v>4121</v>
          </cell>
          <cell r="F3">
            <v>6101002</v>
          </cell>
          <cell r="I3">
            <v>61010010002</v>
          </cell>
          <cell r="L3" t="str">
            <v>62010040006-0102</v>
          </cell>
          <cell r="O3" t="str">
            <v>NO* 2.3.1</v>
          </cell>
          <cell r="R3" t="str">
            <v>1.2.1.0.00</v>
          </cell>
          <cell r="U3" t="str">
            <v>02-Presidencia de la república</v>
          </cell>
          <cell r="W3" t="str">
            <v>Acuerdo 392 de 2015 Por medio del cual se adopta la política pública de primera infancia, infancia y adolescencia 2015 - 2024, Cali, municipio responsable y amigo de los niños, niñas y adolescentes y se dictan otras disposiciones</v>
          </cell>
          <cell r="Y3" t="str">
            <v>Educacion</v>
          </cell>
          <cell r="AA3" t="str">
            <v>0401004</v>
          </cell>
        </row>
        <row r="4">
          <cell r="C4">
            <v>4123</v>
          </cell>
          <cell r="F4">
            <v>6101003</v>
          </cell>
          <cell r="I4">
            <v>61010010003</v>
          </cell>
          <cell r="L4" t="str">
            <v>62020010011-0103</v>
          </cell>
          <cell r="O4" t="str">
            <v>NO* 2.3.1.01</v>
          </cell>
          <cell r="R4" t="str">
            <v>1.2.2.0.00.01</v>
          </cell>
          <cell r="U4" t="str">
            <v>03-Planeación</v>
          </cell>
          <cell r="W4" t="str">
            <v>Acuerdo 420 de 2017 Por el cual se adopta la política pública de envejecimiento y vejez para las personas mayores en el municipio de Santiago de Cali 2017 - 2027</v>
          </cell>
          <cell r="Y4" t="str">
            <v>Saneamiento ambiental</v>
          </cell>
          <cell r="AA4" t="str">
            <v>0401005</v>
          </cell>
        </row>
        <row r="5">
          <cell r="C5">
            <v>4124</v>
          </cell>
          <cell r="F5">
            <v>6101004</v>
          </cell>
          <cell r="I5">
            <v>61010010004</v>
          </cell>
          <cell r="L5" t="str">
            <v>62020010021-0104</v>
          </cell>
          <cell r="O5" t="str">
            <v>NO* 2.3.1.01.01</v>
          </cell>
          <cell r="R5" t="str">
            <v>1.2.2.0.00.02</v>
          </cell>
          <cell r="U5" t="str">
            <v>04-Información estadística</v>
          </cell>
          <cell r="W5" t="str">
            <v>Acuerdo 411 de 2017 Por el cual se adopta la política pública de mejoramiento integral del hábitat de los asentamientos humanos precarios en el municipio de Santiago de Cali - mi hábitat y se dictan otras disposiciones</v>
          </cell>
          <cell r="Y5" t="str">
            <v>Agua potable</v>
          </cell>
          <cell r="AA5" t="str">
            <v>0401006</v>
          </cell>
        </row>
        <row r="6">
          <cell r="C6">
            <v>4131</v>
          </cell>
          <cell r="F6">
            <v>6102001</v>
          </cell>
          <cell r="I6">
            <v>61010010005</v>
          </cell>
          <cell r="L6" t="str">
            <v>61020030021-0105</v>
          </cell>
          <cell r="O6" t="str">
            <v>NO* 2.3.1.01.01.001</v>
          </cell>
          <cell r="R6" t="str">
            <v>1.2.2.0.00.03</v>
          </cell>
          <cell r="U6" t="str">
            <v>05-Empleo público</v>
          </cell>
          <cell r="W6" t="str">
            <v>Acuerdo 424 de 2017 Por medio del cual se adopta la política pública de regulación y organización de ventas informales en el espacio público en el municipio de Santiago de Cali</v>
          </cell>
          <cell r="Y6" t="str">
            <v>Deporte y recreación</v>
          </cell>
          <cell r="AA6" t="str">
            <v>0401007</v>
          </cell>
        </row>
        <row r="7">
          <cell r="C7">
            <v>4132</v>
          </cell>
          <cell r="F7">
            <v>6102002</v>
          </cell>
          <cell r="I7">
            <v>61010020001</v>
          </cell>
          <cell r="L7" t="str">
            <v>62010010014-0106</v>
          </cell>
          <cell r="O7" t="str">
            <v>NO* 2.3.1.01.01.001.01</v>
          </cell>
          <cell r="R7" t="str">
            <v>1.2.2.0.00.04</v>
          </cell>
          <cell r="U7" t="str">
            <v>11-Relaciones exteriores</v>
          </cell>
          <cell r="W7" t="str">
            <v>Acuerdo 422 de 2017 Por el cual se adopta la política pública municipal de educación ambiental de Santiago de Cali 2017 - 2036</v>
          </cell>
          <cell r="Y7" t="str">
            <v>Vivienda</v>
          </cell>
          <cell r="AA7" t="str">
            <v>0401008</v>
          </cell>
        </row>
        <row r="8">
          <cell r="C8">
            <v>4133</v>
          </cell>
          <cell r="F8">
            <v>6102003</v>
          </cell>
          <cell r="I8">
            <v>61010020002</v>
          </cell>
          <cell r="L8" t="str">
            <v>61020030016-0107</v>
          </cell>
          <cell r="O8" t="str">
            <v>NO* 2.3.1.01.01.001.01.01</v>
          </cell>
          <cell r="R8" t="str">
            <v>1.2.2.0.00.05</v>
          </cell>
          <cell r="U8" t="str">
            <v>12-Justicia y del derecho</v>
          </cell>
          <cell r="W8" t="str">
            <v>Acuerdo 463 de 2019 Por el cual se adopta la política pública de desarrollo económico de Santiago de Cali y se dictan otras disposiciones</v>
          </cell>
          <cell r="AA8" t="str">
            <v>0401010</v>
          </cell>
        </row>
        <row r="9">
          <cell r="C9">
            <v>4134</v>
          </cell>
          <cell r="F9">
            <v>6102004</v>
          </cell>
          <cell r="I9">
            <v>61010020003</v>
          </cell>
          <cell r="L9" t="str">
            <v>61020020017-0108</v>
          </cell>
          <cell r="O9" t="str">
            <v>2.3.1.01.01.001.01.01.01</v>
          </cell>
          <cell r="R9" t="str">
            <v>1.2.2.0.00.06</v>
          </cell>
          <cell r="U9" t="str">
            <v>13-Hacienda</v>
          </cell>
          <cell r="W9" t="str">
            <v>Acuerdo 470 de 2019 Por el cual se adopta la política pública de soberanía y seguridad alimentaria y nutricional del distrito especial de Santiago de Cali y se dictan otras disposiciones</v>
          </cell>
          <cell r="AA9" t="str">
            <v>0401011</v>
          </cell>
        </row>
        <row r="10">
          <cell r="C10">
            <v>4135</v>
          </cell>
          <cell r="F10">
            <v>6102005</v>
          </cell>
          <cell r="I10">
            <v>61010020004</v>
          </cell>
          <cell r="L10" t="str">
            <v>61020020019-0109</v>
          </cell>
          <cell r="O10" t="str">
            <v>2.3.1.01.01.001.01.01.02</v>
          </cell>
          <cell r="R10" t="str">
            <v>1.2.2.0.00.07</v>
          </cell>
          <cell r="U10" t="str">
            <v>15-Defensa y policía</v>
          </cell>
          <cell r="W10" t="str">
            <v>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v>
          </cell>
          <cell r="AA10" t="str">
            <v>0401014</v>
          </cell>
        </row>
        <row r="11">
          <cell r="C11">
            <v>4137</v>
          </cell>
          <cell r="F11">
            <v>6102006</v>
          </cell>
          <cell r="I11">
            <v>61010020005</v>
          </cell>
          <cell r="L11" t="str">
            <v>61020030031-0110</v>
          </cell>
          <cell r="O11" t="str">
            <v>NO* 2.3.1.01.01.001.01.02</v>
          </cell>
          <cell r="R11" t="str">
            <v>1.2.2.0.00.08</v>
          </cell>
          <cell r="U11" t="str">
            <v>17-Agricultura y desarrollo rural</v>
          </cell>
          <cell r="W11" t="str">
            <v>Acuerdo 464 de 2019 Por el cual se adopta la política pública de juventudes de santiago de Cali y se dictan otras disposiciones</v>
          </cell>
          <cell r="AA11" t="str">
            <v>0401015</v>
          </cell>
        </row>
        <row r="12">
          <cell r="C12">
            <v>4143</v>
          </cell>
          <cell r="F12">
            <v>6201001</v>
          </cell>
          <cell r="I12">
            <v>61010020006</v>
          </cell>
          <cell r="L12" t="str">
            <v>61020010016-0111</v>
          </cell>
          <cell r="O12" t="str">
            <v>2.3.1.01.01.001.01.02.01</v>
          </cell>
          <cell r="R12" t="str">
            <v>1.2.2.0.00.09</v>
          </cell>
          <cell r="U12" t="str">
            <v>19-Salud y protección social</v>
          </cell>
          <cell r="W12" t="str">
            <v>Acuerdo 459 de 2019 Por el cual se adopta la política pública afrocolombiana, negra, palenquera y raizal de santiago de Cali - CaliAfro</v>
          </cell>
          <cell r="AA12" t="str">
            <v>0401017</v>
          </cell>
        </row>
        <row r="13">
          <cell r="C13">
            <v>4145</v>
          </cell>
          <cell r="F13">
            <v>6201002</v>
          </cell>
          <cell r="I13">
            <v>61010020007</v>
          </cell>
          <cell r="L13" t="str">
            <v>61020010018-0112</v>
          </cell>
          <cell r="O13" t="str">
            <v>2.3.1.01.01.001.01.02.02</v>
          </cell>
          <cell r="R13" t="str">
            <v>1.2.2.0.00.10</v>
          </cell>
          <cell r="U13" t="str">
            <v>21-Minas y energía</v>
          </cell>
          <cell r="W13" t="str">
            <v>Decreto 411.2.010.20.0507 de 2017 Por el cual se da cumplimiento a la Sentencia T-291 de 20 de abril de 2009 y Auto A-117 de 6 de mayo de 2014 y se dictan otras disposiciones - política pública de recicladores de oficio</v>
          </cell>
          <cell r="AA13" t="str">
            <v>0401019</v>
          </cell>
        </row>
        <row r="14">
          <cell r="C14">
            <v>4146</v>
          </cell>
          <cell r="F14">
            <v>6201003</v>
          </cell>
          <cell r="I14">
            <v>61010020008</v>
          </cell>
          <cell r="L14" t="str">
            <v>62010010012-0113</v>
          </cell>
          <cell r="O14" t="str">
            <v>NO* 2.3.1.01.01.001.01.03</v>
          </cell>
          <cell r="R14" t="str">
            <v>1.2.2.0.00.11</v>
          </cell>
          <cell r="U14" t="str">
            <v>22-Educación</v>
          </cell>
          <cell r="W14" t="str">
            <v>Acuerdo 549 de 2022 Por el cual se adopta la política pública de turismo de Santiago de Cali 2022 - 2023 y se dictan otras disposiciones</v>
          </cell>
          <cell r="AA14" t="str">
            <v>0401020</v>
          </cell>
        </row>
        <row r="15">
          <cell r="C15">
            <v>4147</v>
          </cell>
          <cell r="F15">
            <v>6201004</v>
          </cell>
          <cell r="I15">
            <v>61010020009</v>
          </cell>
          <cell r="L15" t="str">
            <v>61020030011-0114</v>
          </cell>
          <cell r="O15" t="str">
            <v>2.3.1.01.01.001.01.03.01</v>
          </cell>
          <cell r="R15" t="str">
            <v>1.2.2.0.00.12</v>
          </cell>
          <cell r="U15" t="str">
            <v>23-Tecnologías de la información y las comunicaciones</v>
          </cell>
          <cell r="W15" t="str">
            <v>Acuerdo 560 de 2022 Por el cual se adopta la política pública del deporte, la recreación y la actividad física "Cali ciudad deportiva" y se dictan otras disposiciones.</v>
          </cell>
          <cell r="AA15" t="str">
            <v>0401021</v>
          </cell>
        </row>
        <row r="16">
          <cell r="C16">
            <v>4148</v>
          </cell>
          <cell r="F16">
            <v>6202001</v>
          </cell>
          <cell r="I16">
            <v>61010020010</v>
          </cell>
          <cell r="L16" t="str">
            <v>61020030004-0115</v>
          </cell>
          <cell r="O16" t="str">
            <v>2.3.1.01.01.001.01.03.02</v>
          </cell>
          <cell r="R16" t="str">
            <v>1.2.2.0.00.13</v>
          </cell>
          <cell r="U16" t="str">
            <v>24-Transporte</v>
          </cell>
          <cell r="W16" t="str">
            <v>Acuerdo 562 de 2022 Por medio del cual se adopta la política pública de derechos humanos 2022 - 2031 del distrito especial, deportivo, cultural, turístico, empresarial y de servicios de Santiago de Cali y se dictan otras disposiciones</v>
          </cell>
          <cell r="AA16" t="str">
            <v>0401022</v>
          </cell>
        </row>
        <row r="17">
          <cell r="A17" t="str">
            <v>Ninguna</v>
          </cell>
          <cell r="C17">
            <v>4151</v>
          </cell>
          <cell r="F17">
            <v>6202002</v>
          </cell>
          <cell r="I17">
            <v>61010020011</v>
          </cell>
          <cell r="L17" t="str">
            <v>61020010018-0201</v>
          </cell>
          <cell r="O17" t="str">
            <v>NO* 2.3.1.01.01.001.02</v>
          </cell>
          <cell r="R17" t="str">
            <v>1.2.2.0.00.14</v>
          </cell>
          <cell r="U17" t="str">
            <v>25-Organismos de control</v>
          </cell>
          <cell r="W17" t="str">
            <v>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v>
          </cell>
          <cell r="AA17" t="str">
            <v>0401023</v>
          </cell>
        </row>
        <row r="18">
          <cell r="A18" t="str">
            <v>Asociadas a fenomenos de origen biologico: plagas, epidemias</v>
          </cell>
          <cell r="C18">
            <v>4152</v>
          </cell>
          <cell r="F18">
            <v>6202003</v>
          </cell>
          <cell r="I18">
            <v>61010020012</v>
          </cell>
          <cell r="L18" t="str">
            <v>61020010016-0202</v>
          </cell>
          <cell r="O18" t="str">
            <v>2.3.1.01.01.001.02.01</v>
          </cell>
          <cell r="R18" t="str">
            <v>1.2.2.0.00.15</v>
          </cell>
          <cell r="U18" t="str">
            <v>27-Rama judicial</v>
          </cell>
          <cell r="W18" t="str">
            <v>Acuerdo 568 de 2023 Por el cual se adopta la política pública en cultura ciudadana en Santiago de Cali 2023 - 2032 y se dictan otras disposiciones</v>
          </cell>
          <cell r="AA18" t="str">
            <v>0401024</v>
          </cell>
        </row>
        <row r="19">
          <cell r="A19" t="str">
            <v>Asociadas a fenomenos de origen humano no intencionales: aglomeracion de publico</v>
          </cell>
          <cell r="C19">
            <v>4161</v>
          </cell>
          <cell r="F19">
            <v>6301001</v>
          </cell>
          <cell r="I19">
            <v>61010020013</v>
          </cell>
          <cell r="L19" t="str">
            <v>62010040006-0203</v>
          </cell>
          <cell r="O19" t="str">
            <v>2.3.1.01.01.001.02.02</v>
          </cell>
          <cell r="R19" t="str">
            <v>1.2.2.0.00.16</v>
          </cell>
          <cell r="U19" t="str">
            <v>28-Registraduría</v>
          </cell>
          <cell r="W19" t="str">
            <v>Acuerdo 565 de 2023 Por el cual se adopta la política pública de ciencia, tecnología e innovación y se dictan otras disposiciones.</v>
          </cell>
          <cell r="AA19" t="str">
            <v>0401026</v>
          </cell>
        </row>
        <row r="20">
          <cell r="A20" t="str">
            <v>Asociadas a fenomenos de origen natural: atmosfericos, hidrologicos, geologicos, otros.</v>
          </cell>
          <cell r="C20">
            <v>4162</v>
          </cell>
          <cell r="F20">
            <v>6301002</v>
          </cell>
          <cell r="I20">
            <v>61010020014</v>
          </cell>
          <cell r="L20" t="str">
            <v>63010020005-0204</v>
          </cell>
          <cell r="O20" t="str">
            <v>2.3.1.01.01.001.02.03</v>
          </cell>
          <cell r="R20" t="str">
            <v>1.2.2.0.00.17</v>
          </cell>
          <cell r="U20" t="str">
            <v>29-Fiscalía</v>
          </cell>
          <cell r="W20" t="str">
            <v>Ley 1448 de 2011 Política  pública para la atención integral a víctimas del comflicto armado</v>
          </cell>
          <cell r="AA20" t="str">
            <v>0401029</v>
          </cell>
        </row>
        <row r="21">
          <cell r="A21" t="str">
            <v>Asociadas a fenomenos de origen socianatural: inundaciones, movimientos en masa, incedios forestales.</v>
          </cell>
          <cell r="C21">
            <v>4163</v>
          </cell>
          <cell r="F21">
            <v>6302001</v>
          </cell>
          <cell r="I21">
            <v>61010020015</v>
          </cell>
          <cell r="L21" t="str">
            <v>62020010013-0205</v>
          </cell>
          <cell r="O21" t="str">
            <v>NO* 2.3.1.01.01.001.04</v>
          </cell>
          <cell r="R21" t="str">
            <v>1.2.2.0.00.18</v>
          </cell>
          <cell r="U21" t="str">
            <v>32-Ambiente y desarrollo sostenible</v>
          </cell>
          <cell r="W21" t="str">
            <v>Resolución 2063 de 2017 Por la cual se adopta la Política de participación social en salud - PPSS</v>
          </cell>
          <cell r="AA21" t="str">
            <v>0401031</v>
          </cell>
        </row>
        <row r="22">
          <cell r="A22" t="str">
            <v>Asociadas a fenomenos de origen tecnologico: quimicos, electricos, mecoanicos, termicos.</v>
          </cell>
          <cell r="C22">
            <v>4164</v>
          </cell>
          <cell r="F22">
            <v>6302002</v>
          </cell>
          <cell r="I22">
            <v>61010020016</v>
          </cell>
          <cell r="L22" t="str">
            <v>61020020017-0206</v>
          </cell>
          <cell r="O22" t="str">
            <v>2.3.1.01.01.001.04.01</v>
          </cell>
          <cell r="R22" t="str">
            <v>1.2.2.0.00.19</v>
          </cell>
          <cell r="U22" t="str">
            <v>33-Cultura</v>
          </cell>
          <cell r="AA22" t="str">
            <v>0401032</v>
          </cell>
        </row>
        <row r="23">
          <cell r="A23" t="str">
            <v>Otras</v>
          </cell>
          <cell r="C23">
            <v>4171</v>
          </cell>
          <cell r="I23">
            <v>61010020017</v>
          </cell>
          <cell r="L23" t="str">
            <v>61020020019-0207</v>
          </cell>
          <cell r="O23" t="str">
            <v>2.3.1.01.01.001.04.02</v>
          </cell>
          <cell r="R23" t="str">
            <v>1.2.2.0.00.25</v>
          </cell>
          <cell r="U23" t="str">
            <v>35-Comercio, industria y turismo</v>
          </cell>
          <cell r="AA23" t="str">
            <v>0401033</v>
          </cell>
        </row>
        <row r="24">
          <cell r="C24">
            <v>4172</v>
          </cell>
          <cell r="I24">
            <v>61010030001</v>
          </cell>
          <cell r="L24" t="str">
            <v>61020030031-0208</v>
          </cell>
          <cell r="O24" t="str">
            <v>2.3.1.01.01.001.04.03</v>
          </cell>
          <cell r="R24" t="str">
            <v>1.2.2.0.00.27</v>
          </cell>
          <cell r="U24" t="str">
            <v>36-Trabajo</v>
          </cell>
          <cell r="AA24" t="str">
            <v>0401035</v>
          </cell>
        </row>
        <row r="25">
          <cell r="C25">
            <v>4173</v>
          </cell>
          <cell r="I25">
            <v>61010030002</v>
          </cell>
          <cell r="L25" t="str">
            <v>61020060010-0209</v>
          </cell>
          <cell r="O25" t="str">
            <v>NO* 2.3.1.01.01.001.05</v>
          </cell>
          <cell r="R25" t="str">
            <v>1.2.2.0.00.28</v>
          </cell>
          <cell r="U25" t="str">
            <v>37-Interior</v>
          </cell>
          <cell r="AA25" t="str">
            <v>0401036</v>
          </cell>
        </row>
        <row r="26">
          <cell r="A26" t="str">
            <v>Niños, Niñas, Adolecentes y Jóvenes</v>
          </cell>
          <cell r="C26">
            <v>4181</v>
          </cell>
          <cell r="I26">
            <v>61010030003</v>
          </cell>
          <cell r="L26" t="str">
            <v>61020060014-0210</v>
          </cell>
          <cell r="O26" t="str">
            <v>2.3.1.01.01.001.05.01</v>
          </cell>
          <cell r="R26" t="str">
            <v>1.2.2.0.00.29</v>
          </cell>
          <cell r="U26" t="str">
            <v>39-Ciencia, tecnología e innovación</v>
          </cell>
          <cell r="AA26" t="str">
            <v>0401037</v>
          </cell>
        </row>
        <row r="27">
          <cell r="A27" t="str">
            <v>Adulto Mayor</v>
          </cell>
          <cell r="C27">
            <v>4182</v>
          </cell>
          <cell r="I27">
            <v>61010040001</v>
          </cell>
          <cell r="L27" t="str">
            <v>61010030002-0211</v>
          </cell>
          <cell r="O27" t="str">
            <v>2.3.1.01.01.001.05.02</v>
          </cell>
          <cell r="R27" t="str">
            <v>1.2.3.1.01</v>
          </cell>
          <cell r="U27" t="str">
            <v>40-Vivienda, ciudad y territorio</v>
          </cell>
          <cell r="AA27" t="str">
            <v>0401038</v>
          </cell>
        </row>
        <row r="28">
          <cell r="A28" t="str">
            <v>Víctimas</v>
          </cell>
          <cell r="C28">
            <v>4183</v>
          </cell>
          <cell r="I28">
            <v>61010040002</v>
          </cell>
          <cell r="L28" t="str">
            <v>62010010014-0212</v>
          </cell>
          <cell r="O28" t="str">
            <v>2.3.1.01.01.001.05.03</v>
          </cell>
          <cell r="R28" t="str">
            <v>1.2.3.1.03.01</v>
          </cell>
          <cell r="U28" t="str">
            <v>41-Inclusión social y reconciliación</v>
          </cell>
          <cell r="AA28" t="str">
            <v>0401039</v>
          </cell>
        </row>
        <row r="29">
          <cell r="A29" t="str">
            <v>Discapacidad</v>
          </cell>
          <cell r="I29">
            <v>61010040003</v>
          </cell>
          <cell r="L29" t="str">
            <v>61020030021-0213</v>
          </cell>
          <cell r="O29" t="str">
            <v>NO* 2.3.1.01.01.001.06</v>
          </cell>
          <cell r="R29" t="str">
            <v>1.2.3.1.03.02</v>
          </cell>
          <cell r="U29" t="str">
            <v>42-Inteligencia</v>
          </cell>
          <cell r="AA29" t="str">
            <v>0401040</v>
          </cell>
        </row>
        <row r="30">
          <cell r="A30" t="str">
            <v>Mujeres</v>
          </cell>
          <cell r="I30">
            <v>61010040004</v>
          </cell>
          <cell r="L30" t="str">
            <v>61020030016-0214</v>
          </cell>
          <cell r="O30" t="str">
            <v>2.3.1.01.01.001.06.01</v>
          </cell>
          <cell r="R30" t="str">
            <v>1.2.3.1.05.01</v>
          </cell>
          <cell r="U30" t="str">
            <v>43-Deporte y recreación</v>
          </cell>
          <cell r="AA30" t="str">
            <v>0401041</v>
          </cell>
        </row>
        <row r="31">
          <cell r="A31" t="str">
            <v>Etnias</v>
          </cell>
          <cell r="I31">
            <v>61010040005</v>
          </cell>
          <cell r="L31" t="str">
            <v>61020020017-0301</v>
          </cell>
          <cell r="O31" t="str">
            <v>2.3.1.01.01.001.06.02</v>
          </cell>
          <cell r="R31" t="str">
            <v>1.2.3.1.05.02</v>
          </cell>
          <cell r="U31" t="str">
            <v>44-Sistema integral de verdad, justicia, reparación y no repetición</v>
          </cell>
          <cell r="AA31" t="str">
            <v>0401042</v>
          </cell>
        </row>
        <row r="32">
          <cell r="A32" t="str">
            <v>Equidad de Genero</v>
          </cell>
          <cell r="I32">
            <v>61010040006</v>
          </cell>
          <cell r="L32" t="str">
            <v>61020020019-0302</v>
          </cell>
          <cell r="O32" t="str">
            <v>2.3.1.01.01.001.06.03</v>
          </cell>
          <cell r="R32" t="str">
            <v>1.2.3.1.05.03</v>
          </cell>
          <cell r="U32" t="str">
            <v>45-Gobierno territorial</v>
          </cell>
          <cell r="AA32" t="str">
            <v>0401043</v>
          </cell>
        </row>
        <row r="33">
          <cell r="I33">
            <v>61010040007</v>
          </cell>
          <cell r="L33" t="str">
            <v>63010010006-0303</v>
          </cell>
          <cell r="O33" t="str">
            <v>NO* 2.3.1.01.01.001.07</v>
          </cell>
          <cell r="R33" t="str">
            <v>1.2.3.1.05.04</v>
          </cell>
          <cell r="AA33" t="str">
            <v>0401060</v>
          </cell>
        </row>
        <row r="34">
          <cell r="I34">
            <v>61010040008</v>
          </cell>
          <cell r="L34" t="str">
            <v>61010020012-0304</v>
          </cell>
          <cell r="O34" t="str">
            <v>2.3.1.01.01.001.07.01</v>
          </cell>
          <cell r="R34" t="str">
            <v>1.2.3.1.12</v>
          </cell>
          <cell r="AA34" t="str">
            <v>0401061</v>
          </cell>
        </row>
        <row r="35">
          <cell r="A35" t="str">
            <v>P.M.51010011: Área de Desarrollo Naranja Ciudad Inteligente – Ciudad Paraíso</v>
          </cell>
          <cell r="I35">
            <v>61020010001</v>
          </cell>
          <cell r="L35" t="str">
            <v>61020030021-0305</v>
          </cell>
          <cell r="O35" t="str">
            <v>2.3.1.01.01.001.07.02</v>
          </cell>
          <cell r="R35" t="str">
            <v>1.2.3.1.14</v>
          </cell>
          <cell r="AA35" t="str">
            <v>0401062</v>
          </cell>
        </row>
        <row r="36">
          <cell r="A36" t="str">
            <v xml:space="preserve">P.M.51010012: Lo Virtual: otra Dimensión de la Escuela </v>
          </cell>
          <cell r="I36">
            <v>61020010002</v>
          </cell>
          <cell r="L36" t="str">
            <v>61020030016-0306</v>
          </cell>
          <cell r="O36" t="str">
            <v>2.3.1.01.01.001.07.03</v>
          </cell>
          <cell r="R36" t="str">
            <v>1.2.3.1.14.01</v>
          </cell>
          <cell r="AA36" t="str">
            <v>0401064</v>
          </cell>
        </row>
        <row r="37">
          <cell r="A37" t="str">
            <v>P.M.51010013: Sistema Semafórico Inteligente</v>
          </cell>
          <cell r="I37">
            <v>61020010003</v>
          </cell>
          <cell r="L37" t="str">
            <v>61020030011-0307</v>
          </cell>
          <cell r="O37" t="str">
            <v>NO* 2.3.1.01.01.001.08</v>
          </cell>
          <cell r="R37" t="str">
            <v>1.2.3.1.14.02</v>
          </cell>
          <cell r="AA37" t="str">
            <v>0401065</v>
          </cell>
        </row>
        <row r="38">
          <cell r="A38" t="str">
            <v>P.M.51020011: Área de Desarrollo Naranja Parque Pacífico: cultura, arte, música, gastronomía, artesanía y diseño.</v>
          </cell>
          <cell r="I38">
            <v>61020010004</v>
          </cell>
          <cell r="L38" t="str">
            <v>61020030004-0308</v>
          </cell>
          <cell r="O38" t="str">
            <v>NO* 2.3.1.01.01.001.08.01</v>
          </cell>
          <cell r="R38" t="str">
            <v>1.2.3.1.14.03</v>
          </cell>
          <cell r="AA38" t="str">
            <v>0401066</v>
          </cell>
        </row>
        <row r="39">
          <cell r="A39" t="str">
            <v>P.M.51020012: Área de Desarrollo Naranja Alameda de la Salsa</v>
          </cell>
          <cell r="I39">
            <v>61020010005</v>
          </cell>
          <cell r="L39" t="str">
            <v>61020010018-0309</v>
          </cell>
          <cell r="O39" t="str">
            <v>2.3.1.01.01.001.08.01.01</v>
          </cell>
          <cell r="R39" t="str">
            <v>1.2.3.1.14.04</v>
          </cell>
          <cell r="AA39" t="str">
            <v>0401068</v>
          </cell>
        </row>
        <row r="40">
          <cell r="A40" t="str">
            <v>P.M.51020013: Parque Tecnológico de Innovación San Fernando</v>
          </cell>
          <cell r="I40">
            <v>61020010006</v>
          </cell>
          <cell r="L40" t="str">
            <v>61020020017-0401</v>
          </cell>
          <cell r="O40" t="str">
            <v>2.3.1.01.01.001.08.01.02</v>
          </cell>
          <cell r="R40" t="str">
            <v>1.2.3.1.15</v>
          </cell>
          <cell r="AA40" t="str">
            <v>0401069</v>
          </cell>
        </row>
        <row r="41">
          <cell r="A41" t="str">
            <v xml:space="preserve">P.M.51020021: Clúster del Deporte </v>
          </cell>
          <cell r="I41">
            <v>61020010007</v>
          </cell>
          <cell r="L41" t="str">
            <v>61020020019-0402</v>
          </cell>
          <cell r="O41" t="str">
            <v>2.3.1.01.01.001.08.01.03</v>
          </cell>
          <cell r="R41" t="str">
            <v>1.2.3.1.17</v>
          </cell>
          <cell r="AA41" t="str">
            <v>0401070</v>
          </cell>
        </row>
        <row r="42">
          <cell r="A42" t="str">
            <v>P.M.51020022: Ciudad Médica</v>
          </cell>
          <cell r="I42">
            <v>61020010008</v>
          </cell>
          <cell r="L42" t="str">
            <v>61020010001-0403</v>
          </cell>
          <cell r="O42" t="str">
            <v>NO* 2.3.1.01.01.001.08.02</v>
          </cell>
          <cell r="R42" t="str">
            <v>1.2.3.1.18</v>
          </cell>
          <cell r="AA42" t="str">
            <v>0401071</v>
          </cell>
        </row>
        <row r="43">
          <cell r="A43" t="str">
            <v xml:space="preserve">P.M.51030011: Juegos Panamericanos Junior </v>
          </cell>
          <cell r="I43">
            <v>61020010009</v>
          </cell>
          <cell r="L43" t="str">
            <v>62010010014-0404</v>
          </cell>
          <cell r="O43" t="str">
            <v>2.3.1.01.01.001.08.02.01</v>
          </cell>
          <cell r="R43" t="str">
            <v>1.2.3.1.18.01</v>
          </cell>
          <cell r="AA43" t="str">
            <v>0401072</v>
          </cell>
        </row>
        <row r="44">
          <cell r="A44" t="str">
            <v xml:space="preserve">P.M.51030012: Parque de las Aves </v>
          </cell>
          <cell r="I44">
            <v>61020010010</v>
          </cell>
          <cell r="L44" t="str">
            <v>61020030021-0405</v>
          </cell>
          <cell r="O44" t="str">
            <v>2.3.1.01.01.001.08.02.02</v>
          </cell>
          <cell r="R44" t="str">
            <v>1.2.3.1.18.02</v>
          </cell>
          <cell r="AA44" t="str">
            <v>0401073</v>
          </cell>
        </row>
        <row r="45">
          <cell r="A45" t="str">
            <v xml:space="preserve">P.M.51030013: Cali Ciudad Salsa </v>
          </cell>
          <cell r="I45">
            <v>61020010011</v>
          </cell>
          <cell r="L45" t="str">
            <v>61020030016-0406</v>
          </cell>
          <cell r="O45" t="str">
            <v>2.3.1.01.01.001.08.02.03</v>
          </cell>
          <cell r="R45" t="str">
            <v>1.2.3.1.19.01</v>
          </cell>
          <cell r="AA45" t="str">
            <v>0401074</v>
          </cell>
        </row>
        <row r="46">
          <cell r="A46" t="str">
            <v>P.M.51040021: Centros para el Emprendimiento y Desarrollo Empresarial y Social</v>
          </cell>
          <cell r="I46">
            <v>61020010012</v>
          </cell>
          <cell r="L46" t="str">
            <v>61020030011-0407</v>
          </cell>
          <cell r="O46" t="str">
            <v>NO* 2.3.1.01.01.002</v>
          </cell>
          <cell r="R46" t="str">
            <v>1.2.3.1.19.02</v>
          </cell>
          <cell r="AA46" t="str">
            <v>0401087</v>
          </cell>
        </row>
        <row r="47">
          <cell r="A47" t="str">
            <v>P.M.51050011: Fondo Solidario y de Oportunidades</v>
          </cell>
          <cell r="I47">
            <v>61020010013</v>
          </cell>
          <cell r="L47" t="str">
            <v>61020060010-0408</v>
          </cell>
          <cell r="O47" t="str">
            <v>NO* 2.3.1.01.01.002.31</v>
          </cell>
          <cell r="R47" t="str">
            <v>1.2.3.1.19.03</v>
          </cell>
          <cell r="AA47" t="str">
            <v>0401094</v>
          </cell>
        </row>
        <row r="48">
          <cell r="A48" t="str">
            <v>P.M.51050021: Sistema de Plazas de Mercado Distrital</v>
          </cell>
          <cell r="I48">
            <v>61020010014</v>
          </cell>
          <cell r="L48" t="str">
            <v>61020010018-0409</v>
          </cell>
          <cell r="O48" t="str">
            <v>2.3.1.01.01.002.31.01</v>
          </cell>
          <cell r="R48" t="str">
            <v>1.2.3.1.19.04</v>
          </cell>
          <cell r="AA48" t="str">
            <v>0401102</v>
          </cell>
        </row>
        <row r="49">
          <cell r="A49" t="str">
            <v>P.M.52010021: Desde Cali Convivimos</v>
          </cell>
          <cell r="I49">
            <v>61020010015</v>
          </cell>
          <cell r="L49" t="str">
            <v>61020010016-0410</v>
          </cell>
          <cell r="O49" t="str">
            <v>2.3.1.01.01.002.31.02</v>
          </cell>
          <cell r="R49" t="str">
            <v>1.2.3.1.19.05</v>
          </cell>
          <cell r="AA49" t="str">
            <v>0401103</v>
          </cell>
        </row>
        <row r="50">
          <cell r="A50" t="str">
            <v xml:space="preserve">P.M.52010031: Campus de Policía Puro Corazón por Cali. </v>
          </cell>
          <cell r="I50">
            <v>61020010016</v>
          </cell>
          <cell r="L50" t="str">
            <v>61020030011-0501</v>
          </cell>
          <cell r="O50" t="str">
            <v>NO* 2.3.1.01.01.002.32</v>
          </cell>
          <cell r="R50" t="str">
            <v>1.2.3.1.19.06</v>
          </cell>
          <cell r="AA50" t="str">
            <v>0401104</v>
          </cell>
        </row>
        <row r="51">
          <cell r="A51" t="str">
            <v xml:space="preserve">P.M.52010041: Modernización de los servicios de acceso a la justicia con calidad. </v>
          </cell>
          <cell r="I51">
            <v>61020010017</v>
          </cell>
          <cell r="L51" t="str">
            <v>61020030004-0502</v>
          </cell>
          <cell r="O51" t="str">
            <v>2.3.1.01.01.002.32.01</v>
          </cell>
          <cell r="R51" t="str">
            <v>1.2.3.1.19.07</v>
          </cell>
          <cell r="AA51" t="str">
            <v>0401105</v>
          </cell>
        </row>
        <row r="52">
          <cell r="A52" t="str">
            <v xml:space="preserve">P.M.52020011: Sistema Distrital de Atención Integral a la Primera Infancia </v>
          </cell>
          <cell r="I52">
            <v>61020010018</v>
          </cell>
          <cell r="L52" t="str">
            <v>61020020017-0503</v>
          </cell>
          <cell r="O52" t="str">
            <v>2.3.1.01.01.002.32.02</v>
          </cell>
          <cell r="R52" t="str">
            <v>1.2.3.1.19.21</v>
          </cell>
          <cell r="AA52" t="str">
            <v>0401106</v>
          </cell>
        </row>
        <row r="53">
          <cell r="A53" t="str">
            <v>P.M.52020051: Centro de Atención Integral a Personas con Discapacidad</v>
          </cell>
          <cell r="I53">
            <v>61020020001</v>
          </cell>
          <cell r="L53" t="str">
            <v>61020020019-0504</v>
          </cell>
          <cell r="O53" t="str">
            <v>NO* 2.3.1.01.01.002.33</v>
          </cell>
          <cell r="R53" t="str">
            <v>1.2.3.1.19.22</v>
          </cell>
          <cell r="AA53" t="str">
            <v>0406001</v>
          </cell>
        </row>
        <row r="54">
          <cell r="A54" t="str">
            <v>P.M.52020061: Casa del Pacifico para la vida de la población Afro</v>
          </cell>
          <cell r="I54">
            <v>61020020002</v>
          </cell>
          <cell r="L54" t="str">
            <v>61020030021-0505</v>
          </cell>
          <cell r="O54" t="str">
            <v>2.3.1.01.01.002.33.01</v>
          </cell>
          <cell r="R54" t="str">
            <v>1.2.3.1.19.41</v>
          </cell>
          <cell r="AA54" t="str">
            <v>0406002</v>
          </cell>
        </row>
        <row r="55">
          <cell r="A55" t="str">
            <v>P.M.52020101: Centro de Servicios Integrales para Habitantes de Calle</v>
          </cell>
          <cell r="I55">
            <v>61020020003</v>
          </cell>
          <cell r="L55" t="str">
            <v>62010010014-0506</v>
          </cell>
          <cell r="O55" t="str">
            <v>2.3.1.01.01.002.33.02</v>
          </cell>
          <cell r="R55" t="str">
            <v>1.2.3.1.19.42</v>
          </cell>
          <cell r="AA55" t="str">
            <v>0406003</v>
          </cell>
        </row>
        <row r="56">
          <cell r="A56" t="str">
            <v xml:space="preserve">P.M.52020111: Cali Segura para las Mujeres y las Niñas. </v>
          </cell>
          <cell r="I56">
            <v>61020020004</v>
          </cell>
          <cell r="L56" t="str">
            <v>61020030016-0507</v>
          </cell>
          <cell r="O56" t="str">
            <v>NO* 2.3.1.01.02</v>
          </cell>
          <cell r="R56" t="str">
            <v>1.2.3.1.19.43</v>
          </cell>
          <cell r="AA56" t="str">
            <v>0406004</v>
          </cell>
        </row>
        <row r="57">
          <cell r="A57" t="str">
            <v>P.M.52030011: Política Integral de Prevención y Atención para el Consumo de SPA</v>
          </cell>
          <cell r="I57">
            <v>61020020005</v>
          </cell>
          <cell r="L57" t="str">
            <v>61020010016-0508</v>
          </cell>
          <cell r="O57" t="str">
            <v>NO* 2.3.1.01.02.001</v>
          </cell>
          <cell r="R57" t="str">
            <v>1.2.3.1.19.44</v>
          </cell>
          <cell r="AA57" t="str">
            <v>0406005</v>
          </cell>
        </row>
        <row r="58">
          <cell r="A58" t="str">
            <v xml:space="preserve">P.M.52030051: Ciudad Paraíso </v>
          </cell>
          <cell r="I58">
            <v>61020020006</v>
          </cell>
          <cell r="L58" t="str">
            <v>61020010018-0509</v>
          </cell>
          <cell r="O58" t="str">
            <v>2.3.1.01.02.001.01</v>
          </cell>
          <cell r="R58" t="str">
            <v>1.2.3.1.19.45</v>
          </cell>
          <cell r="AA58" t="str">
            <v>0406006</v>
          </cell>
        </row>
        <row r="59">
          <cell r="A59" t="str">
            <v>P.M.52040021: Universidad Distrital de Santiago de Cali</v>
          </cell>
          <cell r="I59">
            <v>61020020007</v>
          </cell>
          <cell r="L59" t="str">
            <v>63010010006-0510</v>
          </cell>
          <cell r="O59" t="str">
            <v>2.3.1.01.02.001.02</v>
          </cell>
          <cell r="R59" t="str">
            <v>1.2.3.1.19.46</v>
          </cell>
          <cell r="AA59" t="str">
            <v>0406007</v>
          </cell>
        </row>
        <row r="60">
          <cell r="A60" t="str">
            <v>P.M.52040031: Cali Distrito Educador</v>
          </cell>
          <cell r="I60">
            <v>61020020008</v>
          </cell>
          <cell r="L60" t="str">
            <v>63010010002-0511</v>
          </cell>
          <cell r="O60" t="str">
            <v>2.3.1.01.02.001.03</v>
          </cell>
          <cell r="R60" t="str">
            <v>1.2.3.1.19.47</v>
          </cell>
          <cell r="AA60" t="str">
            <v>0406008</v>
          </cell>
        </row>
        <row r="61">
          <cell r="A61" t="str">
            <v>P.M.52050011: Recuperación de la Memoria de la Cultura de Cali.</v>
          </cell>
          <cell r="I61">
            <v>61020020009</v>
          </cell>
          <cell r="L61" t="str">
            <v>63010010001-0512</v>
          </cell>
          <cell r="O61" t="str">
            <v>NO* 2.3.1.01.02.002</v>
          </cell>
          <cell r="R61" t="str">
            <v>1.2.3.1.19.48</v>
          </cell>
          <cell r="AA61" t="str">
            <v>0406009</v>
          </cell>
        </row>
        <row r="62">
          <cell r="A62" t="str">
            <v xml:space="preserve">P.M.52050021: Producción Audiovisual con Talento Local. </v>
          </cell>
          <cell r="I62">
            <v>61020020010</v>
          </cell>
          <cell r="L62" t="str">
            <v>61020010018-0601</v>
          </cell>
          <cell r="O62" t="str">
            <v>2.3.1.01.02.002.01</v>
          </cell>
          <cell r="R62" t="str">
            <v>1.2.3.1.19.49</v>
          </cell>
          <cell r="AA62" t="str">
            <v>0406010</v>
          </cell>
        </row>
        <row r="63">
          <cell r="A63" t="str">
            <v>P.M.52050022: Revitalización del Instituto Popular de Cultura</v>
          </cell>
          <cell r="I63">
            <v>61020020011</v>
          </cell>
          <cell r="L63" t="str">
            <v>61020010016-0602</v>
          </cell>
          <cell r="O63" t="str">
            <v>2.3.1.01.02.002.02</v>
          </cell>
          <cell r="R63" t="str">
            <v>1.2.3.1.19.50</v>
          </cell>
          <cell r="AA63" t="str">
            <v>0406011</v>
          </cell>
        </row>
        <row r="64">
          <cell r="A64" t="str">
            <v xml:space="preserve">P.M.53010011: Ecoparque Corazón de Pance. </v>
          </cell>
          <cell r="I64">
            <v>61020020012</v>
          </cell>
          <cell r="L64" t="str">
            <v>61020030011-0603</v>
          </cell>
          <cell r="O64" t="str">
            <v>2.3.1.01.02.002.03</v>
          </cell>
          <cell r="R64" t="str">
            <v>1.2.3.1.19.57</v>
          </cell>
          <cell r="AA64" t="str">
            <v>0406012</v>
          </cell>
        </row>
        <row r="65">
          <cell r="A65" t="str">
            <v>P.M.53010012: Conservación de las Cuencas Hidrográficas</v>
          </cell>
          <cell r="I65">
            <v>61020020013</v>
          </cell>
          <cell r="L65" t="str">
            <v>61020030004-0604</v>
          </cell>
          <cell r="O65" t="str">
            <v>NO* 2.3.1.01.02.003</v>
          </cell>
          <cell r="R65" t="str">
            <v>1.2.3.1.19.58</v>
          </cell>
          <cell r="AA65" t="str">
            <v>0406013</v>
          </cell>
        </row>
        <row r="66">
          <cell r="A66" t="str">
            <v xml:space="preserve">P.M.53010021: Parque Lineal Jarillón del Rio Cauca. </v>
          </cell>
          <cell r="I66">
            <v>61020020014</v>
          </cell>
          <cell r="L66" t="str">
            <v>62010010014-0605</v>
          </cell>
          <cell r="O66" t="str">
            <v>2.3.1.01.02.003.01</v>
          </cell>
          <cell r="R66" t="str">
            <v>1.2.3.2.01</v>
          </cell>
          <cell r="AA66" t="str">
            <v>0406014</v>
          </cell>
        </row>
        <row r="67">
          <cell r="A67" t="str">
            <v>P.M.53010022: Parque Lineal Rio Cali.</v>
          </cell>
          <cell r="I67">
            <v>61020020015</v>
          </cell>
          <cell r="L67" t="str">
            <v>61020030021-0606</v>
          </cell>
          <cell r="O67" t="str">
            <v>2.3.1.01.02.003.02</v>
          </cell>
          <cell r="R67" t="str">
            <v>1.2.3.2.02.01</v>
          </cell>
          <cell r="AA67" t="str">
            <v>0406016</v>
          </cell>
        </row>
        <row r="68">
          <cell r="A68" t="str">
            <v xml:space="preserve">P.M.53010031: Centro de Atención y Valoración de Fauna Silvestre (CAV Fauna) </v>
          </cell>
          <cell r="I68">
            <v>61020020016</v>
          </cell>
          <cell r="L68" t="str">
            <v>61020030016-0607</v>
          </cell>
          <cell r="O68" t="str">
            <v>2.3.1.01.02.003.03</v>
          </cell>
          <cell r="R68" t="str">
            <v>1.2.3.2.02.02</v>
          </cell>
          <cell r="AA68" t="str">
            <v>0406017</v>
          </cell>
        </row>
        <row r="69">
          <cell r="A69" t="str">
            <v>P.M.53010032: Política Pública de Ética Interespecie y Protección Animal</v>
          </cell>
          <cell r="I69">
            <v>61020020017</v>
          </cell>
          <cell r="L69" t="str">
            <v>61020040012-0608</v>
          </cell>
          <cell r="O69" t="str">
            <v>NO* 2.3.1.01.02.003.05</v>
          </cell>
          <cell r="R69" t="str">
            <v>1.2.3.2.02.03</v>
          </cell>
          <cell r="AA69" t="str">
            <v>0406018</v>
          </cell>
        </row>
        <row r="70">
          <cell r="A70" t="str">
            <v>P.M.53010041: Nuestra Huerta, Nuestra Casa</v>
          </cell>
          <cell r="I70">
            <v>61020020018</v>
          </cell>
          <cell r="L70" t="str">
            <v>61020040001-0609</v>
          </cell>
          <cell r="O70" t="str">
            <v>2.3.1.01.02.003.05.03</v>
          </cell>
          <cell r="R70" t="str">
            <v>1.2.3.2.03</v>
          </cell>
          <cell r="AA70" t="str">
            <v>0406020</v>
          </cell>
        </row>
        <row r="71">
          <cell r="A71" t="str">
            <v xml:space="preserve">P.M.53020011: Reingeniería de la prestación del servicio de aseo. </v>
          </cell>
          <cell r="I71">
            <v>61020020019</v>
          </cell>
          <cell r="L71" t="str">
            <v>61020060010-0610</v>
          </cell>
          <cell r="O71" t="str">
            <v>NO* 2.3.1.01.02.004</v>
          </cell>
          <cell r="R71" t="str">
            <v>1.2.3.2.05.01</v>
          </cell>
          <cell r="AA71" t="str">
            <v>0406021</v>
          </cell>
        </row>
        <row r="72">
          <cell r="A72" t="str">
            <v>P.M.53020012: Parque Ambiental y Tecnológico de Residuos Sólidos</v>
          </cell>
          <cell r="I72">
            <v>61020030001</v>
          </cell>
          <cell r="L72" t="str">
            <v>61020060014-0611</v>
          </cell>
          <cell r="O72" t="str">
            <v>2.3.1.01.02.004.01</v>
          </cell>
          <cell r="R72" t="str">
            <v>1.2.3.2.05.02</v>
          </cell>
          <cell r="AA72" t="str">
            <v>0406022</v>
          </cell>
        </row>
        <row r="73">
          <cell r="A73" t="str">
            <v xml:space="preserve">P.M.53020041: Sistema de abastecimiento energético a través de fuentes no convencionales. </v>
          </cell>
          <cell r="I73">
            <v>61020030002</v>
          </cell>
          <cell r="L73" t="str">
            <v>61020060013-0612</v>
          </cell>
          <cell r="O73" t="str">
            <v>2.3.1.01.02.004.02</v>
          </cell>
          <cell r="R73" t="str">
            <v>1.2.3.2.05.03</v>
          </cell>
          <cell r="AA73" t="str">
            <v>1202001</v>
          </cell>
        </row>
        <row r="74">
          <cell r="A74" t="str">
            <v>P.M.53030031:  Repotenciación PTAR Cañaveralejo.</v>
          </cell>
          <cell r="I74">
            <v>61020030003</v>
          </cell>
          <cell r="L74" t="str">
            <v>61020020003-0613</v>
          </cell>
          <cell r="O74" t="str">
            <v>2.3.1.01.02.004.03</v>
          </cell>
          <cell r="R74" t="str">
            <v>1.2.3.2.05.04</v>
          </cell>
          <cell r="AA74" t="str">
            <v>1202002</v>
          </cell>
        </row>
        <row r="75">
          <cell r="A75" t="str">
            <v>P.M.53030032:  Descontaminación del río Cauca</v>
          </cell>
          <cell r="I75">
            <v>61020030004</v>
          </cell>
          <cell r="L75" t="str">
            <v>61010020001-0614</v>
          </cell>
          <cell r="O75" t="str">
            <v>NO* 2.3.1.01.02.005</v>
          </cell>
          <cell r="R75" t="str">
            <v>1.2.3.2.05.05</v>
          </cell>
          <cell r="AA75" t="str">
            <v>1202003</v>
          </cell>
        </row>
        <row r="76">
          <cell r="A76" t="str">
            <v xml:space="preserve">P.M.53040021: Sistema de Bicicletas Públicas. </v>
          </cell>
          <cell r="I76">
            <v>61020030005</v>
          </cell>
          <cell r="L76" t="str">
            <v>61020020017-0701</v>
          </cell>
          <cell r="O76" t="str">
            <v>2.3.1.01.02.005.03</v>
          </cell>
          <cell r="R76" t="str">
            <v>1.2.3.2.05.06</v>
          </cell>
          <cell r="AA76" t="str">
            <v>1202004</v>
          </cell>
        </row>
        <row r="77">
          <cell r="A77" t="str">
            <v>P.M.53040031: Estación Central del MIO y Troncal Oriental</v>
          </cell>
          <cell r="I77">
            <v>61020030006</v>
          </cell>
          <cell r="L77" t="str">
            <v>61020010001-0702</v>
          </cell>
          <cell r="O77" t="str">
            <v>NO* 2.3.1.01.02.006</v>
          </cell>
          <cell r="R77" t="str">
            <v>1.2.3.2.06</v>
          </cell>
          <cell r="AA77" t="str">
            <v>1202005</v>
          </cell>
        </row>
        <row r="78">
          <cell r="A78" t="str">
            <v>P.M.53040041: Boulevard de San Antonio.</v>
          </cell>
          <cell r="I78">
            <v>61020030007</v>
          </cell>
          <cell r="L78" t="str">
            <v>62010010014-0703</v>
          </cell>
          <cell r="O78" t="str">
            <v>2.3.1.01.02.006.01</v>
          </cell>
          <cell r="R78" t="str">
            <v>1.2.3.2.06.01</v>
          </cell>
          <cell r="AA78" t="str">
            <v>1202006</v>
          </cell>
        </row>
        <row r="79">
          <cell r="A79" t="str">
            <v>P.M.53040042: Intercambiador vial de Sameco.</v>
          </cell>
          <cell r="I79">
            <v>61020030008</v>
          </cell>
          <cell r="L79" t="str">
            <v>61020030021-0704</v>
          </cell>
          <cell r="O79" t="str">
            <v>2.3.1.01.02.006.02</v>
          </cell>
          <cell r="R79" t="str">
            <v>1.2.3.2.06.02</v>
          </cell>
          <cell r="AA79" t="str">
            <v>1202007</v>
          </cell>
        </row>
        <row r="80">
          <cell r="A80" t="str">
            <v>P.M.53040043: Plan Bicentenario de Mantenimiento y Rehabilitación Vial Eco sostenible.</v>
          </cell>
          <cell r="I80">
            <v>61020030009</v>
          </cell>
          <cell r="L80" t="str">
            <v>62010010012-0705</v>
          </cell>
          <cell r="O80" t="str">
            <v>2.3.1.01.02.006.03</v>
          </cell>
          <cell r="R80" t="str">
            <v>1.2.3.2.06.03</v>
          </cell>
          <cell r="AA80" t="str">
            <v>1202008</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v>61020030010</v>
          </cell>
          <cell r="L81" t="str">
            <v>61020030011-0706</v>
          </cell>
          <cell r="O81" t="str">
            <v>NO* 2.3.1.01.02.007</v>
          </cell>
          <cell r="R81" t="str">
            <v>1.2.3.2.06.04</v>
          </cell>
          <cell r="AA81" t="str">
            <v>1202009</v>
          </cell>
        </row>
        <row r="82">
          <cell r="A82" t="str">
            <v>P.M.53040051: Estrategia de convivencia vial: Es Cuestión de Vida.</v>
          </cell>
          <cell r="I82">
            <v>61020030011</v>
          </cell>
          <cell r="L82" t="str">
            <v>61020010016-0707</v>
          </cell>
          <cell r="O82" t="str">
            <v>2.3.1.01.02.007.01</v>
          </cell>
          <cell r="R82" t="str">
            <v>1.2.3.2.06.05</v>
          </cell>
          <cell r="AA82" t="str">
            <v>1202010</v>
          </cell>
        </row>
        <row r="83">
          <cell r="A83" t="str">
            <v>P.M.53040052: Plan Maestro de Orientación Comunitaria y Señalización Vial.</v>
          </cell>
          <cell r="I83">
            <v>61020030012</v>
          </cell>
          <cell r="L83" t="str">
            <v>62010030011-0708</v>
          </cell>
          <cell r="O83" t="str">
            <v>2.3.1.01.02.007.02</v>
          </cell>
          <cell r="R83" t="str">
            <v>1.2.3.2.06.06</v>
          </cell>
          <cell r="AA83" t="str">
            <v>1202011</v>
          </cell>
        </row>
        <row r="84">
          <cell r="A84" t="str">
            <v>P.M.53050011: Centro Integral para la Gestión del Riesgo de Emergencias y Desastres.</v>
          </cell>
          <cell r="I84">
            <v>61020030013</v>
          </cell>
          <cell r="L84" t="str">
            <v>62010030008-0709</v>
          </cell>
          <cell r="O84" t="str">
            <v>2.3.1.01.02.007.03</v>
          </cell>
          <cell r="R84" t="str">
            <v>1.2.3.2.06.07</v>
          </cell>
          <cell r="AA84" t="str">
            <v>1202012</v>
          </cell>
        </row>
        <row r="85">
          <cell r="A85" t="str">
            <v>P.M.53050021: Plan Jarillón del Río Cauca y obras complementarias.</v>
          </cell>
          <cell r="I85">
            <v>61020030014</v>
          </cell>
          <cell r="L85" t="str">
            <v>62010010014-0801</v>
          </cell>
          <cell r="O85" t="str">
            <v>NO* 2.3.1.01.02.008</v>
          </cell>
          <cell r="R85" t="str">
            <v>1.2.3.2.06.08</v>
          </cell>
          <cell r="AA85" t="str">
            <v>1202013</v>
          </cell>
        </row>
        <row r="86">
          <cell r="A86" t="str">
            <v>P.M.53050022: Viviendas Productivas Rurales</v>
          </cell>
          <cell r="I86">
            <v>61020030015</v>
          </cell>
          <cell r="L86" t="str">
            <v>61020030021-0802</v>
          </cell>
          <cell r="O86" t="str">
            <v>2.3.1.01.02.008.01</v>
          </cell>
          <cell r="R86" t="str">
            <v>1.2.3.2.07</v>
          </cell>
          <cell r="AA86" t="str">
            <v>1202014</v>
          </cell>
        </row>
        <row r="87">
          <cell r="A87" t="str">
            <v>P.M.54010011: Cali Distrito Especial.</v>
          </cell>
          <cell r="I87">
            <v>61020030016</v>
          </cell>
          <cell r="L87" t="str">
            <v>61020030016-0803</v>
          </cell>
          <cell r="O87" t="str">
            <v>2.3.1.01.02.008.02</v>
          </cell>
          <cell r="R87" t="str">
            <v>1.2.3.2.07.01</v>
          </cell>
          <cell r="AA87" t="str">
            <v>1202015</v>
          </cell>
        </row>
        <row r="88">
          <cell r="A88" t="str">
            <v>P.M.54010012: Semilleros Itinerantes de Desarrollo Distrital</v>
          </cell>
          <cell r="I88">
            <v>61020030017</v>
          </cell>
          <cell r="L88" t="str">
            <v>62010010012-0804</v>
          </cell>
          <cell r="O88" t="str">
            <v>2.3.1.01.02.008.03</v>
          </cell>
          <cell r="R88" t="str">
            <v>1.2.3.2.07.02</v>
          </cell>
          <cell r="AA88" t="str">
            <v>1202016</v>
          </cell>
        </row>
        <row r="89">
          <cell r="A89" t="str">
            <v>P.M.54020011: Laboratorio de Innovación de Administración Pública</v>
          </cell>
          <cell r="I89">
            <v>61020030018</v>
          </cell>
          <cell r="L89" t="str">
            <v>61020030011-0805</v>
          </cell>
          <cell r="O89" t="str">
            <v>NO* 2.3.1.01.02.009</v>
          </cell>
          <cell r="R89" t="str">
            <v>1.2.3.2.09.01</v>
          </cell>
          <cell r="AA89" t="str">
            <v>1202017</v>
          </cell>
        </row>
        <row r="90">
          <cell r="A90" t="str">
            <v>P.M.54020041 Catastro Multipropósito y Gestor Catastral.</v>
          </cell>
          <cell r="I90">
            <v>61020030019</v>
          </cell>
          <cell r="L90" t="str">
            <v>61020030004-0806</v>
          </cell>
          <cell r="O90" t="str">
            <v>2.3.1.01.02.009.01</v>
          </cell>
          <cell r="R90" t="str">
            <v>1.2.3.2.09.02</v>
          </cell>
          <cell r="AA90" t="str">
            <v>1202018</v>
          </cell>
        </row>
        <row r="91">
          <cell r="A91" t="str">
            <v xml:space="preserve">P.M.54030011: Escuela de Participación Ciudadana. </v>
          </cell>
          <cell r="I91">
            <v>61020030020</v>
          </cell>
          <cell r="L91" t="str">
            <v>62010030001-0807</v>
          </cell>
          <cell r="O91" t="str">
            <v>2.3.1.01.02.009.02</v>
          </cell>
          <cell r="R91" t="str">
            <v>1.2.3.2.09.03</v>
          </cell>
          <cell r="AA91" t="str">
            <v>1202019</v>
          </cell>
        </row>
        <row r="92">
          <cell r="A92" t="str">
            <v>P.M.54030012: Escuela del Buen Gobierno</v>
          </cell>
          <cell r="I92">
            <v>61020030021</v>
          </cell>
          <cell r="L92" t="str">
            <v>62010030011-0808</v>
          </cell>
          <cell r="O92" t="str">
            <v>2.3.1.01.02.009.03</v>
          </cell>
          <cell r="R92" t="str">
            <v>1.2.3.2.09.06</v>
          </cell>
          <cell r="AA92" t="str">
            <v>1202020</v>
          </cell>
        </row>
        <row r="93">
          <cell r="I93">
            <v>61020030022</v>
          </cell>
          <cell r="L93" t="str">
            <v>61020020017-0809</v>
          </cell>
          <cell r="O93" t="str">
            <v>NO* 2.3.1.01.03</v>
          </cell>
          <cell r="R93" t="str">
            <v>1.2.3.2.10</v>
          </cell>
          <cell r="AA93" t="str">
            <v>1202021</v>
          </cell>
        </row>
        <row r="94">
          <cell r="I94">
            <v>61020030023</v>
          </cell>
          <cell r="L94" t="str">
            <v>61020020019-0810</v>
          </cell>
          <cell r="O94" t="str">
            <v>NO* 2.3.1.01.03.001</v>
          </cell>
          <cell r="R94" t="str">
            <v>1.2.3.2.11</v>
          </cell>
          <cell r="AA94" t="str">
            <v>1202023</v>
          </cell>
        </row>
        <row r="95">
          <cell r="I95">
            <v>61020030024</v>
          </cell>
          <cell r="L95" t="str">
            <v>61020010001-0811</v>
          </cell>
          <cell r="O95" t="str">
            <v>NO* 2.3.1.01.03.001.01</v>
          </cell>
          <cell r="R95" t="str">
            <v>1.2.3.2.15</v>
          </cell>
          <cell r="AA95" t="str">
            <v>1202024</v>
          </cell>
        </row>
        <row r="96">
          <cell r="I96">
            <v>61020030025</v>
          </cell>
          <cell r="L96" t="str">
            <v>61010020014-0812</v>
          </cell>
          <cell r="O96" t="str">
            <v>2.3.1.01.03.001.01.01</v>
          </cell>
          <cell r="R96" t="str">
            <v>1.2.3.2.21.01</v>
          </cell>
          <cell r="AA96" t="str">
            <v>1202025</v>
          </cell>
        </row>
        <row r="97">
          <cell r="I97">
            <v>61020030026</v>
          </cell>
          <cell r="L97" t="str">
            <v>61010020012-0813</v>
          </cell>
          <cell r="O97" t="str">
            <v>2.3.1.01.03.001.01.02</v>
          </cell>
          <cell r="R97" t="str">
            <v>1.2.3.2.21.02</v>
          </cell>
          <cell r="AA97" t="str">
            <v>1202026</v>
          </cell>
        </row>
        <row r="98">
          <cell r="I98">
            <v>61020030027</v>
          </cell>
          <cell r="L98" t="str">
            <v>61010020016-0814</v>
          </cell>
          <cell r="O98" t="str">
            <v>2.3.1.01.03.001.01.03</v>
          </cell>
          <cell r="R98" t="str">
            <v>1.2.3.2.21.03</v>
          </cell>
          <cell r="AA98" t="str">
            <v>1202027</v>
          </cell>
        </row>
        <row r="99">
          <cell r="I99">
            <v>61020030028</v>
          </cell>
          <cell r="L99" t="str">
            <v>63010010006-0815</v>
          </cell>
          <cell r="O99" t="str">
            <v>NO* 2.3.1.01.03.001.03</v>
          </cell>
          <cell r="R99" t="str">
            <v>1.2.3.2.21.04</v>
          </cell>
          <cell r="AA99" t="str">
            <v>1202028</v>
          </cell>
        </row>
        <row r="100">
          <cell r="I100">
            <v>61020030029</v>
          </cell>
          <cell r="L100" t="str">
            <v>61020020017-0901</v>
          </cell>
          <cell r="O100" t="str">
            <v>2.3.1.01.03.001.03.03</v>
          </cell>
          <cell r="R100" t="str">
            <v>1.2.3.2.22.03</v>
          </cell>
          <cell r="AA100" t="str">
            <v>1202029</v>
          </cell>
        </row>
        <row r="101">
          <cell r="I101">
            <v>61020030030</v>
          </cell>
          <cell r="L101" t="str">
            <v>61020010001-0902</v>
          </cell>
          <cell r="O101" t="str">
            <v>NO* 2.3.1.01.03.009</v>
          </cell>
          <cell r="R101" t="str">
            <v>1.2.3.2.22.04</v>
          </cell>
          <cell r="AA101" t="str">
            <v>1202030</v>
          </cell>
        </row>
        <row r="102">
          <cell r="I102">
            <v>61020030031</v>
          </cell>
          <cell r="L102" t="str">
            <v>61020030031-0903</v>
          </cell>
          <cell r="O102" t="str">
            <v>2.3.1.01.03.009.03</v>
          </cell>
          <cell r="R102" t="str">
            <v>1.2.3.2.22.05</v>
          </cell>
          <cell r="AA102" t="str">
            <v>1202031</v>
          </cell>
        </row>
        <row r="103">
          <cell r="I103">
            <v>61020030032</v>
          </cell>
          <cell r="L103" t="str">
            <v>61020020019-0904</v>
          </cell>
          <cell r="O103" t="str">
            <v>NO* 2.3.1.01.03.083</v>
          </cell>
          <cell r="R103" t="str">
            <v>1.2.3.2.22.06</v>
          </cell>
          <cell r="AA103" t="str">
            <v>1202032</v>
          </cell>
        </row>
        <row r="104">
          <cell r="I104">
            <v>61020030033</v>
          </cell>
          <cell r="L104" t="str">
            <v>61010020001-0905</v>
          </cell>
          <cell r="O104" t="str">
            <v>2.3.1.01.03.083.01</v>
          </cell>
          <cell r="R104" t="str">
            <v>1.2.3.2.22.07</v>
          </cell>
          <cell r="AA104" t="str">
            <v>1202033</v>
          </cell>
        </row>
        <row r="105">
          <cell r="I105">
            <v>61020030034</v>
          </cell>
          <cell r="L105" t="str">
            <v>61020060014-0906</v>
          </cell>
          <cell r="O105" t="str">
            <v>2.3.1.01.03.083.02</v>
          </cell>
          <cell r="R105" t="str">
            <v>1.2.3.2.23.01</v>
          </cell>
          <cell r="AA105" t="str">
            <v>1202034</v>
          </cell>
        </row>
        <row r="106">
          <cell r="I106">
            <v>61020040001</v>
          </cell>
          <cell r="L106" t="str">
            <v>61010030002-0907</v>
          </cell>
          <cell r="O106" t="str">
            <v>NO* 2.3.1.01.03.096</v>
          </cell>
          <cell r="R106" t="str">
            <v>1.2.3.2.24.01</v>
          </cell>
          <cell r="AA106" t="str">
            <v>1203001</v>
          </cell>
        </row>
        <row r="107">
          <cell r="I107">
            <v>61020040002</v>
          </cell>
          <cell r="L107" t="str">
            <v>61020020003-0908</v>
          </cell>
          <cell r="O107" t="str">
            <v>2.3.1.01.03.096.01</v>
          </cell>
          <cell r="R107" t="str">
            <v>1.2.3.2.24.02</v>
          </cell>
          <cell r="AA107" t="str">
            <v>1203002</v>
          </cell>
        </row>
        <row r="108">
          <cell r="I108">
            <v>61020040003</v>
          </cell>
          <cell r="L108" t="str">
            <v>61020040012-0909</v>
          </cell>
          <cell r="O108" t="str">
            <v>2.3.1.01.03.096.02</v>
          </cell>
          <cell r="R108" t="str">
            <v>1.2.3.2.24.03</v>
          </cell>
          <cell r="AA108" t="str">
            <v>1203003</v>
          </cell>
        </row>
        <row r="109">
          <cell r="I109">
            <v>61020040004</v>
          </cell>
          <cell r="L109" t="str">
            <v>61020030004-0910</v>
          </cell>
          <cell r="O109" t="str">
            <v>NO* 2.3.1.01.03.097</v>
          </cell>
          <cell r="R109" t="str">
            <v>1.2.3.2.24.04</v>
          </cell>
          <cell r="AA109" t="str">
            <v>1203004</v>
          </cell>
        </row>
        <row r="110">
          <cell r="I110">
            <v>61020040005</v>
          </cell>
          <cell r="L110" t="str">
            <v>61020030011-0911</v>
          </cell>
          <cell r="O110" t="str">
            <v>2.3.1.01.03.097.01</v>
          </cell>
          <cell r="R110" t="str">
            <v>1.2.3.2.24.05</v>
          </cell>
          <cell r="AA110" t="str">
            <v>1203005</v>
          </cell>
        </row>
        <row r="111">
          <cell r="I111">
            <v>61020040006</v>
          </cell>
          <cell r="L111" t="str">
            <v>61020010016-0912</v>
          </cell>
          <cell r="O111" t="str">
            <v>2.3.1.01.03.097.02</v>
          </cell>
          <cell r="R111" t="str">
            <v>1.2.3.2.24.06</v>
          </cell>
          <cell r="AA111" t="str">
            <v>1203006</v>
          </cell>
        </row>
        <row r="112">
          <cell r="I112">
            <v>61020040007</v>
          </cell>
          <cell r="L112" t="str">
            <v>62010040006-0913</v>
          </cell>
          <cell r="O112" t="str">
            <v>NO* 2.3.1.01.03.098</v>
          </cell>
          <cell r="R112" t="str">
            <v>1.2.3.2.24.07</v>
          </cell>
          <cell r="AA112" t="str">
            <v>1203007</v>
          </cell>
        </row>
        <row r="113">
          <cell r="I113">
            <v>61020040008</v>
          </cell>
          <cell r="L113" t="str">
            <v>62020010013-0914</v>
          </cell>
          <cell r="O113" t="str">
            <v>2.3.1.01.03.098.02</v>
          </cell>
          <cell r="R113" t="str">
            <v>1.2.3.2.24.08</v>
          </cell>
          <cell r="AA113" t="str">
            <v>1203008</v>
          </cell>
        </row>
        <row r="114">
          <cell r="I114">
            <v>61020040009</v>
          </cell>
          <cell r="L114" t="str">
            <v>62020010003-0915</v>
          </cell>
          <cell r="O114" t="str">
            <v>2.3.1.01.03.101</v>
          </cell>
          <cell r="R114" t="str">
            <v>1.2.3.2.25.01</v>
          </cell>
          <cell r="AA114" t="str">
            <v>1203009</v>
          </cell>
        </row>
        <row r="115">
          <cell r="I115">
            <v>61020040010</v>
          </cell>
          <cell r="L115" t="str">
            <v>62020010013-1001</v>
          </cell>
          <cell r="O115" t="str">
            <v>2.3.1.01.03.101.01</v>
          </cell>
          <cell r="R115" t="str">
            <v>1.2.3.2.25.02</v>
          </cell>
          <cell r="AA115" t="str">
            <v>1203011</v>
          </cell>
        </row>
        <row r="116">
          <cell r="I116">
            <v>61020040011</v>
          </cell>
          <cell r="L116" t="str">
            <v>61020020017-1002</v>
          </cell>
          <cell r="O116" t="str">
            <v>2.3.1.01.03.101.02</v>
          </cell>
          <cell r="R116" t="str">
            <v>1.2.3.2.25.03</v>
          </cell>
          <cell r="AA116" t="str">
            <v>1203012</v>
          </cell>
        </row>
        <row r="117">
          <cell r="I117">
            <v>61020040012</v>
          </cell>
          <cell r="L117" t="str">
            <v>61020020019-1003</v>
          </cell>
          <cell r="O117" t="str">
            <v>NO* 2.3.1.01.03.102</v>
          </cell>
          <cell r="R117" t="str">
            <v>1.2.3.2.25.04</v>
          </cell>
          <cell r="AA117" t="str">
            <v>1203013</v>
          </cell>
        </row>
        <row r="118">
          <cell r="I118">
            <v>61020040013</v>
          </cell>
          <cell r="L118" t="str">
            <v>62010010014-1004</v>
          </cell>
          <cell r="O118" t="str">
            <v>2.3.1.01.03.102.01</v>
          </cell>
          <cell r="R118" t="str">
            <v>1.2.3.2.27.01</v>
          </cell>
          <cell r="AA118" t="str">
            <v>1203014</v>
          </cell>
        </row>
        <row r="119">
          <cell r="I119">
            <v>61020040014</v>
          </cell>
          <cell r="L119" t="str">
            <v>61020030021-1005</v>
          </cell>
          <cell r="O119" t="str">
            <v>2.3.1.01.03.102.02</v>
          </cell>
          <cell r="R119" t="str">
            <v>1.2.3.2.27.02</v>
          </cell>
          <cell r="AA119" t="str">
            <v>1204001</v>
          </cell>
        </row>
        <row r="120">
          <cell r="I120">
            <v>61020040015</v>
          </cell>
          <cell r="L120" t="str">
            <v>61020030016-1006</v>
          </cell>
          <cell r="O120" t="str">
            <v>NO* 2.3.1.01.03.103</v>
          </cell>
          <cell r="R120" t="str">
            <v>1.2.3.2.27.03</v>
          </cell>
          <cell r="AA120" t="str">
            <v>1204002</v>
          </cell>
        </row>
        <row r="121">
          <cell r="I121">
            <v>61020050001</v>
          </cell>
          <cell r="L121" t="str">
            <v>62010010012-1007</v>
          </cell>
          <cell r="O121" t="str">
            <v>2.3.1.01.03.103.02</v>
          </cell>
          <cell r="R121" t="str">
            <v>1.2.3.2.27.04</v>
          </cell>
          <cell r="AA121" t="str">
            <v>1204003</v>
          </cell>
        </row>
        <row r="122">
          <cell r="I122">
            <v>61020050002</v>
          </cell>
          <cell r="L122" t="str">
            <v>61020030011-1008</v>
          </cell>
          <cell r="O122" t="str">
            <v>NO* 2.3.1.01.03.105</v>
          </cell>
          <cell r="R122" t="str">
            <v>1.2.3.2.27.05</v>
          </cell>
          <cell r="AA122" t="str">
            <v>1204005</v>
          </cell>
        </row>
        <row r="123">
          <cell r="I123">
            <v>61020050003</v>
          </cell>
          <cell r="L123" t="str">
            <v>61020030004-1009</v>
          </cell>
          <cell r="O123" t="str">
            <v>2.3.1.01.03.105.01</v>
          </cell>
          <cell r="R123" t="str">
            <v>1.2.3.2.27.06</v>
          </cell>
          <cell r="AA123" t="str">
            <v>1204009</v>
          </cell>
        </row>
        <row r="124">
          <cell r="I124">
            <v>61020050004</v>
          </cell>
          <cell r="L124" t="str">
            <v>61020020003-1010</v>
          </cell>
          <cell r="O124" t="str">
            <v>2.3.1.01.03.105.02</v>
          </cell>
          <cell r="R124" t="str">
            <v>1.2.3.2.28.01</v>
          </cell>
          <cell r="AA124" t="str">
            <v>1204010</v>
          </cell>
        </row>
        <row r="125">
          <cell r="I125">
            <v>61020050005</v>
          </cell>
          <cell r="L125" t="str">
            <v>61020030004-1101</v>
          </cell>
          <cell r="O125" t="str">
            <v>NO* 2.3.1.02</v>
          </cell>
          <cell r="R125" t="str">
            <v>1.2.3.2.28.02</v>
          </cell>
          <cell r="AA125" t="str">
            <v>1204012</v>
          </cell>
        </row>
        <row r="126">
          <cell r="I126">
            <v>61020050006</v>
          </cell>
          <cell r="L126" t="str">
            <v>61020030011-1102</v>
          </cell>
          <cell r="O126" t="str">
            <v>NO* 2.3.1.02.01</v>
          </cell>
          <cell r="R126" t="str">
            <v>1.2.3.3.01.01</v>
          </cell>
          <cell r="AA126" t="str">
            <v>1204013</v>
          </cell>
        </row>
        <row r="127">
          <cell r="I127">
            <v>61020050007</v>
          </cell>
          <cell r="L127" t="str">
            <v>62010010011-1103</v>
          </cell>
          <cell r="O127" t="str">
            <v>NO* 2.3.1.02.01.001</v>
          </cell>
          <cell r="R127" t="str">
            <v>1.2.3.3.01.02</v>
          </cell>
          <cell r="AA127" t="str">
            <v>1204014</v>
          </cell>
        </row>
        <row r="128">
          <cell r="I128">
            <v>61020050008</v>
          </cell>
          <cell r="L128" t="str">
            <v>62010010014-1104</v>
          </cell>
          <cell r="O128" t="str">
            <v>NO* 2.3.1.02.01.001.01</v>
          </cell>
          <cell r="R128" t="str">
            <v>1.2.3.3.03</v>
          </cell>
          <cell r="AA128" t="str">
            <v>1204015</v>
          </cell>
        </row>
        <row r="129">
          <cell r="I129">
            <v>61020060001</v>
          </cell>
          <cell r="L129" t="str">
            <v>61020030021-1105</v>
          </cell>
          <cell r="O129" t="str">
            <v>NO* 2.3.1.02.01.001.01.01</v>
          </cell>
          <cell r="R129" t="str">
            <v>1.2.3.3.04.01</v>
          </cell>
          <cell r="AA129" t="str">
            <v>1204016</v>
          </cell>
        </row>
        <row r="130">
          <cell r="I130">
            <v>61020060002</v>
          </cell>
          <cell r="L130" t="str">
            <v>61020030016-1106</v>
          </cell>
          <cell r="O130" t="str">
            <v>2.3.1.02.01.001.01.01.01</v>
          </cell>
          <cell r="R130" t="str">
            <v>1.2.3.3.04.03</v>
          </cell>
          <cell r="AA130" t="str">
            <v>1204018</v>
          </cell>
        </row>
        <row r="131">
          <cell r="I131">
            <v>61020060003</v>
          </cell>
          <cell r="L131" t="str">
            <v>61020020017-1107</v>
          </cell>
          <cell r="O131" t="str">
            <v>2.3.1.02.01.001.01.01.02</v>
          </cell>
          <cell r="R131" t="str">
            <v>1.2.3.3.04.05</v>
          </cell>
          <cell r="AA131" t="str">
            <v>1205004</v>
          </cell>
        </row>
        <row r="132">
          <cell r="I132">
            <v>61020060004</v>
          </cell>
          <cell r="L132" t="str">
            <v>61020020019-1108</v>
          </cell>
          <cell r="O132" t="str">
            <v>2.3.1.02.01.001.01.04</v>
          </cell>
          <cell r="R132" t="str">
            <v>1.2.3.3.04.12</v>
          </cell>
          <cell r="AA132" t="str">
            <v>1205005</v>
          </cell>
        </row>
        <row r="133">
          <cell r="I133">
            <v>61020060005</v>
          </cell>
          <cell r="L133" t="str">
            <v>61020010001-1109</v>
          </cell>
          <cell r="O133" t="str">
            <v>2.3.1.02.01.001.01.05</v>
          </cell>
          <cell r="R133" t="str">
            <v>1.2.3.3.04.13</v>
          </cell>
          <cell r="AA133" t="str">
            <v>1205006</v>
          </cell>
        </row>
        <row r="134">
          <cell r="I134">
            <v>61020060006</v>
          </cell>
          <cell r="L134" t="str">
            <v>61010020014-1110</v>
          </cell>
          <cell r="O134" t="str">
            <v>2.3.1.02.01.001.06.05</v>
          </cell>
          <cell r="R134" t="str">
            <v>1.2.3.3.04.14</v>
          </cell>
          <cell r="AA134" t="str">
            <v>1205007</v>
          </cell>
        </row>
        <row r="135">
          <cell r="I135">
            <v>61020060007</v>
          </cell>
          <cell r="L135" t="str">
            <v>63010010006-1111</v>
          </cell>
          <cell r="O135" t="str">
            <v>2.3.1.02.01.001.07.05</v>
          </cell>
          <cell r="R135" t="str">
            <v>1.2.3.3.04.15</v>
          </cell>
          <cell r="AA135" t="str">
            <v>1206001</v>
          </cell>
        </row>
        <row r="136">
          <cell r="I136">
            <v>61020060008</v>
          </cell>
          <cell r="L136" t="str">
            <v>61010020012-1112</v>
          </cell>
          <cell r="O136" t="str">
            <v>2.3.1.02.01.001.08.01.05</v>
          </cell>
          <cell r="R136" t="str">
            <v>1.2.3.3.04.16</v>
          </cell>
          <cell r="AA136" t="str">
            <v>1206002</v>
          </cell>
        </row>
        <row r="137">
          <cell r="I137">
            <v>61020060009</v>
          </cell>
          <cell r="L137" t="str">
            <v>62010030011-1113</v>
          </cell>
          <cell r="O137" t="str">
            <v>2.3.1.02.01.001.08.02.05</v>
          </cell>
          <cell r="R137" t="str">
            <v>1.2.3.3.04.17</v>
          </cell>
          <cell r="AA137" t="str">
            <v>1206003</v>
          </cell>
        </row>
        <row r="138">
          <cell r="I138">
            <v>61020060010</v>
          </cell>
          <cell r="L138" t="str">
            <v>62010030001-1114</v>
          </cell>
          <cell r="O138" t="str">
            <v>NO* 2.3.1.02.01.001.02</v>
          </cell>
          <cell r="R138" t="str">
            <v>1.2.3.3.04.19</v>
          </cell>
          <cell r="AA138" t="str">
            <v>1206004</v>
          </cell>
        </row>
        <row r="139">
          <cell r="I139">
            <v>61020060011</v>
          </cell>
          <cell r="L139" t="str">
            <v>62010030008-1115</v>
          </cell>
          <cell r="O139" t="str">
            <v>2.3.1.02.01.001.02.01</v>
          </cell>
          <cell r="R139" t="str">
            <v>1.2.3.3.04.20</v>
          </cell>
          <cell r="AA139" t="str">
            <v>1206005</v>
          </cell>
        </row>
        <row r="140">
          <cell r="I140">
            <v>61020060012</v>
          </cell>
          <cell r="L140" t="str">
            <v>61020030021-1201</v>
          </cell>
          <cell r="O140" t="str">
            <v>2.3.1.02.01.001.02.04</v>
          </cell>
          <cell r="R140" t="str">
            <v>1.2.3.3.07.01</v>
          </cell>
          <cell r="AA140" t="str">
            <v>1206006</v>
          </cell>
        </row>
        <row r="141">
          <cell r="I141">
            <v>61020060013</v>
          </cell>
          <cell r="L141" t="str">
            <v>61020030016-1202</v>
          </cell>
          <cell r="O141" t="str">
            <v>NO* 2.3.1.02.01.001.04</v>
          </cell>
          <cell r="R141" t="str">
            <v>1.2.3.3.07.02</v>
          </cell>
          <cell r="AA141" t="str">
            <v>1206007</v>
          </cell>
        </row>
        <row r="142">
          <cell r="I142">
            <v>61020060014</v>
          </cell>
          <cell r="L142" t="str">
            <v>61020040012-1203</v>
          </cell>
          <cell r="O142" t="str">
            <v>2.3.1.02.01.001.04.01</v>
          </cell>
          <cell r="R142" t="str">
            <v>1.2.3.3.07.03</v>
          </cell>
          <cell r="AA142" t="str">
            <v>1206008</v>
          </cell>
        </row>
        <row r="143">
          <cell r="I143">
            <v>61020060015</v>
          </cell>
          <cell r="L143" t="str">
            <v>61020040001-1204</v>
          </cell>
          <cell r="O143" t="str">
            <v>NO* 2.3.1.02.01.001.05</v>
          </cell>
          <cell r="R143" t="str">
            <v>1.2.3.3.07.04</v>
          </cell>
          <cell r="AA143" t="str">
            <v>1206009</v>
          </cell>
        </row>
        <row r="144">
          <cell r="I144">
            <v>61020060016</v>
          </cell>
          <cell r="L144" t="str">
            <v>61020010018-1205</v>
          </cell>
          <cell r="O144" t="str">
            <v>2.3.1.02.01.001.05.01</v>
          </cell>
          <cell r="R144" t="str">
            <v>1.2.3.3.08.01</v>
          </cell>
          <cell r="AA144" t="str">
            <v>1206010</v>
          </cell>
        </row>
        <row r="145">
          <cell r="I145">
            <v>61020060017</v>
          </cell>
          <cell r="L145" t="str">
            <v>61020010016-1206</v>
          </cell>
          <cell r="O145" t="str">
            <v>NO* 2.3.1.02.01.001.06</v>
          </cell>
          <cell r="R145" t="str">
            <v>1.2.3.3.11.01</v>
          </cell>
          <cell r="AA145" t="str">
            <v>1206011</v>
          </cell>
        </row>
        <row r="146">
          <cell r="I146">
            <v>61020060018</v>
          </cell>
          <cell r="L146" t="str">
            <v>62010010012-1207</v>
          </cell>
          <cell r="O146" t="str">
            <v>2.3.1.02.01.001.06.01</v>
          </cell>
          <cell r="R146" t="str">
            <v>1.2.3.3.11.02</v>
          </cell>
          <cell r="AA146" t="str">
            <v>1206012</v>
          </cell>
        </row>
        <row r="147">
          <cell r="I147">
            <v>61020060019</v>
          </cell>
          <cell r="L147" t="str">
            <v>61020030004-1208</v>
          </cell>
          <cell r="O147" t="str">
            <v>2.3.1.02.01.001.06.04</v>
          </cell>
          <cell r="R147" t="str">
            <v>1.2.3.3.18.01</v>
          </cell>
          <cell r="AA147" t="str">
            <v>1206014</v>
          </cell>
        </row>
        <row r="148">
          <cell r="I148">
            <v>61020060020</v>
          </cell>
          <cell r="L148" t="str">
            <v>61020060010-1209</v>
          </cell>
          <cell r="O148" t="str">
            <v>NO* 2.3.1.02.01.001.07</v>
          </cell>
          <cell r="R148" t="str">
            <v>1.2.3.3.18.02</v>
          </cell>
          <cell r="AA148" t="str">
            <v>1206015</v>
          </cell>
        </row>
        <row r="149">
          <cell r="I149">
            <v>61020060021</v>
          </cell>
          <cell r="L149" t="str">
            <v>61020060014-1210</v>
          </cell>
          <cell r="O149" t="str">
            <v>2.3.1.02.01.001.07.04</v>
          </cell>
          <cell r="R149" t="str">
            <v>1.2.3.4.02</v>
          </cell>
          <cell r="AA149" t="str">
            <v>1206016</v>
          </cell>
        </row>
        <row r="150">
          <cell r="I150">
            <v>61020060022</v>
          </cell>
          <cell r="L150" t="str">
            <v>61020060013-1211</v>
          </cell>
          <cell r="O150" t="str">
            <v>NO* 2.3.1.02.01.001.08</v>
          </cell>
          <cell r="R150" t="str">
            <v>1.2.4.1.01.01</v>
          </cell>
          <cell r="AA150" t="str">
            <v>1206018</v>
          </cell>
        </row>
        <row r="151">
          <cell r="I151">
            <v>61020060023</v>
          </cell>
          <cell r="L151" t="str">
            <v>61010020001-1212</v>
          </cell>
          <cell r="O151" t="str">
            <v>NO* 2.3.1.02.01.001.08.01</v>
          </cell>
          <cell r="R151" t="str">
            <v>1.2.4.1.01.02</v>
          </cell>
          <cell r="AA151" t="str">
            <v>1207002</v>
          </cell>
        </row>
        <row r="152">
          <cell r="I152">
            <v>61020060024</v>
          </cell>
          <cell r="L152" t="str">
            <v>61010030002-1213</v>
          </cell>
          <cell r="O152" t="str">
            <v>2.3.1.02.01.001.08.01.01</v>
          </cell>
          <cell r="R152" t="str">
            <v>1.2.4.1.01.03</v>
          </cell>
          <cell r="AA152" t="str">
            <v>1207003</v>
          </cell>
        </row>
        <row r="153">
          <cell r="I153">
            <v>61020060025</v>
          </cell>
          <cell r="L153" t="str">
            <v>61020030021-1301</v>
          </cell>
          <cell r="O153" t="str">
            <v>2.3.1.02.01.001.08.01.04</v>
          </cell>
          <cell r="R153" t="str">
            <v>1.2.4.1.03</v>
          </cell>
          <cell r="AA153" t="str">
            <v>1207004</v>
          </cell>
        </row>
        <row r="154">
          <cell r="I154">
            <v>61020060026</v>
          </cell>
          <cell r="L154" t="str">
            <v>62010010014-1302</v>
          </cell>
          <cell r="O154" t="str">
            <v>NO* 2.3.1.02.01.001.08.02</v>
          </cell>
          <cell r="R154" t="str">
            <v>1.2.4.1.04</v>
          </cell>
          <cell r="AA154" t="str">
            <v>1207005</v>
          </cell>
        </row>
        <row r="155">
          <cell r="I155">
            <v>62010010001</v>
          </cell>
          <cell r="L155" t="str">
            <v>61020030016-1303</v>
          </cell>
          <cell r="O155" t="str">
            <v>2.3.1.02.01.001.08.02.01</v>
          </cell>
          <cell r="R155" t="str">
            <v>1.2.4.2.01.01</v>
          </cell>
          <cell r="AA155" t="str">
            <v>1207006</v>
          </cell>
        </row>
        <row r="156">
          <cell r="I156">
            <v>62010010002</v>
          </cell>
          <cell r="L156" t="str">
            <v>62020010013-1304</v>
          </cell>
          <cell r="O156" t="str">
            <v>2.3.1.02.01.001.08.02.04</v>
          </cell>
          <cell r="R156" t="str">
            <v>1.2.4.2.01.02</v>
          </cell>
          <cell r="AA156" t="str">
            <v>1207007</v>
          </cell>
        </row>
        <row r="157">
          <cell r="I157">
            <v>62010010003</v>
          </cell>
          <cell r="L157" t="str">
            <v>62020010011-1305</v>
          </cell>
          <cell r="O157" t="str">
            <v>NO* 2.3.1.02.01.002</v>
          </cell>
          <cell r="R157" t="str">
            <v>1.2.4.2.02.01</v>
          </cell>
          <cell r="AA157" t="str">
            <v>1207008</v>
          </cell>
        </row>
        <row r="158">
          <cell r="I158">
            <v>62010010004</v>
          </cell>
          <cell r="L158" t="str">
            <v>62010040006-1306</v>
          </cell>
          <cell r="O158" t="str">
            <v>NO* 2.3.1.02.01.002.34</v>
          </cell>
          <cell r="R158" t="str">
            <v>1.2.4.2.02.02</v>
          </cell>
          <cell r="AA158" t="str">
            <v>1207009</v>
          </cell>
        </row>
        <row r="159">
          <cell r="I159">
            <v>62010010005</v>
          </cell>
          <cell r="L159" t="str">
            <v>62020010003-1307</v>
          </cell>
          <cell r="O159" t="str">
            <v>2.3.1.02.01.002.34.01</v>
          </cell>
          <cell r="R159" t="str">
            <v>1.2.4.3.01.01</v>
          </cell>
          <cell r="AA159" t="str">
            <v>1207010</v>
          </cell>
        </row>
        <row r="160">
          <cell r="I160">
            <v>62010010006</v>
          </cell>
          <cell r="L160" t="str">
            <v>61020020017-1308</v>
          </cell>
          <cell r="O160" t="str">
            <v>NO* 2.3.1.02.02</v>
          </cell>
          <cell r="R160" t="str">
            <v>1.2.4.3.01.02</v>
          </cell>
          <cell r="AA160" t="str">
            <v>1207011</v>
          </cell>
        </row>
        <row r="161">
          <cell r="I161">
            <v>62010010007</v>
          </cell>
          <cell r="L161" t="str">
            <v>61020030031-1309</v>
          </cell>
          <cell r="O161" t="str">
            <v>NO* 2.3.1.02.02.001</v>
          </cell>
          <cell r="R161" t="str">
            <v>1.2.4.3.02.01</v>
          </cell>
          <cell r="AA161" t="str">
            <v>1207012</v>
          </cell>
        </row>
        <row r="162">
          <cell r="I162">
            <v>62010010008</v>
          </cell>
          <cell r="L162" t="str">
            <v>61020020019-1310</v>
          </cell>
          <cell r="O162" t="str">
            <v>2.3.1.02.02.001.01</v>
          </cell>
          <cell r="R162" t="str">
            <v>1.2.4.3.02.02</v>
          </cell>
          <cell r="AA162" t="str">
            <v>1207013</v>
          </cell>
        </row>
        <row r="163">
          <cell r="I163">
            <v>62010010009</v>
          </cell>
          <cell r="L163" t="str">
            <v>61020030004-1311</v>
          </cell>
          <cell r="O163" t="str">
            <v>NO* 2.3.1.02.02.001.04</v>
          </cell>
          <cell r="R163" t="str">
            <v>1.2.4.3.03.01</v>
          </cell>
          <cell r="AA163" t="str">
            <v>1207014</v>
          </cell>
        </row>
        <row r="164">
          <cell r="I164">
            <v>62010010010</v>
          </cell>
          <cell r="L164" t="str">
            <v>61020030011-1312</v>
          </cell>
          <cell r="O164" t="str">
            <v>2.3.1.02.02.001.04.01</v>
          </cell>
          <cell r="R164" t="str">
            <v>1.2.4.3.03.02</v>
          </cell>
          <cell r="AA164" t="str">
            <v>1207015</v>
          </cell>
        </row>
        <row r="165">
          <cell r="I165">
            <v>62010010011</v>
          </cell>
          <cell r="L165" t="str">
            <v>62010010011-1313</v>
          </cell>
          <cell r="O165" t="str">
            <v>2.3.1.02.02.001.04.02</v>
          </cell>
          <cell r="R165" t="str">
            <v>1.2.4.4.01.01</v>
          </cell>
          <cell r="AA165" t="str">
            <v>1207016</v>
          </cell>
        </row>
        <row r="166">
          <cell r="I166">
            <v>62010010012</v>
          </cell>
          <cell r="L166" t="str">
            <v>61020010016-1314</v>
          </cell>
          <cell r="O166" t="str">
            <v>NO* 2.3.1.02.02.001.05</v>
          </cell>
          <cell r="R166" t="str">
            <v>1.2.4.4.01.02</v>
          </cell>
          <cell r="AA166" t="str">
            <v>1207017</v>
          </cell>
        </row>
        <row r="167">
          <cell r="I167">
            <v>62010010013</v>
          </cell>
          <cell r="L167" t="str">
            <v>61020010018-1315</v>
          </cell>
          <cell r="O167" t="str">
            <v>2.3.1.02.02.001.05.01</v>
          </cell>
          <cell r="R167" t="str">
            <v>1.2.4.4.03.01</v>
          </cell>
          <cell r="AA167" t="str">
            <v>1207018</v>
          </cell>
        </row>
        <row r="168">
          <cell r="I168">
            <v>62010010014</v>
          </cell>
          <cell r="L168" t="str">
            <v>61020030016-1401</v>
          </cell>
          <cell r="O168" t="str">
            <v>2.3.1.02.02.001.05.02</v>
          </cell>
          <cell r="R168" t="str">
            <v>1.2.4.6.00.01</v>
          </cell>
          <cell r="AA168" t="str">
            <v>1207019</v>
          </cell>
        </row>
        <row r="169">
          <cell r="I169">
            <v>62010010015</v>
          </cell>
          <cell r="L169" t="str">
            <v>61020030021-1402</v>
          </cell>
          <cell r="O169" t="str">
            <v>NO* 2.3.1.02.02.002</v>
          </cell>
          <cell r="R169" t="str">
            <v>1.2.4.6.00.02</v>
          </cell>
          <cell r="AA169" t="str">
            <v>1207023</v>
          </cell>
        </row>
        <row r="170">
          <cell r="I170">
            <v>62010010016</v>
          </cell>
          <cell r="L170" t="str">
            <v>62010010014-1403</v>
          </cell>
          <cell r="O170" t="str">
            <v>2.3.1.02.02.002.01</v>
          </cell>
          <cell r="R170" t="str">
            <v>1.3.1.1.01.01</v>
          </cell>
          <cell r="AA170" t="str">
            <v>1207024</v>
          </cell>
        </row>
        <row r="171">
          <cell r="I171">
            <v>62010010017</v>
          </cell>
          <cell r="L171" t="str">
            <v>61020020017-1404</v>
          </cell>
          <cell r="O171" t="str">
            <v>2.3.1.02.02.002.04</v>
          </cell>
          <cell r="R171" t="str">
            <v>1.3.1.1.01.02</v>
          </cell>
          <cell r="AA171" t="str">
            <v>1207025</v>
          </cell>
        </row>
        <row r="172">
          <cell r="I172">
            <v>62010010018</v>
          </cell>
          <cell r="L172" t="str">
            <v>61020020019-1405</v>
          </cell>
          <cell r="O172" t="str">
            <v>2.3.1.02.02.002.05</v>
          </cell>
          <cell r="R172" t="str">
            <v>1.3.1.1.02.01</v>
          </cell>
          <cell r="AA172" t="str">
            <v>1207029</v>
          </cell>
        </row>
        <row r="173">
          <cell r="I173">
            <v>62010010019</v>
          </cell>
          <cell r="L173" t="str">
            <v>61020030031-1406</v>
          </cell>
          <cell r="O173" t="str">
            <v>NO* 2.3.1.02.02.003</v>
          </cell>
          <cell r="R173" t="str">
            <v>1.3.1.1.02.02</v>
          </cell>
          <cell r="AA173" t="str">
            <v>1507036</v>
          </cell>
        </row>
        <row r="174">
          <cell r="I174">
            <v>62010020001</v>
          </cell>
          <cell r="L174" t="str">
            <v>61020030004-1407</v>
          </cell>
          <cell r="O174" t="str">
            <v>2.3.1.02.02.003.01</v>
          </cell>
          <cell r="R174" t="str">
            <v>1.3.1.1.03</v>
          </cell>
          <cell r="AA174" t="str">
            <v>1507037</v>
          </cell>
        </row>
        <row r="175">
          <cell r="I175">
            <v>62010020002</v>
          </cell>
          <cell r="L175" t="str">
            <v>61020030011-1408</v>
          </cell>
          <cell r="O175" t="str">
            <v>NO* 2.3.1.02.02.003.04</v>
          </cell>
          <cell r="R175" t="str">
            <v>1.3.1.1.05</v>
          </cell>
          <cell r="AA175" t="str">
            <v>1507038</v>
          </cell>
        </row>
        <row r="176">
          <cell r="I176">
            <v>62010020003</v>
          </cell>
          <cell r="L176" t="str">
            <v>62010010012-1409</v>
          </cell>
          <cell r="O176" t="str">
            <v>2.3.1.02.02.003.04.01</v>
          </cell>
          <cell r="R176" t="str">
            <v>1.3.1.1.06.01</v>
          </cell>
          <cell r="AA176" t="str">
            <v>1702001</v>
          </cell>
        </row>
        <row r="177">
          <cell r="I177">
            <v>62010020004</v>
          </cell>
          <cell r="L177" t="str">
            <v>63010010006-1410</v>
          </cell>
          <cell r="O177" t="str">
            <v>2.3.1.02.02.003.04.02</v>
          </cell>
          <cell r="R177" t="str">
            <v>1.3.1.1.07.01</v>
          </cell>
          <cell r="AA177" t="str">
            <v>1702002</v>
          </cell>
        </row>
        <row r="178">
          <cell r="I178">
            <v>62010020005</v>
          </cell>
          <cell r="L178" t="str">
            <v>63010010001-1411</v>
          </cell>
          <cell r="O178" t="str">
            <v>2.3.1.02.02.003.04.03</v>
          </cell>
          <cell r="R178" t="str">
            <v>1.3.1.1.07.02</v>
          </cell>
          <cell r="AA178" t="str">
            <v>1702003</v>
          </cell>
        </row>
        <row r="179">
          <cell r="I179">
            <v>62010020006</v>
          </cell>
          <cell r="L179" t="str">
            <v>63010010011-1412</v>
          </cell>
          <cell r="O179" t="str">
            <v>NO* 2.3.1.02.02.003.05</v>
          </cell>
          <cell r="R179" t="str">
            <v>1.3.1.1.07.03</v>
          </cell>
          <cell r="AA179" t="str">
            <v>1702004</v>
          </cell>
        </row>
        <row r="180">
          <cell r="I180">
            <v>62010020007</v>
          </cell>
          <cell r="L180" t="str">
            <v>62020010021-1413</v>
          </cell>
          <cell r="O180" t="str">
            <v>2.3.1.02.02.003.05.04</v>
          </cell>
          <cell r="R180" t="str">
            <v>1.3.1.1.07.04</v>
          </cell>
          <cell r="AA180" t="str">
            <v>1702005</v>
          </cell>
        </row>
        <row r="181">
          <cell r="I181">
            <v>62010020008</v>
          </cell>
          <cell r="L181" t="str">
            <v>62010040006-1414</v>
          </cell>
          <cell r="O181" t="str">
            <v>2.3.1.02.02.003.05.05</v>
          </cell>
          <cell r="R181" t="str">
            <v>1.3.1.1.07.05</v>
          </cell>
          <cell r="AA181" t="str">
            <v>1702006</v>
          </cell>
        </row>
        <row r="182">
          <cell r="I182">
            <v>62010020009</v>
          </cell>
          <cell r="L182" t="str">
            <v>62020010003-1415</v>
          </cell>
          <cell r="O182" t="str">
            <v>NO* 2.3.1.02.02.003.06</v>
          </cell>
          <cell r="R182" t="str">
            <v>1.3.1.1.07.06</v>
          </cell>
          <cell r="AA182" t="str">
            <v>1702007</v>
          </cell>
        </row>
        <row r="183">
          <cell r="I183">
            <v>62010020010</v>
          </cell>
          <cell r="L183" t="str">
            <v>61020030021-1501</v>
          </cell>
          <cell r="O183" t="str">
            <v>2.3.1.02.02.003.06.01</v>
          </cell>
          <cell r="R183" t="str">
            <v>1.3.1.1.07.07</v>
          </cell>
          <cell r="AA183" t="str">
            <v>1702008</v>
          </cell>
        </row>
        <row r="184">
          <cell r="I184">
            <v>62010020011</v>
          </cell>
          <cell r="L184" t="str">
            <v>62010010014-1502</v>
          </cell>
          <cell r="O184" t="str">
            <v>2.3.1.02.02.003.06.02</v>
          </cell>
          <cell r="R184" t="str">
            <v>1.3.1.1.07.08</v>
          </cell>
          <cell r="AA184" t="str">
            <v>1702009</v>
          </cell>
        </row>
        <row r="185">
          <cell r="I185">
            <v>62010020012</v>
          </cell>
          <cell r="L185" t="str">
            <v>61020030016-1503</v>
          </cell>
          <cell r="O185" t="str">
            <v>2.3.1.02.02.003.06.03</v>
          </cell>
          <cell r="R185" t="str">
            <v>1.3.1.1.07.09</v>
          </cell>
          <cell r="AA185" t="str">
            <v>1702010</v>
          </cell>
        </row>
        <row r="186">
          <cell r="I186">
            <v>62010020013</v>
          </cell>
          <cell r="L186" t="str">
            <v>61020020017-1504</v>
          </cell>
          <cell r="O186" t="str">
            <v>NO* 2.3.1.02.02.004</v>
          </cell>
          <cell r="R186" t="str">
            <v>1.3.1.1.07.10</v>
          </cell>
          <cell r="AA186" t="str">
            <v>1702011</v>
          </cell>
        </row>
        <row r="187">
          <cell r="I187">
            <v>62010020014</v>
          </cell>
          <cell r="L187" t="str">
            <v>61020020019-1505</v>
          </cell>
          <cell r="O187" t="str">
            <v>2.3.1.02.02.004.01</v>
          </cell>
          <cell r="R187" t="str">
            <v>1.3.1.1.07.11</v>
          </cell>
          <cell r="AA187" t="str">
            <v>1702012</v>
          </cell>
        </row>
        <row r="188">
          <cell r="I188">
            <v>62010030001</v>
          </cell>
          <cell r="L188" t="str">
            <v>61020030031-1506</v>
          </cell>
          <cell r="O188" t="str">
            <v>2.3.1.02.02.004.04</v>
          </cell>
          <cell r="R188" t="str">
            <v>1.3.1.1.08.01</v>
          </cell>
          <cell r="AA188" t="str">
            <v>1702014</v>
          </cell>
        </row>
        <row r="189">
          <cell r="I189">
            <v>62010030002</v>
          </cell>
          <cell r="L189" t="str">
            <v>61020060010-1507</v>
          </cell>
          <cell r="O189" t="str">
            <v>2.3.1.02.02.004.05</v>
          </cell>
          <cell r="R189" t="str">
            <v>1.3.1.1.08.02</v>
          </cell>
          <cell r="AA189" t="str">
            <v>1702016</v>
          </cell>
        </row>
        <row r="190">
          <cell r="I190">
            <v>62010030003</v>
          </cell>
          <cell r="L190" t="str">
            <v>61020060014-1508</v>
          </cell>
          <cell r="O190" t="str">
            <v>NO* 2.3.1.02.02.005</v>
          </cell>
          <cell r="R190" t="str">
            <v>1.3.1.1.08.03</v>
          </cell>
          <cell r="AA190" t="str">
            <v>1702017</v>
          </cell>
        </row>
        <row r="191">
          <cell r="I191">
            <v>62010030004</v>
          </cell>
          <cell r="L191" t="str">
            <v>61020020003-1509</v>
          </cell>
          <cell r="O191" t="str">
            <v>2.3.1.02.02.005.04</v>
          </cell>
          <cell r="R191" t="str">
            <v>1.3.1.1.09</v>
          </cell>
          <cell r="AA191" t="str">
            <v>1702018</v>
          </cell>
        </row>
        <row r="192">
          <cell r="I192">
            <v>62010030005</v>
          </cell>
          <cell r="L192" t="str">
            <v>61010020012-1510</v>
          </cell>
          <cell r="O192" t="str">
            <v>2.3.1.02.02.005.05</v>
          </cell>
          <cell r="R192" t="str">
            <v>1.3.1.1.09.01</v>
          </cell>
          <cell r="AA192" t="str">
            <v>1702019</v>
          </cell>
        </row>
        <row r="193">
          <cell r="I193">
            <v>62010030006</v>
          </cell>
          <cell r="L193" t="str">
            <v>63010010006-1511</v>
          </cell>
          <cell r="O193" t="str">
            <v>NO* 2.3.1.02.02.006</v>
          </cell>
          <cell r="R193" t="str">
            <v>1.3.1.1.09.02</v>
          </cell>
          <cell r="AA193" t="str">
            <v>1702021</v>
          </cell>
        </row>
        <row r="194">
          <cell r="I194">
            <v>62010030007</v>
          </cell>
          <cell r="L194" t="str">
            <v>61010020014-1512</v>
          </cell>
          <cell r="O194" t="str">
            <v>2.3.1.02.02.006.01</v>
          </cell>
          <cell r="R194" t="str">
            <v>1.3.1.1.10.01</v>
          </cell>
          <cell r="AA194" t="str">
            <v>1702022</v>
          </cell>
        </row>
        <row r="195">
          <cell r="I195">
            <v>62010030008</v>
          </cell>
          <cell r="L195" t="str">
            <v>62020010013-1513</v>
          </cell>
          <cell r="O195" t="str">
            <v>2.3.1.02.02.006.04</v>
          </cell>
          <cell r="R195" t="str">
            <v>1.3.1.1.11</v>
          </cell>
          <cell r="AA195" t="str">
            <v>1702023</v>
          </cell>
        </row>
        <row r="196">
          <cell r="I196">
            <v>62010030009</v>
          </cell>
          <cell r="L196" t="str">
            <v>62020010011-1514</v>
          </cell>
          <cell r="O196" t="str">
            <v>2.3.1.02.02.006.05</v>
          </cell>
          <cell r="R196" t="str">
            <v>1.3.1.1.11.01</v>
          </cell>
          <cell r="AA196" t="str">
            <v>1702024</v>
          </cell>
        </row>
        <row r="197">
          <cell r="I197">
            <v>62010030010</v>
          </cell>
          <cell r="L197" t="str">
            <v>62020010021-1515</v>
          </cell>
          <cell r="O197" t="str">
            <v>NO* 2.3.1.02.02.007</v>
          </cell>
          <cell r="R197" t="str">
            <v>1.3.1.1.11.04</v>
          </cell>
          <cell r="AA197" t="str">
            <v>1702025</v>
          </cell>
        </row>
        <row r="198">
          <cell r="I198">
            <v>62010030011</v>
          </cell>
          <cell r="L198" t="str">
            <v>62020010013-1601</v>
          </cell>
          <cell r="O198" t="str">
            <v>2.3.1.02.02.007.01</v>
          </cell>
          <cell r="R198" t="str">
            <v>1.3.1.1.11.07</v>
          </cell>
          <cell r="AA198" t="str">
            <v>1702027</v>
          </cell>
        </row>
        <row r="199">
          <cell r="I199">
            <v>62010030012</v>
          </cell>
          <cell r="L199" t="str">
            <v>62010040006-1602</v>
          </cell>
          <cell r="O199" t="str">
            <v>2.3.1.02.02.007.04</v>
          </cell>
          <cell r="R199" t="str">
            <v>1.3.1.1.11.08</v>
          </cell>
          <cell r="AA199" t="str">
            <v>1702028</v>
          </cell>
        </row>
        <row r="200">
          <cell r="I200">
            <v>62010030013</v>
          </cell>
          <cell r="L200" t="str">
            <v>62020010011-1603</v>
          </cell>
          <cell r="O200" t="str">
            <v>2.3.1.02.02.007.05</v>
          </cell>
          <cell r="R200" t="str">
            <v>1.3.1.1.11.09</v>
          </cell>
          <cell r="AA200" t="str">
            <v>1702030</v>
          </cell>
        </row>
        <row r="201">
          <cell r="I201">
            <v>62010030014</v>
          </cell>
          <cell r="L201" t="str">
            <v>61020030021-1604</v>
          </cell>
          <cell r="O201" t="str">
            <v>NO* 2.3.1.02.02.008</v>
          </cell>
          <cell r="R201" t="str">
            <v>1.3.1.1.11.10</v>
          </cell>
          <cell r="AA201" t="str">
            <v>1702031</v>
          </cell>
        </row>
        <row r="202">
          <cell r="I202">
            <v>62010030015</v>
          </cell>
          <cell r="L202" t="str">
            <v>62010010014-1605</v>
          </cell>
          <cell r="O202" t="str">
            <v>2.3.1.02.02.008.01</v>
          </cell>
          <cell r="R202" t="str">
            <v>1.3.1.1.11.11</v>
          </cell>
          <cell r="AA202" t="str">
            <v>1702032</v>
          </cell>
        </row>
        <row r="203">
          <cell r="I203">
            <v>62010030016</v>
          </cell>
          <cell r="L203" t="str">
            <v>61020030016-1606</v>
          </cell>
          <cell r="O203" t="str">
            <v>2.3.1.02.02.008.04</v>
          </cell>
          <cell r="R203" t="str">
            <v>1.3.1.1.11.12</v>
          </cell>
          <cell r="AA203" t="str">
            <v>1702033</v>
          </cell>
        </row>
        <row r="204">
          <cell r="I204">
            <v>62010030017</v>
          </cell>
          <cell r="L204" t="str">
            <v>61020010016-1607</v>
          </cell>
          <cell r="O204" t="str">
            <v>2.3.1.02.02.008.05</v>
          </cell>
          <cell r="R204" t="str">
            <v>1.3.1.1.11.13</v>
          </cell>
          <cell r="AA204" t="str">
            <v>1702034</v>
          </cell>
        </row>
        <row r="205">
          <cell r="I205">
            <v>62010030018</v>
          </cell>
          <cell r="L205" t="str">
            <v>61020010018-1608</v>
          </cell>
          <cell r="O205" t="str">
            <v>NO* 2.3.1.02.02.009</v>
          </cell>
          <cell r="R205" t="str">
            <v>1.3.1.1.11.14</v>
          </cell>
          <cell r="AA205" t="str">
            <v>1702035</v>
          </cell>
        </row>
        <row r="206">
          <cell r="I206">
            <v>62010030019</v>
          </cell>
          <cell r="L206" t="str">
            <v>61020040012-1609</v>
          </cell>
          <cell r="O206" t="str">
            <v>2.3.1.02.02.009.01</v>
          </cell>
          <cell r="R206" t="str">
            <v>1.3.1.1.11.15</v>
          </cell>
          <cell r="AA206" t="str">
            <v>1702036</v>
          </cell>
        </row>
        <row r="207">
          <cell r="I207">
            <v>62010030020</v>
          </cell>
          <cell r="L207" t="str">
            <v>61020040001-1610</v>
          </cell>
          <cell r="O207" t="str">
            <v>2.3.1.02.02.009.04</v>
          </cell>
          <cell r="R207" t="str">
            <v>1.3.1.1.11.16</v>
          </cell>
          <cell r="AA207" t="str">
            <v>1702037</v>
          </cell>
        </row>
        <row r="208">
          <cell r="I208">
            <v>62010030021</v>
          </cell>
          <cell r="L208" t="str">
            <v>61020050003-1611</v>
          </cell>
          <cell r="O208" t="str">
            <v>2.3.1.02.02.009.05</v>
          </cell>
          <cell r="R208" t="str">
            <v>1.3.1.1.11.17</v>
          </cell>
          <cell r="AA208" t="str">
            <v>1702038</v>
          </cell>
        </row>
        <row r="209">
          <cell r="I209">
            <v>62010030022</v>
          </cell>
          <cell r="L209" t="str">
            <v>61020030011-1612</v>
          </cell>
          <cell r="O209" t="str">
            <v>NO* 2.3.1.02.03</v>
          </cell>
          <cell r="R209" t="str">
            <v>1.3.1.1.11.21</v>
          </cell>
          <cell r="AA209" t="str">
            <v>1702039</v>
          </cell>
        </row>
        <row r="210">
          <cell r="I210">
            <v>62010030023</v>
          </cell>
          <cell r="L210" t="str">
            <v>61020030004-1613</v>
          </cell>
          <cell r="O210" t="str">
            <v>NO* 2.3.1.02.03.001</v>
          </cell>
          <cell r="R210" t="str">
            <v>1.3.1.1.11.22</v>
          </cell>
          <cell r="AA210" t="str">
            <v>1702040</v>
          </cell>
        </row>
        <row r="211">
          <cell r="I211">
            <v>62010030024</v>
          </cell>
          <cell r="L211" t="str">
            <v>62010010011-1614</v>
          </cell>
          <cell r="O211" t="str">
            <v>NO* 2.3.1.02.03.001.01</v>
          </cell>
          <cell r="R211" t="str">
            <v>1.3.1.1.11.23</v>
          </cell>
          <cell r="AA211" t="str">
            <v>1702041</v>
          </cell>
        </row>
        <row r="212">
          <cell r="I212">
            <v>62010030025</v>
          </cell>
          <cell r="L212" t="str">
            <v>62010030011-1701</v>
          </cell>
          <cell r="O212" t="str">
            <v>2.3.1.02.03.001.01.01</v>
          </cell>
          <cell r="R212" t="str">
            <v>1.3.1.1.11.24</v>
          </cell>
          <cell r="AA212" t="str">
            <v>1702042</v>
          </cell>
        </row>
        <row r="213">
          <cell r="I213">
            <v>62010030026</v>
          </cell>
          <cell r="L213" t="str">
            <v>61020020017-1702</v>
          </cell>
          <cell r="O213" t="str">
            <v>2.3.1.02.03.001.01.04</v>
          </cell>
          <cell r="R213" t="str">
            <v>1.3.1.1.11.25</v>
          </cell>
          <cell r="AA213" t="str">
            <v>1702044</v>
          </cell>
        </row>
        <row r="214">
          <cell r="I214">
            <v>62010030027</v>
          </cell>
          <cell r="L214" t="str">
            <v>61020020019-1703</v>
          </cell>
          <cell r="O214" t="str">
            <v>2.3.1.02.03.001.01.05</v>
          </cell>
          <cell r="R214" t="str">
            <v>1.3.2.1.07</v>
          </cell>
          <cell r="AA214" t="str">
            <v>1703001</v>
          </cell>
        </row>
        <row r="215">
          <cell r="I215">
            <v>62010030028</v>
          </cell>
          <cell r="L215" t="str">
            <v>61020030031-1704</v>
          </cell>
          <cell r="O215" t="str">
            <v>NO* 2.3.1.02.03.001.03</v>
          </cell>
          <cell r="R215" t="str">
            <v>1.3.2.1.09.01</v>
          </cell>
          <cell r="AA215" t="str">
            <v>1703002</v>
          </cell>
        </row>
        <row r="216">
          <cell r="I216">
            <v>62010030029</v>
          </cell>
          <cell r="L216" t="str">
            <v>62010010014-1705</v>
          </cell>
          <cell r="O216" t="str">
            <v>2.3.1.02.03.001.03.04</v>
          </cell>
          <cell r="R216" t="str">
            <v>1.3.2.1.09.02</v>
          </cell>
          <cell r="AA216" t="str">
            <v>1703006</v>
          </cell>
        </row>
        <row r="217">
          <cell r="I217">
            <v>62010030030</v>
          </cell>
          <cell r="L217" t="str">
            <v>61020030021-1706</v>
          </cell>
          <cell r="O217" t="str">
            <v>2.3.1.02.03.001.03.05</v>
          </cell>
          <cell r="R217" t="str">
            <v>1.3.2.1.09.03</v>
          </cell>
          <cell r="AA217" t="str">
            <v>1703009</v>
          </cell>
        </row>
        <row r="218">
          <cell r="I218">
            <v>62010030031</v>
          </cell>
          <cell r="L218" t="str">
            <v>61020030016-1707</v>
          </cell>
          <cell r="O218" t="str">
            <v>NO* 2.3.1.02.03.084</v>
          </cell>
          <cell r="R218" t="str">
            <v>1.3.2.1.09.04</v>
          </cell>
          <cell r="AA218" t="str">
            <v>1703010</v>
          </cell>
        </row>
        <row r="219">
          <cell r="I219">
            <v>62010030032</v>
          </cell>
          <cell r="L219" t="str">
            <v>61020030011-1708</v>
          </cell>
          <cell r="O219" t="str">
            <v>2.3.1.02.03.084.01</v>
          </cell>
          <cell r="R219" t="str">
            <v>1.3.2.1.09.05</v>
          </cell>
          <cell r="AA219" t="str">
            <v>1703011</v>
          </cell>
        </row>
        <row r="220">
          <cell r="I220">
            <v>62010030033</v>
          </cell>
          <cell r="L220" t="str">
            <v>61020030004-1709</v>
          </cell>
          <cell r="O220" t="str">
            <v>2.3.1.02.03.094</v>
          </cell>
          <cell r="R220" t="str">
            <v>1.3.2.1.09.06</v>
          </cell>
          <cell r="AA220" t="str">
            <v>1703012</v>
          </cell>
        </row>
        <row r="221">
          <cell r="I221">
            <v>62010030034</v>
          </cell>
          <cell r="L221" t="str">
            <v>62020010013-1710</v>
          </cell>
          <cell r="O221" t="str">
            <v>2.3.1.02.03.094.01</v>
          </cell>
          <cell r="R221" t="str">
            <v>1.3.2.1.10</v>
          </cell>
          <cell r="AA221" t="str">
            <v>1703013</v>
          </cell>
        </row>
        <row r="222">
          <cell r="I222">
            <v>62010030035</v>
          </cell>
          <cell r="L222" t="str">
            <v>62020010011-1711</v>
          </cell>
          <cell r="O222" t="str">
            <v>2.3.1.02.03.096</v>
          </cell>
          <cell r="R222" t="str">
            <v>1.3.2.1.21.01</v>
          </cell>
          <cell r="AA222" t="str">
            <v>1704001</v>
          </cell>
        </row>
        <row r="223">
          <cell r="I223">
            <v>62010040001</v>
          </cell>
          <cell r="L223" t="str">
            <v>62010040006-1712</v>
          </cell>
          <cell r="O223" t="str">
            <v>2.3.1.02.03.098</v>
          </cell>
          <cell r="R223" t="str">
            <v>1.3.2.1.21.02</v>
          </cell>
          <cell r="AA223" t="str">
            <v>1704003</v>
          </cell>
        </row>
        <row r="224">
          <cell r="I224">
            <v>62010040002</v>
          </cell>
          <cell r="L224" t="str">
            <v>61020030021-1801</v>
          </cell>
          <cell r="O224" t="str">
            <v>NO* 2.3.2</v>
          </cell>
          <cell r="R224" t="str">
            <v>1.3.2.1.21.03</v>
          </cell>
          <cell r="AA224" t="str">
            <v>1704006</v>
          </cell>
        </row>
        <row r="225">
          <cell r="I225">
            <v>62010040003</v>
          </cell>
          <cell r="L225" t="str">
            <v>62010010014-1802</v>
          </cell>
          <cell r="O225" t="str">
            <v>NO* 2.3.2.01</v>
          </cell>
          <cell r="R225" t="str">
            <v>1.3.2.1.21.04</v>
          </cell>
          <cell r="AA225" t="str">
            <v>1704010</v>
          </cell>
        </row>
        <row r="226">
          <cell r="I226">
            <v>62010040004</v>
          </cell>
          <cell r="L226" t="str">
            <v>61020030016-1803</v>
          </cell>
          <cell r="O226" t="str">
            <v>NO* 2.3.2.01.01</v>
          </cell>
          <cell r="R226" t="str">
            <v>1.3.2.1.22.01</v>
          </cell>
          <cell r="AA226" t="str">
            <v>1704014</v>
          </cell>
        </row>
        <row r="227">
          <cell r="I227">
            <v>62010040005</v>
          </cell>
          <cell r="L227" t="str">
            <v>62010030011-1804</v>
          </cell>
          <cell r="O227" t="str">
            <v>NO* 2.3.2.01.01.001</v>
          </cell>
          <cell r="R227" t="str">
            <v>1.3.2.1.22.02</v>
          </cell>
          <cell r="AA227" t="str">
            <v>1704017</v>
          </cell>
        </row>
        <row r="228">
          <cell r="I228">
            <v>62010040006</v>
          </cell>
          <cell r="L228" t="str">
            <v>62010030001-1805</v>
          </cell>
          <cell r="O228" t="str">
            <v>NO* 2.3.2.01.01.001.01</v>
          </cell>
          <cell r="R228" t="str">
            <v>1.3.2.1.22.03</v>
          </cell>
          <cell r="AA228" t="str">
            <v>1704023</v>
          </cell>
        </row>
        <row r="229">
          <cell r="I229">
            <v>62010040007</v>
          </cell>
          <cell r="L229" t="str">
            <v>62010030012-1806</v>
          </cell>
          <cell r="O229" t="str">
            <v>2.3.2.01.01.001.01.01</v>
          </cell>
          <cell r="R229" t="str">
            <v>1.3.2.1.22.04</v>
          </cell>
          <cell r="AA229" t="str">
            <v>1704024</v>
          </cell>
        </row>
        <row r="230">
          <cell r="I230">
            <v>62010040008</v>
          </cell>
          <cell r="L230" t="str">
            <v>62010030008-1807</v>
          </cell>
          <cell r="O230" t="str">
            <v>2.3.2.01.01.001.01.02</v>
          </cell>
          <cell r="R230" t="str">
            <v>1.3.2.1.22.05</v>
          </cell>
          <cell r="AA230" t="str">
            <v>1704046</v>
          </cell>
        </row>
        <row r="231">
          <cell r="I231">
            <v>62010040009</v>
          </cell>
          <cell r="L231" t="str">
            <v>61020010018-1808</v>
          </cell>
          <cell r="O231" t="str">
            <v>2.3.2.01.01.001.01.03</v>
          </cell>
          <cell r="R231" t="str">
            <v>1.3.2.1.22.06</v>
          </cell>
          <cell r="AA231" t="str">
            <v>1704059</v>
          </cell>
        </row>
        <row r="232">
          <cell r="I232">
            <v>62010040010</v>
          </cell>
          <cell r="L232" t="str">
            <v>61020010016-1809</v>
          </cell>
          <cell r="O232" t="str">
            <v>2.3.2.01.01.001.01.04</v>
          </cell>
          <cell r="R232" t="str">
            <v>1.3.2.2.01</v>
          </cell>
          <cell r="AA232" t="str">
            <v>1706001</v>
          </cell>
        </row>
        <row r="233">
          <cell r="I233">
            <v>62010040011</v>
          </cell>
          <cell r="L233" t="str">
            <v>62020010021-1810</v>
          </cell>
          <cell r="O233" t="str">
            <v>2.3.2.01.01.001.01.05</v>
          </cell>
          <cell r="R233" t="str">
            <v>1.3.2.2.03</v>
          </cell>
          <cell r="AA233" t="str">
            <v>1706002</v>
          </cell>
        </row>
        <row r="234">
          <cell r="I234">
            <v>62010040012</v>
          </cell>
          <cell r="L234" t="str">
            <v>62020010013-1811</v>
          </cell>
          <cell r="O234" t="str">
            <v>2.3.2.01.01.001.01.06</v>
          </cell>
          <cell r="R234" t="str">
            <v>1.3.2.2.06</v>
          </cell>
          <cell r="AA234" t="str">
            <v>1706004</v>
          </cell>
        </row>
        <row r="235">
          <cell r="I235">
            <v>62010040013</v>
          </cell>
          <cell r="L235" t="str">
            <v>62020010011-1812</v>
          </cell>
          <cell r="O235" t="str">
            <v>2.3.2.01.01.001.01.08</v>
          </cell>
          <cell r="R235" t="str">
            <v>1.3.2.2.08.01</v>
          </cell>
          <cell r="AA235" t="str">
            <v>1706005</v>
          </cell>
        </row>
        <row r="236">
          <cell r="I236">
            <v>62020010001</v>
          </cell>
          <cell r="L236" t="str">
            <v>61020040012-1813</v>
          </cell>
          <cell r="O236" t="str">
            <v>2.3.2.01.01.001.01.09</v>
          </cell>
          <cell r="R236" t="str">
            <v>1.3.2.2.08.02</v>
          </cell>
          <cell r="AA236" t="str">
            <v>1706007</v>
          </cell>
        </row>
        <row r="237">
          <cell r="I237">
            <v>62020010002</v>
          </cell>
          <cell r="L237" t="str">
            <v>61020040001-1814</v>
          </cell>
          <cell r="O237" t="str">
            <v>NO* 2.3.2.01.01.001.02</v>
          </cell>
          <cell r="R237" t="str">
            <v>1.3.2.2.08.03</v>
          </cell>
          <cell r="AA237" t="str">
            <v>1706008</v>
          </cell>
        </row>
        <row r="238">
          <cell r="I238">
            <v>62020010003</v>
          </cell>
          <cell r="L238" t="str">
            <v>61020050003-1815</v>
          </cell>
          <cell r="O238" t="str">
            <v>2.3.2.01.01.001.02.01</v>
          </cell>
          <cell r="R238" t="str">
            <v>1.3.2.2.09</v>
          </cell>
          <cell r="AA238" t="str">
            <v>1706009</v>
          </cell>
        </row>
        <row r="239">
          <cell r="I239">
            <v>62020010004</v>
          </cell>
          <cell r="L239" t="str">
            <v>61020030021-1901</v>
          </cell>
          <cell r="O239" t="str">
            <v>2.3.2.01.01.001.02.02</v>
          </cell>
          <cell r="R239" t="str">
            <v>1.3.2.2.11.02</v>
          </cell>
          <cell r="AA239" t="str">
            <v>1707001</v>
          </cell>
        </row>
        <row r="240">
          <cell r="I240">
            <v>62020010005</v>
          </cell>
          <cell r="L240" t="str">
            <v>61020030016-1902</v>
          </cell>
          <cell r="O240" t="str">
            <v>2.3.2.01.01.001.02.03</v>
          </cell>
          <cell r="R240" t="str">
            <v>1.3.2.2.13</v>
          </cell>
          <cell r="AA240" t="str">
            <v>1707002</v>
          </cell>
        </row>
        <row r="241">
          <cell r="I241">
            <v>62020010006</v>
          </cell>
          <cell r="L241" t="str">
            <v>61020020017-1903</v>
          </cell>
          <cell r="O241" t="str">
            <v>2.3.2.01.01.001.02.04</v>
          </cell>
          <cell r="R241" t="str">
            <v>1.3.2.3.01.01</v>
          </cell>
          <cell r="AA241" t="str">
            <v>1707003</v>
          </cell>
        </row>
        <row r="242">
          <cell r="I242">
            <v>62020010007</v>
          </cell>
          <cell r="L242" t="str">
            <v>61020010001-1904</v>
          </cell>
          <cell r="O242" t="str">
            <v>2.3.2.01.01.001.02.05</v>
          </cell>
          <cell r="R242" t="str">
            <v>1.3.2.3.01.02</v>
          </cell>
          <cell r="AA242" t="str">
            <v>1707004</v>
          </cell>
        </row>
        <row r="243">
          <cell r="I243">
            <v>62020010008</v>
          </cell>
          <cell r="L243" t="str">
            <v>61020030031-1905</v>
          </cell>
          <cell r="O243" t="str">
            <v>2.3.2.01.01.001.02.06</v>
          </cell>
          <cell r="R243" t="str">
            <v>1.3.2.3.01.03</v>
          </cell>
          <cell r="AA243" t="str">
            <v>1707005</v>
          </cell>
        </row>
        <row r="244">
          <cell r="I244">
            <v>62020010009</v>
          </cell>
          <cell r="L244" t="str">
            <v>62020010013-1906</v>
          </cell>
          <cell r="O244" t="str">
            <v>2.3.2.01.01.001.02.07</v>
          </cell>
          <cell r="R244" t="str">
            <v>1.3.2.3.01.04</v>
          </cell>
          <cell r="AA244" t="str">
            <v>1707006</v>
          </cell>
        </row>
        <row r="245">
          <cell r="I245">
            <v>62020010010</v>
          </cell>
          <cell r="L245" t="str">
            <v>63010010006-1907</v>
          </cell>
          <cell r="O245" t="str">
            <v>2.3.2.01.01.001.02.08</v>
          </cell>
          <cell r="R245" t="str">
            <v>1.3.2.3.01.05</v>
          </cell>
          <cell r="AA245" t="str">
            <v>1707007</v>
          </cell>
        </row>
        <row r="246">
          <cell r="I246">
            <v>62020010011</v>
          </cell>
          <cell r="L246" t="str">
            <v>63010010002-1908</v>
          </cell>
          <cell r="O246" t="str">
            <v>2.3.2.01.01.001.02.11</v>
          </cell>
          <cell r="R246" t="str">
            <v>1.3.2.3.01.06</v>
          </cell>
          <cell r="AA246" t="str">
            <v>1707008</v>
          </cell>
        </row>
        <row r="247">
          <cell r="I247">
            <v>62020010012</v>
          </cell>
          <cell r="L247" t="str">
            <v>61020040012-1909</v>
          </cell>
          <cell r="O247" t="str">
            <v>2.3.2.01.01.001.02.12</v>
          </cell>
          <cell r="R247" t="str">
            <v>1.3.2.3.01.07</v>
          </cell>
          <cell r="AA247" t="str">
            <v>1707009</v>
          </cell>
        </row>
        <row r="248">
          <cell r="I248">
            <v>62020010013</v>
          </cell>
          <cell r="L248" t="str">
            <v>61020040001-1910</v>
          </cell>
          <cell r="O248" t="str">
            <v>2.3.2.01.01.001.02.13</v>
          </cell>
          <cell r="R248" t="str">
            <v>1.3.2.3.01.08</v>
          </cell>
          <cell r="AA248" t="str">
            <v>1707017</v>
          </cell>
        </row>
        <row r="249">
          <cell r="I249">
            <v>62020010014</v>
          </cell>
          <cell r="L249" t="str">
            <v>61020040012-2001</v>
          </cell>
          <cell r="O249" t="str">
            <v>2.3.2.01.01.001.02.14</v>
          </cell>
          <cell r="R249" t="str">
            <v>1.3.2.3.01.09</v>
          </cell>
          <cell r="AA249" t="str">
            <v>1707018</v>
          </cell>
        </row>
        <row r="250">
          <cell r="I250">
            <v>62020010015</v>
          </cell>
          <cell r="L250" t="str">
            <v>61020040001-2002</v>
          </cell>
          <cell r="O250" t="str">
            <v>NO* 2.3.2.01.01.001.03</v>
          </cell>
          <cell r="R250" t="str">
            <v>1.3.2.3.01.10</v>
          </cell>
          <cell r="AA250" t="str">
            <v>1707019</v>
          </cell>
        </row>
        <row r="251">
          <cell r="I251">
            <v>62020010016</v>
          </cell>
          <cell r="L251" t="str">
            <v>61020040001-2003</v>
          </cell>
          <cell r="O251" t="str">
            <v>2.3.2.01.01.001.03.01</v>
          </cell>
          <cell r="R251" t="str">
            <v>1.3.2.3.01.11</v>
          </cell>
          <cell r="AA251" t="str">
            <v>1707020</v>
          </cell>
        </row>
        <row r="252">
          <cell r="I252">
            <v>62020010017</v>
          </cell>
          <cell r="L252" t="str">
            <v>61020010018-2004</v>
          </cell>
          <cell r="O252" t="str">
            <v>2.3.2.01.01.001.03.02</v>
          </cell>
          <cell r="R252" t="str">
            <v>1.3.2.3.01.12</v>
          </cell>
          <cell r="AA252" t="str">
            <v>1707024</v>
          </cell>
        </row>
        <row r="253">
          <cell r="I253">
            <v>62020010018</v>
          </cell>
          <cell r="L253" t="str">
            <v>61020010016-2005</v>
          </cell>
          <cell r="O253" t="str">
            <v>2.3.2.01.01.001.03.03</v>
          </cell>
          <cell r="R253" t="str">
            <v>1.3.2.3.01.13</v>
          </cell>
          <cell r="AA253" t="str">
            <v>1707027</v>
          </cell>
        </row>
        <row r="254">
          <cell r="I254">
            <v>62020010019</v>
          </cell>
          <cell r="L254" t="str">
            <v>61020030021-2006</v>
          </cell>
          <cell r="O254" t="str">
            <v>2.3.2.01.01.001.03.04</v>
          </cell>
          <cell r="R254" t="str">
            <v>1.3.2.3.01.14</v>
          </cell>
          <cell r="AA254" t="str">
            <v>1707031</v>
          </cell>
        </row>
        <row r="255">
          <cell r="I255">
            <v>62020010020</v>
          </cell>
          <cell r="L255" t="str">
            <v>62010010014-2007</v>
          </cell>
          <cell r="O255" t="str">
            <v>2.3.2.01.01.001.03.05</v>
          </cell>
          <cell r="R255" t="str">
            <v>1.3.2.3.01.15</v>
          </cell>
          <cell r="AA255" t="str">
            <v>1707037</v>
          </cell>
        </row>
        <row r="256">
          <cell r="I256">
            <v>62020010021</v>
          </cell>
          <cell r="L256" t="str">
            <v>61020030016-2008</v>
          </cell>
          <cell r="O256" t="str">
            <v>2.3.2.01.01.001.03.06</v>
          </cell>
          <cell r="R256" t="str">
            <v>1.3.2.3.01.16</v>
          </cell>
          <cell r="AA256" t="str">
            <v>1707039</v>
          </cell>
        </row>
        <row r="257">
          <cell r="I257">
            <v>62020010022</v>
          </cell>
          <cell r="L257" t="str">
            <v>61020060014-2009</v>
          </cell>
          <cell r="O257" t="str">
            <v>2.3.2.01.01.001.03.07</v>
          </cell>
          <cell r="R257" t="str">
            <v>1.3.2.3.01.17</v>
          </cell>
          <cell r="AA257" t="str">
            <v>1707042</v>
          </cell>
        </row>
        <row r="258">
          <cell r="I258">
            <v>62020010023</v>
          </cell>
          <cell r="L258" t="str">
            <v>61020060010-2010</v>
          </cell>
          <cell r="O258" t="str">
            <v>2.3.2.01.01.001.03.08</v>
          </cell>
          <cell r="R258" t="str">
            <v>1.3.2.3.01.18</v>
          </cell>
          <cell r="AA258" t="str">
            <v>1707043</v>
          </cell>
        </row>
        <row r="259">
          <cell r="I259">
            <v>62020010024</v>
          </cell>
          <cell r="L259" t="str">
            <v>61010020001-2011</v>
          </cell>
          <cell r="O259" t="str">
            <v>2.3.2.01.01.001.03.09</v>
          </cell>
          <cell r="R259" t="str">
            <v>1.3.2.3.01.19</v>
          </cell>
          <cell r="AA259" t="str">
            <v>1707050</v>
          </cell>
        </row>
        <row r="260">
          <cell r="I260">
            <v>62020010025</v>
          </cell>
          <cell r="L260" t="str">
            <v>61020020017-2012</v>
          </cell>
          <cell r="O260" t="str">
            <v>2.3.2.01.01.001.03.10</v>
          </cell>
          <cell r="R260" t="str">
            <v>1.3.2.3.01.20</v>
          </cell>
          <cell r="AA260" t="str">
            <v>1707051</v>
          </cell>
        </row>
        <row r="261">
          <cell r="I261">
            <v>62020010026</v>
          </cell>
          <cell r="L261" t="str">
            <v>61020020019-2013</v>
          </cell>
          <cell r="O261" t="str">
            <v>2.3.2.01.01.001.03.11</v>
          </cell>
          <cell r="R261" t="str">
            <v>1.3.2.3.01.21</v>
          </cell>
          <cell r="AA261" t="str">
            <v>1707056</v>
          </cell>
        </row>
        <row r="262">
          <cell r="I262">
            <v>62020010027</v>
          </cell>
          <cell r="L262" t="str">
            <v>61020030031-2014</v>
          </cell>
          <cell r="O262" t="str">
            <v>2.3.2.01.01.001.03.12</v>
          </cell>
          <cell r="R262" t="str">
            <v>1.3.2.3.01.22</v>
          </cell>
          <cell r="AA262" t="str">
            <v>1707060</v>
          </cell>
        </row>
        <row r="263">
          <cell r="I263">
            <v>62020020001</v>
          </cell>
          <cell r="L263" t="str">
            <v>61020040012-2101</v>
          </cell>
          <cell r="O263" t="str">
            <v>2.3.2.01.01.001.03.13</v>
          </cell>
          <cell r="R263" t="str">
            <v>1.3.2.3.01.23</v>
          </cell>
          <cell r="AA263" t="str">
            <v>1707061</v>
          </cell>
        </row>
        <row r="264">
          <cell r="I264">
            <v>62020020002</v>
          </cell>
          <cell r="L264" t="str">
            <v>61020040001-2102</v>
          </cell>
          <cell r="O264" t="str">
            <v>2.3.2.01.01.001.03.14</v>
          </cell>
          <cell r="R264" t="str">
            <v>1.3.2.3.01.25</v>
          </cell>
          <cell r="AA264" t="str">
            <v>1707065</v>
          </cell>
        </row>
        <row r="265">
          <cell r="I265">
            <v>62020020003</v>
          </cell>
          <cell r="L265" t="str">
            <v>61020030011-2103</v>
          </cell>
          <cell r="O265" t="str">
            <v>2.3.2.01.01.001.03.15</v>
          </cell>
          <cell r="R265" t="str">
            <v>1.3.2.3.01.26</v>
          </cell>
          <cell r="AA265" t="str">
            <v>1707068</v>
          </cell>
        </row>
        <row r="266">
          <cell r="I266">
            <v>62020020004</v>
          </cell>
          <cell r="L266" t="str">
            <v>61020030004-2104</v>
          </cell>
          <cell r="O266" t="str">
            <v>2.3.2.01.01.001.03.16</v>
          </cell>
          <cell r="R266" t="str">
            <v>1.3.2.3.01.27</v>
          </cell>
          <cell r="AA266" t="str">
            <v>1707069</v>
          </cell>
        </row>
        <row r="267">
          <cell r="I267">
            <v>62020020005</v>
          </cell>
          <cell r="L267" t="str">
            <v>61020060010-2105</v>
          </cell>
          <cell r="O267" t="str">
            <v>2.3.2.01.01.001.03.17</v>
          </cell>
          <cell r="R267" t="str">
            <v>1.3.2.3.01.28</v>
          </cell>
          <cell r="AA267" t="str">
            <v>1707070</v>
          </cell>
        </row>
        <row r="268">
          <cell r="I268">
            <v>62020020006</v>
          </cell>
          <cell r="L268" t="str">
            <v>61020060014-2106</v>
          </cell>
          <cell r="O268" t="str">
            <v>2.3.2.01.01.001.03.18</v>
          </cell>
          <cell r="R268" t="str">
            <v>1.3.2.3.01.29</v>
          </cell>
          <cell r="AA268" t="str">
            <v>1707071</v>
          </cell>
        </row>
        <row r="269">
          <cell r="I269">
            <v>62020020007</v>
          </cell>
          <cell r="L269" t="str">
            <v>61020020003-2107</v>
          </cell>
          <cell r="O269" t="str">
            <v>2.3.2.01.01.001.03.19</v>
          </cell>
          <cell r="R269" t="str">
            <v>1.3.2.3.01.30</v>
          </cell>
          <cell r="AA269" t="str">
            <v>1707073</v>
          </cell>
        </row>
        <row r="270">
          <cell r="I270">
            <v>62020020008</v>
          </cell>
          <cell r="L270" t="str">
            <v>61010020001-2108</v>
          </cell>
          <cell r="O270" t="str">
            <v>2.3.2.01.01.001.04</v>
          </cell>
          <cell r="R270" t="str">
            <v>1.3.2.3.01.31</v>
          </cell>
          <cell r="AA270" t="str">
            <v>1707075</v>
          </cell>
        </row>
        <row r="271">
          <cell r="I271">
            <v>62020020009</v>
          </cell>
          <cell r="L271" t="str">
            <v>62010010014-2109</v>
          </cell>
          <cell r="O271" t="str">
            <v>NO* 2.3.2.01.01.003</v>
          </cell>
          <cell r="R271" t="str">
            <v>1.3.2.3.01.32</v>
          </cell>
          <cell r="AA271" t="str">
            <v>1707077</v>
          </cell>
        </row>
        <row r="272">
          <cell r="I272">
            <v>62020020010</v>
          </cell>
          <cell r="L272" t="str">
            <v>61020030021-2110</v>
          </cell>
          <cell r="O272" t="str">
            <v>NO* 2.3.2.01.01.003.01</v>
          </cell>
          <cell r="R272" t="str">
            <v>1.3.2.3.01.33</v>
          </cell>
          <cell r="AA272" t="str">
            <v>1707078</v>
          </cell>
        </row>
        <row r="273">
          <cell r="I273">
            <v>62020020011</v>
          </cell>
          <cell r="L273" t="str">
            <v>61020030016-2111</v>
          </cell>
          <cell r="O273" t="str">
            <v>2.3.2.01.01.003.01.01</v>
          </cell>
          <cell r="R273" t="str">
            <v>1.3.2.3.01.34</v>
          </cell>
          <cell r="AA273" t="str">
            <v>1707079</v>
          </cell>
        </row>
        <row r="274">
          <cell r="I274">
            <v>62020020012</v>
          </cell>
          <cell r="L274" t="str">
            <v>63010010006-2112</v>
          </cell>
          <cell r="O274" t="str">
            <v>2.3.2.01.01.003.01.02</v>
          </cell>
          <cell r="R274" t="str">
            <v>1.3.2.3.01.35</v>
          </cell>
          <cell r="AA274" t="str">
            <v>1708001</v>
          </cell>
        </row>
        <row r="275">
          <cell r="I275">
            <v>62020020013</v>
          </cell>
          <cell r="L275" t="str">
            <v>63010010002-2113</v>
          </cell>
          <cell r="O275" t="str">
            <v>2.3.2.01.01.003.01.03</v>
          </cell>
          <cell r="R275" t="str">
            <v>1.3.2.3.01.36</v>
          </cell>
          <cell r="AA275" t="str">
            <v>1708002</v>
          </cell>
        </row>
        <row r="276">
          <cell r="I276">
            <v>62020020014</v>
          </cell>
          <cell r="L276" t="str">
            <v>61010020016-2201</v>
          </cell>
          <cell r="O276" t="str">
            <v>2.3.2.01.01.003.01.04</v>
          </cell>
          <cell r="R276" t="str">
            <v>1.3.2.3.01.37</v>
          </cell>
          <cell r="AA276" t="str">
            <v>1708003</v>
          </cell>
        </row>
        <row r="277">
          <cell r="I277">
            <v>62020030001</v>
          </cell>
          <cell r="L277" t="str">
            <v>61010020012-2202</v>
          </cell>
          <cell r="O277" t="str">
            <v>2.3.2.01.01.003.01.05</v>
          </cell>
          <cell r="R277" t="str">
            <v>1.3.2.3.01.38</v>
          </cell>
          <cell r="AA277" t="str">
            <v>1708004</v>
          </cell>
        </row>
        <row r="278">
          <cell r="I278">
            <v>62020030002</v>
          </cell>
          <cell r="L278" t="str">
            <v>63010010002-2203</v>
          </cell>
          <cell r="O278" t="str">
            <v>2.3.2.01.01.003.01.06</v>
          </cell>
          <cell r="R278" t="str">
            <v>1.3.2.3.01.39</v>
          </cell>
          <cell r="AA278" t="str">
            <v>1708005</v>
          </cell>
        </row>
        <row r="279">
          <cell r="I279">
            <v>62020030003</v>
          </cell>
          <cell r="L279" t="str">
            <v>61020060014-2204</v>
          </cell>
          <cell r="O279" t="str">
            <v>NO* 2.3.2.01.01.003.02</v>
          </cell>
          <cell r="R279" t="str">
            <v>1.3.2.3.01.40</v>
          </cell>
          <cell r="AA279" t="str">
            <v>1708006</v>
          </cell>
        </row>
        <row r="280">
          <cell r="I280">
            <v>62020030004</v>
          </cell>
          <cell r="L280" t="str">
            <v>61010040005-2205</v>
          </cell>
          <cell r="O280" t="str">
            <v>2.3.2.01.01.003.02.01</v>
          </cell>
          <cell r="R280" t="str">
            <v>1.3.2.3.01.41</v>
          </cell>
          <cell r="AA280" t="str">
            <v>1708007</v>
          </cell>
        </row>
        <row r="281">
          <cell r="I281">
            <v>62020030005</v>
          </cell>
          <cell r="L281" t="str">
            <v>62010010014-2206</v>
          </cell>
          <cell r="O281" t="str">
            <v>2.3.2.01.01.003.02.02</v>
          </cell>
          <cell r="R281" t="str">
            <v>1.3.2.3.01.42</v>
          </cell>
          <cell r="AA281" t="str">
            <v>1708015</v>
          </cell>
        </row>
        <row r="282">
          <cell r="I282">
            <v>62020030006</v>
          </cell>
          <cell r="L282" t="str">
            <v>61020030021-2207</v>
          </cell>
          <cell r="O282" t="str">
            <v>2.3.2.01.01.003.02.03</v>
          </cell>
          <cell r="R282" t="str">
            <v>1.3.2.3.01.43</v>
          </cell>
          <cell r="AA282" t="str">
            <v>1708016</v>
          </cell>
        </row>
        <row r="283">
          <cell r="I283">
            <v>62020030007</v>
          </cell>
          <cell r="L283" t="str">
            <v>61020030016-2208</v>
          </cell>
          <cell r="O283" t="str">
            <v>2.3.2.01.01.003.02.06</v>
          </cell>
          <cell r="R283" t="str">
            <v>1.3.2.3.01.44</v>
          </cell>
          <cell r="AA283" t="str">
            <v>1708017</v>
          </cell>
        </row>
        <row r="284">
          <cell r="I284">
            <v>62020030008</v>
          </cell>
          <cell r="L284" t="str">
            <v>61020030011-2209</v>
          </cell>
          <cell r="O284" t="str">
            <v>2.3.2.01.01.003.02.08</v>
          </cell>
          <cell r="R284" t="str">
            <v>1.3.2.3.01.45</v>
          </cell>
          <cell r="AA284" t="str">
            <v>1708018</v>
          </cell>
        </row>
        <row r="285">
          <cell r="I285">
            <v>63010010001</v>
          </cell>
          <cell r="L285" t="str">
            <v>61020030004-2210</v>
          </cell>
          <cell r="O285" t="str">
            <v>NO* 2.3.2.01.01.003.03</v>
          </cell>
          <cell r="R285" t="str">
            <v>1.3.2.3.01.51</v>
          </cell>
          <cell r="AA285" t="str">
            <v>1708019</v>
          </cell>
        </row>
        <row r="286">
          <cell r="I286">
            <v>63010010002</v>
          </cell>
          <cell r="L286" t="str">
            <v>63010020005-2211</v>
          </cell>
          <cell r="O286" t="str">
            <v>2.3.2.01.01.003.03.01</v>
          </cell>
          <cell r="R286" t="str">
            <v>1.3.2.3.01.52</v>
          </cell>
          <cell r="AA286" t="str">
            <v>1708020</v>
          </cell>
        </row>
        <row r="287">
          <cell r="I287">
            <v>63010010003</v>
          </cell>
          <cell r="L287" t="str">
            <v>62020010011-2212</v>
          </cell>
          <cell r="O287" t="str">
            <v>2.3.2.01.01.003.03.02</v>
          </cell>
          <cell r="R287" t="str">
            <v>1.3.2.3.01.53</v>
          </cell>
          <cell r="AA287" t="str">
            <v>1708021</v>
          </cell>
        </row>
        <row r="288">
          <cell r="I288">
            <v>63010010004</v>
          </cell>
          <cell r="L288" t="str">
            <v>62020010013-2213</v>
          </cell>
          <cell r="O288" t="str">
            <v>NO* 2.3.2.01.01.003.04</v>
          </cell>
          <cell r="R288" t="str">
            <v>1.3.2.3.01.54</v>
          </cell>
          <cell r="AA288" t="str">
            <v>1708022</v>
          </cell>
        </row>
        <row r="289">
          <cell r="I289">
            <v>63010010005</v>
          </cell>
          <cell r="L289" t="str">
            <v>61020030021-5101</v>
          </cell>
          <cell r="O289" t="str">
            <v>2.3.2.01.01.003.04.01</v>
          </cell>
          <cell r="R289" t="str">
            <v>1.3.2.3.01.55</v>
          </cell>
          <cell r="AA289" t="str">
            <v>1708023</v>
          </cell>
        </row>
        <row r="290">
          <cell r="I290">
            <v>63010010006</v>
          </cell>
          <cell r="L290" t="str">
            <v>62010010014-5102</v>
          </cell>
          <cell r="O290" t="str">
            <v>2.3.2.01.01.003.04.02</v>
          </cell>
          <cell r="R290" t="str">
            <v>1.3.2.3.01.56</v>
          </cell>
          <cell r="AA290" t="str">
            <v>1708024</v>
          </cell>
        </row>
        <row r="291">
          <cell r="I291">
            <v>63010010007</v>
          </cell>
          <cell r="L291" t="str">
            <v>61020030016-5103</v>
          </cell>
          <cell r="O291" t="str">
            <v>2.3.2.01.01.003.04.03</v>
          </cell>
          <cell r="R291" t="str">
            <v>1.3.2.3.01.57</v>
          </cell>
          <cell r="AA291" t="str">
            <v>1708025</v>
          </cell>
        </row>
        <row r="292">
          <cell r="I292">
            <v>63010010008</v>
          </cell>
          <cell r="L292" t="str">
            <v>61020010016-5104</v>
          </cell>
          <cell r="O292" t="str">
            <v>2.3.2.01.01.003.04.04</v>
          </cell>
          <cell r="R292" t="str">
            <v>1.3.2.3.01.58</v>
          </cell>
          <cell r="AA292" t="str">
            <v>1708026</v>
          </cell>
        </row>
        <row r="293">
          <cell r="I293">
            <v>63010010009</v>
          </cell>
          <cell r="L293" t="str">
            <v>61020030004-5105</v>
          </cell>
          <cell r="O293" t="str">
            <v>2.3.2.01.01.003.04.05</v>
          </cell>
          <cell r="R293" t="str">
            <v>1.3.2.3.01.59</v>
          </cell>
          <cell r="AA293" t="str">
            <v>1708027</v>
          </cell>
        </row>
        <row r="294">
          <cell r="I294">
            <v>63010010010</v>
          </cell>
          <cell r="L294" t="str">
            <v>61020030011-5106</v>
          </cell>
          <cell r="O294" t="str">
            <v>2.3.2.01.01.003.04.06</v>
          </cell>
          <cell r="R294" t="str">
            <v>1.3.2.3.01.60</v>
          </cell>
          <cell r="AA294" t="str">
            <v>1708028</v>
          </cell>
        </row>
        <row r="295">
          <cell r="I295">
            <v>63010010011</v>
          </cell>
          <cell r="L295" t="str">
            <v>61020020017-5107</v>
          </cell>
          <cell r="O295" t="str">
            <v>NO* 2.3.2.01.01.003.05</v>
          </cell>
          <cell r="R295" t="str">
            <v>1.3.2.3.01.61</v>
          </cell>
          <cell r="AA295" t="str">
            <v>1708029</v>
          </cell>
        </row>
        <row r="296">
          <cell r="I296">
            <v>63010010012</v>
          </cell>
          <cell r="L296" t="str">
            <v>62020010011-5108</v>
          </cell>
          <cell r="O296" t="str">
            <v>2.3.2.01.01.003.05.01</v>
          </cell>
          <cell r="R296" t="str">
            <v>1.3.2.3.01.62</v>
          </cell>
          <cell r="AA296" t="str">
            <v>1708030</v>
          </cell>
        </row>
        <row r="297">
          <cell r="I297">
            <v>63010020001</v>
          </cell>
          <cell r="L297" t="str">
            <v>62020010011-5109</v>
          </cell>
          <cell r="O297" t="str">
            <v>2.3.2.01.01.003.05.02</v>
          </cell>
          <cell r="R297" t="str">
            <v>1.3.2.3.01.63</v>
          </cell>
          <cell r="AA297" t="str">
            <v>1708031</v>
          </cell>
        </row>
        <row r="298">
          <cell r="I298">
            <v>63010020002</v>
          </cell>
          <cell r="L298" t="str">
            <v>61020030021-5201</v>
          </cell>
          <cell r="O298" t="str">
            <v>2.3.2.01.01.003.05.03</v>
          </cell>
          <cell r="R298" t="str">
            <v>1.3.2.3.01.64</v>
          </cell>
          <cell r="AA298" t="str">
            <v>1708032</v>
          </cell>
        </row>
        <row r="299">
          <cell r="I299">
            <v>63010020003</v>
          </cell>
          <cell r="L299" t="str">
            <v>61020030016-5202</v>
          </cell>
          <cell r="O299" t="str">
            <v>2.3.2.01.01.003.05.04</v>
          </cell>
          <cell r="R299" t="str">
            <v>1.3.2.3.01.65</v>
          </cell>
          <cell r="AA299" t="str">
            <v>1708033</v>
          </cell>
        </row>
        <row r="300">
          <cell r="I300">
            <v>63010020004</v>
          </cell>
          <cell r="L300" t="str">
            <v>61020030011-5203</v>
          </cell>
          <cell r="O300" t="str">
            <v>2.3.2.01.01.003.05.05</v>
          </cell>
          <cell r="R300" t="str">
            <v>1.3.2.3.01.66</v>
          </cell>
          <cell r="AA300" t="str">
            <v>1708034</v>
          </cell>
        </row>
        <row r="301">
          <cell r="I301">
            <v>63010020005</v>
          </cell>
          <cell r="L301" t="str">
            <v>61020030004-5204</v>
          </cell>
          <cell r="O301" t="str">
            <v>2.3.2.01.01.003.05.06</v>
          </cell>
          <cell r="R301" t="str">
            <v>1.3.2.3.01.68</v>
          </cell>
          <cell r="AA301" t="str">
            <v>1708035</v>
          </cell>
        </row>
        <row r="302">
          <cell r="I302">
            <v>63010020006</v>
          </cell>
          <cell r="L302" t="str">
            <v>61020020017-5205</v>
          </cell>
          <cell r="O302" t="str">
            <v>2.3.2.01.01.003.05.07</v>
          </cell>
          <cell r="R302" t="str">
            <v>1.3.2.3.01.69</v>
          </cell>
          <cell r="AA302" t="str">
            <v>1708036</v>
          </cell>
        </row>
        <row r="303">
          <cell r="I303">
            <v>63010020007</v>
          </cell>
          <cell r="L303" t="str">
            <v>61020020019-5206</v>
          </cell>
          <cell r="O303" t="str">
            <v>NO* 2.3.2.01.01.003.07</v>
          </cell>
          <cell r="R303" t="str">
            <v>1.3.2.3.01.70</v>
          </cell>
          <cell r="AA303" t="str">
            <v>1708037</v>
          </cell>
        </row>
        <row r="304">
          <cell r="I304">
            <v>63020010001</v>
          </cell>
          <cell r="L304" t="str">
            <v>61020030031-5207</v>
          </cell>
          <cell r="O304" t="str">
            <v>2.3.2.01.01.003.07.01</v>
          </cell>
          <cell r="R304" t="str">
            <v>1.3.2.3.01.76</v>
          </cell>
          <cell r="AA304" t="str">
            <v>1708039</v>
          </cell>
        </row>
        <row r="305">
          <cell r="I305">
            <v>63020010002</v>
          </cell>
          <cell r="L305" t="str">
            <v>62020010003-5208</v>
          </cell>
          <cell r="O305" t="str">
            <v>2.3.2.01.01.003.07.02</v>
          </cell>
          <cell r="R305" t="str">
            <v>1.3.2.3.01.78</v>
          </cell>
          <cell r="AA305" t="str">
            <v>1708040</v>
          </cell>
        </row>
        <row r="306">
          <cell r="I306">
            <v>63020010003</v>
          </cell>
          <cell r="L306" t="str">
            <v>61020050001-5209</v>
          </cell>
          <cell r="O306" t="str">
            <v>2.3.2.01.01.003.07.03</v>
          </cell>
          <cell r="R306" t="str">
            <v>1.3.2.3.01.79</v>
          </cell>
          <cell r="AA306" t="str">
            <v>1708041</v>
          </cell>
        </row>
        <row r="307">
          <cell r="I307">
            <v>63020010004</v>
          </cell>
          <cell r="L307" t="str">
            <v>62020010021-5210</v>
          </cell>
          <cell r="O307" t="str">
            <v>2.3.2.01.01.003.07.04</v>
          </cell>
          <cell r="R307" t="str">
            <v>1.3.2.3.01.80</v>
          </cell>
          <cell r="AA307" t="str">
            <v>1708047</v>
          </cell>
        </row>
        <row r="308">
          <cell r="I308">
            <v>63020010005</v>
          </cell>
          <cell r="L308" t="str">
            <v>62010030012-5301</v>
          </cell>
          <cell r="O308" t="str">
            <v>2.3.2.01.01.003.07.05</v>
          </cell>
          <cell r="R308" t="str">
            <v>1.3.2.3.01.81</v>
          </cell>
          <cell r="AA308" t="str">
            <v>1708049</v>
          </cell>
        </row>
        <row r="309">
          <cell r="I309">
            <v>63020010006</v>
          </cell>
          <cell r="L309" t="str">
            <v>61020030031-5302</v>
          </cell>
          <cell r="O309" t="str">
            <v>2.3.2.01.01.003.07.06</v>
          </cell>
          <cell r="R309" t="str">
            <v>1.3.2.3.01.82</v>
          </cell>
          <cell r="AA309" t="str">
            <v>1708050</v>
          </cell>
        </row>
        <row r="310">
          <cell r="I310">
            <v>63020010007</v>
          </cell>
          <cell r="L310" t="str">
            <v>61020010018-5303</v>
          </cell>
          <cell r="O310" t="str">
            <v>NO* 2.3.2.01.01.003.07.07</v>
          </cell>
          <cell r="R310" t="str">
            <v>1.3.2.3.01.83</v>
          </cell>
          <cell r="AA310" t="str">
            <v>1708051</v>
          </cell>
        </row>
        <row r="311">
          <cell r="I311">
            <v>63020010008</v>
          </cell>
          <cell r="L311" t="str">
            <v>62010010014-5304</v>
          </cell>
          <cell r="O311" t="str">
            <v>2.3.2.01.01.003.07.07.01</v>
          </cell>
          <cell r="R311" t="str">
            <v>1.3.2.3.01.84</v>
          </cell>
          <cell r="AA311" t="str">
            <v>1708052</v>
          </cell>
        </row>
        <row r="312">
          <cell r="I312">
            <v>63020010009</v>
          </cell>
          <cell r="L312" t="str">
            <v>63010020005-5401</v>
          </cell>
          <cell r="O312" t="str">
            <v>2.3.2.01.01.003.07.07.02</v>
          </cell>
          <cell r="R312" t="str">
            <v>1.3.2.3.01.85</v>
          </cell>
          <cell r="AA312" t="str">
            <v>1708053</v>
          </cell>
        </row>
        <row r="313">
          <cell r="I313">
            <v>63020010010</v>
          </cell>
          <cell r="L313" t="str">
            <v>61020050001-5402</v>
          </cell>
          <cell r="O313" t="str">
            <v>2.3.2.01.01.003.07.07.03</v>
          </cell>
          <cell r="R313" t="str">
            <v>1.3.2.3.01.86</v>
          </cell>
          <cell r="AA313" t="str">
            <v>1708055</v>
          </cell>
        </row>
        <row r="314">
          <cell r="I314">
            <v>63020010011</v>
          </cell>
          <cell r="L314" t="str">
            <v>62020010021-5403</v>
          </cell>
          <cell r="O314" t="str">
            <v>2.3.2.01.01.003.07.07.04</v>
          </cell>
          <cell r="R314" t="str">
            <v>1.3.2.3.01.87</v>
          </cell>
          <cell r="AA314" t="str">
            <v>1708056</v>
          </cell>
        </row>
        <row r="315">
          <cell r="I315">
            <v>63020010012</v>
          </cell>
          <cell r="L315" t="str">
            <v>61020020017-5404</v>
          </cell>
          <cell r="O315" t="str">
            <v>NO* 2.3.2.01.01.004</v>
          </cell>
          <cell r="R315" t="str">
            <v>1.3.2.3.01.88</v>
          </cell>
          <cell r="AA315" t="str">
            <v>1708057</v>
          </cell>
        </row>
        <row r="316">
          <cell r="I316">
            <v>63020010013</v>
          </cell>
          <cell r="L316" t="str">
            <v>61020030031-5405</v>
          </cell>
          <cell r="O316" t="str">
            <v>NO* 2.3.2.01.01.004.01</v>
          </cell>
          <cell r="R316" t="str">
            <v>1.3.2.3.01.89</v>
          </cell>
          <cell r="AA316" t="str">
            <v>1708058</v>
          </cell>
        </row>
        <row r="317">
          <cell r="I317">
            <v>63020010014</v>
          </cell>
          <cell r="L317" t="str">
            <v>62010010014-5406</v>
          </cell>
          <cell r="O317" t="str">
            <v>NO* 2.3.2.01.01.004.01.01</v>
          </cell>
          <cell r="R317" t="str">
            <v>1.3.2.3.01.90</v>
          </cell>
          <cell r="AA317" t="str">
            <v>1709001</v>
          </cell>
        </row>
        <row r="318">
          <cell r="I318">
            <v>63020010015</v>
          </cell>
          <cell r="L318" t="str">
            <v>61020030004-5407</v>
          </cell>
          <cell r="O318" t="str">
            <v>2.3.2.01.01.004.01.01.01</v>
          </cell>
          <cell r="R318" t="str">
            <v>1.3.2.3.01.91</v>
          </cell>
          <cell r="AA318" t="str">
            <v>1709002</v>
          </cell>
        </row>
        <row r="319">
          <cell r="I319">
            <v>63020010016</v>
          </cell>
          <cell r="L319" t="str">
            <v>62010030011-5501</v>
          </cell>
          <cell r="O319" t="str">
            <v>2.3.2.01.01.004.01.01.02</v>
          </cell>
          <cell r="R319" t="str">
            <v>1.3.2.3.01.92</v>
          </cell>
          <cell r="AA319" t="str">
            <v>1709003</v>
          </cell>
        </row>
        <row r="320">
          <cell r="I320">
            <v>63020010017</v>
          </cell>
          <cell r="L320" t="str">
            <v>62010030008-5502</v>
          </cell>
          <cell r="O320" t="str">
            <v>2.3.2.01.01.004.01.01.03</v>
          </cell>
          <cell r="R320" t="str">
            <v>1.3.2.3.01.93</v>
          </cell>
          <cell r="AA320" t="str">
            <v>1709004</v>
          </cell>
        </row>
        <row r="321">
          <cell r="I321">
            <v>63020010018</v>
          </cell>
          <cell r="L321" t="str">
            <v>62010030012-5503</v>
          </cell>
          <cell r="O321" t="str">
            <v>2.3.2.01.01.004.01.01.04</v>
          </cell>
          <cell r="R321" t="str">
            <v>1.3.2.3.01.94</v>
          </cell>
          <cell r="AA321" t="str">
            <v>1709007</v>
          </cell>
        </row>
        <row r="322">
          <cell r="I322">
            <v>63020010019</v>
          </cell>
          <cell r="L322" t="str">
            <v>61020020017-5504</v>
          </cell>
          <cell r="O322" t="str">
            <v>2.3.2.01.01.004.01.01.05</v>
          </cell>
          <cell r="R322" t="str">
            <v>1.3.2.3.01.95</v>
          </cell>
          <cell r="AA322" t="str">
            <v>1709008</v>
          </cell>
        </row>
        <row r="323">
          <cell r="I323">
            <v>63020010020</v>
          </cell>
          <cell r="L323" t="str">
            <v>61020030031-5505</v>
          </cell>
          <cell r="O323" t="str">
            <v>2.3.2.01.01.004.01.01.06</v>
          </cell>
          <cell r="R323" t="str">
            <v>1.3.2.3.01.96</v>
          </cell>
          <cell r="AA323" t="str">
            <v>1709009</v>
          </cell>
        </row>
        <row r="324">
          <cell r="I324">
            <v>63020010021</v>
          </cell>
          <cell r="L324" t="str">
            <v>62020010021-5506</v>
          </cell>
          <cell r="O324" t="str">
            <v>2.3.2.01.01.004.01.02</v>
          </cell>
          <cell r="R324" t="str">
            <v>1.3.2.3.01.97</v>
          </cell>
          <cell r="AA324" t="str">
            <v>1709011</v>
          </cell>
        </row>
        <row r="325">
          <cell r="I325">
            <v>63020010022</v>
          </cell>
          <cell r="L325" t="str">
            <v>61020050001-5507</v>
          </cell>
          <cell r="O325" t="str">
            <v>2.3.2.01.01.004.01.03</v>
          </cell>
          <cell r="R325" t="str">
            <v>1.3.2.3.01.98</v>
          </cell>
          <cell r="AA325" t="str">
            <v>1709012</v>
          </cell>
        </row>
        <row r="326">
          <cell r="I326">
            <v>63020010023</v>
          </cell>
          <cell r="L326" t="str">
            <v>62010030011-5601</v>
          </cell>
          <cell r="O326" t="str">
            <v>2.3.2.01.01.004.01.04</v>
          </cell>
          <cell r="R326" t="str">
            <v>1.3.2.3.01.99</v>
          </cell>
          <cell r="AA326" t="str">
            <v>1709013</v>
          </cell>
        </row>
        <row r="327">
          <cell r="I327">
            <v>63020010024</v>
          </cell>
          <cell r="L327" t="str">
            <v>61020030031-5602</v>
          </cell>
          <cell r="O327" t="str">
            <v>NO* 2.3.2.01.01.005</v>
          </cell>
          <cell r="R327" t="str">
            <v>1.3.2.3.01.100</v>
          </cell>
          <cell r="AA327" t="str">
            <v>1709014</v>
          </cell>
        </row>
        <row r="328">
          <cell r="I328">
            <v>63020010025</v>
          </cell>
          <cell r="L328" t="str">
            <v>61020030016-5603</v>
          </cell>
          <cell r="O328" t="str">
            <v>NO* 2.3.2.01.01.005.01</v>
          </cell>
          <cell r="R328" t="str">
            <v>1.3.2.3.01.101</v>
          </cell>
          <cell r="AA328" t="str">
            <v>1709015</v>
          </cell>
        </row>
        <row r="329">
          <cell r="I329">
            <v>63020010026</v>
          </cell>
          <cell r="L329" t="str">
            <v>61020030004-5604</v>
          </cell>
          <cell r="O329" t="str">
            <v>NO* 2.3.2.01.01.005.01.01</v>
          </cell>
          <cell r="R329" t="str">
            <v>1.3.2.3.01.102</v>
          </cell>
          <cell r="AA329" t="str">
            <v>1709016</v>
          </cell>
        </row>
        <row r="330">
          <cell r="I330">
            <v>63020010027</v>
          </cell>
          <cell r="L330" t="str">
            <v>61020010016-5605</v>
          </cell>
          <cell r="O330" t="str">
            <v>2.3.2.01.01.005.01.01.01</v>
          </cell>
          <cell r="R330" t="str">
            <v>1.3.2.3.01.103</v>
          </cell>
          <cell r="AA330" t="str">
            <v>1709017</v>
          </cell>
        </row>
        <row r="331">
          <cell r="I331">
            <v>63020010028</v>
          </cell>
          <cell r="L331" t="str">
            <v>62010030011-5701</v>
          </cell>
          <cell r="O331" t="str">
            <v>2.3.2.01.01.005.01.01.02</v>
          </cell>
          <cell r="R331" t="str">
            <v>1.3.2.3.01.104</v>
          </cell>
          <cell r="AA331" t="str">
            <v>1709018</v>
          </cell>
        </row>
        <row r="332">
          <cell r="I332">
            <v>63020010029</v>
          </cell>
          <cell r="L332" t="str">
            <v>62010030012-5702</v>
          </cell>
          <cell r="O332" t="str">
            <v>2.3.2.01.01.005.01.01.03</v>
          </cell>
          <cell r="R332" t="str">
            <v>1.3.2.3.01.105</v>
          </cell>
          <cell r="AA332" t="str">
            <v>1709019</v>
          </cell>
        </row>
        <row r="333">
          <cell r="I333">
            <v>63020010030</v>
          </cell>
          <cell r="L333" t="str">
            <v>61020020017-5703</v>
          </cell>
          <cell r="O333" t="str">
            <v>2.3.2.01.01.005.01.01.04</v>
          </cell>
          <cell r="R333" t="str">
            <v>1.3.2.3.01.106</v>
          </cell>
          <cell r="AA333" t="str">
            <v>1709020</v>
          </cell>
        </row>
        <row r="334">
          <cell r="I334">
            <v>63020010031</v>
          </cell>
          <cell r="L334" t="str">
            <v>61020030031-5704</v>
          </cell>
          <cell r="O334" t="str">
            <v>2.3.2.01.01.005.01.01.05</v>
          </cell>
          <cell r="R334" t="str">
            <v>1.3.2.3.01.107</v>
          </cell>
          <cell r="AA334" t="str">
            <v>1709021</v>
          </cell>
        </row>
        <row r="335">
          <cell r="I335">
            <v>63020010032</v>
          </cell>
          <cell r="L335" t="str">
            <v>62010010014-5705</v>
          </cell>
          <cell r="O335" t="str">
            <v>2.3.2.01.01.005.01.01.06</v>
          </cell>
          <cell r="R335" t="str">
            <v>1.3.2.3.01.108</v>
          </cell>
          <cell r="AA335" t="str">
            <v>1709022</v>
          </cell>
        </row>
        <row r="336">
          <cell r="I336">
            <v>63020010033</v>
          </cell>
          <cell r="L336" t="str">
            <v>62010010012-5706</v>
          </cell>
          <cell r="O336" t="str">
            <v>2.3.2.01.01.005.01.01.07</v>
          </cell>
          <cell r="R336" t="str">
            <v>1.3.2.3.01.109</v>
          </cell>
          <cell r="AA336" t="str">
            <v>1709023</v>
          </cell>
        </row>
        <row r="337">
          <cell r="I337">
            <v>63020010034</v>
          </cell>
          <cell r="L337" t="str">
            <v>61020010018-5707</v>
          </cell>
          <cell r="O337" t="str">
            <v>2.3.2.01.01.005.01.01.08</v>
          </cell>
          <cell r="R337" t="str">
            <v>1.3.2.3.01.110</v>
          </cell>
          <cell r="AA337" t="str">
            <v>1709024</v>
          </cell>
        </row>
        <row r="338">
          <cell r="I338">
            <v>63020010035</v>
          </cell>
          <cell r="L338" t="str">
            <v>61020030004-5708</v>
          </cell>
          <cell r="O338" t="str">
            <v>NO* 2.3.2.01.01.005.01.02</v>
          </cell>
          <cell r="R338" t="str">
            <v>1.3.2.3.01.111</v>
          </cell>
          <cell r="AA338" t="str">
            <v>1709025</v>
          </cell>
        </row>
        <row r="339">
          <cell r="I339">
            <v>63020010036</v>
          </cell>
          <cell r="L339" t="str">
            <v>62010010014-5801</v>
          </cell>
          <cell r="O339" t="str">
            <v>2.3.2.01.01.005.01.02.01</v>
          </cell>
          <cell r="R339" t="str">
            <v>1.3.2.3.01.112</v>
          </cell>
          <cell r="AA339" t="str">
            <v>1709026</v>
          </cell>
        </row>
        <row r="340">
          <cell r="I340">
            <v>63020010037</v>
          </cell>
          <cell r="L340" t="str">
            <v>61020010018-5802</v>
          </cell>
          <cell r="O340" t="str">
            <v>2.3.2.01.01.005.01.02.02</v>
          </cell>
          <cell r="R340" t="str">
            <v>1.3.2.3.01.113</v>
          </cell>
          <cell r="AA340" t="str">
            <v>1709027</v>
          </cell>
        </row>
        <row r="341">
          <cell r="I341">
            <v>63020010038</v>
          </cell>
          <cell r="L341" t="str">
            <v>61020030031-5803</v>
          </cell>
          <cell r="O341" t="str">
            <v>2.3.2.01.01.005.01.02.03</v>
          </cell>
          <cell r="R341" t="str">
            <v>1.3.2.3.01.114</v>
          </cell>
          <cell r="AA341" t="str">
            <v>1709028</v>
          </cell>
        </row>
        <row r="342">
          <cell r="I342">
            <v>63020010039</v>
          </cell>
          <cell r="L342" t="str">
            <v>61020020017-5804</v>
          </cell>
          <cell r="O342" t="str">
            <v>2.3.2.01.01.005.01.02.04</v>
          </cell>
          <cell r="R342" t="str">
            <v>1.3.2.3.01.115</v>
          </cell>
          <cell r="AA342" t="str">
            <v>1709029</v>
          </cell>
        </row>
        <row r="343">
          <cell r="I343">
            <v>63020010040</v>
          </cell>
          <cell r="L343" t="str">
            <v>62010030011-5805</v>
          </cell>
          <cell r="O343" t="str">
            <v>2.3.2.01.01.005.01.02.05</v>
          </cell>
          <cell r="R343" t="str">
            <v>1.3.2.3.01.116</v>
          </cell>
          <cell r="AA343" t="str">
            <v>1709030</v>
          </cell>
        </row>
        <row r="344">
          <cell r="I344">
            <v>63020010041</v>
          </cell>
          <cell r="L344" t="str">
            <v>62010030012-5806</v>
          </cell>
          <cell r="O344" t="str">
            <v>2.3.2.01.01.005.01.02.06</v>
          </cell>
          <cell r="R344" t="str">
            <v>1.3.2.3.01.117</v>
          </cell>
          <cell r="AA344" t="str">
            <v>1709034</v>
          </cell>
        </row>
        <row r="345">
          <cell r="I345">
            <v>63020010042</v>
          </cell>
          <cell r="L345" t="str">
            <v>61020030021-5901</v>
          </cell>
          <cell r="O345" t="str">
            <v>NO* 2.3.2.01.01.005.02</v>
          </cell>
          <cell r="R345" t="str">
            <v>1.3.2.3.01.118</v>
          </cell>
          <cell r="AA345" t="str">
            <v>1709035</v>
          </cell>
        </row>
        <row r="346">
          <cell r="I346">
            <v>63020010043</v>
          </cell>
          <cell r="L346" t="str">
            <v>62010010012-5902</v>
          </cell>
          <cell r="O346" t="str">
            <v>2.3.2.01.01.005.02.01</v>
          </cell>
          <cell r="R346" t="str">
            <v>1.3.2.3.01.119</v>
          </cell>
          <cell r="AA346" t="str">
            <v>1709036</v>
          </cell>
        </row>
        <row r="347">
          <cell r="I347">
            <v>63020010044</v>
          </cell>
          <cell r="L347" t="str">
            <v>61020030011-5903</v>
          </cell>
          <cell r="O347" t="str">
            <v>NO* 2.3.2.01.01.005.02.03</v>
          </cell>
          <cell r="R347" t="str">
            <v>1.3.2.3.01.120</v>
          </cell>
          <cell r="AA347" t="str">
            <v>1709037</v>
          </cell>
        </row>
        <row r="348">
          <cell r="I348">
            <v>63020010045</v>
          </cell>
          <cell r="L348" t="str">
            <v>61020030004-5904</v>
          </cell>
          <cell r="O348" t="str">
            <v>NO* 2.3.2.01.01.005.02.03.01</v>
          </cell>
          <cell r="R348" t="str">
            <v>1.3.2.3.01.121</v>
          </cell>
          <cell r="AA348" t="str">
            <v>1709038</v>
          </cell>
        </row>
        <row r="349">
          <cell r="I349">
            <v>63020020001</v>
          </cell>
          <cell r="L349" t="str">
            <v>61020010016-5905</v>
          </cell>
          <cell r="O349" t="str">
            <v>2.3.2.01.01.005.02.03.01.01</v>
          </cell>
          <cell r="R349" t="str">
            <v>1.3.2.3.01.122</v>
          </cell>
          <cell r="AA349" t="str">
            <v>1709039</v>
          </cell>
        </row>
        <row r="350">
          <cell r="I350">
            <v>63020020002</v>
          </cell>
          <cell r="L350" t="str">
            <v>61020040012-5906</v>
          </cell>
          <cell r="O350" t="str">
            <v>2.3.2.01.01.005.02.03.01.02</v>
          </cell>
          <cell r="R350" t="str">
            <v>1.3.2.3.01.123</v>
          </cell>
          <cell r="AA350" t="str">
            <v>1709040</v>
          </cell>
        </row>
        <row r="351">
          <cell r="I351">
            <v>63020020003</v>
          </cell>
          <cell r="L351" t="str">
            <v>62010030011-5907</v>
          </cell>
          <cell r="O351" t="str">
            <v>2.3.2.01.01.005.02.03.02</v>
          </cell>
          <cell r="R351" t="str">
            <v>1.3.2.3.01.124</v>
          </cell>
          <cell r="AA351" t="str">
            <v>1709041</v>
          </cell>
        </row>
        <row r="352">
          <cell r="I352">
            <v>63020020004</v>
          </cell>
          <cell r="L352" t="str">
            <v>62010030012-5908</v>
          </cell>
          <cell r="O352" t="str">
            <v>2.3.2.01.01.005.02.04</v>
          </cell>
          <cell r="R352" t="str">
            <v>1.3.2.3.01.125</v>
          </cell>
          <cell r="AA352" t="str">
            <v>1709042</v>
          </cell>
        </row>
        <row r="353">
          <cell r="I353">
            <v>63020020005</v>
          </cell>
          <cell r="L353" t="str">
            <v>61020030031-6001</v>
          </cell>
          <cell r="O353" t="str">
            <v>2.3.2.01.01.005.02.05</v>
          </cell>
          <cell r="R353" t="str">
            <v>1.3.2.3.01.126</v>
          </cell>
          <cell r="AA353" t="str">
            <v>1709043</v>
          </cell>
        </row>
        <row r="354">
          <cell r="I354">
            <v>63020020006</v>
          </cell>
          <cell r="L354" t="str">
            <v>61020050001-6002</v>
          </cell>
          <cell r="O354" t="str">
            <v>NO* 2.3.2.01.02</v>
          </cell>
          <cell r="R354" t="str">
            <v>1.3.2.3.01.127</v>
          </cell>
          <cell r="AA354" t="str">
            <v>1709044</v>
          </cell>
        </row>
        <row r="355">
          <cell r="L355" t="str">
            <v>62020010021-6003</v>
          </cell>
          <cell r="O355" t="str">
            <v>2.3.2.01.02.001</v>
          </cell>
          <cell r="R355" t="str">
            <v>1.3.2.3.01.128</v>
          </cell>
          <cell r="AA355" t="str">
            <v>1709045</v>
          </cell>
        </row>
        <row r="356">
          <cell r="L356" t="str">
            <v>62010010014-6004</v>
          </cell>
          <cell r="O356" t="str">
            <v>2.3.2.01.02.002</v>
          </cell>
          <cell r="R356" t="str">
            <v>1.3.2.3.02.01</v>
          </cell>
          <cell r="AA356" t="str">
            <v>1709046</v>
          </cell>
        </row>
        <row r="357">
          <cell r="L357" t="str">
            <v>61020030016-6005</v>
          </cell>
          <cell r="O357" t="str">
            <v>2.3.2.01.02.003</v>
          </cell>
          <cell r="R357" t="str">
            <v>1.3.2.3.11.01</v>
          </cell>
          <cell r="AA357" t="str">
            <v>1709047</v>
          </cell>
        </row>
        <row r="358">
          <cell r="L358" t="str">
            <v>61020030011-6006</v>
          </cell>
          <cell r="O358" t="str">
            <v>NO* 2.3.2.01.03</v>
          </cell>
          <cell r="R358" t="str">
            <v>1.3.2.3.11.02</v>
          </cell>
          <cell r="AA358" t="str">
            <v>1709048</v>
          </cell>
        </row>
        <row r="359">
          <cell r="L359" t="str">
            <v>61020030004-6007</v>
          </cell>
          <cell r="O359" t="str">
            <v>2.3.2.01.03.001</v>
          </cell>
          <cell r="R359" t="str">
            <v>1.3.2.3.11.03</v>
          </cell>
          <cell r="AA359" t="str">
            <v>1709049</v>
          </cell>
        </row>
        <row r="360">
          <cell r="L360" t="str">
            <v>61020010016-6008</v>
          </cell>
          <cell r="O360" t="str">
            <v>2.3.2.01.03.002</v>
          </cell>
          <cell r="R360" t="str">
            <v>1.3.3.0.00.00</v>
          </cell>
          <cell r="AA360" t="str">
            <v>1709050</v>
          </cell>
        </row>
        <row r="361">
          <cell r="L361" t="str">
            <v>61020020017-6101</v>
          </cell>
          <cell r="O361" t="str">
            <v>NO* 2.3.2.02</v>
          </cell>
          <cell r="R361" t="str">
            <v>1.3.3.0.00.00</v>
          </cell>
          <cell r="AA361" t="str">
            <v>1709051</v>
          </cell>
        </row>
        <row r="362">
          <cell r="L362" t="str">
            <v>62010030011-6102</v>
          </cell>
          <cell r="O362" t="str">
            <v>NO* 2.3.2.02.01</v>
          </cell>
          <cell r="R362" t="str">
            <v>1.3.3.0.00.01</v>
          </cell>
          <cell r="AA362" t="str">
            <v>1709052</v>
          </cell>
        </row>
        <row r="363">
          <cell r="L363" t="str">
            <v>62010030012-6103</v>
          </cell>
          <cell r="O363" t="str">
            <v>2.3.2.02.01.000</v>
          </cell>
          <cell r="R363" t="str">
            <v>1.3.3.0.00.02</v>
          </cell>
          <cell r="AA363" t="str">
            <v>1709053</v>
          </cell>
        </row>
        <row r="364">
          <cell r="L364" t="str">
            <v>61020030011-6104</v>
          </cell>
          <cell r="O364" t="str">
            <v>2.3.2.02.01.001</v>
          </cell>
          <cell r="R364" t="str">
            <v>1.3.3.0.00.03</v>
          </cell>
          <cell r="AA364" t="str">
            <v>1709054</v>
          </cell>
        </row>
        <row r="365">
          <cell r="L365" t="str">
            <v>61020010018-6105</v>
          </cell>
          <cell r="O365" t="str">
            <v>2.3.2.02.01.002</v>
          </cell>
          <cell r="R365" t="str">
            <v>1.3.3.0.00.04</v>
          </cell>
          <cell r="AA365" t="str">
            <v>1709055</v>
          </cell>
        </row>
        <row r="366">
          <cell r="L366" t="str">
            <v>61020010016-6106</v>
          </cell>
          <cell r="O366" t="str">
            <v>2.3.2.02.01.003</v>
          </cell>
          <cell r="R366" t="str">
            <v>1.3.3.0.00.05</v>
          </cell>
          <cell r="AA366" t="str">
            <v>1709057</v>
          </cell>
        </row>
        <row r="367">
          <cell r="L367" t="str">
            <v>61020030021-6201</v>
          </cell>
          <cell r="O367" t="str">
            <v>2.3.2.02.01.004</v>
          </cell>
          <cell r="R367" t="str">
            <v>1.3.3.0.00.06</v>
          </cell>
          <cell r="AA367" t="str">
            <v>1709058</v>
          </cell>
        </row>
        <row r="368">
          <cell r="L368" t="str">
            <v>61020030016-6202</v>
          </cell>
          <cell r="O368" t="str">
            <v>NO* 2.3.2.02.02</v>
          </cell>
          <cell r="R368" t="str">
            <v>1.3.3.0.00.07</v>
          </cell>
          <cell r="AA368" t="str">
            <v>1709059</v>
          </cell>
        </row>
        <row r="369">
          <cell r="L369" t="str">
            <v>61020010018-6203</v>
          </cell>
          <cell r="O369" t="str">
            <v>2.3.2.02.02.005</v>
          </cell>
          <cell r="R369" t="str">
            <v>1.3.3.0.00.08</v>
          </cell>
          <cell r="AA369" t="str">
            <v>1709060</v>
          </cell>
        </row>
        <row r="370">
          <cell r="L370" t="str">
            <v>61020010016-6204</v>
          </cell>
          <cell r="O370" t="str">
            <v>2.3.2.02.02.006</v>
          </cell>
          <cell r="R370" t="str">
            <v>1.3.3.0.00.09</v>
          </cell>
          <cell r="AA370" t="str">
            <v>1709061</v>
          </cell>
        </row>
        <row r="371">
          <cell r="L371" t="str">
            <v>61020030011-6205</v>
          </cell>
          <cell r="O371" t="str">
            <v>2.3.2.02.02.007</v>
          </cell>
          <cell r="R371" t="str">
            <v>1.3.3.0.00.10</v>
          </cell>
          <cell r="AA371" t="str">
            <v>1709062</v>
          </cell>
        </row>
        <row r="372">
          <cell r="L372" t="str">
            <v>61020030004-6206</v>
          </cell>
          <cell r="O372" t="str">
            <v>2.3.2.02.02.008</v>
          </cell>
          <cell r="R372" t="str">
            <v>1.3.3.0.00.11</v>
          </cell>
          <cell r="AA372" t="str">
            <v>1709063</v>
          </cell>
        </row>
        <row r="373">
          <cell r="L373" t="str">
            <v>61020020017-6207</v>
          </cell>
          <cell r="O373" t="str">
            <v>2.3.2.02.02.009</v>
          </cell>
          <cell r="R373" t="str">
            <v>1.3.3.0.00.12</v>
          </cell>
          <cell r="AA373" t="str">
            <v>1709064</v>
          </cell>
        </row>
        <row r="374">
          <cell r="L374" t="str">
            <v>61020030031-6208</v>
          </cell>
          <cell r="O374" t="str">
            <v>2.3.2.02.02.010</v>
          </cell>
          <cell r="R374" t="str">
            <v>1.3.3.0.00.13</v>
          </cell>
          <cell r="AA374" t="str">
            <v>1709065</v>
          </cell>
        </row>
        <row r="375">
          <cell r="L375" t="str">
            <v>62010030011-6209</v>
          </cell>
          <cell r="O375" t="str">
            <v>NO* 2.3.3</v>
          </cell>
          <cell r="R375" t="str">
            <v>1.3.3.0.00.14</v>
          </cell>
          <cell r="AA375" t="str">
            <v>1709066</v>
          </cell>
        </row>
        <row r="376">
          <cell r="L376" t="str">
            <v>62010030012-6210</v>
          </cell>
          <cell r="O376" t="str">
            <v>NO* 2.3.3.01</v>
          </cell>
          <cell r="R376" t="str">
            <v>1.3.3.0.00.15</v>
          </cell>
          <cell r="AA376" t="str">
            <v>1709067</v>
          </cell>
        </row>
        <row r="377">
          <cell r="L377" t="str">
            <v>62010030011-6301</v>
          </cell>
          <cell r="O377" t="str">
            <v>NO* 2.3.3.01.02</v>
          </cell>
          <cell r="R377" t="str">
            <v>1.3.3.0.00.16</v>
          </cell>
          <cell r="AA377" t="str">
            <v>1709068</v>
          </cell>
        </row>
        <row r="378">
          <cell r="L378" t="str">
            <v>62010030012-6302</v>
          </cell>
          <cell r="O378" t="str">
            <v>2.3.3.01.02.003</v>
          </cell>
          <cell r="R378" t="str">
            <v>1.3.3.0.00.17</v>
          </cell>
          <cell r="AA378" t="str">
            <v>1709069</v>
          </cell>
        </row>
        <row r="379">
          <cell r="L379" t="str">
            <v>61020020017-6303</v>
          </cell>
          <cell r="O379" t="str">
            <v>2.3.3.01.02.004</v>
          </cell>
          <cell r="R379" t="str">
            <v>1.3.3.0.00.18</v>
          </cell>
          <cell r="AA379" t="str">
            <v>1709070</v>
          </cell>
        </row>
        <row r="380">
          <cell r="L380" t="str">
            <v>61020030031-6304</v>
          </cell>
          <cell r="O380" t="str">
            <v>2.3.3.01.02.004.01</v>
          </cell>
          <cell r="R380" t="str">
            <v>1.3.3.0.00.19</v>
          </cell>
          <cell r="AA380" t="str">
            <v>1709071</v>
          </cell>
        </row>
        <row r="381">
          <cell r="L381" t="str">
            <v>61020030016-6305</v>
          </cell>
          <cell r="O381" t="str">
            <v>2.3.3.01.02.004.02</v>
          </cell>
          <cell r="R381" t="str">
            <v>1.3.3.0.00.20</v>
          </cell>
          <cell r="AA381" t="str">
            <v>1709072</v>
          </cell>
        </row>
        <row r="382">
          <cell r="L382" t="str">
            <v>62010010011-6306</v>
          </cell>
          <cell r="O382" t="str">
            <v>2.3.3.01.02.004.03</v>
          </cell>
          <cell r="R382" t="str">
            <v>1.3.3.0.00.21</v>
          </cell>
          <cell r="AA382" t="str">
            <v>1709073</v>
          </cell>
        </row>
        <row r="383">
          <cell r="L383" t="str">
            <v>61020010016-6307</v>
          </cell>
          <cell r="O383" t="str">
            <v>2.3.3.01.02.004.04</v>
          </cell>
          <cell r="R383" t="str">
            <v>1.3.3.0.00.22</v>
          </cell>
          <cell r="AA383" t="str">
            <v>1709074</v>
          </cell>
        </row>
        <row r="384">
          <cell r="L384" t="str">
            <v>62010010014-6401</v>
          </cell>
          <cell r="O384" t="str">
            <v>2.3.3.01.02.005</v>
          </cell>
          <cell r="R384" t="str">
            <v>1.3.3.0.00.23</v>
          </cell>
          <cell r="AA384" t="str">
            <v>1709075</v>
          </cell>
        </row>
        <row r="385">
          <cell r="L385" t="str">
            <v>61020030021-6402</v>
          </cell>
          <cell r="O385" t="str">
            <v>NO* 2.3.3.01.04</v>
          </cell>
          <cell r="R385" t="str">
            <v>1.3.3.0.00.24</v>
          </cell>
          <cell r="AA385" t="str">
            <v>1709076</v>
          </cell>
        </row>
        <row r="386">
          <cell r="L386" t="str">
            <v>61020030011-6403</v>
          </cell>
          <cell r="O386" t="str">
            <v>2.3.3.01.04.004</v>
          </cell>
          <cell r="R386" t="str">
            <v>1.3.3.0.00.25</v>
          </cell>
          <cell r="AA386" t="str">
            <v>1709077</v>
          </cell>
        </row>
        <row r="387">
          <cell r="L387" t="str">
            <v>62010010011-6404</v>
          </cell>
          <cell r="O387" t="str">
            <v>2.3.3.01.04.004.01</v>
          </cell>
          <cell r="R387" t="str">
            <v>1.3.3.1.00</v>
          </cell>
          <cell r="AA387" t="str">
            <v>1709078</v>
          </cell>
        </row>
        <row r="388">
          <cell r="L388" t="str">
            <v>61020010018-6405</v>
          </cell>
          <cell r="O388" t="str">
            <v>2.3.3.01.04.004.02</v>
          </cell>
          <cell r="R388" t="str">
            <v>1.3.3.1.01</v>
          </cell>
          <cell r="AA388" t="str">
            <v>1709079</v>
          </cell>
        </row>
        <row r="389">
          <cell r="L389" t="str">
            <v>61020020017-6406</v>
          </cell>
          <cell r="O389" t="str">
            <v>2.3.3.01.04.004.03</v>
          </cell>
          <cell r="R389" t="str">
            <v>1.3.3.1.12</v>
          </cell>
          <cell r="AA389" t="str">
            <v>1709080</v>
          </cell>
        </row>
        <row r="390">
          <cell r="L390" t="str">
            <v>61020030031-6407</v>
          </cell>
          <cell r="O390" t="str">
            <v>2.3.3.01.04.004.04</v>
          </cell>
          <cell r="R390" t="str">
            <v>1.3.3.1.14.01</v>
          </cell>
          <cell r="AA390" t="str">
            <v>1709081</v>
          </cell>
        </row>
        <row r="391">
          <cell r="L391" t="str">
            <v>62010010009-6408</v>
          </cell>
          <cell r="O391" t="str">
            <v>NO* 2.3.3.02</v>
          </cell>
          <cell r="R391" t="str">
            <v>1.3.3.1.14.02</v>
          </cell>
          <cell r="AA391" t="str">
            <v>1709082</v>
          </cell>
        </row>
        <row r="392">
          <cell r="L392" t="str">
            <v>61020050001-6409</v>
          </cell>
          <cell r="O392" t="str">
            <v>NO* 2.3.3.02.01</v>
          </cell>
          <cell r="R392" t="str">
            <v>1.3.3.1.14.03</v>
          </cell>
          <cell r="AA392" t="str">
            <v>1709083</v>
          </cell>
        </row>
        <row r="393">
          <cell r="L393" t="str">
            <v>62020010021-6410</v>
          </cell>
          <cell r="O393" t="str">
            <v>2.3.3.02.01.001</v>
          </cell>
          <cell r="R393" t="str">
            <v>1.3.3.1.14.04</v>
          </cell>
          <cell r="AA393" t="str">
            <v>1709084</v>
          </cell>
        </row>
        <row r="394">
          <cell r="L394" t="str">
            <v>62010030012-6501</v>
          </cell>
          <cell r="O394" t="str">
            <v>2.3.3.02.01.003</v>
          </cell>
          <cell r="R394" t="str">
            <v>1.3.3.1.15</v>
          </cell>
          <cell r="AA394" t="str">
            <v>1709085</v>
          </cell>
        </row>
        <row r="395">
          <cell r="L395" t="str">
            <v>61020020017-6502</v>
          </cell>
          <cell r="O395" t="str">
            <v>NO* 2.3.3.03</v>
          </cell>
          <cell r="R395" t="str">
            <v>1.3.3.1.18</v>
          </cell>
          <cell r="AA395" t="str">
            <v>1709086</v>
          </cell>
        </row>
        <row r="396">
          <cell r="L396" t="str">
            <v>61020030031-6503</v>
          </cell>
          <cell r="O396" t="str">
            <v>NO* 2.3.3.03.03</v>
          </cell>
          <cell r="R396" t="str">
            <v>1.3.3.1.19.01</v>
          </cell>
          <cell r="AA396" t="str">
            <v>1709087</v>
          </cell>
        </row>
        <row r="397">
          <cell r="L397" t="str">
            <v>61020030016-6504</v>
          </cell>
          <cell r="O397" t="str">
            <v>2.3.3.03.03.01</v>
          </cell>
          <cell r="R397" t="str">
            <v>1.3.3.1.19.02</v>
          </cell>
          <cell r="AA397" t="str">
            <v>1709088</v>
          </cell>
        </row>
        <row r="398">
          <cell r="L398" t="str">
            <v>61020030011-6505</v>
          </cell>
          <cell r="O398" t="str">
            <v>NO* 2.3.3.05</v>
          </cell>
          <cell r="R398" t="str">
            <v>1.3.3.1.19.03</v>
          </cell>
          <cell r="AA398" t="str">
            <v>1709089</v>
          </cell>
        </row>
        <row r="399">
          <cell r="L399" t="str">
            <v>61020010018-6506</v>
          </cell>
          <cell r="O399" t="str">
            <v>2.3.3.05.08</v>
          </cell>
          <cell r="R399" t="str">
            <v>1.3.3.1.19.04</v>
          </cell>
          <cell r="AA399" t="str">
            <v>1709090</v>
          </cell>
        </row>
        <row r="400">
          <cell r="O400" t="str">
            <v>NO* 2.3.3.05.08.007</v>
          </cell>
          <cell r="R400" t="str">
            <v>1.3.3.1.19.05</v>
          </cell>
          <cell r="AA400" t="str">
            <v>1709091</v>
          </cell>
        </row>
        <row r="401">
          <cell r="O401" t="str">
            <v>2.3.3.05.08.007.01</v>
          </cell>
          <cell r="R401" t="str">
            <v>1.3.3.1.19.06</v>
          </cell>
          <cell r="AA401" t="str">
            <v>1709092</v>
          </cell>
        </row>
        <row r="402">
          <cell r="O402" t="str">
            <v>NO* 2.3.3.05.09</v>
          </cell>
          <cell r="R402" t="str">
            <v>1.3.3.1.19.21</v>
          </cell>
          <cell r="AA402" t="str">
            <v>1709093</v>
          </cell>
        </row>
        <row r="403">
          <cell r="O403" t="str">
            <v>2.3.3.05.09.045</v>
          </cell>
          <cell r="R403" t="str">
            <v>1.3.3.1.19.22</v>
          </cell>
          <cell r="AA403" t="str">
            <v>1709094</v>
          </cell>
        </row>
        <row r="404">
          <cell r="O404" t="str">
            <v>2.3.3.05.09.053</v>
          </cell>
          <cell r="R404" t="str">
            <v>1.3.3.1.19.41</v>
          </cell>
          <cell r="AA404" t="str">
            <v>1709095</v>
          </cell>
        </row>
        <row r="405">
          <cell r="O405" t="str">
            <v>2.3.3.05.09.054</v>
          </cell>
          <cell r="R405" t="str">
            <v>1.3.3.1.19.42</v>
          </cell>
          <cell r="AA405" t="str">
            <v>1709096</v>
          </cell>
        </row>
        <row r="406">
          <cell r="O406" t="str">
            <v>NO* 2.3.3.07</v>
          </cell>
          <cell r="R406" t="str">
            <v>1.3.3.1.19.43</v>
          </cell>
          <cell r="AA406" t="str">
            <v>1709097</v>
          </cell>
        </row>
        <row r="407">
          <cell r="O407" t="str">
            <v>NO* 2.3.3.07.01</v>
          </cell>
          <cell r="R407" t="str">
            <v>1.3.3.1.19.44</v>
          </cell>
          <cell r="AA407" t="str">
            <v>1709099</v>
          </cell>
        </row>
        <row r="408">
          <cell r="O408" t="str">
            <v>2.3.3.07.01.002</v>
          </cell>
          <cell r="R408" t="str">
            <v>1.3.3.1.19.45</v>
          </cell>
          <cell r="AA408" t="str">
            <v>1709100</v>
          </cell>
        </row>
        <row r="409">
          <cell r="O409" t="str">
            <v>NO* 2.3.3.07.02</v>
          </cell>
          <cell r="R409" t="str">
            <v>1.3.3.1.19.46</v>
          </cell>
          <cell r="AA409" t="str">
            <v>1709101</v>
          </cell>
        </row>
        <row r="410">
          <cell r="O410" t="str">
            <v>NO* 2.3.3.07.02.001</v>
          </cell>
          <cell r="R410" t="str">
            <v>1.3.3.1.19.47</v>
          </cell>
          <cell r="AA410" t="str">
            <v>1709102</v>
          </cell>
        </row>
        <row r="411">
          <cell r="O411" t="str">
            <v>2.3.3.07.02.001.01</v>
          </cell>
          <cell r="R411" t="str">
            <v>1.3.3.1.19.48</v>
          </cell>
          <cell r="AA411" t="str">
            <v>1709103</v>
          </cell>
        </row>
        <row r="412">
          <cell r="O412" t="str">
            <v>2.3.3.07.02.001.02</v>
          </cell>
          <cell r="R412" t="str">
            <v>1.3.3.1.19.49</v>
          </cell>
          <cell r="AA412" t="str">
            <v>1709104</v>
          </cell>
        </row>
        <row r="413">
          <cell r="O413" t="str">
            <v>NO* 2.3.3.08</v>
          </cell>
          <cell r="R413" t="str">
            <v>1.3.3.1.19.50</v>
          </cell>
          <cell r="AA413" t="str">
            <v>1709105</v>
          </cell>
        </row>
        <row r="414">
          <cell r="O414" t="str">
            <v>2.3.3.08.04</v>
          </cell>
          <cell r="R414" t="str">
            <v>1.3.3.1.19.51</v>
          </cell>
          <cell r="AA414" t="str">
            <v>1709106</v>
          </cell>
        </row>
        <row r="415">
          <cell r="O415" t="str">
            <v>2.3.3.08.06</v>
          </cell>
          <cell r="R415" t="str">
            <v>1.3.3.1.19.52</v>
          </cell>
          <cell r="AA415" t="str">
            <v>1709107</v>
          </cell>
        </row>
        <row r="416">
          <cell r="O416" t="str">
            <v>2.3.3.08.07</v>
          </cell>
          <cell r="R416" t="str">
            <v>1.3.3.1.19.53</v>
          </cell>
          <cell r="AA416" t="str">
            <v>1709108</v>
          </cell>
        </row>
        <row r="417">
          <cell r="O417" t="str">
            <v>2.3.3.08.08</v>
          </cell>
          <cell r="R417" t="str">
            <v>1.3.3.1.19.54</v>
          </cell>
          <cell r="AA417" t="str">
            <v>1709109</v>
          </cell>
        </row>
        <row r="418">
          <cell r="O418" t="str">
            <v>NO* 2.3.3.09</v>
          </cell>
          <cell r="R418" t="str">
            <v>1.3.3.1.19.55</v>
          </cell>
          <cell r="AA418" t="str">
            <v>1709110</v>
          </cell>
        </row>
        <row r="419">
          <cell r="O419" t="str">
            <v>2.3.3.09.16</v>
          </cell>
          <cell r="R419" t="str">
            <v>1.3.3.1.19.56</v>
          </cell>
          <cell r="AA419" t="str">
            <v>1709111</v>
          </cell>
        </row>
        <row r="420">
          <cell r="O420" t="str">
            <v>2.3.3.09.17</v>
          </cell>
          <cell r="R420" t="str">
            <v>1.3.3.2.00.28</v>
          </cell>
          <cell r="AA420" t="str">
            <v>1709112</v>
          </cell>
        </row>
        <row r="421">
          <cell r="O421" t="str">
            <v>NO* 2.3.3.12</v>
          </cell>
          <cell r="R421" t="str">
            <v>1.3.3.2.00.29</v>
          </cell>
          <cell r="AA421" t="str">
            <v>1709113</v>
          </cell>
        </row>
        <row r="422">
          <cell r="O422" t="str">
            <v>2.3.3.12.03</v>
          </cell>
          <cell r="R422" t="str">
            <v>1.3.3.10.00.01</v>
          </cell>
          <cell r="AA422" t="str">
            <v>1709114</v>
          </cell>
        </row>
        <row r="423">
          <cell r="O423" t="str">
            <v>NO* 2.3.3.13</v>
          </cell>
          <cell r="R423" t="str">
            <v>1.3.3.10.00.02</v>
          </cell>
          <cell r="AA423" t="str">
            <v>1709116</v>
          </cell>
        </row>
        <row r="424">
          <cell r="O424" t="str">
            <v>NO* 2.3.3.13.01</v>
          </cell>
          <cell r="R424" t="str">
            <v>1.3.3.11.01.01</v>
          </cell>
          <cell r="AA424" t="str">
            <v>1709119</v>
          </cell>
        </row>
        <row r="425">
          <cell r="O425" t="str">
            <v>2.3.3.13.01.001</v>
          </cell>
          <cell r="R425" t="str">
            <v>1.3.3.11.01.02</v>
          </cell>
          <cell r="AA425" t="str">
            <v>1709120</v>
          </cell>
        </row>
        <row r="426">
          <cell r="O426" t="str">
            <v>2.3.3.13.01.002</v>
          </cell>
          <cell r="R426" t="str">
            <v>1.3.3.11.02.01</v>
          </cell>
          <cell r="AA426" t="str">
            <v>1709121</v>
          </cell>
        </row>
        <row r="427">
          <cell r="O427" t="str">
            <v>2.3.3.13.01.003</v>
          </cell>
          <cell r="R427" t="str">
            <v>1.3.3.11.02.02</v>
          </cell>
          <cell r="AA427" t="str">
            <v>1709122</v>
          </cell>
        </row>
        <row r="428">
          <cell r="O428" t="str">
            <v>NO* 2.3.4</v>
          </cell>
          <cell r="R428" t="str">
            <v>1.3.3.11.03</v>
          </cell>
          <cell r="AA428" t="str">
            <v>1709123</v>
          </cell>
        </row>
        <row r="429">
          <cell r="O429" t="str">
            <v>2.3.4.02</v>
          </cell>
          <cell r="R429" t="str">
            <v>1.3.3.11.05</v>
          </cell>
          <cell r="AA429" t="str">
            <v>1709124</v>
          </cell>
        </row>
        <row r="430">
          <cell r="O430" t="str">
            <v>2.3.4.02.04</v>
          </cell>
          <cell r="R430" t="str">
            <v>1.3.3.11.06</v>
          </cell>
          <cell r="AA430" t="str">
            <v>1709125</v>
          </cell>
        </row>
        <row r="431">
          <cell r="O431" t="str">
            <v>NO* 2.3.7</v>
          </cell>
          <cell r="R431" t="str">
            <v>1.3.3.11.06.01</v>
          </cell>
          <cell r="AA431" t="str">
            <v>1709126</v>
          </cell>
        </row>
        <row r="432">
          <cell r="O432" t="str">
            <v>NO* 2.3.7.01</v>
          </cell>
          <cell r="R432" t="str">
            <v>1.3.3.11.06.02</v>
          </cell>
          <cell r="AA432" t="str">
            <v>1709127</v>
          </cell>
        </row>
        <row r="433">
          <cell r="O433" t="str">
            <v>NO* 2.3.7.01.01</v>
          </cell>
          <cell r="R433" t="str">
            <v>1.3.3.11.07.01</v>
          </cell>
          <cell r="AA433" t="str">
            <v>1903001</v>
          </cell>
        </row>
        <row r="434">
          <cell r="O434" t="str">
            <v>2.3.7.01.01.001</v>
          </cell>
          <cell r="R434" t="str">
            <v>1.3.3.11.07.02</v>
          </cell>
          <cell r="AA434" t="str">
            <v>1903002</v>
          </cell>
        </row>
        <row r="435">
          <cell r="O435" t="str">
            <v>2.3.7.01.01.002</v>
          </cell>
          <cell r="R435" t="str">
            <v>1.3.3.11.07.03</v>
          </cell>
          <cell r="AA435" t="str">
            <v>1903003</v>
          </cell>
        </row>
        <row r="436">
          <cell r="O436" t="str">
            <v>2.3.7.01.01.003</v>
          </cell>
          <cell r="R436" t="str">
            <v>1.3.3.11.07.04</v>
          </cell>
          <cell r="AA436" t="str">
            <v>1903006</v>
          </cell>
        </row>
        <row r="437">
          <cell r="O437" t="str">
            <v>2.3.7.01.01.004</v>
          </cell>
          <cell r="R437" t="str">
            <v>1.3.3.11.07.05</v>
          </cell>
          <cell r="AA437" t="str">
            <v>1903007</v>
          </cell>
        </row>
        <row r="438">
          <cell r="O438" t="str">
            <v>NO* 2.3.7.01.02</v>
          </cell>
          <cell r="R438" t="str">
            <v>1.3.3.11.07.06</v>
          </cell>
          <cell r="AA438" t="str">
            <v>1903009</v>
          </cell>
        </row>
        <row r="439">
          <cell r="O439" t="str">
            <v>2.3.7.01.02.001</v>
          </cell>
          <cell r="R439" t="str">
            <v>1.3.3.11.07.07</v>
          </cell>
          <cell r="AA439" t="str">
            <v>1903010</v>
          </cell>
        </row>
        <row r="440">
          <cell r="O440" t="str">
            <v>2.3.7.01.02.002</v>
          </cell>
          <cell r="R440" t="str">
            <v>1.3.3.11.07.08</v>
          </cell>
          <cell r="AA440" t="str">
            <v>1903011</v>
          </cell>
        </row>
        <row r="441">
          <cell r="O441" t="str">
            <v>2.3.7.01.02.003</v>
          </cell>
          <cell r="R441" t="str">
            <v>1.3.3.11.07.09</v>
          </cell>
          <cell r="AA441" t="str">
            <v>1903012</v>
          </cell>
        </row>
        <row r="442">
          <cell r="O442" t="str">
            <v>2.3.7.01.02.004</v>
          </cell>
          <cell r="R442" t="str">
            <v>1.3.3.11.07.10</v>
          </cell>
          <cell r="AA442" t="str">
            <v>1903014</v>
          </cell>
        </row>
        <row r="443">
          <cell r="O443" t="str">
            <v>NO* 2.3.7.05</v>
          </cell>
          <cell r="R443" t="str">
            <v>1.3.3.11.08.01</v>
          </cell>
          <cell r="AA443" t="str">
            <v>1903015</v>
          </cell>
        </row>
        <row r="444">
          <cell r="O444" t="str">
            <v>2.3.7.05.02</v>
          </cell>
          <cell r="R444" t="str">
            <v>1.3.3.11.08.02</v>
          </cell>
          <cell r="AA444" t="str">
            <v>1903016</v>
          </cell>
        </row>
        <row r="445">
          <cell r="O445" t="str">
            <v>2.3.7.05.03</v>
          </cell>
          <cell r="R445" t="str">
            <v>1.3.3.11.08.03</v>
          </cell>
          <cell r="AA445" t="str">
            <v>1903019</v>
          </cell>
        </row>
        <row r="446">
          <cell r="O446" t="str">
            <v>NO* 2.3.7.06</v>
          </cell>
          <cell r="R446" t="str">
            <v>1.3.3.11.08.04</v>
          </cell>
          <cell r="AA446" t="str">
            <v>1903020</v>
          </cell>
        </row>
        <row r="447">
          <cell r="O447" t="str">
            <v>2.3.7.06.01</v>
          </cell>
          <cell r="R447" t="str">
            <v>1.3.3.11.08.05</v>
          </cell>
          <cell r="AA447" t="str">
            <v>1903022</v>
          </cell>
        </row>
        <row r="448">
          <cell r="O448" t="str">
            <v>2.3.7.06.02</v>
          </cell>
          <cell r="R448" t="str">
            <v>1.3.3.11.08.06</v>
          </cell>
          <cell r="AA448" t="str">
            <v>1903023</v>
          </cell>
        </row>
        <row r="449">
          <cell r="O449" t="str">
            <v>2.3.7.06.03</v>
          </cell>
          <cell r="R449" t="str">
            <v>1.3.3.11.08.07</v>
          </cell>
          <cell r="AA449" t="str">
            <v>1903024</v>
          </cell>
        </row>
        <row r="450">
          <cell r="O450" t="str">
            <v>2.3.7.06.04</v>
          </cell>
          <cell r="R450" t="str">
            <v>1.3.3.11.09</v>
          </cell>
          <cell r="AA450" t="str">
            <v>1903025</v>
          </cell>
        </row>
        <row r="451">
          <cell r="O451" t="str">
            <v>2.3.7.06.05</v>
          </cell>
          <cell r="R451" t="str">
            <v>1.3.3.11.09.01</v>
          </cell>
          <cell r="AA451" t="str">
            <v>1903026</v>
          </cell>
        </row>
        <row r="452">
          <cell r="O452" t="str">
            <v>2.3.7.06.06</v>
          </cell>
          <cell r="R452" t="str">
            <v>1.3.3.11.09.02</v>
          </cell>
          <cell r="AA452" t="str">
            <v>1903027</v>
          </cell>
        </row>
        <row r="453">
          <cell r="O453" t="str">
            <v>2.3.7.06.07</v>
          </cell>
          <cell r="R453" t="str">
            <v>1.3.3.11.09.03</v>
          </cell>
          <cell r="AA453" t="str">
            <v>1903028</v>
          </cell>
        </row>
        <row r="454">
          <cell r="O454" t="str">
            <v>NO* 2.3.8</v>
          </cell>
          <cell r="R454" t="str">
            <v>1.3.3.11.10.01</v>
          </cell>
          <cell r="AA454" t="str">
            <v>1903030</v>
          </cell>
        </row>
        <row r="455">
          <cell r="O455" t="str">
            <v>NO* 2.3.8.01</v>
          </cell>
          <cell r="R455" t="str">
            <v>1.3.3.11.10.02</v>
          </cell>
          <cell r="AA455" t="str">
            <v>1903031</v>
          </cell>
        </row>
        <row r="456">
          <cell r="O456" t="str">
            <v>2.3.8.01.09</v>
          </cell>
          <cell r="R456" t="str">
            <v>1.3.3.11.11</v>
          </cell>
          <cell r="AA456" t="str">
            <v>1903032</v>
          </cell>
        </row>
        <row r="457">
          <cell r="O457" t="str">
            <v>2.3.8.01.10</v>
          </cell>
          <cell r="R457" t="str">
            <v>1.3.3.11.11.01</v>
          </cell>
          <cell r="AA457" t="str">
            <v>1903033</v>
          </cell>
        </row>
        <row r="458">
          <cell r="O458" t="str">
            <v>2.3.8.01.13</v>
          </cell>
          <cell r="R458" t="str">
            <v>1.3.3.11.11.02</v>
          </cell>
          <cell r="AA458" t="str">
            <v>1903034</v>
          </cell>
        </row>
        <row r="459">
          <cell r="O459" t="str">
            <v>2.3.8.01.14</v>
          </cell>
          <cell r="R459" t="str">
            <v>1.3.3.11.11.03</v>
          </cell>
          <cell r="AA459" t="str">
            <v>1903035</v>
          </cell>
        </row>
        <row r="460">
          <cell r="O460" t="str">
            <v>2.3.8.01.51</v>
          </cell>
          <cell r="R460" t="str">
            <v>1.3.3.11.11.04</v>
          </cell>
          <cell r="AA460" t="str">
            <v>1903040</v>
          </cell>
        </row>
        <row r="461">
          <cell r="O461" t="str">
            <v>2.3.8.01.52</v>
          </cell>
          <cell r="R461" t="str">
            <v>1.3.3.11.11.05</v>
          </cell>
          <cell r="AA461" t="str">
            <v>1903041</v>
          </cell>
        </row>
        <row r="462">
          <cell r="O462" t="str">
            <v>2.3.8.01.99</v>
          </cell>
          <cell r="R462" t="str">
            <v>1.3.3.11.11.06</v>
          </cell>
          <cell r="AA462" t="str">
            <v>1903042</v>
          </cell>
        </row>
        <row r="463">
          <cell r="O463" t="str">
            <v>2.3.8.02</v>
          </cell>
          <cell r="R463" t="str">
            <v>1.3.3.11.11.07</v>
          </cell>
          <cell r="AA463" t="str">
            <v>1903043</v>
          </cell>
        </row>
        <row r="464">
          <cell r="O464" t="str">
            <v>2.3.8.03</v>
          </cell>
          <cell r="R464" t="str">
            <v>1.3.3.11.11.08</v>
          </cell>
          <cell r="AA464" t="str">
            <v>1903044</v>
          </cell>
        </row>
        <row r="465">
          <cell r="O465" t="str">
            <v>2.3.8.03.01</v>
          </cell>
          <cell r="R465" t="str">
            <v>1.3.3.11.11.09</v>
          </cell>
          <cell r="AA465" t="str">
            <v>1903045</v>
          </cell>
        </row>
        <row r="466">
          <cell r="O466" t="str">
            <v>2.3.8.03.02</v>
          </cell>
          <cell r="R466" t="str">
            <v>1.3.3.11.11.10</v>
          </cell>
          <cell r="AA466" t="str">
            <v>1903046</v>
          </cell>
        </row>
        <row r="467">
          <cell r="O467" t="str">
            <v>2.3.8.03.03</v>
          </cell>
          <cell r="R467" t="str">
            <v>1.3.3.11.11.11</v>
          </cell>
          <cell r="AA467" t="str">
            <v>1903047</v>
          </cell>
        </row>
        <row r="468">
          <cell r="O468" t="str">
            <v>NO* 2.3.8.04</v>
          </cell>
          <cell r="R468" t="str">
            <v>1.3.3.11.11.14</v>
          </cell>
          <cell r="AA468" t="str">
            <v>1903049</v>
          </cell>
        </row>
        <row r="469">
          <cell r="O469" t="str">
            <v>2.3.8.04.01</v>
          </cell>
          <cell r="R469" t="str">
            <v>1.3.3.11.13</v>
          </cell>
          <cell r="AA469" t="str">
            <v>1903051</v>
          </cell>
        </row>
        <row r="470">
          <cell r="O470" t="str">
            <v>2.3.8.04.02</v>
          </cell>
          <cell r="R470" t="str">
            <v>1.3.3.12.01.01</v>
          </cell>
          <cell r="AA470" t="str">
            <v>1903052</v>
          </cell>
        </row>
        <row r="471">
          <cell r="O471" t="str">
            <v>2.3.8.04.03</v>
          </cell>
          <cell r="R471" t="str">
            <v>1.3.3.12.02.01</v>
          </cell>
          <cell r="AA471" t="str">
            <v>1903057</v>
          </cell>
        </row>
        <row r="472">
          <cell r="O472" t="str">
            <v>2.3.8.04.04</v>
          </cell>
          <cell r="R472" t="str">
            <v>1.3.3.12.05.01</v>
          </cell>
          <cell r="AA472" t="str">
            <v>1905001</v>
          </cell>
        </row>
        <row r="473">
          <cell r="O473" t="str">
            <v>NO* 2.3.8.05</v>
          </cell>
          <cell r="R473" t="str">
            <v>1.3.3.12.05.02</v>
          </cell>
          <cell r="AA473" t="str">
            <v>1905002</v>
          </cell>
        </row>
        <row r="474">
          <cell r="O474" t="str">
            <v>NO* 2.3.8.05.01</v>
          </cell>
          <cell r="R474" t="str">
            <v>1.3.3.12.05.03</v>
          </cell>
          <cell r="AA474" t="str">
            <v>1905003</v>
          </cell>
        </row>
        <row r="475">
          <cell r="O475" t="str">
            <v>2.3.8.05.01.001</v>
          </cell>
          <cell r="R475" t="str">
            <v>1.3.3.12.05.04</v>
          </cell>
          <cell r="AA475" t="str">
            <v>1905004</v>
          </cell>
        </row>
        <row r="476">
          <cell r="R476" t="str">
            <v>1.3.3.12.05.05</v>
          </cell>
          <cell r="AA476" t="str">
            <v>1905005</v>
          </cell>
        </row>
        <row r="477">
          <cell r="R477" t="str">
            <v>1.3.3.12.05.06</v>
          </cell>
          <cell r="AA477" t="str">
            <v>1905006</v>
          </cell>
        </row>
        <row r="478">
          <cell r="R478" t="str">
            <v>1.3.3.12.05.07</v>
          </cell>
          <cell r="AA478" t="str">
            <v>1905007</v>
          </cell>
        </row>
        <row r="479">
          <cell r="R479" t="str">
            <v>1.3.3.12.05.08</v>
          </cell>
          <cell r="AA479" t="str">
            <v>1905008</v>
          </cell>
        </row>
        <row r="480">
          <cell r="R480" t="str">
            <v>1.3.3.12.05.09</v>
          </cell>
          <cell r="AA480" t="str">
            <v>1905009</v>
          </cell>
        </row>
        <row r="481">
          <cell r="R481" t="str">
            <v>1.3.3.12.05.10</v>
          </cell>
          <cell r="AA481" t="str">
            <v>1905010</v>
          </cell>
        </row>
        <row r="482">
          <cell r="R482" t="str">
            <v>1.3.3.12.05.11</v>
          </cell>
          <cell r="AA482" t="str">
            <v>1905011</v>
          </cell>
        </row>
        <row r="483">
          <cell r="R483" t="str">
            <v>1.3.3.12.05.12</v>
          </cell>
          <cell r="AA483" t="str">
            <v>1905012</v>
          </cell>
        </row>
        <row r="484">
          <cell r="R484" t="str">
            <v>1.3.3.12.05.13</v>
          </cell>
          <cell r="AA484" t="str">
            <v>1905013</v>
          </cell>
        </row>
        <row r="485">
          <cell r="R485" t="str">
            <v>1.3.3.12.05.14</v>
          </cell>
          <cell r="AA485" t="str">
            <v>1905014</v>
          </cell>
        </row>
        <row r="486">
          <cell r="R486" t="str">
            <v>1.3.3.12.05.15</v>
          </cell>
          <cell r="AA486" t="str">
            <v>1905015</v>
          </cell>
        </row>
        <row r="487">
          <cell r="R487" t="str">
            <v>1.3.3.12.05.16</v>
          </cell>
          <cell r="AA487" t="str">
            <v>1905016</v>
          </cell>
        </row>
        <row r="488">
          <cell r="R488" t="str">
            <v>1.3.3.12.05.17</v>
          </cell>
          <cell r="AA488" t="str">
            <v>1905017</v>
          </cell>
        </row>
        <row r="489">
          <cell r="R489" t="str">
            <v>1.3.3.12.05.18</v>
          </cell>
          <cell r="AA489" t="str">
            <v>1905018</v>
          </cell>
        </row>
        <row r="490">
          <cell r="R490" t="str">
            <v>1.3.3.12.05.19</v>
          </cell>
          <cell r="AA490" t="str">
            <v>1905019</v>
          </cell>
        </row>
        <row r="491">
          <cell r="R491" t="str">
            <v>1.3.3.12.05.20</v>
          </cell>
          <cell r="AA491" t="str">
            <v>1905020</v>
          </cell>
        </row>
        <row r="492">
          <cell r="R492" t="str">
            <v>1.3.3.12.05.21</v>
          </cell>
          <cell r="AA492" t="str">
            <v>1905021</v>
          </cell>
        </row>
        <row r="493">
          <cell r="R493" t="str">
            <v>1.3.3.12.05.22</v>
          </cell>
          <cell r="AA493" t="str">
            <v>1905022</v>
          </cell>
        </row>
        <row r="494">
          <cell r="R494" t="str">
            <v>1.3.3.12.05.23</v>
          </cell>
          <cell r="AA494" t="str">
            <v>1905023</v>
          </cell>
        </row>
        <row r="495">
          <cell r="R495" t="str">
            <v>1.3.3.12.05.25</v>
          </cell>
          <cell r="AA495" t="str">
            <v>1905024</v>
          </cell>
        </row>
        <row r="496">
          <cell r="R496" t="str">
            <v>1.3.3.12.05.26</v>
          </cell>
          <cell r="AA496" t="str">
            <v>1905025</v>
          </cell>
        </row>
        <row r="497">
          <cell r="R497" t="str">
            <v>1.3.3.12.05.27</v>
          </cell>
          <cell r="AA497" t="str">
            <v>1905026</v>
          </cell>
        </row>
        <row r="498">
          <cell r="R498" t="str">
            <v>1.3.3.12.05.28</v>
          </cell>
          <cell r="AA498" t="str">
            <v>1905027</v>
          </cell>
        </row>
        <row r="499">
          <cell r="R499" t="str">
            <v>1.3.3.12.05.29</v>
          </cell>
          <cell r="AA499" t="str">
            <v>1905028</v>
          </cell>
        </row>
        <row r="500">
          <cell r="R500" t="str">
            <v>1.3.3.12.05.30</v>
          </cell>
          <cell r="AA500" t="str">
            <v>1905029</v>
          </cell>
        </row>
        <row r="501">
          <cell r="R501" t="str">
            <v>1.3.3.12.05.31</v>
          </cell>
          <cell r="AA501" t="str">
            <v>1905030</v>
          </cell>
        </row>
        <row r="502">
          <cell r="R502" t="str">
            <v>1.3.3.12.05.32</v>
          </cell>
          <cell r="AA502" t="str">
            <v>1905031</v>
          </cell>
        </row>
        <row r="503">
          <cell r="R503" t="str">
            <v>1.3.3.12.05.33</v>
          </cell>
          <cell r="AA503" t="str">
            <v>1905032</v>
          </cell>
        </row>
        <row r="504">
          <cell r="R504" t="str">
            <v>1.3.3.12.05.34</v>
          </cell>
          <cell r="AA504" t="str">
            <v>1905033</v>
          </cell>
        </row>
        <row r="505">
          <cell r="R505" t="str">
            <v>1.3.3.12.05.35</v>
          </cell>
          <cell r="AA505" t="str">
            <v>1905035</v>
          </cell>
        </row>
        <row r="506">
          <cell r="R506" t="str">
            <v>1.3.3.12.05.36</v>
          </cell>
          <cell r="AA506" t="str">
            <v>1905036</v>
          </cell>
        </row>
        <row r="507">
          <cell r="R507" t="str">
            <v>1.3.3.12.05.37</v>
          </cell>
          <cell r="AA507" t="str">
            <v>1905037</v>
          </cell>
        </row>
        <row r="508">
          <cell r="R508" t="str">
            <v>1.3.3.12.05.38</v>
          </cell>
          <cell r="AA508" t="str">
            <v>1905038</v>
          </cell>
        </row>
        <row r="509">
          <cell r="R509" t="str">
            <v>1.3.3.12.05.39</v>
          </cell>
          <cell r="AA509" t="str">
            <v>1905039</v>
          </cell>
        </row>
        <row r="510">
          <cell r="R510" t="str">
            <v>1.3.3.12.05.40</v>
          </cell>
          <cell r="AA510" t="str">
            <v>1905040</v>
          </cell>
        </row>
        <row r="511">
          <cell r="R511" t="str">
            <v>1.3.3.12.05.41</v>
          </cell>
          <cell r="AA511" t="str">
            <v>1905041</v>
          </cell>
        </row>
        <row r="512">
          <cell r="R512" t="str">
            <v>1.3.3.12.05.42</v>
          </cell>
          <cell r="AA512" t="str">
            <v>1905042</v>
          </cell>
        </row>
        <row r="513">
          <cell r="R513" t="str">
            <v>1.3.3.12.05.43</v>
          </cell>
          <cell r="AA513" t="str">
            <v>1905043</v>
          </cell>
        </row>
        <row r="514">
          <cell r="R514" t="str">
            <v>1.3.3.12.05.44</v>
          </cell>
          <cell r="AA514" t="str">
            <v>1905044</v>
          </cell>
        </row>
        <row r="515">
          <cell r="R515" t="str">
            <v>1.3.3.12.05.45</v>
          </cell>
          <cell r="AA515" t="str">
            <v>1905046</v>
          </cell>
        </row>
        <row r="516">
          <cell r="R516" t="str">
            <v>1.3.3.12.05.46</v>
          </cell>
          <cell r="AA516" t="str">
            <v>1905048</v>
          </cell>
        </row>
        <row r="517">
          <cell r="R517" t="str">
            <v>1.3.3.12.05.47</v>
          </cell>
          <cell r="AA517" t="str">
            <v>1905049</v>
          </cell>
        </row>
        <row r="518">
          <cell r="R518" t="str">
            <v>1.3.3.12.05.48</v>
          </cell>
          <cell r="AA518" t="str">
            <v>1905050</v>
          </cell>
        </row>
        <row r="519">
          <cell r="R519" t="str">
            <v>1.3.3.12.05.49</v>
          </cell>
          <cell r="AA519" t="str">
            <v>1905051</v>
          </cell>
        </row>
        <row r="520">
          <cell r="R520" t="str">
            <v>1.3.3.12.05.49</v>
          </cell>
          <cell r="AA520" t="str">
            <v>1905052</v>
          </cell>
        </row>
        <row r="521">
          <cell r="R521" t="str">
            <v>1.3.3.12.05.50</v>
          </cell>
          <cell r="AA521" t="str">
            <v>1905053</v>
          </cell>
        </row>
        <row r="522">
          <cell r="R522" t="str">
            <v>1.3.3.12.05.51</v>
          </cell>
          <cell r="AA522" t="str">
            <v>1905054</v>
          </cell>
        </row>
        <row r="523">
          <cell r="R523" t="str">
            <v>1.3.3.12.05.52</v>
          </cell>
          <cell r="AA523" t="str">
            <v>1906001</v>
          </cell>
        </row>
        <row r="524">
          <cell r="R524" t="str">
            <v>1.3.3.12.05.53</v>
          </cell>
          <cell r="AA524" t="str">
            <v>1906002</v>
          </cell>
        </row>
        <row r="525">
          <cell r="R525" t="str">
            <v>1.3.3.12.05.54</v>
          </cell>
          <cell r="AA525" t="str">
            <v>1906003</v>
          </cell>
        </row>
        <row r="526">
          <cell r="R526" t="str">
            <v>1.3.3.12.05.55</v>
          </cell>
          <cell r="AA526" t="str">
            <v>1906004</v>
          </cell>
        </row>
        <row r="527">
          <cell r="R527" t="str">
            <v>1.3.3.12.05.56</v>
          </cell>
          <cell r="AA527" t="str">
            <v>1906005</v>
          </cell>
        </row>
        <row r="528">
          <cell r="R528" t="str">
            <v>1.3.3.12.05.57</v>
          </cell>
          <cell r="AA528" t="str">
            <v>1906006</v>
          </cell>
        </row>
        <row r="529">
          <cell r="R529" t="str">
            <v>1.3.3.12.05.58</v>
          </cell>
          <cell r="AA529" t="str">
            <v>1906007</v>
          </cell>
        </row>
        <row r="530">
          <cell r="R530" t="str">
            <v>1.3.3.12.05.59</v>
          </cell>
          <cell r="AA530" t="str">
            <v>1906008</v>
          </cell>
        </row>
        <row r="531">
          <cell r="R531" t="str">
            <v>1.3.3.12.05.60</v>
          </cell>
          <cell r="AA531" t="str">
            <v>1906009</v>
          </cell>
        </row>
        <row r="532">
          <cell r="R532" t="str">
            <v>1.3.3.12.05.61</v>
          </cell>
          <cell r="AA532" t="str">
            <v>1906010</v>
          </cell>
        </row>
        <row r="533">
          <cell r="R533" t="str">
            <v>1.3.3.12.05.62</v>
          </cell>
          <cell r="AA533" t="str">
            <v>1906011</v>
          </cell>
        </row>
        <row r="534">
          <cell r="R534" t="str">
            <v>1.3.3.12.05.63</v>
          </cell>
          <cell r="AA534" t="str">
            <v>1906012</v>
          </cell>
        </row>
        <row r="535">
          <cell r="R535" t="str">
            <v>1.3.3.12.05.64</v>
          </cell>
          <cell r="AA535" t="str">
            <v>1906013</v>
          </cell>
        </row>
        <row r="536">
          <cell r="R536" t="str">
            <v>1.3.3.12.05.65</v>
          </cell>
          <cell r="AA536" t="str">
            <v>1906014</v>
          </cell>
        </row>
        <row r="537">
          <cell r="R537" t="str">
            <v>1.3.3.12.05.66</v>
          </cell>
          <cell r="AA537" t="str">
            <v>1906015</v>
          </cell>
        </row>
        <row r="538">
          <cell r="R538" t="str">
            <v>1.3.3.12.05.68</v>
          </cell>
          <cell r="AA538" t="str">
            <v>1906016</v>
          </cell>
        </row>
        <row r="539">
          <cell r="R539" t="str">
            <v>1.3.3.12.05.69</v>
          </cell>
          <cell r="AA539" t="str">
            <v>1906017</v>
          </cell>
        </row>
        <row r="540">
          <cell r="R540" t="str">
            <v>1.3.3.12.05.70</v>
          </cell>
          <cell r="AA540" t="str">
            <v>1906018</v>
          </cell>
        </row>
        <row r="541">
          <cell r="R541" t="str">
            <v>1.3.3.12.05.72</v>
          </cell>
          <cell r="AA541" t="str">
            <v>1906019</v>
          </cell>
        </row>
        <row r="542">
          <cell r="R542" t="str">
            <v>1.3.3.12.05.73</v>
          </cell>
          <cell r="AA542" t="str">
            <v>1906020</v>
          </cell>
        </row>
        <row r="543">
          <cell r="R543" t="str">
            <v>1.3.3.12.05.74</v>
          </cell>
          <cell r="AA543" t="str">
            <v>1906021</v>
          </cell>
        </row>
        <row r="544">
          <cell r="R544" t="str">
            <v>1.3.3.12.05.75</v>
          </cell>
          <cell r="AA544" t="str">
            <v>1906022</v>
          </cell>
        </row>
        <row r="545">
          <cell r="R545" t="str">
            <v>1.3.3.12.05.76</v>
          </cell>
          <cell r="AA545" t="str">
            <v>1906023</v>
          </cell>
        </row>
        <row r="546">
          <cell r="R546" t="str">
            <v>1.3.3.12.05.77</v>
          </cell>
          <cell r="AA546" t="str">
            <v>1906024</v>
          </cell>
        </row>
        <row r="547">
          <cell r="R547" t="str">
            <v>1.3.3.12.05.78</v>
          </cell>
          <cell r="AA547" t="str">
            <v>1906025</v>
          </cell>
        </row>
        <row r="548">
          <cell r="R548" t="str">
            <v>1.3.3.12.05.79</v>
          </cell>
          <cell r="AA548" t="str">
            <v>1906026</v>
          </cell>
        </row>
        <row r="549">
          <cell r="R549" t="str">
            <v>1.3.3.12.05.80</v>
          </cell>
          <cell r="AA549" t="str">
            <v>1906027</v>
          </cell>
        </row>
        <row r="550">
          <cell r="R550" t="str">
            <v>1.3.3.12.05.81</v>
          </cell>
          <cell r="AA550" t="str">
            <v>1906028</v>
          </cell>
        </row>
        <row r="551">
          <cell r="R551" t="str">
            <v>1.3.3.12.05.82</v>
          </cell>
          <cell r="AA551" t="str">
            <v>1906029</v>
          </cell>
        </row>
        <row r="552">
          <cell r="R552" t="str">
            <v>1.3.3.12.05.83</v>
          </cell>
          <cell r="AA552" t="str">
            <v>1906030</v>
          </cell>
        </row>
        <row r="553">
          <cell r="R553" t="str">
            <v>1.3.3.12.05.84</v>
          </cell>
          <cell r="AA553" t="str">
            <v>1906031</v>
          </cell>
        </row>
        <row r="554">
          <cell r="R554" t="str">
            <v>1.3.3.12.05.85</v>
          </cell>
          <cell r="AA554" t="str">
            <v>1906032</v>
          </cell>
        </row>
        <row r="555">
          <cell r="R555" t="str">
            <v>1.3.3.12.05.86</v>
          </cell>
          <cell r="AA555" t="str">
            <v>1906033</v>
          </cell>
        </row>
        <row r="556">
          <cell r="R556" t="str">
            <v>1.3.3.12.05.87</v>
          </cell>
          <cell r="AA556" t="str">
            <v>1906034</v>
          </cell>
        </row>
        <row r="557">
          <cell r="R557" t="str">
            <v>1.3.3.12.05.88</v>
          </cell>
          <cell r="AA557" t="str">
            <v>1906035</v>
          </cell>
        </row>
        <row r="558">
          <cell r="R558" t="str">
            <v>1.3.3.12.05.89</v>
          </cell>
          <cell r="AA558" t="str">
            <v>1906036</v>
          </cell>
        </row>
        <row r="559">
          <cell r="R559" t="str">
            <v>1.3.3.12.05.89</v>
          </cell>
          <cell r="AA559" t="str">
            <v>1906037</v>
          </cell>
        </row>
        <row r="560">
          <cell r="R560" t="str">
            <v>1.3.3.12.05.90</v>
          </cell>
          <cell r="AA560" t="str">
            <v>1906038</v>
          </cell>
        </row>
        <row r="561">
          <cell r="R561" t="str">
            <v>1.3.3.12.05.92</v>
          </cell>
          <cell r="AA561" t="str">
            <v>1906039</v>
          </cell>
        </row>
        <row r="562">
          <cell r="R562" t="str">
            <v>1.3.3.12.05.93</v>
          </cell>
          <cell r="AA562" t="str">
            <v>1906040</v>
          </cell>
        </row>
        <row r="563">
          <cell r="R563" t="str">
            <v>1.3.3.2.00.01</v>
          </cell>
          <cell r="AA563" t="str">
            <v>1906041</v>
          </cell>
        </row>
        <row r="564">
          <cell r="R564" t="str">
            <v>1.3.3.2.00.04</v>
          </cell>
          <cell r="AA564" t="str">
            <v>1906042</v>
          </cell>
        </row>
        <row r="565">
          <cell r="R565" t="str">
            <v>1.3.3.2.00.06</v>
          </cell>
          <cell r="AA565" t="str">
            <v>1906043</v>
          </cell>
        </row>
        <row r="566">
          <cell r="R566" t="str">
            <v>1.3.3.2.00.08</v>
          </cell>
          <cell r="AA566" t="str">
            <v>1906044</v>
          </cell>
        </row>
        <row r="567">
          <cell r="R567" t="str">
            <v>1.3.3.2.00.10</v>
          </cell>
          <cell r="AA567" t="str">
            <v>1906047</v>
          </cell>
        </row>
        <row r="568">
          <cell r="R568" t="str">
            <v>1.3.3.2.00.17</v>
          </cell>
          <cell r="AA568" t="str">
            <v>1906048</v>
          </cell>
        </row>
        <row r="569">
          <cell r="R569" t="str">
            <v>1.3.3.2.00.18</v>
          </cell>
          <cell r="AA569" t="str">
            <v>1906049</v>
          </cell>
        </row>
        <row r="570">
          <cell r="R570" t="str">
            <v>1.3.3.2.00.20</v>
          </cell>
          <cell r="AA570" t="str">
            <v>2101002</v>
          </cell>
        </row>
        <row r="571">
          <cell r="R571" t="str">
            <v>1.3.3.2.00.21</v>
          </cell>
          <cell r="AA571" t="str">
            <v>2101003</v>
          </cell>
        </row>
        <row r="572">
          <cell r="R572" t="str">
            <v>1.3.3.2.00.22</v>
          </cell>
          <cell r="AA572" t="str">
            <v>2101004</v>
          </cell>
        </row>
        <row r="573">
          <cell r="R573" t="str">
            <v>1.3.3.2.00.23</v>
          </cell>
          <cell r="AA573" t="str">
            <v>2101005</v>
          </cell>
        </row>
        <row r="574">
          <cell r="R574" t="str">
            <v>1.3.3.2.00.24</v>
          </cell>
          <cell r="AA574" t="str">
            <v>2101006</v>
          </cell>
        </row>
        <row r="575">
          <cell r="R575" t="str">
            <v>1.3.3.2.00.25</v>
          </cell>
          <cell r="AA575" t="str">
            <v>2101007</v>
          </cell>
        </row>
        <row r="576">
          <cell r="R576" t="str">
            <v>1.3.3.2.00.26</v>
          </cell>
          <cell r="AA576" t="str">
            <v>2101008</v>
          </cell>
        </row>
        <row r="577">
          <cell r="R577" t="str">
            <v>1.3.3.2.00.27</v>
          </cell>
          <cell r="AA577" t="str">
            <v>2101009</v>
          </cell>
        </row>
        <row r="578">
          <cell r="R578" t="str">
            <v>1.3.3.2.01</v>
          </cell>
          <cell r="AA578" t="str">
            <v>2101010</v>
          </cell>
        </row>
        <row r="579">
          <cell r="R579" t="str">
            <v>1.3.3.2.02.01</v>
          </cell>
          <cell r="AA579" t="str">
            <v>2101011</v>
          </cell>
        </row>
        <row r="580">
          <cell r="R580" t="str">
            <v>1.3.3.2.02.02</v>
          </cell>
          <cell r="AA580" t="str">
            <v>2101012</v>
          </cell>
        </row>
        <row r="581">
          <cell r="R581" t="str">
            <v>1.3.3.2.02.03</v>
          </cell>
          <cell r="AA581" t="str">
            <v>2101013</v>
          </cell>
        </row>
        <row r="582">
          <cell r="R582" t="str">
            <v>1.3.3.2.03</v>
          </cell>
          <cell r="AA582" t="str">
            <v>2101014</v>
          </cell>
        </row>
        <row r="583">
          <cell r="R583" t="str">
            <v>1.3.3.2.05.01</v>
          </cell>
          <cell r="AA583" t="str">
            <v>2101015</v>
          </cell>
        </row>
        <row r="584">
          <cell r="R584" t="str">
            <v>1.3.3.2.05.02</v>
          </cell>
          <cell r="AA584" t="str">
            <v>2101016</v>
          </cell>
        </row>
        <row r="585">
          <cell r="R585" t="str">
            <v>1.3.3.2.05.03</v>
          </cell>
          <cell r="AA585" t="str">
            <v>2102001</v>
          </cell>
        </row>
        <row r="586">
          <cell r="R586" t="str">
            <v>1.3.3.2.05.04</v>
          </cell>
          <cell r="AA586" t="str">
            <v>2102002</v>
          </cell>
        </row>
        <row r="587">
          <cell r="R587" t="str">
            <v>1.3.3.2.05.05</v>
          </cell>
          <cell r="AA587" t="str">
            <v>2102003</v>
          </cell>
        </row>
        <row r="588">
          <cell r="R588" t="str">
            <v>1.3.3.2.06.01</v>
          </cell>
          <cell r="AA588" t="str">
            <v>2102004</v>
          </cell>
        </row>
        <row r="589">
          <cell r="R589" t="str">
            <v>1.3.3.2.06.02</v>
          </cell>
          <cell r="AA589" t="str">
            <v>2102005</v>
          </cell>
        </row>
        <row r="590">
          <cell r="R590" t="str">
            <v>1.3.3.2.06.03</v>
          </cell>
          <cell r="AA590" t="str">
            <v>2102006</v>
          </cell>
        </row>
        <row r="591">
          <cell r="R591" t="str">
            <v>1.3.3.2.06.04</v>
          </cell>
          <cell r="AA591" t="str">
            <v>2102008</v>
          </cell>
        </row>
        <row r="592">
          <cell r="R592" t="str">
            <v>1.3.3.2.06.05</v>
          </cell>
          <cell r="AA592" t="str">
            <v>2102009</v>
          </cell>
        </row>
        <row r="593">
          <cell r="R593" t="str">
            <v>1.3.3.2.06.06</v>
          </cell>
          <cell r="AA593" t="str">
            <v>2102010</v>
          </cell>
        </row>
        <row r="594">
          <cell r="R594" t="str">
            <v>1.3.3.2.06.07</v>
          </cell>
          <cell r="AA594" t="str">
            <v>2102011</v>
          </cell>
        </row>
        <row r="595">
          <cell r="R595" t="str">
            <v>1.3.3.2.06.08</v>
          </cell>
          <cell r="AA595" t="str">
            <v>2102012</v>
          </cell>
        </row>
        <row r="596">
          <cell r="R596" t="str">
            <v>1.3.3.2.07.01</v>
          </cell>
          <cell r="AA596" t="str">
            <v>2102013</v>
          </cell>
        </row>
        <row r="597">
          <cell r="R597" t="str">
            <v>1.3.3.2.07.02</v>
          </cell>
          <cell r="AA597" t="str">
            <v>2102014</v>
          </cell>
        </row>
        <row r="598">
          <cell r="R598" t="str">
            <v>1.3.3.2.09.01</v>
          </cell>
          <cell r="AA598" t="str">
            <v>2102015</v>
          </cell>
        </row>
        <row r="599">
          <cell r="R599" t="str">
            <v>1.3.3.2.09.02</v>
          </cell>
          <cell r="AA599" t="str">
            <v>2102016</v>
          </cell>
        </row>
        <row r="600">
          <cell r="R600" t="str">
            <v>1.3.3.2.09.03</v>
          </cell>
          <cell r="AA600" t="str">
            <v>2102017</v>
          </cell>
        </row>
        <row r="601">
          <cell r="R601" t="str">
            <v>1.3.3.2.09.04</v>
          </cell>
          <cell r="AA601" t="str">
            <v>2102018</v>
          </cell>
        </row>
        <row r="602">
          <cell r="R602" t="str">
            <v>1.3.3.2.09.05</v>
          </cell>
          <cell r="AA602" t="str">
            <v>2102019</v>
          </cell>
        </row>
        <row r="603">
          <cell r="R603" t="str">
            <v>1.3.3.2.09.06</v>
          </cell>
          <cell r="AA603" t="str">
            <v>2102020</v>
          </cell>
        </row>
        <row r="604">
          <cell r="R604" t="str">
            <v>1.3.3.3.01</v>
          </cell>
          <cell r="AA604" t="str">
            <v>2102021</v>
          </cell>
        </row>
        <row r="605">
          <cell r="R605" t="str">
            <v>1.3.3.3.01.01</v>
          </cell>
          <cell r="AA605" t="str">
            <v>2102022</v>
          </cell>
        </row>
        <row r="606">
          <cell r="R606" t="str">
            <v>1.3.3.3.03</v>
          </cell>
          <cell r="AA606" t="str">
            <v>2102024</v>
          </cell>
        </row>
        <row r="607">
          <cell r="R607" t="str">
            <v>1.3.3.3.03.01</v>
          </cell>
          <cell r="AA607" t="str">
            <v>2102025</v>
          </cell>
        </row>
        <row r="608">
          <cell r="R608" t="str">
            <v>1.3.3.3.03.02</v>
          </cell>
          <cell r="AA608" t="str">
            <v>2102030</v>
          </cell>
        </row>
        <row r="609">
          <cell r="R609" t="str">
            <v>1.3.3.3.04.01</v>
          </cell>
          <cell r="AA609" t="str">
            <v>2102031</v>
          </cell>
        </row>
        <row r="610">
          <cell r="R610" t="str">
            <v>1.3.3.3.04.02</v>
          </cell>
          <cell r="AA610" t="str">
            <v>2102033</v>
          </cell>
        </row>
        <row r="611">
          <cell r="R611" t="str">
            <v>1.3.3.3.04.03</v>
          </cell>
          <cell r="AA611" t="str">
            <v>2102034</v>
          </cell>
        </row>
        <row r="612">
          <cell r="R612" t="str">
            <v>1.3.3.3.04.04</v>
          </cell>
          <cell r="AA612" t="str">
            <v>2102035</v>
          </cell>
        </row>
        <row r="613">
          <cell r="R613" t="str">
            <v>1.3.3.3.04.05</v>
          </cell>
          <cell r="AA613" t="str">
            <v>2102036</v>
          </cell>
        </row>
        <row r="614">
          <cell r="R614" t="str">
            <v>1.3.3.3.04.06</v>
          </cell>
          <cell r="AA614" t="str">
            <v>2102038</v>
          </cell>
        </row>
        <row r="615">
          <cell r="R615" t="str">
            <v>1.3.3.3.04.07</v>
          </cell>
          <cell r="AA615" t="str">
            <v>2102039</v>
          </cell>
        </row>
        <row r="616">
          <cell r="R616" t="str">
            <v>1.3.3.3.04.08</v>
          </cell>
          <cell r="AA616" t="str">
            <v>2102040</v>
          </cell>
        </row>
        <row r="617">
          <cell r="R617" t="str">
            <v>1.3.3.3.04.09</v>
          </cell>
          <cell r="AA617" t="str">
            <v>2102041</v>
          </cell>
        </row>
        <row r="618">
          <cell r="R618" t="str">
            <v>1.3.3.3.04.10</v>
          </cell>
          <cell r="AA618" t="str">
            <v>2102042</v>
          </cell>
        </row>
        <row r="619">
          <cell r="R619" t="str">
            <v>1.3.3.3.04.11</v>
          </cell>
          <cell r="AA619" t="str">
            <v>2102043</v>
          </cell>
        </row>
        <row r="620">
          <cell r="R620" t="str">
            <v>1.3.3.3.04.14</v>
          </cell>
          <cell r="AA620" t="str">
            <v>2102044</v>
          </cell>
        </row>
        <row r="621">
          <cell r="R621" t="str">
            <v>1.3.3.3.07.01</v>
          </cell>
          <cell r="AA621" t="str">
            <v>2102045</v>
          </cell>
        </row>
        <row r="622">
          <cell r="R622" t="str">
            <v>1.3.3.3.07.02</v>
          </cell>
          <cell r="AA622" t="str">
            <v>2102046</v>
          </cell>
        </row>
        <row r="623">
          <cell r="R623" t="str">
            <v>1.3.3.3.07.03</v>
          </cell>
          <cell r="AA623" t="str">
            <v>2102047</v>
          </cell>
        </row>
        <row r="624">
          <cell r="R624" t="str">
            <v>1.3.3.3.07.04</v>
          </cell>
          <cell r="AA624" t="str">
            <v>2102048</v>
          </cell>
        </row>
        <row r="625">
          <cell r="R625" t="str">
            <v>1.3.3.3.08.01</v>
          </cell>
          <cell r="AA625" t="str">
            <v>2102049</v>
          </cell>
        </row>
        <row r="626">
          <cell r="R626" t="str">
            <v>1.3.3.3.12</v>
          </cell>
          <cell r="AA626" t="str">
            <v>2102050</v>
          </cell>
        </row>
        <row r="627">
          <cell r="R627" t="str">
            <v>1.3.3.3.14.01</v>
          </cell>
          <cell r="AA627" t="str">
            <v>2102051</v>
          </cell>
        </row>
        <row r="628">
          <cell r="R628" t="str">
            <v>1.3.3.3.14.02</v>
          </cell>
          <cell r="AA628" t="str">
            <v>2102052</v>
          </cell>
        </row>
        <row r="629">
          <cell r="R629" t="str">
            <v>1.3.3.3.14.03</v>
          </cell>
          <cell r="AA629" t="str">
            <v>2102053</v>
          </cell>
        </row>
        <row r="630">
          <cell r="R630" t="str">
            <v>1.3.3.3.14.04</v>
          </cell>
          <cell r="AA630" t="str">
            <v>2102054</v>
          </cell>
        </row>
        <row r="631">
          <cell r="R631" t="str">
            <v>1.3.3.3.15</v>
          </cell>
          <cell r="AA631" t="str">
            <v>2102055</v>
          </cell>
        </row>
        <row r="632">
          <cell r="R632" t="str">
            <v>1.3.3.3.18</v>
          </cell>
          <cell r="AA632" t="str">
            <v>2102056</v>
          </cell>
        </row>
        <row r="633">
          <cell r="R633" t="str">
            <v>1.3.3.3.19.01</v>
          </cell>
          <cell r="AA633" t="str">
            <v>2102057</v>
          </cell>
        </row>
        <row r="634">
          <cell r="R634" t="str">
            <v>1.3.3.3.19.02</v>
          </cell>
          <cell r="AA634" t="str">
            <v>2102058</v>
          </cell>
        </row>
        <row r="635">
          <cell r="R635" t="str">
            <v>1.3.3.3.20.01</v>
          </cell>
          <cell r="AA635" t="str">
            <v>2102059</v>
          </cell>
        </row>
        <row r="636">
          <cell r="R636" t="str">
            <v>1.3.3.3.20.02</v>
          </cell>
          <cell r="AA636" t="str">
            <v>2102060</v>
          </cell>
        </row>
        <row r="637">
          <cell r="R637" t="str">
            <v>1.3.3.3.20.03</v>
          </cell>
          <cell r="AA637" t="str">
            <v>2102061</v>
          </cell>
        </row>
        <row r="638">
          <cell r="R638" t="str">
            <v>1.3.3.3.20.04</v>
          </cell>
          <cell r="AA638" t="str">
            <v>2102062</v>
          </cell>
        </row>
        <row r="639">
          <cell r="R639" t="str">
            <v>1.3.3.3.20.05</v>
          </cell>
          <cell r="AA639" t="str">
            <v>2102063</v>
          </cell>
        </row>
        <row r="640">
          <cell r="R640" t="str">
            <v>1.3.3.3.20.06</v>
          </cell>
          <cell r="AA640" t="str">
            <v>2102064</v>
          </cell>
        </row>
        <row r="641">
          <cell r="R641" t="str">
            <v>1.3.3.3.20.07</v>
          </cell>
          <cell r="AA641" t="str">
            <v>2102065</v>
          </cell>
        </row>
        <row r="642">
          <cell r="R642" t="str">
            <v>1.3.3.3.20.21</v>
          </cell>
          <cell r="AA642" t="str">
            <v>2102066</v>
          </cell>
        </row>
        <row r="643">
          <cell r="R643" t="str">
            <v>1.3.3.3.20.22</v>
          </cell>
          <cell r="AA643" t="str">
            <v>2102069</v>
          </cell>
        </row>
        <row r="644">
          <cell r="R644" t="str">
            <v>1.3.3.3.20.41</v>
          </cell>
          <cell r="AA644" t="str">
            <v>2102070</v>
          </cell>
        </row>
        <row r="645">
          <cell r="R645" t="str">
            <v>1.3.3.3.20.42</v>
          </cell>
          <cell r="AA645" t="str">
            <v>2102071</v>
          </cell>
        </row>
        <row r="646">
          <cell r="R646" t="str">
            <v>1.3.3.3.20.43</v>
          </cell>
          <cell r="AA646" t="str">
            <v>2102073</v>
          </cell>
        </row>
        <row r="647">
          <cell r="R647" t="str">
            <v>1.3.3.3.20.44</v>
          </cell>
          <cell r="AA647" t="str">
            <v>2102074</v>
          </cell>
        </row>
        <row r="648">
          <cell r="R648" t="str">
            <v>1.3.3.3.20.45</v>
          </cell>
          <cell r="AA648" t="str">
            <v>2103010</v>
          </cell>
        </row>
        <row r="649">
          <cell r="R649" t="str">
            <v>1.3.3.3.20.46</v>
          </cell>
          <cell r="AA649" t="str">
            <v>2103011</v>
          </cell>
        </row>
        <row r="650">
          <cell r="R650" t="str">
            <v>1.3.3.3.20.47</v>
          </cell>
          <cell r="AA650" t="str">
            <v>2103012</v>
          </cell>
        </row>
        <row r="651">
          <cell r="R651" t="str">
            <v>1.3.3.3.20.48</v>
          </cell>
          <cell r="AA651" t="str">
            <v>2103017</v>
          </cell>
        </row>
        <row r="652">
          <cell r="R652" t="str">
            <v>1.3.3.3.20.49</v>
          </cell>
          <cell r="AA652" t="str">
            <v>2103018</v>
          </cell>
        </row>
        <row r="653">
          <cell r="R653" t="str">
            <v>1.3.3.3.20.50</v>
          </cell>
          <cell r="AA653" t="str">
            <v>2103019</v>
          </cell>
        </row>
        <row r="654">
          <cell r="R654" t="str">
            <v>1.3.3.3.20.51</v>
          </cell>
          <cell r="AA654" t="str">
            <v>2103020</v>
          </cell>
        </row>
        <row r="655">
          <cell r="R655" t="str">
            <v>1.3.3.3.20.52</v>
          </cell>
          <cell r="AA655" t="str">
            <v>2103021</v>
          </cell>
        </row>
        <row r="656">
          <cell r="R656" t="str">
            <v>1.3.3.3.20.53</v>
          </cell>
          <cell r="AA656" t="str">
            <v>2103022</v>
          </cell>
        </row>
        <row r="657">
          <cell r="R657" t="str">
            <v>1.3.3.3.20.54</v>
          </cell>
          <cell r="AA657" t="str">
            <v>2103024</v>
          </cell>
        </row>
        <row r="658">
          <cell r="R658" t="str">
            <v>1.3.3.3.20.55</v>
          </cell>
          <cell r="AA658" t="str">
            <v>2103025</v>
          </cell>
        </row>
        <row r="659">
          <cell r="R659" t="str">
            <v>1.3.3.3.20.56</v>
          </cell>
          <cell r="AA659" t="str">
            <v>2103026</v>
          </cell>
        </row>
        <row r="660">
          <cell r="R660" t="str">
            <v>1.3.3.3.20.57</v>
          </cell>
          <cell r="AA660" t="str">
            <v>2103027</v>
          </cell>
        </row>
        <row r="661">
          <cell r="R661" t="str">
            <v>1.3.3.3.20.58</v>
          </cell>
          <cell r="AA661" t="str">
            <v>2104001</v>
          </cell>
        </row>
        <row r="662">
          <cell r="R662" t="str">
            <v>1.3.3.4.01</v>
          </cell>
          <cell r="AA662" t="str">
            <v>2104002</v>
          </cell>
        </row>
        <row r="663">
          <cell r="R663" t="str">
            <v>1.3.3.4.01.01</v>
          </cell>
          <cell r="AA663" t="str">
            <v>2104003</v>
          </cell>
        </row>
        <row r="664">
          <cell r="R664" t="str">
            <v>1.3.3.4.01.02</v>
          </cell>
          <cell r="AA664" t="str">
            <v>2104004</v>
          </cell>
        </row>
        <row r="665">
          <cell r="R665" t="str">
            <v>1.3.3.4.01.03</v>
          </cell>
          <cell r="AA665" t="str">
            <v>2104005</v>
          </cell>
        </row>
        <row r="666">
          <cell r="R666" t="str">
            <v>1.3.3.4.02</v>
          </cell>
          <cell r="AA666" t="str">
            <v>2104008</v>
          </cell>
        </row>
        <row r="667">
          <cell r="R667" t="str">
            <v>1.3.3.4.03</v>
          </cell>
          <cell r="AA667" t="str">
            <v>2104009</v>
          </cell>
        </row>
        <row r="668">
          <cell r="R668" t="str">
            <v>1.3.3.4.03.01</v>
          </cell>
          <cell r="AA668" t="str">
            <v>2104010</v>
          </cell>
        </row>
        <row r="669">
          <cell r="R669" t="str">
            <v>1.3.3.4.03.02</v>
          </cell>
          <cell r="AA669" t="str">
            <v>2104011</v>
          </cell>
        </row>
        <row r="670">
          <cell r="R670" t="str">
            <v>1.3.3.4.03.04</v>
          </cell>
          <cell r="AA670" t="str">
            <v>2104012</v>
          </cell>
        </row>
        <row r="671">
          <cell r="R671" t="str">
            <v>1.3.3.4.03.05</v>
          </cell>
          <cell r="AA671" t="str">
            <v>2104013</v>
          </cell>
        </row>
        <row r="672">
          <cell r="R672" t="str">
            <v>1.3.3.4.03.06</v>
          </cell>
          <cell r="AA672" t="str">
            <v>2104014</v>
          </cell>
        </row>
        <row r="673">
          <cell r="R673" t="str">
            <v>1.3.3.4.04</v>
          </cell>
          <cell r="AA673" t="str">
            <v>2104015</v>
          </cell>
        </row>
        <row r="674">
          <cell r="R674" t="str">
            <v>1.3.3.4.09</v>
          </cell>
          <cell r="AA674" t="str">
            <v>2104016</v>
          </cell>
        </row>
        <row r="675">
          <cell r="R675" t="str">
            <v>1.3.3.4.15.01</v>
          </cell>
          <cell r="AA675" t="str">
            <v>2104017</v>
          </cell>
        </row>
        <row r="676">
          <cell r="R676" t="str">
            <v>1.3.3.4.15.02</v>
          </cell>
          <cell r="AA676" t="str">
            <v>2104018</v>
          </cell>
        </row>
        <row r="677">
          <cell r="R677" t="str">
            <v>1.3.3.4.15.03</v>
          </cell>
          <cell r="AA677" t="str">
            <v>2104020</v>
          </cell>
        </row>
        <row r="678">
          <cell r="R678" t="str">
            <v>1.3.3.4.15.04</v>
          </cell>
          <cell r="AA678" t="str">
            <v>2104021</v>
          </cell>
        </row>
        <row r="679">
          <cell r="R679" t="str">
            <v>1.3.3.4.16.03</v>
          </cell>
          <cell r="AA679" t="str">
            <v>2104022</v>
          </cell>
        </row>
        <row r="680">
          <cell r="R680" t="str">
            <v>1.3.3.4.16.04</v>
          </cell>
          <cell r="AA680" t="str">
            <v>2104024</v>
          </cell>
        </row>
        <row r="681">
          <cell r="R681" t="str">
            <v>1.3.3.4.16.05</v>
          </cell>
          <cell r="AA681" t="str">
            <v>2104026</v>
          </cell>
        </row>
        <row r="682">
          <cell r="R682" t="str">
            <v>1.3.3.4.16.06</v>
          </cell>
          <cell r="AA682" t="str">
            <v>2104027</v>
          </cell>
        </row>
        <row r="683">
          <cell r="R683" t="str">
            <v>1.3.3.4.17.01</v>
          </cell>
          <cell r="AA683" t="str">
            <v>2104028</v>
          </cell>
        </row>
        <row r="684">
          <cell r="R684" t="str">
            <v>1.3.3.4.17.02</v>
          </cell>
          <cell r="AA684" t="str">
            <v>2104030</v>
          </cell>
        </row>
        <row r="685">
          <cell r="R685" t="str">
            <v>1.3.3.4.17.03</v>
          </cell>
          <cell r="AA685">
            <v>2104034</v>
          </cell>
        </row>
        <row r="686">
          <cell r="R686" t="str">
            <v>1.3.3.4.17.04</v>
          </cell>
          <cell r="AA686">
            <v>2104035</v>
          </cell>
        </row>
        <row r="687">
          <cell r="R687" t="str">
            <v>1.3.3.4.17.05</v>
          </cell>
          <cell r="AA687" t="str">
            <v>2105004</v>
          </cell>
        </row>
        <row r="688">
          <cell r="R688" t="str">
            <v>1.3.3.4.17.06</v>
          </cell>
          <cell r="AA688" t="str">
            <v>2105010</v>
          </cell>
        </row>
        <row r="689">
          <cell r="R689" t="str">
            <v>1.3.3.4.17.07</v>
          </cell>
          <cell r="AA689" t="str">
            <v>2105013</v>
          </cell>
        </row>
        <row r="690">
          <cell r="R690" t="str">
            <v>1.3.3.4.17.08</v>
          </cell>
          <cell r="AA690" t="str">
            <v>2105014</v>
          </cell>
        </row>
        <row r="691">
          <cell r="R691" t="str">
            <v>1.3.3.4.18.01</v>
          </cell>
          <cell r="AA691" t="str">
            <v>2105015</v>
          </cell>
        </row>
        <row r="692">
          <cell r="R692" t="str">
            <v>1.3.3.4.19.01</v>
          </cell>
          <cell r="AA692" t="str">
            <v>2105017</v>
          </cell>
        </row>
        <row r="693">
          <cell r="R693" t="str">
            <v>1.3.3.4.19.02</v>
          </cell>
          <cell r="AA693" t="str">
            <v>2105018</v>
          </cell>
        </row>
        <row r="694">
          <cell r="R694" t="str">
            <v>1.3.3.4.19.03</v>
          </cell>
          <cell r="AA694" t="str">
            <v>2105019</v>
          </cell>
        </row>
        <row r="695">
          <cell r="R695" t="str">
            <v>1.3.3.4.19.04</v>
          </cell>
          <cell r="AA695" t="str">
            <v>2105020</v>
          </cell>
        </row>
        <row r="696">
          <cell r="R696" t="str">
            <v>1.3.3.4.21.01</v>
          </cell>
          <cell r="AA696" t="str">
            <v>2105021</v>
          </cell>
        </row>
        <row r="697">
          <cell r="R697" t="str">
            <v>1.3.3.4.21.02</v>
          </cell>
          <cell r="AA697" t="str">
            <v>2105023</v>
          </cell>
        </row>
        <row r="698">
          <cell r="R698" t="str">
            <v>1.3.3.4.21.03</v>
          </cell>
          <cell r="AA698" t="str">
            <v>2106001</v>
          </cell>
        </row>
        <row r="699">
          <cell r="R699" t="str">
            <v>1.3.3.4.21.04</v>
          </cell>
          <cell r="AA699" t="str">
            <v>2106002</v>
          </cell>
        </row>
        <row r="700">
          <cell r="R700" t="str">
            <v>1.3.3.4.21.05</v>
          </cell>
          <cell r="AA700" t="str">
            <v>2106003</v>
          </cell>
        </row>
        <row r="701">
          <cell r="R701" t="str">
            <v>1.3.3.4.21.06</v>
          </cell>
          <cell r="AA701" t="str">
            <v>2106005</v>
          </cell>
        </row>
        <row r="702">
          <cell r="R702" t="str">
            <v>1.3.3.4.22.01</v>
          </cell>
          <cell r="AA702" t="str">
            <v>2106007</v>
          </cell>
        </row>
        <row r="703">
          <cell r="R703" t="str">
            <v>1.3.3.4.22.02</v>
          </cell>
          <cell r="AA703" t="str">
            <v>2106010</v>
          </cell>
        </row>
        <row r="704">
          <cell r="R704" t="str">
            <v>1.3.3.5.01.01</v>
          </cell>
          <cell r="AA704" t="str">
            <v>2106014</v>
          </cell>
        </row>
        <row r="705">
          <cell r="R705" t="str">
            <v>1.3.3.5.01.02</v>
          </cell>
          <cell r="AA705" t="str">
            <v>2106015</v>
          </cell>
        </row>
        <row r="706">
          <cell r="R706" t="str">
            <v>1.3.3.5.01.03</v>
          </cell>
          <cell r="AA706" t="str">
            <v>2106019</v>
          </cell>
        </row>
        <row r="707">
          <cell r="R707" t="str">
            <v>1.3.3.5.01.04</v>
          </cell>
          <cell r="AA707" t="str">
            <v>2106020</v>
          </cell>
        </row>
        <row r="708">
          <cell r="R708" t="str">
            <v>1.3.3.5.01.05</v>
          </cell>
          <cell r="AA708" t="str">
            <v>2106022</v>
          </cell>
        </row>
        <row r="709">
          <cell r="R709" t="str">
            <v>1.3.3.5.01.06</v>
          </cell>
          <cell r="AA709">
            <v>2106033</v>
          </cell>
        </row>
        <row r="710">
          <cell r="R710" t="str">
            <v>1.3.3.5.01.07</v>
          </cell>
          <cell r="AA710" t="str">
            <v>2106034</v>
          </cell>
        </row>
        <row r="711">
          <cell r="R711" t="str">
            <v>1.3.3.5.01.08</v>
          </cell>
          <cell r="AA711" t="str">
            <v>2201001</v>
          </cell>
        </row>
        <row r="712">
          <cell r="R712" t="str">
            <v>1.3.3.5.01.09</v>
          </cell>
          <cell r="AA712" t="str">
            <v>2201002</v>
          </cell>
        </row>
        <row r="713">
          <cell r="R713" t="str">
            <v>1.3.3.5.01.10</v>
          </cell>
          <cell r="AA713" t="str">
            <v>2201003</v>
          </cell>
        </row>
        <row r="714">
          <cell r="R714" t="str">
            <v>1.3.3.5.01.12</v>
          </cell>
          <cell r="AA714" t="str">
            <v>2201004</v>
          </cell>
        </row>
        <row r="715">
          <cell r="R715" t="str">
            <v>1.3.3.5.01.13</v>
          </cell>
          <cell r="AA715" t="str">
            <v>2201005</v>
          </cell>
        </row>
        <row r="716">
          <cell r="R716" t="str">
            <v>1.3.3.5.01.14</v>
          </cell>
          <cell r="AA716" t="str">
            <v>2201006</v>
          </cell>
        </row>
        <row r="717">
          <cell r="R717" t="str">
            <v>1.3.3.5.01.19</v>
          </cell>
          <cell r="AA717" t="str">
            <v>2201012</v>
          </cell>
        </row>
        <row r="718">
          <cell r="R718" t="str">
            <v>1.3.3.5.01.20</v>
          </cell>
          <cell r="AA718" t="str">
            <v>2201013</v>
          </cell>
        </row>
        <row r="719">
          <cell r="R719" t="str">
            <v>1.3.3.5.02.01</v>
          </cell>
          <cell r="AA719" t="str">
            <v>2201014</v>
          </cell>
        </row>
        <row r="720">
          <cell r="R720" t="str">
            <v>1.3.3.5.02.02</v>
          </cell>
          <cell r="AA720" t="str">
            <v>2201015</v>
          </cell>
        </row>
        <row r="721">
          <cell r="R721" t="str">
            <v>1.3.3.5.03</v>
          </cell>
          <cell r="AA721" t="str">
            <v>2201016</v>
          </cell>
        </row>
        <row r="722">
          <cell r="R722" t="str">
            <v>1.3.3.5.03.11</v>
          </cell>
          <cell r="AA722" t="str">
            <v>2201017</v>
          </cell>
        </row>
        <row r="723">
          <cell r="R723" t="str">
            <v>1.3.3.5.04.01</v>
          </cell>
          <cell r="AA723" t="str">
            <v>2201018</v>
          </cell>
        </row>
        <row r="724">
          <cell r="R724" t="str">
            <v>1.3.3.5.04.02</v>
          </cell>
          <cell r="AA724" t="str">
            <v>2201021</v>
          </cell>
        </row>
        <row r="725">
          <cell r="R725" t="str">
            <v>1.3.3.5.04.03</v>
          </cell>
          <cell r="AA725" t="str">
            <v>2201022</v>
          </cell>
        </row>
        <row r="726">
          <cell r="R726" t="str">
            <v>1.3.3.5.04.05</v>
          </cell>
          <cell r="AA726" t="str">
            <v>2201023</v>
          </cell>
        </row>
        <row r="727">
          <cell r="R727" t="str">
            <v>1.3.3.5.04.15</v>
          </cell>
          <cell r="AA727" t="str">
            <v>2201026</v>
          </cell>
        </row>
        <row r="728">
          <cell r="R728" t="str">
            <v>1.3.3.5.07.03</v>
          </cell>
          <cell r="AA728" t="str">
            <v>2201028</v>
          </cell>
        </row>
        <row r="729">
          <cell r="R729" t="str">
            <v>1.3.3.5.07.04</v>
          </cell>
          <cell r="AA729" t="str">
            <v>2201029</v>
          </cell>
        </row>
        <row r="730">
          <cell r="R730" t="str">
            <v>1.3.3.5.08.01</v>
          </cell>
          <cell r="AA730" t="str">
            <v>2201030</v>
          </cell>
        </row>
        <row r="731">
          <cell r="R731" t="str">
            <v>1.3.3.6.01.01</v>
          </cell>
          <cell r="AA731" t="str">
            <v>2201031</v>
          </cell>
        </row>
        <row r="732">
          <cell r="R732" t="str">
            <v>1.3.3.6.01.02</v>
          </cell>
          <cell r="AA732" t="str">
            <v>2201032</v>
          </cell>
        </row>
        <row r="733">
          <cell r="R733" t="str">
            <v>1.3.3.6.01.03</v>
          </cell>
          <cell r="AA733" t="str">
            <v>2201033</v>
          </cell>
        </row>
        <row r="734">
          <cell r="R734" t="str">
            <v>1.3.3.6.01.04</v>
          </cell>
          <cell r="AA734" t="str">
            <v>2201034</v>
          </cell>
        </row>
        <row r="735">
          <cell r="R735" t="str">
            <v>1.3.3.6.01.05</v>
          </cell>
          <cell r="AA735" t="str">
            <v>2201035</v>
          </cell>
        </row>
        <row r="736">
          <cell r="R736" t="str">
            <v>1.3.3.6.02.01</v>
          </cell>
          <cell r="AA736" t="str">
            <v>2201036</v>
          </cell>
        </row>
        <row r="737">
          <cell r="R737" t="str">
            <v>1.3.3.6.02.02</v>
          </cell>
          <cell r="AA737" t="str">
            <v>2201037</v>
          </cell>
        </row>
        <row r="738">
          <cell r="R738" t="str">
            <v>1.3.3.6.03</v>
          </cell>
          <cell r="AA738" t="str">
            <v>2201038</v>
          </cell>
        </row>
        <row r="739">
          <cell r="R739" t="str">
            <v>1.3.3.6.03.01</v>
          </cell>
          <cell r="AA739" t="str">
            <v>2201039</v>
          </cell>
        </row>
        <row r="740">
          <cell r="R740" t="str">
            <v>1.3.3.6.03.02</v>
          </cell>
          <cell r="AA740" t="str">
            <v>2201041</v>
          </cell>
        </row>
        <row r="741">
          <cell r="R741" t="str">
            <v>1.3.3.6.04</v>
          </cell>
          <cell r="AA741" t="str">
            <v>2201043</v>
          </cell>
        </row>
        <row r="742">
          <cell r="R742" t="str">
            <v>1.3.3.7.01.01</v>
          </cell>
          <cell r="AA742" t="str">
            <v>2201044</v>
          </cell>
        </row>
        <row r="743">
          <cell r="R743" t="str">
            <v>1.3.3.7.01.02</v>
          </cell>
          <cell r="AA743" t="str">
            <v>2201046</v>
          </cell>
        </row>
        <row r="744">
          <cell r="R744" t="str">
            <v>1.3.3.7.01.03</v>
          </cell>
          <cell r="AA744" t="str">
            <v>2201047</v>
          </cell>
        </row>
        <row r="745">
          <cell r="R745" t="str">
            <v>1.3.3.7.01.04</v>
          </cell>
          <cell r="AA745" t="str">
            <v>2201048</v>
          </cell>
        </row>
        <row r="746">
          <cell r="R746" t="str">
            <v>1.3.3.7.02.01</v>
          </cell>
          <cell r="AA746" t="str">
            <v>2201049</v>
          </cell>
        </row>
        <row r="747">
          <cell r="R747" t="str">
            <v>1.3.3.7.02.02</v>
          </cell>
          <cell r="AA747" t="str">
            <v>2201050</v>
          </cell>
        </row>
        <row r="748">
          <cell r="R748" t="str">
            <v>1.3.3.7.03.01</v>
          </cell>
          <cell r="AA748" t="str">
            <v>2201051</v>
          </cell>
        </row>
        <row r="749">
          <cell r="R749" t="str">
            <v>1.3.3.7.03.02</v>
          </cell>
          <cell r="AA749" t="str">
            <v>2201052</v>
          </cell>
        </row>
        <row r="750">
          <cell r="R750" t="str">
            <v>1.3.3.7.03.03</v>
          </cell>
          <cell r="AA750" t="str">
            <v>2201054</v>
          </cell>
        </row>
        <row r="751">
          <cell r="R751" t="str">
            <v>1.3.3.8.00.01</v>
          </cell>
          <cell r="AA751" t="str">
            <v>2201055</v>
          </cell>
        </row>
        <row r="752">
          <cell r="R752" t="str">
            <v>1.3.3.8.00.02</v>
          </cell>
          <cell r="AA752" t="str">
            <v>2201056</v>
          </cell>
        </row>
        <row r="753">
          <cell r="R753" t="str">
            <v>1.3.3.8.01.01</v>
          </cell>
          <cell r="AA753" t="str">
            <v>2201057</v>
          </cell>
        </row>
        <row r="754">
          <cell r="R754" t="str">
            <v>1.3.3.8.01.02</v>
          </cell>
          <cell r="AA754" t="str">
            <v>2201058</v>
          </cell>
        </row>
        <row r="755">
          <cell r="R755" t="str">
            <v>1.3.3.8.02.01</v>
          </cell>
          <cell r="AA755" t="str">
            <v>2201060</v>
          </cell>
        </row>
        <row r="756">
          <cell r="R756" t="str">
            <v>1.3.3.8.02.02</v>
          </cell>
          <cell r="AA756" t="str">
            <v>2201061</v>
          </cell>
        </row>
        <row r="757">
          <cell r="R757" t="str">
            <v>1.3.3.8.03.01</v>
          </cell>
          <cell r="AA757" t="str">
            <v>2201062</v>
          </cell>
        </row>
        <row r="758">
          <cell r="R758" t="str">
            <v>1.3.3.8.03.02</v>
          </cell>
          <cell r="AA758" t="str">
            <v>2201063</v>
          </cell>
        </row>
        <row r="759">
          <cell r="R759" t="str">
            <v>1.3.3.9.01.01</v>
          </cell>
          <cell r="AA759" t="str">
            <v>2201064</v>
          </cell>
        </row>
        <row r="760">
          <cell r="R760" t="str">
            <v>1.3.3.9.01.02</v>
          </cell>
          <cell r="AA760" t="str">
            <v>2201065</v>
          </cell>
        </row>
        <row r="761">
          <cell r="R761" t="str">
            <v>1.3.3.9.01.03</v>
          </cell>
          <cell r="AA761" t="str">
            <v>2201067</v>
          </cell>
        </row>
        <row r="762">
          <cell r="R762" t="str">
            <v>1.3.3.9.01.04</v>
          </cell>
          <cell r="AA762" t="str">
            <v>2201068</v>
          </cell>
        </row>
        <row r="763">
          <cell r="R763" t="str">
            <v>1.3.3.9.03</v>
          </cell>
          <cell r="AA763" t="str">
            <v>2201069</v>
          </cell>
        </row>
        <row r="764">
          <cell r="R764" t="str">
            <v>1.3.3.9.03.01</v>
          </cell>
          <cell r="AA764" t="str">
            <v>2201070</v>
          </cell>
        </row>
        <row r="765">
          <cell r="R765" t="str">
            <v>1.3.3.9.03.02</v>
          </cell>
          <cell r="AA765" t="str">
            <v>2201071</v>
          </cell>
        </row>
        <row r="766">
          <cell r="R766" t="str">
            <v>1.3.3.9.03.03</v>
          </cell>
          <cell r="AA766" t="str">
            <v>2201072</v>
          </cell>
        </row>
        <row r="767">
          <cell r="R767" t="str">
            <v>1.3.3.9.05</v>
          </cell>
          <cell r="AA767" t="str">
            <v>2201073</v>
          </cell>
        </row>
        <row r="768">
          <cell r="R768" t="str">
            <v>1.3.3.9.06.01</v>
          </cell>
          <cell r="AA768" t="str">
            <v>2201074</v>
          </cell>
        </row>
        <row r="769">
          <cell r="R769" t="str">
            <v>1.3.3.9.06.02</v>
          </cell>
          <cell r="AA769" t="str">
            <v>2201075</v>
          </cell>
        </row>
        <row r="770">
          <cell r="R770" t="str">
            <v>1.3.3.9.07.01</v>
          </cell>
          <cell r="AA770" t="str">
            <v>2201076</v>
          </cell>
        </row>
        <row r="771">
          <cell r="R771" t="str">
            <v>1.3.3.9.07.02</v>
          </cell>
          <cell r="AA771" t="str">
            <v>2201077</v>
          </cell>
        </row>
        <row r="772">
          <cell r="R772" t="str">
            <v>1.3.3.9.07.03</v>
          </cell>
          <cell r="AA772" t="str">
            <v>2201079</v>
          </cell>
        </row>
        <row r="773">
          <cell r="R773" t="str">
            <v>1.3.3.9.07.04</v>
          </cell>
          <cell r="AA773" t="str">
            <v>2201080</v>
          </cell>
        </row>
        <row r="774">
          <cell r="R774" t="str">
            <v>1.3.3.9.07.05</v>
          </cell>
          <cell r="AA774" t="str">
            <v>2201081</v>
          </cell>
        </row>
        <row r="775">
          <cell r="R775" t="str">
            <v>1.3.3.9.07.06</v>
          </cell>
          <cell r="AA775" t="str">
            <v>2201082</v>
          </cell>
        </row>
        <row r="776">
          <cell r="R776" t="str">
            <v>1.3.3.9.07.07</v>
          </cell>
          <cell r="AA776" t="str">
            <v>2201083</v>
          </cell>
        </row>
        <row r="777">
          <cell r="R777" t="str">
            <v>1.3.3.9.07.08</v>
          </cell>
          <cell r="AA777" t="str">
            <v>2201084</v>
          </cell>
        </row>
        <row r="778">
          <cell r="R778" t="str">
            <v>1.3.3.9.07.09</v>
          </cell>
          <cell r="AA778" t="str">
            <v>2201085</v>
          </cell>
        </row>
        <row r="779">
          <cell r="R779" t="str">
            <v>1.3.3.9.07.10</v>
          </cell>
          <cell r="AA779" t="str">
            <v>2201086</v>
          </cell>
        </row>
        <row r="780">
          <cell r="R780" t="str">
            <v>1.3.3.9.07.11</v>
          </cell>
          <cell r="AA780" t="str">
            <v>2201087</v>
          </cell>
        </row>
        <row r="781">
          <cell r="R781" t="str">
            <v>1.3.3.9.08.01</v>
          </cell>
          <cell r="AA781" t="str">
            <v>2201089</v>
          </cell>
        </row>
        <row r="782">
          <cell r="R782" t="str">
            <v>1.3.3.9.09</v>
          </cell>
          <cell r="AA782" t="str">
            <v>2201094</v>
          </cell>
        </row>
        <row r="783">
          <cell r="R783" t="str">
            <v>1.3.3.9.09.01</v>
          </cell>
          <cell r="AA783" t="str">
            <v>2202011</v>
          </cell>
        </row>
        <row r="784">
          <cell r="R784" t="str">
            <v>1.3.3.9.09.02</v>
          </cell>
          <cell r="AA784" t="str">
            <v>2202037</v>
          </cell>
        </row>
        <row r="785">
          <cell r="R785" t="str">
            <v>1.3.3.9.10</v>
          </cell>
          <cell r="AA785" t="str">
            <v>2202039</v>
          </cell>
        </row>
        <row r="786">
          <cell r="R786" t="str">
            <v>1.3.3.9.10.01</v>
          </cell>
          <cell r="AA786" t="str">
            <v>2202040</v>
          </cell>
        </row>
        <row r="787">
          <cell r="R787" t="str">
            <v>1.3.3.9.10.01</v>
          </cell>
          <cell r="AA787" t="str">
            <v>2202041</v>
          </cell>
        </row>
        <row r="788">
          <cell r="R788" t="str">
            <v>1.3.3.9.11.01</v>
          </cell>
          <cell r="AA788" t="str">
            <v>2202042</v>
          </cell>
        </row>
        <row r="789">
          <cell r="R789" t="str">
            <v>1.3.3.9.11.02</v>
          </cell>
          <cell r="AA789" t="str">
            <v>2202045</v>
          </cell>
        </row>
        <row r="790">
          <cell r="R790" t="str">
            <v>1.3.3.9.11.03</v>
          </cell>
          <cell r="AA790" t="str">
            <v>2202049</v>
          </cell>
        </row>
        <row r="791">
          <cell r="R791" t="str">
            <v>1.3.3.9.11.04</v>
          </cell>
          <cell r="AA791" t="str">
            <v>2202050</v>
          </cell>
        </row>
        <row r="792">
          <cell r="R792" t="str">
            <v>1.3.3.9.11.05</v>
          </cell>
          <cell r="AA792" t="str">
            <v>2202051</v>
          </cell>
        </row>
        <row r="793">
          <cell r="R793" t="str">
            <v>1.3.3.9.11.06</v>
          </cell>
          <cell r="AA793" t="str">
            <v>2202054</v>
          </cell>
        </row>
        <row r="794">
          <cell r="R794" t="str">
            <v>1.3.3.9.11.08</v>
          </cell>
          <cell r="AA794" t="str">
            <v>2202055</v>
          </cell>
        </row>
        <row r="795">
          <cell r="R795" t="str">
            <v>1.3.3.11.07.11</v>
          </cell>
          <cell r="AA795" t="str">
            <v>2202056</v>
          </cell>
        </row>
        <row r="796">
          <cell r="R796" t="str">
            <v>1.3.3.11.08.08</v>
          </cell>
          <cell r="AA796" t="str">
            <v>2202061</v>
          </cell>
        </row>
        <row r="797">
          <cell r="R797" t="str">
            <v>1.3.3.11.11.12</v>
          </cell>
          <cell r="AA797" t="str">
            <v>2202062</v>
          </cell>
        </row>
        <row r="798">
          <cell r="R798" t="str">
            <v>1.3.3.11.11.13</v>
          </cell>
          <cell r="AA798" t="str">
            <v>2202063</v>
          </cell>
        </row>
        <row r="799">
          <cell r="R799" t="str">
            <v>A.1.2.3.2.09.01</v>
          </cell>
          <cell r="AA799" t="str">
            <v>2202064</v>
          </cell>
        </row>
        <row r="800">
          <cell r="R800" t="str">
            <v>A.1.2.3.2.09.02</v>
          </cell>
          <cell r="AA800" t="str">
            <v>2202065</v>
          </cell>
        </row>
        <row r="801">
          <cell r="R801" t="str">
            <v>A.1.2.3.2.09.04</v>
          </cell>
          <cell r="AA801" t="str">
            <v>2202066</v>
          </cell>
        </row>
        <row r="802">
          <cell r="R802" t="str">
            <v>A.1.2.3.2.09.05</v>
          </cell>
          <cell r="AA802" t="str">
            <v>2202067</v>
          </cell>
        </row>
        <row r="803">
          <cell r="R803" t="str">
            <v>A.1.2.3.2.09.06</v>
          </cell>
          <cell r="AA803" t="str">
            <v>2202068</v>
          </cell>
        </row>
        <row r="804">
          <cell r="R804" t="str">
            <v>A.1.3.3.11.03</v>
          </cell>
          <cell r="AA804" t="str">
            <v>2202069</v>
          </cell>
        </row>
        <row r="805">
          <cell r="R805" t="str">
            <v>A.1.3.3.4.04</v>
          </cell>
          <cell r="AA805" t="str">
            <v>2202070</v>
          </cell>
        </row>
        <row r="806">
          <cell r="R806" t="str">
            <v>F.1.3.3.1.00</v>
          </cell>
          <cell r="AA806" t="str">
            <v>2202071</v>
          </cell>
        </row>
        <row r="807">
          <cell r="R807" t="str">
            <v>F.1.3.3.2.00.08</v>
          </cell>
          <cell r="AA807" t="str">
            <v>2202072</v>
          </cell>
        </row>
        <row r="808">
          <cell r="R808" t="str">
            <v>F.1.3.3.2.00.10</v>
          </cell>
          <cell r="AA808" t="str">
            <v>2202073</v>
          </cell>
        </row>
        <row r="809">
          <cell r="R809" t="str">
            <v>F.1.3.3.2.00.17</v>
          </cell>
          <cell r="AA809" t="str">
            <v>2202074</v>
          </cell>
        </row>
        <row r="810">
          <cell r="R810" t="str">
            <v>F.1.3.3.2.00.18</v>
          </cell>
          <cell r="AA810" t="str">
            <v>2202075</v>
          </cell>
        </row>
        <row r="811">
          <cell r="R811" t="str">
            <v>F.1.3.3.2.00.20</v>
          </cell>
          <cell r="AA811" t="str">
            <v>2202076</v>
          </cell>
        </row>
        <row r="812">
          <cell r="R812" t="str">
            <v>F.1.3.3.2.00.21</v>
          </cell>
          <cell r="AA812" t="str">
            <v>2202077</v>
          </cell>
        </row>
        <row r="813">
          <cell r="R813" t="str">
            <v>F.1.3.3.2.00.22</v>
          </cell>
          <cell r="AA813" t="str">
            <v>2202079</v>
          </cell>
        </row>
        <row r="814">
          <cell r="R814" t="str">
            <v>F.1.3.3.2.00.23</v>
          </cell>
          <cell r="AA814" t="str">
            <v>2202080</v>
          </cell>
        </row>
        <row r="815">
          <cell r="R815" t="str">
            <v>F.1.3.3.2.00.25</v>
          </cell>
          <cell r="AA815" t="str">
            <v>2202081</v>
          </cell>
        </row>
        <row r="816">
          <cell r="R816" t="str">
            <v>F.1.3.3.2.00.26</v>
          </cell>
          <cell r="AA816" t="str">
            <v>2202083</v>
          </cell>
        </row>
        <row r="817">
          <cell r="R817" t="str">
            <v>F.1.3.3.2.00.29</v>
          </cell>
          <cell r="AA817" t="str">
            <v>2202084</v>
          </cell>
        </row>
        <row r="818">
          <cell r="R818" t="str">
            <v>F.1.3.3.3.03.01</v>
          </cell>
          <cell r="AA818" t="str">
            <v>2202085</v>
          </cell>
        </row>
        <row r="819">
          <cell r="R819" t="str">
            <v>F.1.3.3.3.03.02</v>
          </cell>
          <cell r="AA819" t="str">
            <v>2202086</v>
          </cell>
        </row>
        <row r="820">
          <cell r="R820" t="str">
            <v>F.1.3.3.3.12</v>
          </cell>
          <cell r="AA820">
            <v>2202087</v>
          </cell>
        </row>
        <row r="821">
          <cell r="R821" t="str">
            <v>F.1.3.3.3.14.01</v>
          </cell>
          <cell r="AA821" t="str">
            <v>2301004</v>
          </cell>
        </row>
        <row r="822">
          <cell r="R822" t="str">
            <v>F.1.3.3.3.14.02</v>
          </cell>
          <cell r="AA822" t="str">
            <v>2301005</v>
          </cell>
        </row>
        <row r="823">
          <cell r="R823" t="str">
            <v>F.1.3.3.3.14.03</v>
          </cell>
          <cell r="AA823" t="str">
            <v>2301007</v>
          </cell>
        </row>
        <row r="824">
          <cell r="R824" t="str">
            <v>F.1.3.3.3.14.04</v>
          </cell>
          <cell r="AA824" t="str">
            <v>2301008</v>
          </cell>
        </row>
        <row r="825">
          <cell r="R825" t="str">
            <v>F.1.3.3.3.15</v>
          </cell>
          <cell r="AA825" t="str">
            <v>2301010</v>
          </cell>
        </row>
        <row r="826">
          <cell r="R826" t="str">
            <v>F.1.3.3.3.18</v>
          </cell>
          <cell r="AA826" t="str">
            <v>2301011</v>
          </cell>
        </row>
        <row r="827">
          <cell r="R827" t="str">
            <v>F.1.3.3.3.19.01</v>
          </cell>
          <cell r="AA827" t="str">
            <v>2301013</v>
          </cell>
        </row>
        <row r="828">
          <cell r="R828" t="str">
            <v>F.1.3.3.3.19.02</v>
          </cell>
          <cell r="AA828" t="str">
            <v>2301014</v>
          </cell>
        </row>
        <row r="829">
          <cell r="R829" t="str">
            <v>F.1.3.3.3.20.01</v>
          </cell>
          <cell r="AA829" t="str">
            <v>2301024</v>
          </cell>
        </row>
        <row r="830">
          <cell r="R830" t="str">
            <v>F.1.3.3.3.20.02</v>
          </cell>
          <cell r="AA830" t="str">
            <v>2301027</v>
          </cell>
        </row>
        <row r="831">
          <cell r="R831" t="str">
            <v>F.1.3.3.3.20.03</v>
          </cell>
          <cell r="AA831" t="str">
            <v>2301028</v>
          </cell>
        </row>
        <row r="832">
          <cell r="R832" t="str">
            <v>F.1.3.3.3.20.04</v>
          </cell>
          <cell r="AA832" t="str">
            <v>2301029</v>
          </cell>
        </row>
        <row r="833">
          <cell r="R833" t="str">
            <v>F.1.3.3.3.20.05</v>
          </cell>
          <cell r="AA833" t="str">
            <v>2301030</v>
          </cell>
        </row>
        <row r="834">
          <cell r="R834" t="str">
            <v>F.1.3.3.3.20.06</v>
          </cell>
          <cell r="AA834" t="str">
            <v>2301031</v>
          </cell>
        </row>
        <row r="835">
          <cell r="R835" t="str">
            <v>F.1.3.3.3.20.07</v>
          </cell>
          <cell r="AA835" t="str">
            <v>2301034</v>
          </cell>
        </row>
        <row r="836">
          <cell r="R836" t="str">
            <v>F.1.3.3.3.20.21</v>
          </cell>
          <cell r="AA836" t="str">
            <v>2301035</v>
          </cell>
        </row>
        <row r="837">
          <cell r="R837" t="str">
            <v>F.1.3.3.3.20.22</v>
          </cell>
          <cell r="AA837" t="str">
            <v>2301042</v>
          </cell>
        </row>
        <row r="838">
          <cell r="R838" t="str">
            <v>F.1.3.3.3.20.42</v>
          </cell>
          <cell r="AA838" t="str">
            <v>2301047</v>
          </cell>
        </row>
        <row r="839">
          <cell r="R839" t="str">
            <v>F.1.3.3.3.20.41</v>
          </cell>
          <cell r="AA839" t="str">
            <v>2301061</v>
          </cell>
        </row>
        <row r="840">
          <cell r="R840" t="str">
            <v>F.1.3.3.3.20.43</v>
          </cell>
          <cell r="AA840" t="str">
            <v>2301062</v>
          </cell>
        </row>
        <row r="841">
          <cell r="R841" t="str">
            <v>F.1.3.3.3.20.44</v>
          </cell>
          <cell r="AA841" t="str">
            <v>2301063</v>
          </cell>
        </row>
        <row r="842">
          <cell r="R842" t="str">
            <v>F.1.3.3.3.20.45</v>
          </cell>
          <cell r="AA842" t="str">
            <v>2301064</v>
          </cell>
        </row>
        <row r="843">
          <cell r="R843" t="str">
            <v>F.1.3.3.3.20.46</v>
          </cell>
          <cell r="AA843" t="str">
            <v>2301065</v>
          </cell>
        </row>
        <row r="844">
          <cell r="R844" t="str">
            <v>F.1.3.3.3.20.47</v>
          </cell>
          <cell r="AA844" t="str">
            <v>2301066</v>
          </cell>
        </row>
        <row r="845">
          <cell r="R845" t="str">
            <v>F.1.3.3.3.20.48</v>
          </cell>
          <cell r="AA845" t="str">
            <v>2301075</v>
          </cell>
        </row>
        <row r="846">
          <cell r="R846" t="str">
            <v>F.1.3.3.3.20.49</v>
          </cell>
          <cell r="AA846" t="str">
            <v>2301076</v>
          </cell>
        </row>
        <row r="847">
          <cell r="R847" t="str">
            <v>F.1.3.3.3.20.50</v>
          </cell>
          <cell r="AA847" t="str">
            <v>2301077</v>
          </cell>
        </row>
        <row r="848">
          <cell r="R848" t="str">
            <v>F.1.3.3.3.20.56</v>
          </cell>
          <cell r="AA848" t="str">
            <v>2301079</v>
          </cell>
        </row>
        <row r="849">
          <cell r="R849" t="str">
            <v>F.1.3.3.3.20.57</v>
          </cell>
          <cell r="AA849" t="str">
            <v>2301080</v>
          </cell>
        </row>
        <row r="850">
          <cell r="R850" t="str">
            <v>F.1.3.3.3.20.58</v>
          </cell>
          <cell r="AA850" t="str">
            <v>2301081</v>
          </cell>
        </row>
        <row r="851">
          <cell r="R851" t="str">
            <v>F.1.3.3.4.01</v>
          </cell>
          <cell r="AA851" t="str">
            <v>2301086</v>
          </cell>
        </row>
        <row r="852">
          <cell r="R852" t="str">
            <v>F.1.3.3.4.02</v>
          </cell>
          <cell r="AA852" t="str">
            <v>2302002</v>
          </cell>
        </row>
        <row r="853">
          <cell r="R853" t="str">
            <v>F.1.3.3.4.03.01</v>
          </cell>
          <cell r="AA853" t="str">
            <v>2302003</v>
          </cell>
        </row>
        <row r="854">
          <cell r="R854" t="str">
            <v>F.1.3.3.4.03.02</v>
          </cell>
          <cell r="AA854" t="str">
            <v>2302004</v>
          </cell>
        </row>
        <row r="855">
          <cell r="R855" t="str">
            <v>F.1.3.3.4.03.04</v>
          </cell>
          <cell r="AA855" t="str">
            <v>2302006</v>
          </cell>
        </row>
        <row r="856">
          <cell r="R856" t="str">
            <v>F.1.3.3.4.03.05</v>
          </cell>
          <cell r="AA856" t="str">
            <v>2302007</v>
          </cell>
        </row>
        <row r="857">
          <cell r="R857" t="str">
            <v>F.1.3.3.4.03.06</v>
          </cell>
          <cell r="AA857" t="str">
            <v>2302010</v>
          </cell>
        </row>
        <row r="858">
          <cell r="R858" t="str">
            <v>F.1.3.3.4.09</v>
          </cell>
          <cell r="AA858" t="str">
            <v>2302011</v>
          </cell>
        </row>
        <row r="859">
          <cell r="R859" t="str">
            <v>F.1.3.3.4.15.01</v>
          </cell>
          <cell r="AA859" t="str">
            <v>2302012</v>
          </cell>
        </row>
        <row r="860">
          <cell r="R860" t="str">
            <v>F.1.3.3.4.15.03</v>
          </cell>
          <cell r="AA860" t="str">
            <v>2302013</v>
          </cell>
        </row>
        <row r="861">
          <cell r="R861" t="str">
            <v>F.1.3.3.4.15.04</v>
          </cell>
          <cell r="AA861" t="str">
            <v>2302014</v>
          </cell>
        </row>
        <row r="862">
          <cell r="R862" t="str">
            <v>F.1.3.3.4.16.05</v>
          </cell>
          <cell r="AA862" t="str">
            <v>2302015</v>
          </cell>
        </row>
        <row r="863">
          <cell r="R863" t="str">
            <v>F.1.3.3.4.16.03</v>
          </cell>
          <cell r="AA863" t="str">
            <v>2302016</v>
          </cell>
        </row>
        <row r="864">
          <cell r="R864" t="str">
            <v>F.1.3.3.4.16.04</v>
          </cell>
          <cell r="AA864" t="str">
            <v>2302017</v>
          </cell>
        </row>
        <row r="865">
          <cell r="R865" t="str">
            <v>F.1.3.3.4.16.06</v>
          </cell>
          <cell r="AA865" t="str">
            <v>2302019</v>
          </cell>
        </row>
        <row r="866">
          <cell r="R866" t="str">
            <v>F.1.3.3.4.17.01</v>
          </cell>
          <cell r="AA866" t="str">
            <v>2302020</v>
          </cell>
        </row>
        <row r="867">
          <cell r="R867" t="str">
            <v>F.1.3.3.4.17.02</v>
          </cell>
          <cell r="AA867" t="str">
            <v>2302021</v>
          </cell>
        </row>
        <row r="868">
          <cell r="R868" t="str">
            <v>F.1.3.3.4.17.03</v>
          </cell>
          <cell r="AA868" t="str">
            <v>2302022</v>
          </cell>
        </row>
        <row r="869">
          <cell r="R869" t="str">
            <v>F.1.3.3.4.17.04</v>
          </cell>
          <cell r="AA869" t="str">
            <v>2302023</v>
          </cell>
        </row>
        <row r="870">
          <cell r="R870" t="str">
            <v>F.1.3.3.4.17.05</v>
          </cell>
          <cell r="AA870" t="str">
            <v>2302024</v>
          </cell>
        </row>
        <row r="871">
          <cell r="R871" t="str">
            <v>F.1.3.3.4.17.06</v>
          </cell>
          <cell r="AA871" t="str">
            <v>2302029</v>
          </cell>
        </row>
        <row r="872">
          <cell r="R872" t="str">
            <v>F.1.3.3.4.17.07</v>
          </cell>
          <cell r="AA872" t="str">
            <v>2302033</v>
          </cell>
        </row>
        <row r="873">
          <cell r="R873" t="str">
            <v>F.1.3.3.4.17.08</v>
          </cell>
          <cell r="AA873" t="str">
            <v>2302034</v>
          </cell>
        </row>
        <row r="874">
          <cell r="R874" t="str">
            <v>F.1.3.3.4.19.01</v>
          </cell>
          <cell r="AA874" t="str">
            <v>2302035</v>
          </cell>
        </row>
        <row r="875">
          <cell r="R875" t="str">
            <v>F.1.3.3.4.19.02</v>
          </cell>
          <cell r="AA875" t="str">
            <v>2302036</v>
          </cell>
        </row>
        <row r="876">
          <cell r="R876" t="str">
            <v>F.1.3.3.4.19.03</v>
          </cell>
          <cell r="AA876" t="str">
            <v>2302037</v>
          </cell>
        </row>
        <row r="877">
          <cell r="R877" t="str">
            <v>F.1.3.3.4.21.01</v>
          </cell>
          <cell r="AA877" t="str">
            <v>2302039</v>
          </cell>
        </row>
        <row r="878">
          <cell r="R878" t="str">
            <v>F.1.3.3.4.21.02</v>
          </cell>
          <cell r="AA878" t="str">
            <v>2302041</v>
          </cell>
        </row>
        <row r="879">
          <cell r="R879" t="str">
            <v>F.1.3.3.4.21.03</v>
          </cell>
          <cell r="AA879" t="str">
            <v>2302042</v>
          </cell>
        </row>
        <row r="880">
          <cell r="R880" t="str">
            <v>F.1.3.3.4.21.04</v>
          </cell>
          <cell r="AA880" t="str">
            <v>2302043</v>
          </cell>
        </row>
        <row r="881">
          <cell r="R881" t="str">
            <v>F.1.3.3.4.21.05</v>
          </cell>
          <cell r="AA881" t="str">
            <v>2302050</v>
          </cell>
        </row>
        <row r="882">
          <cell r="R882" t="str">
            <v>F.1.3.3.4.21.06</v>
          </cell>
          <cell r="AA882" t="str">
            <v>2302051</v>
          </cell>
        </row>
        <row r="883">
          <cell r="R883" t="str">
            <v>F.1.3.3.4.22.01</v>
          </cell>
          <cell r="AA883" t="str">
            <v>2302052</v>
          </cell>
        </row>
        <row r="884">
          <cell r="R884" t="str">
            <v>F.1.3.3.4.22.02</v>
          </cell>
          <cell r="AA884" t="str">
            <v>2302053</v>
          </cell>
        </row>
        <row r="885">
          <cell r="R885" t="str">
            <v>F.1.3.3.5.01.03</v>
          </cell>
          <cell r="AA885" t="str">
            <v>2302054</v>
          </cell>
        </row>
        <row r="886">
          <cell r="R886" t="str">
            <v>F.1.3.3.5.01.05</v>
          </cell>
          <cell r="AA886" t="str">
            <v>2302055</v>
          </cell>
        </row>
        <row r="887">
          <cell r="R887" t="str">
            <v>F.1.3.3.5.01.09</v>
          </cell>
          <cell r="AA887" t="str">
            <v>2302056</v>
          </cell>
        </row>
        <row r="888">
          <cell r="R888" t="str">
            <v>F.1.3.3.5.03</v>
          </cell>
          <cell r="AA888" t="str">
            <v>2302057</v>
          </cell>
        </row>
        <row r="889">
          <cell r="R889" t="str">
            <v>F.1.3.3.5.04.01</v>
          </cell>
          <cell r="AA889" t="str">
            <v>2302058</v>
          </cell>
        </row>
        <row r="890">
          <cell r="R890" t="str">
            <v>F.1.3.3.5.04.02</v>
          </cell>
          <cell r="AA890" t="str">
            <v>2302059</v>
          </cell>
        </row>
        <row r="891">
          <cell r="R891" t="str">
            <v>F.1.3.3.5.04.05</v>
          </cell>
          <cell r="AA891" t="str">
            <v>2302061</v>
          </cell>
        </row>
        <row r="892">
          <cell r="R892" t="str">
            <v>F.1.3.3.5.08.01</v>
          </cell>
          <cell r="AA892" t="str">
            <v>2302062</v>
          </cell>
        </row>
        <row r="893">
          <cell r="R893" t="str">
            <v>F.1.3.3.6.03</v>
          </cell>
          <cell r="AA893" t="str">
            <v>2302065</v>
          </cell>
        </row>
        <row r="894">
          <cell r="R894" t="str">
            <v>F.1.3.3.7.02</v>
          </cell>
          <cell r="AA894" t="str">
            <v>2302066</v>
          </cell>
        </row>
        <row r="895">
          <cell r="R895" t="str">
            <v>F.1.3.3.8.03</v>
          </cell>
          <cell r="AA895" t="str">
            <v>2302068</v>
          </cell>
        </row>
        <row r="896">
          <cell r="R896" t="str">
            <v>F.1.3.3.8.01</v>
          </cell>
          <cell r="AA896" t="str">
            <v>2302073</v>
          </cell>
        </row>
        <row r="897">
          <cell r="R897" t="str">
            <v>F.1.3.3.8.02</v>
          </cell>
          <cell r="AA897" t="str">
            <v>2302074</v>
          </cell>
        </row>
        <row r="898">
          <cell r="R898" t="str">
            <v>F.1.3.3.9.01.03</v>
          </cell>
          <cell r="AA898" t="str">
            <v>2302076</v>
          </cell>
        </row>
        <row r="899">
          <cell r="R899" t="str">
            <v>F.1.3.3.9.03.01</v>
          </cell>
          <cell r="AA899" t="str">
            <v>2302078</v>
          </cell>
        </row>
        <row r="900">
          <cell r="R900" t="str">
            <v>F.1.3.3.9.03.02</v>
          </cell>
          <cell r="AA900" t="str">
            <v>2302079</v>
          </cell>
        </row>
        <row r="901">
          <cell r="R901" t="str">
            <v>F.1.3.3.9.03.03</v>
          </cell>
          <cell r="AA901" t="str">
            <v>2302081</v>
          </cell>
        </row>
        <row r="902">
          <cell r="R902" t="str">
            <v>F.1.3.3.10.00.01</v>
          </cell>
          <cell r="AA902" t="str">
            <v>2302083</v>
          </cell>
        </row>
        <row r="903">
          <cell r="R903" t="str">
            <v>F.1.3.3.11.01.01</v>
          </cell>
          <cell r="AA903" t="str">
            <v>2302084</v>
          </cell>
        </row>
        <row r="904">
          <cell r="R904" t="str">
            <v>F.1.3.3.11.01.02</v>
          </cell>
          <cell r="AA904" t="str">
            <v>2302086</v>
          </cell>
        </row>
        <row r="905">
          <cell r="R905" t="str">
            <v>F.1.3.3.11.02.01</v>
          </cell>
          <cell r="AA905" t="str">
            <v>2302087</v>
          </cell>
        </row>
        <row r="906">
          <cell r="R906" t="str">
            <v>F.1.3.3.11.05</v>
          </cell>
          <cell r="AA906" t="str">
            <v>2302089</v>
          </cell>
        </row>
        <row r="907">
          <cell r="R907" t="str">
            <v>F.1.3.3.11.06.02</v>
          </cell>
          <cell r="AA907" t="str">
            <v>2302090</v>
          </cell>
        </row>
        <row r="908">
          <cell r="R908" t="str">
            <v>F.1.3.3.11.06.01</v>
          </cell>
          <cell r="AA908" t="str">
            <v>2302094</v>
          </cell>
        </row>
        <row r="909">
          <cell r="R909" t="str">
            <v>F.1.3.3.11.07.01</v>
          </cell>
          <cell r="AA909" t="str">
            <v>2302101</v>
          </cell>
        </row>
        <row r="910">
          <cell r="R910" t="str">
            <v>F.1.3.3.11.07.02</v>
          </cell>
          <cell r="AA910" t="str">
            <v>2401008</v>
          </cell>
        </row>
        <row r="911">
          <cell r="R911" t="str">
            <v>F.1.3.3.11.07.03</v>
          </cell>
          <cell r="AA911" t="str">
            <v>2401009</v>
          </cell>
        </row>
        <row r="912">
          <cell r="R912" t="str">
            <v>F.1.3.3.11.07.04</v>
          </cell>
          <cell r="AA912" t="str">
            <v>2401010</v>
          </cell>
        </row>
        <row r="913">
          <cell r="R913" t="str">
            <v>F.1.3.3.11.07.05</v>
          </cell>
          <cell r="AA913" t="str">
            <v>2401011</v>
          </cell>
        </row>
        <row r="914">
          <cell r="R914" t="str">
            <v>F.1.3.3.11.07.11</v>
          </cell>
          <cell r="AA914" t="str">
            <v>2401012</v>
          </cell>
        </row>
        <row r="915">
          <cell r="R915" t="str">
            <v>F.1.3.3.11.08.06</v>
          </cell>
          <cell r="AA915" t="str">
            <v>2401017</v>
          </cell>
        </row>
        <row r="916">
          <cell r="R916" t="str">
            <v>F.1.3.3.11.09.01</v>
          </cell>
          <cell r="AA916" t="str">
            <v>2401019</v>
          </cell>
        </row>
        <row r="917">
          <cell r="R917" t="str">
            <v>F.1.3.3.11.09.03</v>
          </cell>
          <cell r="AA917" t="str">
            <v>2401020</v>
          </cell>
        </row>
        <row r="918">
          <cell r="R918" t="str">
            <v>F.1.3.3.11.10.01</v>
          </cell>
          <cell r="AA918" t="str">
            <v>2401021</v>
          </cell>
        </row>
        <row r="919">
          <cell r="R919" t="str">
            <v>F.1.3.3.11.10.02</v>
          </cell>
          <cell r="AA919" t="str">
            <v>2401023</v>
          </cell>
        </row>
        <row r="920">
          <cell r="R920" t="str">
            <v>F.1.3.3.11.11.05</v>
          </cell>
          <cell r="AA920" t="str">
            <v>2401024</v>
          </cell>
        </row>
        <row r="921">
          <cell r="R921" t="str">
            <v>F.1.3.3.11.11.06</v>
          </cell>
          <cell r="AA921" t="str">
            <v>2401026</v>
          </cell>
        </row>
        <row r="922">
          <cell r="R922" t="str">
            <v>F.1.3.3.11.08.07</v>
          </cell>
          <cell r="AA922" t="str">
            <v>2401027</v>
          </cell>
        </row>
        <row r="923">
          <cell r="R923" t="str">
            <v>F.1.3.3.11.11.14</v>
          </cell>
          <cell r="AA923" t="str">
            <v>2401029</v>
          </cell>
        </row>
        <row r="924">
          <cell r="R924" t="str">
            <v>F.A.1.3.3.4.04</v>
          </cell>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DBE83-0833-4CC4-B5EB-D7A8F19CAE24}">
  <dimension ref="A1:M972"/>
  <sheetViews>
    <sheetView showGridLines="0" topLeftCell="D52" zoomScale="90" zoomScaleNormal="90" workbookViewId="0">
      <selection activeCell="M60" sqref="M60"/>
    </sheetView>
  </sheetViews>
  <sheetFormatPr baseColWidth="10" defaultColWidth="14.44140625" defaultRowHeight="15" customHeight="1" x14ac:dyDescent="0.3"/>
  <cols>
    <col min="1" max="1" width="9.109375" style="2" customWidth="1"/>
    <col min="2" max="2" width="23" style="2" customWidth="1"/>
    <col min="3" max="3" width="114.109375" style="19" customWidth="1"/>
    <col min="4" max="4" width="12.109375" style="2" customWidth="1"/>
    <col min="5" max="5" width="12.109375" style="70" customWidth="1"/>
    <col min="6" max="6" width="18.109375" style="64" customWidth="1"/>
    <col min="7" max="7" width="16.5546875" style="65" customWidth="1"/>
    <col min="8" max="8" width="16.5546875" style="66" bestFit="1" customWidth="1"/>
    <col min="9" max="9" width="16.77734375" style="67" bestFit="1" customWidth="1"/>
    <col min="10" max="10" width="14.88671875" style="2" bestFit="1" customWidth="1"/>
    <col min="11" max="11" width="17.6640625" style="40" bestFit="1" customWidth="1"/>
    <col min="12" max="12" width="18.88671875" style="40" bestFit="1" customWidth="1"/>
    <col min="13" max="13" width="20" style="40" bestFit="1" customWidth="1"/>
    <col min="14" max="16384" width="14.44140625" style="2"/>
  </cols>
  <sheetData>
    <row r="1" spans="1:13" ht="87.6" customHeight="1" x14ac:dyDescent="0.3">
      <c r="A1" s="94" t="s">
        <v>97</v>
      </c>
      <c r="B1" s="94"/>
      <c r="C1" s="94"/>
      <c r="D1" s="94"/>
      <c r="E1" s="95"/>
      <c r="F1" s="96" t="s">
        <v>98</v>
      </c>
      <c r="G1" s="96"/>
      <c r="H1" s="96" t="s">
        <v>99</v>
      </c>
      <c r="I1" s="96"/>
      <c r="J1" s="99" t="s">
        <v>100</v>
      </c>
      <c r="K1" s="99"/>
      <c r="L1" s="97" t="s">
        <v>96</v>
      </c>
      <c r="M1" s="97"/>
    </row>
    <row r="2" spans="1:13" ht="36.75" customHeight="1" x14ac:dyDescent="0.3">
      <c r="A2" s="24" t="s">
        <v>0</v>
      </c>
      <c r="B2" s="3" t="s">
        <v>1</v>
      </c>
      <c r="C2" s="4" t="s">
        <v>2</v>
      </c>
      <c r="D2" s="3" t="s">
        <v>3</v>
      </c>
      <c r="E2" s="42" t="s">
        <v>4</v>
      </c>
      <c r="F2" s="43" t="s">
        <v>5</v>
      </c>
      <c r="G2" s="44" t="s">
        <v>6</v>
      </c>
      <c r="H2" s="45" t="s">
        <v>5</v>
      </c>
      <c r="I2" s="46" t="s">
        <v>6</v>
      </c>
      <c r="J2" s="3" t="s">
        <v>5</v>
      </c>
      <c r="K2" s="37" t="s">
        <v>6</v>
      </c>
      <c r="L2" s="71" t="s">
        <v>5</v>
      </c>
      <c r="M2" s="37" t="s">
        <v>6</v>
      </c>
    </row>
    <row r="3" spans="1:13" ht="25.05" customHeight="1" x14ac:dyDescent="0.3">
      <c r="A3" s="72" t="s">
        <v>7</v>
      </c>
      <c r="B3" s="75" t="s">
        <v>8</v>
      </c>
      <c r="C3" s="11" t="s">
        <v>9</v>
      </c>
      <c r="D3" s="10" t="s">
        <v>10</v>
      </c>
      <c r="E3" s="47">
        <f>6*1</f>
        <v>6</v>
      </c>
      <c r="F3" s="48">
        <v>21400000</v>
      </c>
      <c r="G3" s="49">
        <v>128400000</v>
      </c>
      <c r="H3" s="50">
        <v>19350000</v>
      </c>
      <c r="I3" s="51">
        <v>116100000</v>
      </c>
      <c r="J3" s="35">
        <v>19850000</v>
      </c>
      <c r="K3" s="38">
        <v>119100000</v>
      </c>
      <c r="L3" s="38">
        <v>20200000</v>
      </c>
      <c r="M3" s="38">
        <v>121200000</v>
      </c>
    </row>
    <row r="4" spans="1:13" ht="80.400000000000006" customHeight="1" x14ac:dyDescent="0.3">
      <c r="A4" s="73"/>
      <c r="B4" s="76"/>
      <c r="C4" s="12" t="s">
        <v>11</v>
      </c>
      <c r="D4" s="6" t="s">
        <v>10</v>
      </c>
      <c r="E4" s="52">
        <f>1200*6*1</f>
        <v>7200</v>
      </c>
      <c r="F4" s="48">
        <v>17500</v>
      </c>
      <c r="G4" s="49">
        <v>126000000</v>
      </c>
      <c r="H4" s="50">
        <v>14400</v>
      </c>
      <c r="I4" s="51">
        <v>103680000</v>
      </c>
      <c r="J4" s="35">
        <v>13100</v>
      </c>
      <c r="K4" s="38">
        <v>94320000</v>
      </c>
      <c r="L4" s="38">
        <v>15000</v>
      </c>
      <c r="M4" s="38">
        <v>108000000</v>
      </c>
    </row>
    <row r="5" spans="1:13" ht="25.05" customHeight="1" x14ac:dyDescent="0.3">
      <c r="A5" s="73"/>
      <c r="B5" s="76"/>
      <c r="C5" s="11" t="s">
        <v>12</v>
      </c>
      <c r="D5" s="6" t="s">
        <v>10</v>
      </c>
      <c r="E5" s="47">
        <f>8*6*1</f>
        <v>48</v>
      </c>
      <c r="F5" s="48">
        <v>325000</v>
      </c>
      <c r="G5" s="49">
        <v>15600000</v>
      </c>
      <c r="H5" s="50">
        <v>220000</v>
      </c>
      <c r="I5" s="51">
        <v>10560000</v>
      </c>
      <c r="J5" s="35">
        <v>370000</v>
      </c>
      <c r="K5" s="38">
        <v>17760000</v>
      </c>
      <c r="L5" s="38">
        <v>305000</v>
      </c>
      <c r="M5" s="38">
        <v>14640000</v>
      </c>
    </row>
    <row r="6" spans="1:13" ht="25.05" customHeight="1" x14ac:dyDescent="0.3">
      <c r="A6" s="74"/>
      <c r="B6" s="77"/>
      <c r="C6" s="11" t="s">
        <v>66</v>
      </c>
      <c r="D6" s="6" t="s">
        <v>10</v>
      </c>
      <c r="E6" s="47">
        <f>30*1</f>
        <v>30</v>
      </c>
      <c r="F6" s="48">
        <v>2900000</v>
      </c>
      <c r="G6" s="49">
        <v>87000000</v>
      </c>
      <c r="H6" s="50">
        <v>2660000</v>
      </c>
      <c r="I6" s="51">
        <v>79800000</v>
      </c>
      <c r="J6" s="35">
        <v>2780000</v>
      </c>
      <c r="K6" s="38">
        <v>83400000</v>
      </c>
      <c r="L6" s="38">
        <v>2780000</v>
      </c>
      <c r="M6" s="38">
        <v>83400000</v>
      </c>
    </row>
    <row r="7" spans="1:13" ht="25.05" customHeight="1" x14ac:dyDescent="0.3">
      <c r="A7" s="89" t="s">
        <v>13</v>
      </c>
      <c r="B7" s="89"/>
      <c r="C7" s="89"/>
      <c r="D7" s="89"/>
      <c r="E7" s="89"/>
      <c r="F7" s="48"/>
      <c r="G7" s="53">
        <v>357000000</v>
      </c>
      <c r="H7" s="50"/>
      <c r="I7" s="54">
        <v>310140000</v>
      </c>
      <c r="J7" s="35"/>
      <c r="K7" s="39">
        <v>314580000</v>
      </c>
      <c r="L7" s="38"/>
      <c r="M7" s="39">
        <v>327240000</v>
      </c>
    </row>
    <row r="8" spans="1:13" ht="25.05" customHeight="1" x14ac:dyDescent="0.3">
      <c r="A8" s="85" t="s">
        <v>14</v>
      </c>
      <c r="B8" s="90" t="s">
        <v>15</v>
      </c>
      <c r="C8" s="13" t="s">
        <v>67</v>
      </c>
      <c r="D8" s="6" t="s">
        <v>10</v>
      </c>
      <c r="E8" s="47">
        <f>40*30*1</f>
        <v>1200</v>
      </c>
      <c r="F8" s="48">
        <v>95000</v>
      </c>
      <c r="G8" s="49">
        <v>114000000</v>
      </c>
      <c r="H8" s="50">
        <v>58000</v>
      </c>
      <c r="I8" s="51">
        <v>69600000</v>
      </c>
      <c r="J8" s="35">
        <v>72000</v>
      </c>
      <c r="K8" s="38">
        <v>86400000</v>
      </c>
      <c r="L8" s="38">
        <v>75000</v>
      </c>
      <c r="M8" s="38">
        <v>90000000</v>
      </c>
    </row>
    <row r="9" spans="1:13" ht="25.05" customHeight="1" x14ac:dyDescent="0.3">
      <c r="A9" s="85"/>
      <c r="B9" s="90"/>
      <c r="C9" s="13" t="s">
        <v>68</v>
      </c>
      <c r="D9" s="6" t="s">
        <v>10</v>
      </c>
      <c r="E9" s="47">
        <f>150*30*1</f>
        <v>4500</v>
      </c>
      <c r="F9" s="48">
        <v>64000</v>
      </c>
      <c r="G9" s="49">
        <v>288000000</v>
      </c>
      <c r="H9" s="50">
        <v>27000</v>
      </c>
      <c r="I9" s="51">
        <v>121500000</v>
      </c>
      <c r="J9" s="35">
        <v>41000</v>
      </c>
      <c r="K9" s="38">
        <v>184500000</v>
      </c>
      <c r="L9" s="38">
        <v>44000</v>
      </c>
      <c r="M9" s="38">
        <v>198000000</v>
      </c>
    </row>
    <row r="10" spans="1:13" ht="25.05" customHeight="1" x14ac:dyDescent="0.3">
      <c r="A10" s="85"/>
      <c r="B10" s="90"/>
      <c r="C10" s="13" t="s">
        <v>69</v>
      </c>
      <c r="D10" s="6" t="s">
        <v>10</v>
      </c>
      <c r="E10" s="47">
        <f>150*25*1</f>
        <v>3750</v>
      </c>
      <c r="F10" s="48">
        <v>47500</v>
      </c>
      <c r="G10" s="49">
        <v>178125000</v>
      </c>
      <c r="H10" s="50">
        <v>10500</v>
      </c>
      <c r="I10" s="51">
        <v>39375000</v>
      </c>
      <c r="J10" s="35">
        <v>24500</v>
      </c>
      <c r="K10" s="38">
        <v>91875000</v>
      </c>
      <c r="L10" s="38">
        <v>27500</v>
      </c>
      <c r="M10" s="38">
        <v>103125000</v>
      </c>
    </row>
    <row r="11" spans="1:13" ht="25.05" customHeight="1" x14ac:dyDescent="0.3">
      <c r="A11" s="85"/>
      <c r="B11" s="90"/>
      <c r="C11" s="13" t="s">
        <v>70</v>
      </c>
      <c r="D11" s="6" t="s">
        <v>10</v>
      </c>
      <c r="E11" s="47">
        <f>150*25*1</f>
        <v>3750</v>
      </c>
      <c r="F11" s="48">
        <v>66000</v>
      </c>
      <c r="G11" s="49">
        <v>247500000</v>
      </c>
      <c r="H11" s="50">
        <v>29000</v>
      </c>
      <c r="I11" s="51">
        <v>108750000</v>
      </c>
      <c r="J11" s="35">
        <v>43000</v>
      </c>
      <c r="K11" s="38">
        <v>161250000</v>
      </c>
      <c r="L11" s="38">
        <v>46000</v>
      </c>
      <c r="M11" s="38">
        <v>172500000</v>
      </c>
    </row>
    <row r="12" spans="1:13" ht="25.05" customHeight="1" x14ac:dyDescent="0.3">
      <c r="A12" s="85"/>
      <c r="B12" s="90"/>
      <c r="C12" s="14" t="s">
        <v>71</v>
      </c>
      <c r="D12" s="6" t="s">
        <v>10</v>
      </c>
      <c r="E12" s="47">
        <f>40*30*1</f>
        <v>1200</v>
      </c>
      <c r="F12" s="48">
        <v>85000</v>
      </c>
      <c r="G12" s="49">
        <v>102000000</v>
      </c>
      <c r="H12" s="50">
        <v>48000</v>
      </c>
      <c r="I12" s="51">
        <v>57600000</v>
      </c>
      <c r="J12" s="35">
        <v>62000</v>
      </c>
      <c r="K12" s="38">
        <v>74400000</v>
      </c>
      <c r="L12" s="38">
        <v>65000</v>
      </c>
      <c r="M12" s="38">
        <v>78000000</v>
      </c>
    </row>
    <row r="13" spans="1:13" ht="25.05" customHeight="1" x14ac:dyDescent="0.3">
      <c r="A13" s="85"/>
      <c r="B13" s="90"/>
      <c r="C13" s="13" t="s">
        <v>16</v>
      </c>
      <c r="D13" s="6" t="s">
        <v>10</v>
      </c>
      <c r="E13" s="47">
        <v>50</v>
      </c>
      <c r="F13" s="48">
        <v>608000</v>
      </c>
      <c r="G13" s="49">
        <v>30400000</v>
      </c>
      <c r="H13" s="50">
        <v>432000</v>
      </c>
      <c r="I13" s="51">
        <v>21600000</v>
      </c>
      <c r="J13" s="35">
        <v>424000</v>
      </c>
      <c r="K13" s="38">
        <v>21200000</v>
      </c>
      <c r="L13" s="38">
        <v>488000</v>
      </c>
      <c r="M13" s="38">
        <v>24400000</v>
      </c>
    </row>
    <row r="14" spans="1:13" ht="25.05" customHeight="1" x14ac:dyDescent="0.3">
      <c r="A14" s="85"/>
      <c r="B14" s="90"/>
      <c r="C14" s="13" t="s">
        <v>17</v>
      </c>
      <c r="D14" s="6" t="s">
        <v>10</v>
      </c>
      <c r="E14" s="47">
        <v>40</v>
      </c>
      <c r="F14" s="48">
        <v>608000</v>
      </c>
      <c r="G14" s="49">
        <v>24320000</v>
      </c>
      <c r="H14" s="50">
        <v>432000</v>
      </c>
      <c r="I14" s="51">
        <v>17280000</v>
      </c>
      <c r="J14" s="35">
        <v>424000</v>
      </c>
      <c r="K14" s="38">
        <v>16960000</v>
      </c>
      <c r="L14" s="38">
        <v>488000</v>
      </c>
      <c r="M14" s="38">
        <v>19520000</v>
      </c>
    </row>
    <row r="15" spans="1:13" ht="25.05" customHeight="1" x14ac:dyDescent="0.3">
      <c r="A15" s="85"/>
      <c r="B15" s="90"/>
      <c r="C15" s="13" t="s">
        <v>18</v>
      </c>
      <c r="D15" s="6" t="s">
        <v>10</v>
      </c>
      <c r="E15" s="47">
        <v>15</v>
      </c>
      <c r="F15" s="48">
        <v>278000</v>
      </c>
      <c r="G15" s="49">
        <v>4170000</v>
      </c>
      <c r="H15" s="50">
        <v>128000</v>
      </c>
      <c r="I15" s="51">
        <v>1920000</v>
      </c>
      <c r="J15" s="35">
        <v>68000</v>
      </c>
      <c r="K15" s="38">
        <v>1020000</v>
      </c>
      <c r="L15" s="38">
        <v>158000</v>
      </c>
      <c r="M15" s="38">
        <v>2370000</v>
      </c>
    </row>
    <row r="16" spans="1:13" ht="25.05" customHeight="1" x14ac:dyDescent="0.3">
      <c r="A16" s="85"/>
      <c r="B16" s="90"/>
      <c r="C16" s="7" t="s">
        <v>58</v>
      </c>
      <c r="D16" s="6" t="s">
        <v>10</v>
      </c>
      <c r="E16" s="47">
        <v>1</v>
      </c>
      <c r="F16" s="48">
        <v>1456322</v>
      </c>
      <c r="G16" s="49">
        <v>1456322</v>
      </c>
      <c r="H16" s="50">
        <v>1216322</v>
      </c>
      <c r="I16" s="51">
        <v>1216322</v>
      </c>
      <c r="J16" s="35">
        <v>1336322</v>
      </c>
      <c r="K16" s="38">
        <v>1336322</v>
      </c>
      <c r="L16" s="38">
        <v>1336322</v>
      </c>
      <c r="M16" s="38">
        <v>1336322</v>
      </c>
    </row>
    <row r="17" spans="1:13" ht="25.05" customHeight="1" x14ac:dyDescent="0.3">
      <c r="A17" s="82" t="s">
        <v>19</v>
      </c>
      <c r="B17" s="82"/>
      <c r="C17" s="82"/>
      <c r="D17" s="82"/>
      <c r="E17" s="82"/>
      <c r="F17" s="48"/>
      <c r="G17" s="53">
        <v>989971322</v>
      </c>
      <c r="H17" s="50"/>
      <c r="I17" s="54">
        <v>438841322</v>
      </c>
      <c r="J17" s="35">
        <v>0</v>
      </c>
      <c r="K17" s="39">
        <v>638941322</v>
      </c>
      <c r="L17" s="38"/>
      <c r="M17" s="39">
        <v>689251322</v>
      </c>
    </row>
    <row r="18" spans="1:13" ht="25.05" customHeight="1" x14ac:dyDescent="0.3">
      <c r="A18" s="72" t="s">
        <v>20</v>
      </c>
      <c r="B18" s="91" t="s">
        <v>21</v>
      </c>
      <c r="C18" s="13" t="s">
        <v>22</v>
      </c>
      <c r="D18" s="8" t="s">
        <v>10</v>
      </c>
      <c r="E18" s="55">
        <v>1</v>
      </c>
      <c r="F18" s="48">
        <v>25200000</v>
      </c>
      <c r="G18" s="49">
        <v>25200000</v>
      </c>
      <c r="H18" s="50">
        <v>23250000</v>
      </c>
      <c r="I18" s="51">
        <v>23250000</v>
      </c>
      <c r="J18" s="35">
        <v>23550000</v>
      </c>
      <c r="K18" s="38">
        <v>23550000</v>
      </c>
      <c r="L18" s="38">
        <v>24000000</v>
      </c>
      <c r="M18" s="38">
        <v>24000000</v>
      </c>
    </row>
    <row r="19" spans="1:13" ht="25.05" customHeight="1" x14ac:dyDescent="0.3">
      <c r="A19" s="73"/>
      <c r="B19" s="92"/>
      <c r="C19" s="13" t="s">
        <v>23</v>
      </c>
      <c r="D19" s="8" t="s">
        <v>10</v>
      </c>
      <c r="E19" s="55">
        <v>1</v>
      </c>
      <c r="F19" s="48">
        <v>11180000</v>
      </c>
      <c r="G19" s="49">
        <v>11180000</v>
      </c>
      <c r="H19" s="50">
        <v>9250000</v>
      </c>
      <c r="I19" s="51">
        <v>9250000</v>
      </c>
      <c r="J19" s="35">
        <v>9570000</v>
      </c>
      <c r="K19" s="38">
        <v>9570000</v>
      </c>
      <c r="L19" s="38">
        <v>10000000</v>
      </c>
      <c r="M19" s="38">
        <v>10000000</v>
      </c>
    </row>
    <row r="20" spans="1:13" ht="25.05" customHeight="1" x14ac:dyDescent="0.3">
      <c r="A20" s="73"/>
      <c r="B20" s="92"/>
      <c r="C20" s="13" t="s">
        <v>24</v>
      </c>
      <c r="D20" s="8" t="s">
        <v>10</v>
      </c>
      <c r="E20" s="55">
        <v>1</v>
      </c>
      <c r="F20" s="48">
        <v>19200000</v>
      </c>
      <c r="G20" s="49">
        <v>19200000</v>
      </c>
      <c r="H20" s="50">
        <v>17250000</v>
      </c>
      <c r="I20" s="51">
        <v>17250000</v>
      </c>
      <c r="J20" s="35">
        <v>17550000</v>
      </c>
      <c r="K20" s="38">
        <v>17550000</v>
      </c>
      <c r="L20" s="38">
        <v>18000000</v>
      </c>
      <c r="M20" s="38">
        <v>18000000</v>
      </c>
    </row>
    <row r="21" spans="1:13" ht="25.05" customHeight="1" x14ac:dyDescent="0.3">
      <c r="A21" s="74"/>
      <c r="B21" s="93"/>
      <c r="C21" s="13" t="s">
        <v>25</v>
      </c>
      <c r="D21" s="6" t="s">
        <v>10</v>
      </c>
      <c r="E21" s="55">
        <v>1</v>
      </c>
      <c r="F21" s="48">
        <v>9500000</v>
      </c>
      <c r="G21" s="49">
        <v>9500000</v>
      </c>
      <c r="H21" s="50">
        <v>7250000</v>
      </c>
      <c r="I21" s="51">
        <v>7250000</v>
      </c>
      <c r="J21" s="35">
        <v>7250000</v>
      </c>
      <c r="K21" s="38">
        <v>7250000</v>
      </c>
      <c r="L21" s="38">
        <v>8000000</v>
      </c>
      <c r="M21" s="38">
        <v>8000000</v>
      </c>
    </row>
    <row r="22" spans="1:13" ht="25.05" customHeight="1" x14ac:dyDescent="0.3">
      <c r="A22" s="82" t="s">
        <v>26</v>
      </c>
      <c r="B22" s="82"/>
      <c r="C22" s="82"/>
      <c r="D22" s="82"/>
      <c r="E22" s="82"/>
      <c r="F22" s="48"/>
      <c r="G22" s="53">
        <v>65080000</v>
      </c>
      <c r="H22" s="50"/>
      <c r="I22" s="54">
        <v>57000000</v>
      </c>
      <c r="J22" s="35">
        <v>0</v>
      </c>
      <c r="K22" s="39">
        <v>57920000</v>
      </c>
      <c r="L22" s="38">
        <v>0</v>
      </c>
      <c r="M22" s="39">
        <v>60000000</v>
      </c>
    </row>
    <row r="23" spans="1:13" ht="25.05" customHeight="1" x14ac:dyDescent="0.3">
      <c r="A23" s="85" t="s">
        <v>27</v>
      </c>
      <c r="B23" s="84" t="s">
        <v>28</v>
      </c>
      <c r="C23" s="15" t="s">
        <v>29</v>
      </c>
      <c r="D23" s="6" t="s">
        <v>10</v>
      </c>
      <c r="E23" s="47">
        <v>1</v>
      </c>
      <c r="F23" s="48">
        <v>39290000</v>
      </c>
      <c r="G23" s="49">
        <v>39290000</v>
      </c>
      <c r="H23" s="50">
        <v>37250000</v>
      </c>
      <c r="I23" s="51">
        <v>37250000</v>
      </c>
      <c r="J23" s="35">
        <v>37460000</v>
      </c>
      <c r="K23" s="38">
        <v>37460000</v>
      </c>
      <c r="L23" s="38">
        <v>38000000</v>
      </c>
      <c r="M23" s="38">
        <v>38000000</v>
      </c>
    </row>
    <row r="24" spans="1:13" ht="25.05" customHeight="1" x14ac:dyDescent="0.3">
      <c r="A24" s="85"/>
      <c r="B24" s="84"/>
      <c r="C24" s="15" t="s">
        <v>30</v>
      </c>
      <c r="D24" s="6" t="s">
        <v>10</v>
      </c>
      <c r="E24" s="47">
        <v>1</v>
      </c>
      <c r="F24" s="48">
        <v>9840000</v>
      </c>
      <c r="G24" s="49">
        <v>9840000</v>
      </c>
      <c r="H24" s="50">
        <v>7800000</v>
      </c>
      <c r="I24" s="51">
        <v>7800000</v>
      </c>
      <c r="J24" s="35">
        <v>8010000</v>
      </c>
      <c r="K24" s="38">
        <v>8010000</v>
      </c>
      <c r="L24" s="38">
        <v>8550000</v>
      </c>
      <c r="M24" s="38">
        <v>8550000</v>
      </c>
    </row>
    <row r="25" spans="1:13" ht="25.05" customHeight="1" x14ac:dyDescent="0.3">
      <c r="A25" s="85"/>
      <c r="B25" s="84"/>
      <c r="C25" s="16" t="s">
        <v>31</v>
      </c>
      <c r="D25" s="8" t="s">
        <v>10</v>
      </c>
      <c r="E25" s="47">
        <v>1</v>
      </c>
      <c r="F25" s="48">
        <v>7000000</v>
      </c>
      <c r="G25" s="49">
        <v>7000000</v>
      </c>
      <c r="H25" s="50">
        <v>5050000</v>
      </c>
      <c r="I25" s="51">
        <v>5050000</v>
      </c>
      <c r="J25" s="35">
        <v>5350000</v>
      </c>
      <c r="K25" s="38">
        <v>5350000</v>
      </c>
      <c r="L25" s="38">
        <v>5800000</v>
      </c>
      <c r="M25" s="38">
        <v>5800000</v>
      </c>
    </row>
    <row r="26" spans="1:13" ht="25.05" customHeight="1" x14ac:dyDescent="0.3">
      <c r="A26" s="85"/>
      <c r="B26" s="84"/>
      <c r="C26" s="20" t="s">
        <v>32</v>
      </c>
      <c r="D26" s="21" t="s">
        <v>10</v>
      </c>
      <c r="E26" s="56">
        <v>1</v>
      </c>
      <c r="F26" s="48">
        <v>14300000</v>
      </c>
      <c r="G26" s="49">
        <v>14300000</v>
      </c>
      <c r="H26" s="50">
        <v>12350000</v>
      </c>
      <c r="I26" s="51">
        <v>12350000</v>
      </c>
      <c r="J26" s="35">
        <v>12650000</v>
      </c>
      <c r="K26" s="38">
        <v>12650000</v>
      </c>
      <c r="L26" s="38">
        <v>13100000</v>
      </c>
      <c r="M26" s="38">
        <v>13100000</v>
      </c>
    </row>
    <row r="27" spans="1:13" ht="25.05" customHeight="1" x14ac:dyDescent="0.3">
      <c r="A27" s="85"/>
      <c r="B27" s="84"/>
      <c r="C27" s="20" t="s">
        <v>33</v>
      </c>
      <c r="D27" s="21" t="s">
        <v>10</v>
      </c>
      <c r="E27" s="56">
        <v>1</v>
      </c>
      <c r="F27" s="48">
        <v>31290000</v>
      </c>
      <c r="G27" s="49">
        <v>31290000</v>
      </c>
      <c r="H27" s="50">
        <v>29250000</v>
      </c>
      <c r="I27" s="51">
        <v>29250000</v>
      </c>
      <c r="J27" s="35">
        <v>29460000</v>
      </c>
      <c r="K27" s="38">
        <v>29460000</v>
      </c>
      <c r="L27" s="38">
        <v>30000000</v>
      </c>
      <c r="M27" s="38">
        <v>30000000</v>
      </c>
    </row>
    <row r="28" spans="1:13" ht="25.05" customHeight="1" x14ac:dyDescent="0.3">
      <c r="A28" s="85"/>
      <c r="B28" s="84"/>
      <c r="C28" s="20" t="s">
        <v>34</v>
      </c>
      <c r="D28" s="22" t="s">
        <v>10</v>
      </c>
      <c r="E28" s="57">
        <v>1</v>
      </c>
      <c r="F28" s="48">
        <v>26260000</v>
      </c>
      <c r="G28" s="49">
        <v>26260000</v>
      </c>
      <c r="H28" s="50">
        <v>24250000</v>
      </c>
      <c r="I28" s="51">
        <v>24250000</v>
      </c>
      <c r="J28" s="35">
        <v>24490000</v>
      </c>
      <c r="K28" s="38">
        <v>24490000</v>
      </c>
      <c r="L28" s="38">
        <v>25000000</v>
      </c>
      <c r="M28" s="38">
        <v>25000000</v>
      </c>
    </row>
    <row r="29" spans="1:13" ht="25.05" customHeight="1" x14ac:dyDescent="0.3">
      <c r="A29" s="85"/>
      <c r="B29" s="84"/>
      <c r="C29" s="20" t="s">
        <v>35</v>
      </c>
      <c r="D29" s="22" t="s">
        <v>10</v>
      </c>
      <c r="E29" s="57">
        <v>1</v>
      </c>
      <c r="F29" s="48">
        <v>31255000</v>
      </c>
      <c r="G29" s="49">
        <v>31255000</v>
      </c>
      <c r="H29" s="50">
        <v>29305000</v>
      </c>
      <c r="I29" s="51">
        <v>29305000</v>
      </c>
      <c r="J29" s="35">
        <v>29605000</v>
      </c>
      <c r="K29" s="38">
        <v>29605000</v>
      </c>
      <c r="L29" s="38">
        <v>30055000</v>
      </c>
      <c r="M29" s="38">
        <v>30055000</v>
      </c>
    </row>
    <row r="30" spans="1:13" ht="25.05" customHeight="1" x14ac:dyDescent="0.3">
      <c r="A30" s="82" t="s">
        <v>36</v>
      </c>
      <c r="B30" s="82"/>
      <c r="C30" s="82"/>
      <c r="D30" s="82"/>
      <c r="E30" s="82"/>
      <c r="F30" s="48"/>
      <c r="G30" s="53">
        <v>159235000</v>
      </c>
      <c r="H30" s="50"/>
      <c r="I30" s="54">
        <v>145255000</v>
      </c>
      <c r="J30" s="35"/>
      <c r="K30" s="39">
        <v>147025000</v>
      </c>
      <c r="L30" s="38"/>
      <c r="M30" s="39">
        <v>150505000</v>
      </c>
    </row>
    <row r="31" spans="1:13" ht="25.05" customHeight="1" x14ac:dyDescent="0.3">
      <c r="A31" s="86" t="s">
        <v>37</v>
      </c>
      <c r="B31" s="75" t="s">
        <v>38</v>
      </c>
      <c r="C31" s="11" t="s">
        <v>39</v>
      </c>
      <c r="D31" s="6" t="s">
        <v>10</v>
      </c>
      <c r="E31" s="58">
        <v>1</v>
      </c>
      <c r="F31" s="48">
        <v>7000000</v>
      </c>
      <c r="G31" s="49">
        <v>7000000</v>
      </c>
      <c r="H31" s="50">
        <v>5680000</v>
      </c>
      <c r="I31" s="51">
        <v>5680000</v>
      </c>
      <c r="J31" s="35">
        <v>4720000</v>
      </c>
      <c r="K31" s="38">
        <v>4720000</v>
      </c>
      <c r="L31" s="38">
        <v>5800000</v>
      </c>
      <c r="M31" s="38">
        <v>5800000</v>
      </c>
    </row>
    <row r="32" spans="1:13" ht="25.05" customHeight="1" x14ac:dyDescent="0.3">
      <c r="A32" s="87"/>
      <c r="B32" s="76"/>
      <c r="C32" s="11" t="s">
        <v>40</v>
      </c>
      <c r="D32" s="27" t="s">
        <v>10</v>
      </c>
      <c r="E32" s="47">
        <f>20*25</f>
        <v>500</v>
      </c>
      <c r="F32" s="48">
        <v>18500</v>
      </c>
      <c r="G32" s="49">
        <v>9250000</v>
      </c>
      <c r="H32" s="50">
        <v>14800</v>
      </c>
      <c r="I32" s="51">
        <v>7400000</v>
      </c>
      <c r="J32" s="35">
        <v>14700</v>
      </c>
      <c r="K32" s="38">
        <v>7350000</v>
      </c>
      <c r="L32" s="38">
        <v>16000</v>
      </c>
      <c r="M32" s="38">
        <v>8000000</v>
      </c>
    </row>
    <row r="33" spans="1:13" ht="25.05" customHeight="1" x14ac:dyDescent="0.3">
      <c r="A33" s="87"/>
      <c r="B33" s="76"/>
      <c r="C33" s="11" t="s">
        <v>41</v>
      </c>
      <c r="D33" s="6" t="s">
        <v>10</v>
      </c>
      <c r="E33" s="47">
        <v>1</v>
      </c>
      <c r="F33" s="48">
        <v>5700000</v>
      </c>
      <c r="G33" s="49">
        <v>5700000</v>
      </c>
      <c r="H33" s="50">
        <v>4380000</v>
      </c>
      <c r="I33" s="51">
        <v>4380000</v>
      </c>
      <c r="J33" s="35">
        <v>3420000</v>
      </c>
      <c r="K33" s="38">
        <v>3420000</v>
      </c>
      <c r="L33" s="38">
        <v>4500000</v>
      </c>
      <c r="M33" s="38">
        <v>4500000</v>
      </c>
    </row>
    <row r="34" spans="1:13" ht="25.05" customHeight="1" x14ac:dyDescent="0.3">
      <c r="A34" s="88"/>
      <c r="B34" s="77"/>
      <c r="C34" s="11" t="s">
        <v>42</v>
      </c>
      <c r="D34" s="26" t="s">
        <v>10</v>
      </c>
      <c r="E34" s="47">
        <f>5*1</f>
        <v>5</v>
      </c>
      <c r="F34" s="48">
        <v>18350000</v>
      </c>
      <c r="G34" s="49">
        <v>91750000</v>
      </c>
      <c r="H34" s="50">
        <v>15800000</v>
      </c>
      <c r="I34" s="51">
        <v>79000000</v>
      </c>
      <c r="J34" s="35">
        <v>15350000</v>
      </c>
      <c r="K34" s="38">
        <v>76750000</v>
      </c>
      <c r="L34" s="38">
        <v>16500000</v>
      </c>
      <c r="M34" s="38">
        <v>82500000</v>
      </c>
    </row>
    <row r="35" spans="1:13" ht="25.05" customHeight="1" x14ac:dyDescent="0.3">
      <c r="A35" s="82" t="s">
        <v>43</v>
      </c>
      <c r="B35" s="82"/>
      <c r="C35" s="82"/>
      <c r="D35" s="82"/>
      <c r="E35" s="82"/>
      <c r="F35" s="59"/>
      <c r="G35" s="53">
        <v>113700000</v>
      </c>
      <c r="H35" s="50"/>
      <c r="I35" s="54">
        <v>96460000</v>
      </c>
      <c r="J35" s="35"/>
      <c r="K35" s="39">
        <v>92240000</v>
      </c>
      <c r="L35" s="38"/>
      <c r="M35" s="39">
        <v>100800000</v>
      </c>
    </row>
    <row r="36" spans="1:13" ht="25.05" customHeight="1" x14ac:dyDescent="0.3">
      <c r="A36" s="25" t="s">
        <v>44</v>
      </c>
      <c r="B36" s="28" t="s">
        <v>45</v>
      </c>
      <c r="C36" s="9" t="s">
        <v>46</v>
      </c>
      <c r="D36" s="8" t="s">
        <v>10</v>
      </c>
      <c r="E36" s="55">
        <v>1</v>
      </c>
      <c r="F36" s="48">
        <v>78100000</v>
      </c>
      <c r="G36" s="49">
        <v>78100000</v>
      </c>
      <c r="H36" s="50">
        <v>73800000</v>
      </c>
      <c r="I36" s="51">
        <v>73800000</v>
      </c>
      <c r="J36" s="35">
        <v>73100000</v>
      </c>
      <c r="K36" s="38">
        <v>73100000</v>
      </c>
      <c r="L36" s="38">
        <v>75000000</v>
      </c>
      <c r="M36" s="38">
        <v>75000000</v>
      </c>
    </row>
    <row r="37" spans="1:13" ht="25.05" customHeight="1" x14ac:dyDescent="0.3">
      <c r="A37" s="78" t="s">
        <v>47</v>
      </c>
      <c r="B37" s="79"/>
      <c r="C37" s="79"/>
      <c r="D37" s="79"/>
      <c r="E37" s="79"/>
      <c r="F37" s="48"/>
      <c r="G37" s="53">
        <v>78100000</v>
      </c>
      <c r="H37" s="50"/>
      <c r="I37" s="54">
        <v>73800000</v>
      </c>
      <c r="J37" s="35"/>
      <c r="K37" s="39">
        <v>73100000</v>
      </c>
      <c r="L37" s="38"/>
      <c r="M37" s="39">
        <v>75000000</v>
      </c>
    </row>
    <row r="38" spans="1:13" ht="25.05" customHeight="1" x14ac:dyDescent="0.3">
      <c r="A38" s="25" t="s">
        <v>48</v>
      </c>
      <c r="B38" s="28" t="s">
        <v>49</v>
      </c>
      <c r="C38" s="14" t="s">
        <v>50</v>
      </c>
      <c r="D38" s="6" t="s">
        <v>10</v>
      </c>
      <c r="E38" s="47">
        <f>10*30*1</f>
        <v>300</v>
      </c>
      <c r="F38" s="48">
        <v>67600</v>
      </c>
      <c r="G38" s="49">
        <v>20280000</v>
      </c>
      <c r="H38" s="50">
        <v>63150</v>
      </c>
      <c r="I38" s="51">
        <v>18945000</v>
      </c>
      <c r="J38" s="35">
        <v>64250</v>
      </c>
      <c r="K38" s="38">
        <v>19275000</v>
      </c>
      <c r="L38" s="38">
        <v>65000</v>
      </c>
      <c r="M38" s="38">
        <v>19500000</v>
      </c>
    </row>
    <row r="39" spans="1:13" ht="25.05" customHeight="1" x14ac:dyDescent="0.3">
      <c r="A39" s="78" t="s">
        <v>51</v>
      </c>
      <c r="B39" s="79"/>
      <c r="C39" s="79"/>
      <c r="D39" s="79"/>
      <c r="E39" s="79"/>
      <c r="F39" s="48"/>
      <c r="G39" s="53">
        <v>20280000</v>
      </c>
      <c r="H39" s="50"/>
      <c r="I39" s="54">
        <v>18945000</v>
      </c>
      <c r="J39" s="35"/>
      <c r="K39" s="39">
        <v>19275000</v>
      </c>
      <c r="L39" s="38"/>
      <c r="M39" s="39">
        <v>19500000</v>
      </c>
    </row>
    <row r="40" spans="1:13" ht="25.05" customHeight="1" x14ac:dyDescent="0.3">
      <c r="A40" s="83" t="s">
        <v>52</v>
      </c>
      <c r="B40" s="84" t="s">
        <v>53</v>
      </c>
      <c r="C40" s="11" t="s">
        <v>54</v>
      </c>
      <c r="D40" s="8" t="s">
        <v>10</v>
      </c>
      <c r="E40" s="55">
        <v>1</v>
      </c>
      <c r="F40" s="48">
        <v>6550000</v>
      </c>
      <c r="G40" s="49">
        <v>6550000</v>
      </c>
      <c r="H40" s="50">
        <v>5750000</v>
      </c>
      <c r="I40" s="51">
        <v>5750000</v>
      </c>
      <c r="J40" s="35">
        <v>7200000</v>
      </c>
      <c r="K40" s="38">
        <v>7200000</v>
      </c>
      <c r="L40" s="38">
        <v>6500000</v>
      </c>
      <c r="M40" s="38">
        <v>6500000</v>
      </c>
    </row>
    <row r="41" spans="1:13" ht="25.05" customHeight="1" x14ac:dyDescent="0.3">
      <c r="A41" s="83"/>
      <c r="B41" s="84"/>
      <c r="C41" s="11" t="s">
        <v>55</v>
      </c>
      <c r="D41" s="27" t="s">
        <v>10</v>
      </c>
      <c r="E41" s="55">
        <f>20*25</f>
        <v>500</v>
      </c>
      <c r="F41" s="48">
        <v>18500</v>
      </c>
      <c r="G41" s="49">
        <v>9250000</v>
      </c>
      <c r="H41" s="50">
        <v>14800</v>
      </c>
      <c r="I41" s="51">
        <v>7400000</v>
      </c>
      <c r="J41" s="35">
        <v>14700</v>
      </c>
      <c r="K41" s="38">
        <v>7350000</v>
      </c>
      <c r="L41" s="38">
        <v>16000</v>
      </c>
      <c r="M41" s="38">
        <v>8000000</v>
      </c>
    </row>
    <row r="42" spans="1:13" ht="25.05" customHeight="1" x14ac:dyDescent="0.3">
      <c r="A42" s="83"/>
      <c r="B42" s="84"/>
      <c r="C42" s="11" t="s">
        <v>56</v>
      </c>
      <c r="D42" s="26" t="s">
        <v>10</v>
      </c>
      <c r="E42" s="47">
        <v>1</v>
      </c>
      <c r="F42" s="48">
        <v>18350000</v>
      </c>
      <c r="G42" s="49">
        <v>18350000</v>
      </c>
      <c r="H42" s="50">
        <v>15800000</v>
      </c>
      <c r="I42" s="51">
        <v>15800000</v>
      </c>
      <c r="J42" s="35">
        <v>15350000</v>
      </c>
      <c r="K42" s="38">
        <v>15350000</v>
      </c>
      <c r="L42" s="38">
        <v>16500000</v>
      </c>
      <c r="M42" s="38">
        <v>16500000</v>
      </c>
    </row>
    <row r="43" spans="1:13" ht="25.05" customHeight="1" x14ac:dyDescent="0.3">
      <c r="A43" s="78" t="s">
        <v>57</v>
      </c>
      <c r="B43" s="79"/>
      <c r="C43" s="79"/>
      <c r="D43" s="79"/>
      <c r="E43" s="79"/>
      <c r="F43" s="59"/>
      <c r="G43" s="53">
        <v>34150000</v>
      </c>
      <c r="H43" s="50"/>
      <c r="I43" s="54">
        <v>28950000</v>
      </c>
      <c r="J43" s="35"/>
      <c r="K43" s="39">
        <v>29900000</v>
      </c>
      <c r="L43" s="38"/>
      <c r="M43" s="39">
        <v>31000000</v>
      </c>
    </row>
    <row r="44" spans="1:13" ht="25.05" customHeight="1" x14ac:dyDescent="0.3">
      <c r="A44" s="72" t="s">
        <v>64</v>
      </c>
      <c r="B44" s="75" t="s">
        <v>63</v>
      </c>
      <c r="C44" s="11" t="s">
        <v>9</v>
      </c>
      <c r="D44" s="5" t="s">
        <v>10</v>
      </c>
      <c r="E44" s="47">
        <f>6*2</f>
        <v>12</v>
      </c>
      <c r="F44" s="48">
        <v>21400000</v>
      </c>
      <c r="G44" s="49">
        <v>256800000</v>
      </c>
      <c r="H44" s="50">
        <v>19350000</v>
      </c>
      <c r="I44" s="51">
        <v>232200000</v>
      </c>
      <c r="J44" s="35">
        <v>19850000</v>
      </c>
      <c r="K44" s="38">
        <v>238200000</v>
      </c>
      <c r="L44" s="38">
        <v>20200000</v>
      </c>
      <c r="M44" s="38">
        <v>242400000</v>
      </c>
    </row>
    <row r="45" spans="1:13" ht="25.05" customHeight="1" x14ac:dyDescent="0.3">
      <c r="A45" s="73"/>
      <c r="B45" s="76"/>
      <c r="C45" s="12" t="s">
        <v>11</v>
      </c>
      <c r="D45" s="6" t="s">
        <v>10</v>
      </c>
      <c r="E45" s="52">
        <f>1200*6*2</f>
        <v>14400</v>
      </c>
      <c r="F45" s="48">
        <v>17500</v>
      </c>
      <c r="G45" s="49">
        <v>252000000</v>
      </c>
      <c r="H45" s="50">
        <v>14400</v>
      </c>
      <c r="I45" s="51">
        <v>207360000</v>
      </c>
      <c r="J45" s="35">
        <v>13100</v>
      </c>
      <c r="K45" s="38">
        <v>188640000</v>
      </c>
      <c r="L45" s="38">
        <v>15000</v>
      </c>
      <c r="M45" s="38">
        <v>216000000</v>
      </c>
    </row>
    <row r="46" spans="1:13" ht="25.05" customHeight="1" x14ac:dyDescent="0.3">
      <c r="A46" s="73"/>
      <c r="B46" s="76"/>
      <c r="C46" s="11" t="s">
        <v>12</v>
      </c>
      <c r="D46" s="6" t="s">
        <v>10</v>
      </c>
      <c r="E46" s="47">
        <f>8*6*2</f>
        <v>96</v>
      </c>
      <c r="F46" s="48">
        <v>325000</v>
      </c>
      <c r="G46" s="49">
        <v>31200000</v>
      </c>
      <c r="H46" s="50">
        <v>220000</v>
      </c>
      <c r="I46" s="51">
        <v>21120000</v>
      </c>
      <c r="J46" s="35">
        <v>370000</v>
      </c>
      <c r="K46" s="38">
        <v>35520000</v>
      </c>
      <c r="L46" s="38">
        <v>305000</v>
      </c>
      <c r="M46" s="38">
        <v>29280000</v>
      </c>
    </row>
    <row r="47" spans="1:13" ht="25.05" customHeight="1" x14ac:dyDescent="0.3">
      <c r="A47" s="73"/>
      <c r="B47" s="76"/>
      <c r="C47" s="11" t="s">
        <v>72</v>
      </c>
      <c r="D47" s="6" t="s">
        <v>10</v>
      </c>
      <c r="E47" s="47">
        <f>30*2</f>
        <v>60</v>
      </c>
      <c r="F47" s="48">
        <v>2900000</v>
      </c>
      <c r="G47" s="49">
        <v>174000000</v>
      </c>
      <c r="H47" s="50">
        <v>2660000</v>
      </c>
      <c r="I47" s="51">
        <v>159600000</v>
      </c>
      <c r="J47" s="35">
        <v>2780000</v>
      </c>
      <c r="K47" s="38">
        <v>166800000</v>
      </c>
      <c r="L47" s="38">
        <v>2780000</v>
      </c>
      <c r="M47" s="38">
        <v>166800000</v>
      </c>
    </row>
    <row r="48" spans="1:13" ht="25.05" customHeight="1" x14ac:dyDescent="0.3">
      <c r="A48" s="73"/>
      <c r="B48" s="76"/>
      <c r="C48" s="13" t="s">
        <v>73</v>
      </c>
      <c r="D48" s="6" t="s">
        <v>10</v>
      </c>
      <c r="E48" s="47">
        <f>40*30*2</f>
        <v>2400</v>
      </c>
      <c r="F48" s="48">
        <v>95000</v>
      </c>
      <c r="G48" s="49">
        <v>228000000</v>
      </c>
      <c r="H48" s="50">
        <v>58000</v>
      </c>
      <c r="I48" s="51">
        <v>139200000</v>
      </c>
      <c r="J48" s="35">
        <v>72000</v>
      </c>
      <c r="K48" s="38">
        <v>172800000</v>
      </c>
      <c r="L48" s="38">
        <v>75000</v>
      </c>
      <c r="M48" s="38">
        <v>180000000</v>
      </c>
    </row>
    <row r="49" spans="1:13" ht="25.05" customHeight="1" x14ac:dyDescent="0.3">
      <c r="A49" s="73"/>
      <c r="B49" s="76"/>
      <c r="C49" s="13" t="s">
        <v>74</v>
      </c>
      <c r="D49" s="6" t="s">
        <v>10</v>
      </c>
      <c r="E49" s="47">
        <f>150*30*2</f>
        <v>9000</v>
      </c>
      <c r="F49" s="48">
        <v>64000</v>
      </c>
      <c r="G49" s="49">
        <v>576000000</v>
      </c>
      <c r="H49" s="50">
        <v>27000</v>
      </c>
      <c r="I49" s="51">
        <v>243000000</v>
      </c>
      <c r="J49" s="35">
        <v>41000</v>
      </c>
      <c r="K49" s="38">
        <v>369000000</v>
      </c>
      <c r="L49" s="38">
        <v>44000</v>
      </c>
      <c r="M49" s="38">
        <v>396000000</v>
      </c>
    </row>
    <row r="50" spans="1:13" ht="25.05" customHeight="1" x14ac:dyDescent="0.3">
      <c r="A50" s="73"/>
      <c r="B50" s="76"/>
      <c r="C50" s="13" t="s">
        <v>75</v>
      </c>
      <c r="D50" s="6" t="s">
        <v>10</v>
      </c>
      <c r="E50" s="47">
        <f>150*25*2</f>
        <v>7500</v>
      </c>
      <c r="F50" s="48">
        <v>47500</v>
      </c>
      <c r="G50" s="49">
        <v>356250000</v>
      </c>
      <c r="H50" s="50">
        <v>10500</v>
      </c>
      <c r="I50" s="51">
        <v>78750000</v>
      </c>
      <c r="J50" s="35">
        <v>24500</v>
      </c>
      <c r="K50" s="38">
        <v>183750000</v>
      </c>
      <c r="L50" s="38">
        <v>27500</v>
      </c>
      <c r="M50" s="38">
        <v>206250000</v>
      </c>
    </row>
    <row r="51" spans="1:13" ht="25.05" customHeight="1" x14ac:dyDescent="0.3">
      <c r="A51" s="73"/>
      <c r="B51" s="76"/>
      <c r="C51" s="13" t="s">
        <v>76</v>
      </c>
      <c r="D51" s="6" t="s">
        <v>10</v>
      </c>
      <c r="E51" s="47">
        <f>150*25*2</f>
        <v>7500</v>
      </c>
      <c r="F51" s="48">
        <v>66000</v>
      </c>
      <c r="G51" s="49">
        <v>495000000</v>
      </c>
      <c r="H51" s="50">
        <v>29000</v>
      </c>
      <c r="I51" s="51">
        <v>217500000</v>
      </c>
      <c r="J51" s="35">
        <v>43000</v>
      </c>
      <c r="K51" s="38">
        <v>322500000</v>
      </c>
      <c r="L51" s="38">
        <v>46000</v>
      </c>
      <c r="M51" s="38">
        <v>345000000</v>
      </c>
    </row>
    <row r="52" spans="1:13" ht="25.05" customHeight="1" x14ac:dyDescent="0.3">
      <c r="A52" s="73"/>
      <c r="B52" s="76"/>
      <c r="C52" s="14" t="s">
        <v>77</v>
      </c>
      <c r="D52" s="6" t="s">
        <v>10</v>
      </c>
      <c r="E52" s="47">
        <f>40*30*2</f>
        <v>2400</v>
      </c>
      <c r="F52" s="48">
        <v>85000</v>
      </c>
      <c r="G52" s="49">
        <v>204000000</v>
      </c>
      <c r="H52" s="50">
        <v>48000</v>
      </c>
      <c r="I52" s="51">
        <v>115200000</v>
      </c>
      <c r="J52" s="35">
        <v>62000</v>
      </c>
      <c r="K52" s="38">
        <v>148800000</v>
      </c>
      <c r="L52" s="38">
        <v>65000</v>
      </c>
      <c r="M52" s="38">
        <v>156000000</v>
      </c>
    </row>
    <row r="53" spans="1:13" ht="25.05" customHeight="1" x14ac:dyDescent="0.3">
      <c r="A53" s="73"/>
      <c r="B53" s="76"/>
      <c r="C53" s="13" t="s">
        <v>59</v>
      </c>
      <c r="D53" s="8" t="s">
        <v>10</v>
      </c>
      <c r="E53" s="55">
        <v>2</v>
      </c>
      <c r="F53" s="48">
        <v>36600000</v>
      </c>
      <c r="G53" s="49">
        <v>73200000</v>
      </c>
      <c r="H53" s="50">
        <v>33110000</v>
      </c>
      <c r="I53" s="51">
        <v>66220000</v>
      </c>
      <c r="J53" s="35">
        <v>32290000</v>
      </c>
      <c r="K53" s="38">
        <v>64580000</v>
      </c>
      <c r="L53" s="38">
        <v>34000000</v>
      </c>
      <c r="M53" s="38">
        <v>68000000</v>
      </c>
    </row>
    <row r="54" spans="1:13" ht="25.05" customHeight="1" x14ac:dyDescent="0.3">
      <c r="A54" s="73"/>
      <c r="B54" s="76"/>
      <c r="C54" s="13" t="s">
        <v>60</v>
      </c>
      <c r="D54" s="8" t="s">
        <v>10</v>
      </c>
      <c r="E54" s="55">
        <v>2</v>
      </c>
      <c r="F54" s="48">
        <v>28600000</v>
      </c>
      <c r="G54" s="49">
        <v>57200000</v>
      </c>
      <c r="H54" s="50">
        <v>25110000</v>
      </c>
      <c r="I54" s="51">
        <v>50220000</v>
      </c>
      <c r="J54" s="35">
        <v>24290000</v>
      </c>
      <c r="K54" s="38">
        <v>48580000</v>
      </c>
      <c r="L54" s="38">
        <v>26000000</v>
      </c>
      <c r="M54" s="38">
        <v>52000000</v>
      </c>
    </row>
    <row r="55" spans="1:13" ht="25.05" customHeight="1" x14ac:dyDescent="0.3">
      <c r="A55" s="73"/>
      <c r="B55" s="76"/>
      <c r="C55" s="11" t="s">
        <v>61</v>
      </c>
      <c r="D55" s="26" t="s">
        <v>10</v>
      </c>
      <c r="E55" s="47">
        <v>10</v>
      </c>
      <c r="F55" s="48">
        <v>6700000</v>
      </c>
      <c r="G55" s="49">
        <v>67000000</v>
      </c>
      <c r="H55" s="50">
        <v>4750000</v>
      </c>
      <c r="I55" s="51">
        <v>47500000</v>
      </c>
      <c r="J55" s="35">
        <v>5050000</v>
      </c>
      <c r="K55" s="38">
        <v>50500000</v>
      </c>
      <c r="L55" s="38">
        <v>5500000</v>
      </c>
      <c r="M55" s="38">
        <v>55000000</v>
      </c>
    </row>
    <row r="56" spans="1:13" ht="25.05" customHeight="1" x14ac:dyDescent="0.3">
      <c r="A56" s="73"/>
      <c r="B56" s="76"/>
      <c r="C56" s="11" t="s">
        <v>54</v>
      </c>
      <c r="D56" s="8" t="s">
        <v>10</v>
      </c>
      <c r="E56" s="55">
        <v>2</v>
      </c>
      <c r="F56" s="48">
        <v>4881000</v>
      </c>
      <c r="G56" s="49">
        <v>9762000</v>
      </c>
      <c r="H56" s="50">
        <v>4615000</v>
      </c>
      <c r="I56" s="51">
        <v>9230000</v>
      </c>
      <c r="J56" s="35">
        <v>4709000</v>
      </c>
      <c r="K56" s="38">
        <v>9418000</v>
      </c>
      <c r="L56" s="38">
        <v>4735000</v>
      </c>
      <c r="M56" s="38">
        <v>9470000</v>
      </c>
    </row>
    <row r="57" spans="1:13" ht="25.05" customHeight="1" x14ac:dyDescent="0.3">
      <c r="A57" s="73"/>
      <c r="B57" s="76"/>
      <c r="C57" s="11" t="s">
        <v>62</v>
      </c>
      <c r="D57" s="27" t="s">
        <v>10</v>
      </c>
      <c r="E57" s="55">
        <v>800</v>
      </c>
      <c r="F57" s="48">
        <v>18500</v>
      </c>
      <c r="G57" s="49">
        <v>14800000</v>
      </c>
      <c r="H57" s="50">
        <v>14800</v>
      </c>
      <c r="I57" s="51">
        <v>11840000</v>
      </c>
      <c r="J57" s="35">
        <v>14700</v>
      </c>
      <c r="K57" s="38">
        <v>11760000</v>
      </c>
      <c r="L57" s="38">
        <v>16000</v>
      </c>
      <c r="M57" s="38">
        <v>12800000</v>
      </c>
    </row>
    <row r="58" spans="1:13" ht="25.05" customHeight="1" x14ac:dyDescent="0.3">
      <c r="A58" s="74"/>
      <c r="B58" s="77"/>
      <c r="C58" s="11" t="s">
        <v>42</v>
      </c>
      <c r="D58" s="26" t="s">
        <v>10</v>
      </c>
      <c r="E58" s="47">
        <f>5*2</f>
        <v>10</v>
      </c>
      <c r="F58" s="48">
        <v>18350000</v>
      </c>
      <c r="G58" s="49">
        <v>183500000</v>
      </c>
      <c r="H58" s="50">
        <v>15800000</v>
      </c>
      <c r="I58" s="51">
        <v>158000000</v>
      </c>
      <c r="J58" s="35">
        <v>15350000</v>
      </c>
      <c r="K58" s="38">
        <v>153500000</v>
      </c>
      <c r="L58" s="38">
        <v>16500000</v>
      </c>
      <c r="M58" s="38">
        <v>165000000</v>
      </c>
    </row>
    <row r="59" spans="1:13" s="23" customFormat="1" ht="25.05" customHeight="1" x14ac:dyDescent="0.3">
      <c r="A59" s="78" t="s">
        <v>65</v>
      </c>
      <c r="B59" s="79"/>
      <c r="C59" s="79"/>
      <c r="D59" s="79"/>
      <c r="E59" s="79"/>
      <c r="F59" s="60"/>
      <c r="G59" s="61">
        <v>2978712000</v>
      </c>
      <c r="H59" s="62"/>
      <c r="I59" s="54">
        <v>1756940000</v>
      </c>
      <c r="J59" s="35"/>
      <c r="K59" s="39">
        <v>2164348000</v>
      </c>
      <c r="L59" s="38"/>
      <c r="M59" s="39">
        <v>2300000000</v>
      </c>
    </row>
    <row r="60" spans="1:13" ht="25.05" customHeight="1" x14ac:dyDescent="0.3">
      <c r="A60" s="80" t="s">
        <v>6</v>
      </c>
      <c r="B60" s="81"/>
      <c r="C60" s="81"/>
      <c r="D60" s="81"/>
      <c r="E60" s="81"/>
      <c r="F60" s="59"/>
      <c r="G60" s="53">
        <v>4796228322</v>
      </c>
      <c r="H60" s="50"/>
      <c r="I60" s="54">
        <v>2926331322</v>
      </c>
      <c r="J60" s="36"/>
      <c r="K60" s="39">
        <v>3537329322</v>
      </c>
      <c r="L60" s="38"/>
      <c r="M60" s="39">
        <v>3753296322</v>
      </c>
    </row>
    <row r="61" spans="1:13" ht="15.75" customHeight="1" x14ac:dyDescent="0.3">
      <c r="A61" s="5"/>
      <c r="B61" s="5"/>
      <c r="C61" s="17"/>
      <c r="D61" s="5"/>
      <c r="E61" s="63"/>
    </row>
    <row r="62" spans="1:13" ht="15.75" customHeight="1" x14ac:dyDescent="0.3">
      <c r="A62" s="5"/>
      <c r="B62" s="5"/>
      <c r="C62" s="17"/>
      <c r="D62" s="5"/>
      <c r="E62" s="63"/>
      <c r="F62" s="68"/>
    </row>
    <row r="63" spans="1:13" ht="15.75" customHeight="1" x14ac:dyDescent="0.3">
      <c r="A63" s="5"/>
      <c r="B63" s="5"/>
      <c r="C63" s="17"/>
      <c r="D63" s="5"/>
      <c r="E63" s="63"/>
      <c r="F63" s="68"/>
    </row>
    <row r="64" spans="1:13" ht="15.75" customHeight="1" x14ac:dyDescent="0.3">
      <c r="A64" s="5"/>
      <c r="B64" s="5"/>
      <c r="C64" s="17"/>
      <c r="D64" s="5"/>
      <c r="E64" s="63"/>
      <c r="F64" s="68"/>
    </row>
    <row r="65" spans="1:13" ht="15.75" customHeight="1" x14ac:dyDescent="0.3">
      <c r="A65" s="5"/>
      <c r="B65" s="5"/>
      <c r="C65" s="17"/>
      <c r="D65" s="5"/>
      <c r="E65" s="63"/>
      <c r="F65" s="68"/>
    </row>
    <row r="66" spans="1:13" ht="15.75" customHeight="1" x14ac:dyDescent="0.3">
      <c r="A66" s="5"/>
      <c r="B66" s="5"/>
      <c r="C66" s="17"/>
      <c r="D66" s="5"/>
      <c r="E66" s="63"/>
      <c r="F66" s="68"/>
    </row>
    <row r="67" spans="1:13" ht="15.75" customHeight="1" x14ac:dyDescent="0.3">
      <c r="A67" s="5"/>
      <c r="B67" s="5"/>
      <c r="C67" s="17"/>
      <c r="D67" s="5"/>
      <c r="E67" s="63"/>
    </row>
    <row r="68" spans="1:13" ht="15.75" customHeight="1" x14ac:dyDescent="0.3">
      <c r="A68" s="5"/>
      <c r="B68" s="5"/>
      <c r="C68" s="17"/>
      <c r="D68" s="5"/>
      <c r="E68" s="63"/>
    </row>
    <row r="69" spans="1:13" ht="15.75" customHeight="1" x14ac:dyDescent="0.3">
      <c r="A69" s="5"/>
      <c r="B69" s="5"/>
      <c r="C69" s="17"/>
      <c r="D69" s="5"/>
      <c r="E69" s="63"/>
    </row>
    <row r="70" spans="1:13" ht="15.75" customHeight="1" x14ac:dyDescent="0.3">
      <c r="A70" s="5"/>
      <c r="B70" s="5"/>
      <c r="C70" s="17"/>
      <c r="D70" s="5"/>
      <c r="E70" s="63"/>
    </row>
    <row r="71" spans="1:13" ht="15.75" customHeight="1" x14ac:dyDescent="0.3">
      <c r="A71" s="5"/>
      <c r="B71" s="5"/>
      <c r="C71" s="17"/>
      <c r="D71" s="5"/>
      <c r="E71" s="63"/>
    </row>
    <row r="72" spans="1:13" ht="15.75" customHeight="1" x14ac:dyDescent="0.3">
      <c r="A72" s="5"/>
      <c r="B72" s="5"/>
      <c r="C72" s="17"/>
      <c r="D72" s="5"/>
      <c r="E72" s="63"/>
    </row>
    <row r="73" spans="1:13" ht="15.75" customHeight="1" x14ac:dyDescent="0.3">
      <c r="A73" s="5"/>
      <c r="B73" s="5"/>
      <c r="C73" s="17"/>
      <c r="D73" s="5"/>
      <c r="E73" s="63"/>
    </row>
    <row r="74" spans="1:13" s="1" customFormat="1" ht="15.75" customHeight="1" x14ac:dyDescent="0.3">
      <c r="A74" s="5"/>
      <c r="B74" s="5"/>
      <c r="C74" s="17"/>
      <c r="D74" s="5"/>
      <c r="E74" s="63"/>
      <c r="F74" s="64"/>
      <c r="G74" s="65"/>
      <c r="H74" s="66"/>
      <c r="I74" s="69"/>
      <c r="K74" s="41"/>
      <c r="L74" s="41"/>
      <c r="M74" s="41"/>
    </row>
    <row r="75" spans="1:13" s="1" customFormat="1" ht="15.75" customHeight="1" x14ac:dyDescent="0.3">
      <c r="A75" s="5"/>
      <c r="B75" s="5"/>
      <c r="C75" s="17"/>
      <c r="D75" s="5"/>
      <c r="E75" s="63"/>
      <c r="F75" s="64"/>
      <c r="G75" s="65"/>
      <c r="H75" s="66"/>
      <c r="I75" s="69"/>
      <c r="K75" s="41"/>
      <c r="L75" s="41"/>
      <c r="M75" s="41"/>
    </row>
    <row r="76" spans="1:13" s="1" customFormat="1" ht="15.75" customHeight="1" x14ac:dyDescent="0.3">
      <c r="A76" s="5"/>
      <c r="B76" s="5"/>
      <c r="C76" s="17"/>
      <c r="D76" s="5"/>
      <c r="E76" s="63"/>
      <c r="F76" s="64"/>
      <c r="G76" s="65"/>
      <c r="H76" s="66"/>
      <c r="I76" s="69"/>
      <c r="K76" s="41"/>
      <c r="L76" s="41"/>
      <c r="M76" s="41"/>
    </row>
    <row r="77" spans="1:13" s="1" customFormat="1" ht="15.75" customHeight="1" x14ac:dyDescent="0.3">
      <c r="A77" s="5"/>
      <c r="B77" s="5"/>
      <c r="C77" s="17"/>
      <c r="D77" s="5"/>
      <c r="E77" s="63"/>
      <c r="F77" s="64"/>
      <c r="G77" s="65"/>
      <c r="H77" s="66"/>
      <c r="I77" s="69"/>
      <c r="K77" s="41"/>
      <c r="L77" s="41"/>
      <c r="M77" s="41"/>
    </row>
    <row r="78" spans="1:13" s="1" customFormat="1" ht="15.75" customHeight="1" x14ac:dyDescent="0.3">
      <c r="A78" s="5"/>
      <c r="B78" s="5"/>
      <c r="C78" s="17"/>
      <c r="D78" s="5"/>
      <c r="E78" s="63"/>
      <c r="F78" s="64"/>
      <c r="G78" s="65"/>
      <c r="H78" s="66"/>
      <c r="I78" s="69"/>
      <c r="K78" s="41"/>
      <c r="L78" s="41"/>
      <c r="M78" s="41"/>
    </row>
    <row r="79" spans="1:13" s="1" customFormat="1" ht="15.75" customHeight="1" x14ac:dyDescent="0.3">
      <c r="A79" s="5"/>
      <c r="B79" s="5"/>
      <c r="C79" s="17"/>
      <c r="D79" s="5"/>
      <c r="E79" s="63"/>
      <c r="F79" s="64"/>
      <c r="G79" s="65"/>
      <c r="H79" s="66"/>
      <c r="I79" s="69"/>
      <c r="K79" s="41"/>
      <c r="L79" s="41"/>
      <c r="M79" s="41"/>
    </row>
    <row r="80" spans="1:13" s="1" customFormat="1" ht="15.75" customHeight="1" x14ac:dyDescent="0.3">
      <c r="A80" s="5"/>
      <c r="B80" s="5"/>
      <c r="C80" s="17"/>
      <c r="D80" s="5"/>
      <c r="E80" s="63"/>
      <c r="F80" s="64"/>
      <c r="G80" s="65"/>
      <c r="H80" s="66"/>
      <c r="I80" s="69"/>
      <c r="K80" s="41"/>
      <c r="L80" s="41"/>
      <c r="M80" s="41"/>
    </row>
    <row r="81" spans="1:13" s="1" customFormat="1" ht="15.75" customHeight="1" x14ac:dyDescent="0.3">
      <c r="A81" s="5"/>
      <c r="B81" s="5"/>
      <c r="C81" s="17"/>
      <c r="D81" s="5"/>
      <c r="E81" s="63"/>
      <c r="F81" s="64"/>
      <c r="G81" s="65"/>
      <c r="H81" s="66"/>
      <c r="I81" s="69"/>
      <c r="K81" s="41"/>
      <c r="L81" s="41"/>
      <c r="M81" s="41"/>
    </row>
    <row r="82" spans="1:13" s="1" customFormat="1" ht="15.75" customHeight="1" x14ac:dyDescent="0.3">
      <c r="A82" s="5"/>
      <c r="B82" s="5"/>
      <c r="C82" s="17"/>
      <c r="D82" s="5"/>
      <c r="E82" s="63"/>
      <c r="F82" s="64"/>
      <c r="G82" s="65"/>
      <c r="H82" s="66"/>
      <c r="I82" s="69"/>
      <c r="K82" s="41"/>
      <c r="L82" s="41"/>
      <c r="M82" s="41"/>
    </row>
    <row r="83" spans="1:13" s="1" customFormat="1" ht="15.75" customHeight="1" x14ac:dyDescent="0.3">
      <c r="A83" s="5"/>
      <c r="B83" s="5"/>
      <c r="C83" s="17"/>
      <c r="D83" s="5"/>
      <c r="E83" s="63"/>
      <c r="F83" s="64"/>
      <c r="G83" s="65"/>
      <c r="H83" s="66"/>
      <c r="I83" s="69"/>
      <c r="K83" s="41"/>
      <c r="L83" s="41"/>
      <c r="M83" s="41"/>
    </row>
    <row r="84" spans="1:13" s="1" customFormat="1" ht="15.75" customHeight="1" x14ac:dyDescent="0.3">
      <c r="A84" s="5"/>
      <c r="B84" s="5"/>
      <c r="C84" s="17"/>
      <c r="D84" s="5"/>
      <c r="E84" s="63"/>
      <c r="F84" s="64"/>
      <c r="G84" s="65"/>
      <c r="H84" s="66"/>
      <c r="I84" s="69"/>
      <c r="K84" s="41"/>
      <c r="L84" s="41"/>
      <c r="M84" s="41"/>
    </row>
    <row r="85" spans="1:13" s="1" customFormat="1" ht="15.75" customHeight="1" x14ac:dyDescent="0.3">
      <c r="A85" s="5"/>
      <c r="B85" s="5"/>
      <c r="C85" s="17"/>
      <c r="D85" s="5"/>
      <c r="E85" s="63"/>
      <c r="F85" s="64"/>
      <c r="G85" s="65"/>
      <c r="H85" s="66"/>
      <c r="I85" s="69"/>
      <c r="K85" s="41"/>
      <c r="L85" s="41"/>
      <c r="M85" s="41"/>
    </row>
    <row r="86" spans="1:13" s="1" customFormat="1" ht="15.75" customHeight="1" x14ac:dyDescent="0.3">
      <c r="A86" s="5"/>
      <c r="B86" s="5"/>
      <c r="C86" s="17"/>
      <c r="D86" s="5"/>
      <c r="E86" s="63"/>
      <c r="F86" s="64"/>
      <c r="G86" s="65"/>
      <c r="H86" s="66"/>
      <c r="I86" s="69"/>
      <c r="K86" s="41"/>
      <c r="L86" s="41"/>
      <c r="M86" s="41"/>
    </row>
    <row r="87" spans="1:13" s="1" customFormat="1" ht="15.75" customHeight="1" x14ac:dyDescent="0.3">
      <c r="A87" s="5"/>
      <c r="B87" s="5"/>
      <c r="C87" s="17"/>
      <c r="D87" s="5"/>
      <c r="E87" s="63"/>
      <c r="F87" s="64"/>
      <c r="G87" s="65"/>
      <c r="H87" s="66"/>
      <c r="I87" s="69"/>
      <c r="K87" s="41"/>
      <c r="L87" s="41"/>
      <c r="M87" s="41"/>
    </row>
    <row r="88" spans="1:13" s="1" customFormat="1" ht="15.75" customHeight="1" x14ac:dyDescent="0.3">
      <c r="A88" s="5"/>
      <c r="B88" s="5"/>
      <c r="C88" s="17"/>
      <c r="D88" s="5"/>
      <c r="E88" s="63"/>
      <c r="F88" s="64"/>
      <c r="G88" s="65"/>
      <c r="H88" s="66"/>
      <c r="I88" s="69"/>
      <c r="K88" s="41"/>
      <c r="L88" s="41"/>
      <c r="M88" s="41"/>
    </row>
    <row r="89" spans="1:13" s="1" customFormat="1" ht="15.75" customHeight="1" x14ac:dyDescent="0.3">
      <c r="A89" s="5"/>
      <c r="B89" s="5"/>
      <c r="C89" s="17"/>
      <c r="D89" s="5"/>
      <c r="E89" s="63"/>
      <c r="F89" s="64"/>
      <c r="G89" s="65"/>
      <c r="H89" s="66"/>
      <c r="I89" s="69"/>
      <c r="K89" s="41"/>
      <c r="L89" s="41"/>
      <c r="M89" s="41"/>
    </row>
    <row r="90" spans="1:13" s="1" customFormat="1" ht="15.75" customHeight="1" x14ac:dyDescent="0.3">
      <c r="A90" s="5"/>
      <c r="B90" s="5"/>
      <c r="C90" s="17"/>
      <c r="D90" s="5"/>
      <c r="E90" s="63"/>
      <c r="F90" s="64"/>
      <c r="G90" s="65"/>
      <c r="H90" s="66"/>
      <c r="I90" s="69"/>
      <c r="K90" s="41"/>
      <c r="L90" s="41"/>
      <c r="M90" s="41"/>
    </row>
    <row r="91" spans="1:13" s="1" customFormat="1" ht="15.75" customHeight="1" x14ac:dyDescent="0.3">
      <c r="A91" s="5"/>
      <c r="B91" s="5"/>
      <c r="C91" s="17"/>
      <c r="D91" s="5"/>
      <c r="E91" s="63"/>
      <c r="F91" s="64"/>
      <c r="G91" s="65"/>
      <c r="H91" s="66"/>
      <c r="I91" s="69"/>
      <c r="K91" s="41"/>
      <c r="L91" s="41"/>
      <c r="M91" s="41"/>
    </row>
    <row r="92" spans="1:13" s="1" customFormat="1" ht="15.75" customHeight="1" x14ac:dyDescent="0.3">
      <c r="A92" s="5"/>
      <c r="B92" s="5"/>
      <c r="C92" s="17"/>
      <c r="D92" s="5"/>
      <c r="E92" s="63"/>
      <c r="F92" s="64"/>
      <c r="G92" s="65"/>
      <c r="H92" s="66"/>
      <c r="I92" s="69"/>
      <c r="K92" s="41"/>
      <c r="L92" s="41"/>
      <c r="M92" s="41"/>
    </row>
    <row r="93" spans="1:13" s="1" customFormat="1" ht="15.75" customHeight="1" x14ac:dyDescent="0.3">
      <c r="A93" s="5"/>
      <c r="B93" s="5"/>
      <c r="C93" s="17"/>
      <c r="D93" s="5"/>
      <c r="E93" s="63"/>
      <c r="F93" s="64"/>
      <c r="G93" s="65"/>
      <c r="H93" s="66"/>
      <c r="I93" s="69"/>
      <c r="K93" s="41"/>
      <c r="L93" s="41"/>
      <c r="M93" s="41"/>
    </row>
    <row r="94" spans="1:13" s="1" customFormat="1" ht="15.75" customHeight="1" x14ac:dyDescent="0.3">
      <c r="A94" s="5"/>
      <c r="B94" s="5"/>
      <c r="C94" s="17"/>
      <c r="D94" s="5"/>
      <c r="E94" s="63"/>
      <c r="F94" s="64"/>
      <c r="G94" s="65"/>
      <c r="H94" s="66"/>
      <c r="I94" s="69"/>
      <c r="K94" s="41"/>
      <c r="L94" s="41"/>
      <c r="M94" s="41"/>
    </row>
    <row r="95" spans="1:13" s="1" customFormat="1" ht="15.75" customHeight="1" x14ac:dyDescent="0.3">
      <c r="A95" s="5"/>
      <c r="B95" s="5"/>
      <c r="C95" s="17"/>
      <c r="D95" s="5"/>
      <c r="E95" s="63"/>
      <c r="F95" s="64"/>
      <c r="G95" s="65"/>
      <c r="H95" s="66"/>
      <c r="I95" s="69"/>
      <c r="K95" s="41"/>
      <c r="L95" s="41"/>
      <c r="M95" s="41"/>
    </row>
    <row r="96" spans="1:13" s="1" customFormat="1" ht="15.75" customHeight="1" x14ac:dyDescent="0.3">
      <c r="A96" s="5"/>
      <c r="B96" s="5"/>
      <c r="C96" s="17"/>
      <c r="D96" s="5"/>
      <c r="E96" s="63"/>
      <c r="F96" s="64"/>
      <c r="G96" s="65"/>
      <c r="H96" s="66"/>
      <c r="I96" s="69"/>
      <c r="K96" s="41"/>
      <c r="L96" s="41"/>
      <c r="M96" s="41"/>
    </row>
    <row r="97" spans="1:13" s="1" customFormat="1" ht="15.75" customHeight="1" x14ac:dyDescent="0.3">
      <c r="A97" s="5"/>
      <c r="B97" s="5"/>
      <c r="C97" s="17"/>
      <c r="D97" s="5"/>
      <c r="E97" s="63"/>
      <c r="F97" s="64"/>
      <c r="G97" s="65"/>
      <c r="H97" s="66"/>
      <c r="I97" s="69"/>
      <c r="K97" s="41"/>
      <c r="L97" s="41"/>
      <c r="M97" s="41"/>
    </row>
    <row r="98" spans="1:13" s="1" customFormat="1" ht="15.75" customHeight="1" x14ac:dyDescent="0.3">
      <c r="A98" s="5"/>
      <c r="B98" s="5"/>
      <c r="C98" s="17"/>
      <c r="D98" s="5"/>
      <c r="E98" s="63"/>
      <c r="F98" s="64"/>
      <c r="G98" s="65"/>
      <c r="H98" s="66"/>
      <c r="I98" s="69"/>
      <c r="K98" s="41"/>
      <c r="L98" s="41"/>
      <c r="M98" s="41"/>
    </row>
    <row r="99" spans="1:13" s="1" customFormat="1" ht="15.75" customHeight="1" x14ac:dyDescent="0.3">
      <c r="A99" s="5"/>
      <c r="B99" s="5"/>
      <c r="C99" s="17"/>
      <c r="D99" s="5"/>
      <c r="E99" s="63"/>
      <c r="F99" s="64"/>
      <c r="G99" s="65"/>
      <c r="H99" s="66"/>
      <c r="I99" s="69"/>
      <c r="K99" s="41"/>
      <c r="L99" s="41"/>
      <c r="M99" s="41"/>
    </row>
    <row r="100" spans="1:13" s="1" customFormat="1" ht="15.75" customHeight="1" x14ac:dyDescent="0.3">
      <c r="A100" s="5"/>
      <c r="B100" s="5"/>
      <c r="C100" s="17"/>
      <c r="D100" s="5"/>
      <c r="E100" s="63"/>
      <c r="F100" s="64"/>
      <c r="G100" s="65"/>
      <c r="H100" s="66"/>
      <c r="I100" s="69"/>
      <c r="K100" s="41"/>
      <c r="L100" s="41"/>
      <c r="M100" s="41"/>
    </row>
    <row r="101" spans="1:13" s="1" customFormat="1" ht="15.75" customHeight="1" x14ac:dyDescent="0.3">
      <c r="A101" s="5"/>
      <c r="B101" s="5"/>
      <c r="C101" s="17"/>
      <c r="D101" s="5"/>
      <c r="E101" s="63"/>
      <c r="F101" s="64"/>
      <c r="G101" s="65"/>
      <c r="H101" s="66"/>
      <c r="I101" s="69"/>
      <c r="K101" s="41"/>
      <c r="L101" s="41"/>
      <c r="M101" s="41"/>
    </row>
    <row r="102" spans="1:13" s="1" customFormat="1" ht="15.75" customHeight="1" x14ac:dyDescent="0.3">
      <c r="A102" s="5"/>
      <c r="B102" s="5"/>
      <c r="C102" s="17"/>
      <c r="D102" s="5"/>
      <c r="E102" s="63"/>
      <c r="F102" s="64"/>
      <c r="G102" s="65"/>
      <c r="H102" s="66"/>
      <c r="I102" s="69"/>
      <c r="K102" s="41"/>
      <c r="L102" s="41"/>
      <c r="M102" s="41"/>
    </row>
    <row r="103" spans="1:13" s="1" customFormat="1" ht="15.75" customHeight="1" x14ac:dyDescent="0.3">
      <c r="A103" s="5"/>
      <c r="B103" s="5"/>
      <c r="C103" s="17"/>
      <c r="D103" s="5"/>
      <c r="E103" s="63"/>
      <c r="F103" s="64"/>
      <c r="G103" s="65"/>
      <c r="H103" s="66"/>
      <c r="I103" s="69"/>
      <c r="K103" s="41"/>
      <c r="L103" s="41"/>
      <c r="M103" s="41"/>
    </row>
    <row r="104" spans="1:13" s="1" customFormat="1" ht="15.75" customHeight="1" x14ac:dyDescent="0.3">
      <c r="A104" s="5"/>
      <c r="B104" s="5"/>
      <c r="C104" s="17"/>
      <c r="D104" s="5"/>
      <c r="E104" s="63"/>
      <c r="F104" s="64"/>
      <c r="G104" s="65"/>
      <c r="H104" s="66"/>
      <c r="I104" s="69"/>
      <c r="K104" s="41"/>
      <c r="L104" s="41"/>
      <c r="M104" s="41"/>
    </row>
    <row r="105" spans="1:13" s="1" customFormat="1" ht="15.75" customHeight="1" x14ac:dyDescent="0.3">
      <c r="A105" s="5"/>
      <c r="B105" s="5"/>
      <c r="C105" s="17"/>
      <c r="D105" s="5"/>
      <c r="E105" s="63"/>
      <c r="F105" s="64"/>
      <c r="G105" s="65"/>
      <c r="H105" s="66"/>
      <c r="I105" s="69"/>
      <c r="K105" s="41"/>
      <c r="L105" s="41"/>
      <c r="M105" s="41"/>
    </row>
    <row r="106" spans="1:13" s="1" customFormat="1" ht="15.75" customHeight="1" x14ac:dyDescent="0.3">
      <c r="A106" s="5"/>
      <c r="B106" s="5"/>
      <c r="C106" s="17"/>
      <c r="D106" s="5"/>
      <c r="E106" s="63"/>
      <c r="F106" s="64"/>
      <c r="G106" s="65"/>
      <c r="H106" s="66"/>
      <c r="I106" s="69"/>
      <c r="K106" s="41"/>
      <c r="L106" s="41"/>
      <c r="M106" s="41"/>
    </row>
    <row r="107" spans="1:13" s="1" customFormat="1" ht="15.75" customHeight="1" x14ac:dyDescent="0.3">
      <c r="A107" s="5"/>
      <c r="B107" s="5"/>
      <c r="C107" s="17"/>
      <c r="D107" s="5"/>
      <c r="E107" s="63"/>
      <c r="F107" s="64"/>
      <c r="G107" s="65"/>
      <c r="H107" s="66"/>
      <c r="I107" s="69"/>
      <c r="K107" s="41"/>
      <c r="L107" s="41"/>
      <c r="M107" s="41"/>
    </row>
    <row r="108" spans="1:13" s="1" customFormat="1" ht="15.75" customHeight="1" x14ac:dyDescent="0.3">
      <c r="A108" s="5"/>
      <c r="B108" s="5"/>
      <c r="C108" s="17"/>
      <c r="D108" s="5"/>
      <c r="E108" s="63"/>
      <c r="F108" s="64"/>
      <c r="G108" s="65"/>
      <c r="H108" s="66"/>
      <c r="I108" s="69"/>
      <c r="K108" s="41"/>
      <c r="L108" s="41"/>
      <c r="M108" s="41"/>
    </row>
    <row r="109" spans="1:13" s="1" customFormat="1" ht="15.75" customHeight="1" x14ac:dyDescent="0.3">
      <c r="A109" s="5"/>
      <c r="B109" s="5"/>
      <c r="C109" s="17"/>
      <c r="D109" s="5"/>
      <c r="E109" s="63"/>
      <c r="F109" s="64"/>
      <c r="G109" s="65"/>
      <c r="H109" s="66"/>
      <c r="I109" s="69"/>
      <c r="K109" s="41"/>
      <c r="L109" s="41"/>
      <c r="M109" s="41"/>
    </row>
    <row r="110" spans="1:13" s="1" customFormat="1" ht="15.75" customHeight="1" x14ac:dyDescent="0.3">
      <c r="A110" s="5"/>
      <c r="B110" s="5"/>
      <c r="C110" s="17"/>
      <c r="D110" s="5"/>
      <c r="E110" s="63"/>
      <c r="F110" s="64"/>
      <c r="G110" s="65"/>
      <c r="H110" s="66"/>
      <c r="I110" s="69"/>
      <c r="K110" s="41"/>
      <c r="L110" s="41"/>
      <c r="M110" s="41"/>
    </row>
    <row r="111" spans="1:13" s="1" customFormat="1" ht="15.75" customHeight="1" x14ac:dyDescent="0.3">
      <c r="A111" s="5"/>
      <c r="B111" s="5"/>
      <c r="C111" s="17"/>
      <c r="D111" s="5"/>
      <c r="E111" s="63"/>
      <c r="F111" s="64"/>
      <c r="G111" s="65"/>
      <c r="H111" s="66"/>
      <c r="I111" s="69"/>
      <c r="K111" s="41"/>
      <c r="L111" s="41"/>
      <c r="M111" s="41"/>
    </row>
    <row r="112" spans="1:13" s="1" customFormat="1" ht="15.75" customHeight="1" x14ac:dyDescent="0.3">
      <c r="A112" s="5"/>
      <c r="B112" s="5"/>
      <c r="C112" s="17"/>
      <c r="D112" s="5"/>
      <c r="E112" s="63"/>
      <c r="F112" s="64"/>
      <c r="G112" s="65"/>
      <c r="H112" s="66"/>
      <c r="I112" s="69"/>
      <c r="K112" s="41"/>
      <c r="L112" s="41"/>
      <c r="M112" s="41"/>
    </row>
    <row r="113" spans="1:13" s="1" customFormat="1" ht="15.75" customHeight="1" x14ac:dyDescent="0.3">
      <c r="A113" s="5"/>
      <c r="B113" s="5"/>
      <c r="C113" s="17"/>
      <c r="D113" s="5"/>
      <c r="E113" s="63"/>
      <c r="F113" s="64"/>
      <c r="G113" s="65"/>
      <c r="H113" s="66"/>
      <c r="I113" s="69"/>
      <c r="K113" s="41"/>
      <c r="L113" s="41"/>
      <c r="M113" s="41"/>
    </row>
    <row r="114" spans="1:13" s="1" customFormat="1" ht="15.75" customHeight="1" x14ac:dyDescent="0.3">
      <c r="A114" s="5"/>
      <c r="B114" s="5"/>
      <c r="C114" s="17"/>
      <c r="D114" s="5"/>
      <c r="E114" s="63"/>
      <c r="F114" s="64"/>
      <c r="G114" s="65"/>
      <c r="H114" s="66"/>
      <c r="I114" s="69"/>
      <c r="K114" s="41"/>
      <c r="L114" s="41"/>
      <c r="M114" s="41"/>
    </row>
    <row r="115" spans="1:13" s="1" customFormat="1" ht="15.75" customHeight="1" x14ac:dyDescent="0.3">
      <c r="A115" s="5"/>
      <c r="B115" s="5"/>
      <c r="C115" s="17"/>
      <c r="D115" s="5"/>
      <c r="E115" s="63"/>
      <c r="F115" s="64"/>
      <c r="G115" s="65"/>
      <c r="H115" s="66"/>
      <c r="I115" s="69"/>
      <c r="K115" s="41"/>
      <c r="L115" s="41"/>
      <c r="M115" s="41"/>
    </row>
    <row r="116" spans="1:13" s="1" customFormat="1" ht="15.75" customHeight="1" x14ac:dyDescent="0.3">
      <c r="A116" s="5"/>
      <c r="B116" s="5"/>
      <c r="C116" s="17"/>
      <c r="D116" s="5"/>
      <c r="E116" s="63"/>
      <c r="F116" s="64"/>
      <c r="G116" s="65"/>
      <c r="H116" s="66"/>
      <c r="I116" s="69"/>
      <c r="K116" s="41"/>
      <c r="L116" s="41"/>
      <c r="M116" s="41"/>
    </row>
    <row r="117" spans="1:13" s="1" customFormat="1" ht="15.75" customHeight="1" x14ac:dyDescent="0.3">
      <c r="A117" s="5"/>
      <c r="B117" s="5"/>
      <c r="C117" s="17"/>
      <c r="D117" s="5"/>
      <c r="E117" s="63"/>
      <c r="F117" s="64"/>
      <c r="G117" s="65"/>
      <c r="H117" s="66"/>
      <c r="I117" s="69"/>
      <c r="K117" s="41"/>
      <c r="L117" s="41"/>
      <c r="M117" s="41"/>
    </row>
    <row r="118" spans="1:13" s="1" customFormat="1" ht="15.75" customHeight="1" x14ac:dyDescent="0.3">
      <c r="A118" s="5"/>
      <c r="B118" s="5"/>
      <c r="C118" s="17"/>
      <c r="D118" s="5"/>
      <c r="E118" s="63"/>
      <c r="F118" s="64"/>
      <c r="G118" s="65"/>
      <c r="H118" s="66"/>
      <c r="I118" s="69"/>
      <c r="K118" s="41"/>
      <c r="L118" s="41"/>
      <c r="M118" s="41"/>
    </row>
    <row r="119" spans="1:13" s="1" customFormat="1" ht="15.75" customHeight="1" x14ac:dyDescent="0.3">
      <c r="A119" s="5"/>
      <c r="B119" s="5"/>
      <c r="C119" s="17"/>
      <c r="D119" s="5"/>
      <c r="E119" s="63"/>
      <c r="F119" s="64"/>
      <c r="G119" s="65"/>
      <c r="H119" s="66"/>
      <c r="I119" s="69"/>
      <c r="K119" s="41"/>
      <c r="L119" s="41"/>
      <c r="M119" s="41"/>
    </row>
    <row r="120" spans="1:13" s="1" customFormat="1" ht="15.75" customHeight="1" x14ac:dyDescent="0.3">
      <c r="A120" s="5"/>
      <c r="B120" s="5"/>
      <c r="C120" s="17"/>
      <c r="D120" s="5"/>
      <c r="E120" s="63"/>
      <c r="F120" s="64"/>
      <c r="G120" s="65"/>
      <c r="H120" s="66"/>
      <c r="I120" s="69"/>
      <c r="K120" s="41"/>
      <c r="L120" s="41"/>
      <c r="M120" s="41"/>
    </row>
    <row r="121" spans="1:13" s="1" customFormat="1" ht="15.75" customHeight="1" x14ac:dyDescent="0.3">
      <c r="A121" s="5"/>
      <c r="B121" s="5"/>
      <c r="C121" s="17"/>
      <c r="D121" s="5"/>
      <c r="E121" s="63"/>
      <c r="F121" s="64"/>
      <c r="G121" s="65"/>
      <c r="H121" s="66"/>
      <c r="I121" s="69"/>
      <c r="K121" s="41"/>
      <c r="L121" s="41"/>
      <c r="M121" s="41"/>
    </row>
    <row r="122" spans="1:13" s="1" customFormat="1" ht="15.75" customHeight="1" x14ac:dyDescent="0.3">
      <c r="A122" s="5"/>
      <c r="B122" s="5"/>
      <c r="C122" s="17"/>
      <c r="D122" s="5"/>
      <c r="E122" s="63"/>
      <c r="F122" s="64"/>
      <c r="G122" s="65"/>
      <c r="H122" s="66"/>
      <c r="I122" s="69"/>
      <c r="K122" s="41"/>
      <c r="L122" s="41"/>
      <c r="M122" s="41"/>
    </row>
    <row r="123" spans="1:13" s="1" customFormat="1" ht="15.75" customHeight="1" x14ac:dyDescent="0.3">
      <c r="A123" s="5"/>
      <c r="B123" s="5"/>
      <c r="C123" s="17"/>
      <c r="D123" s="5"/>
      <c r="E123" s="63"/>
      <c r="F123" s="64"/>
      <c r="G123" s="65"/>
      <c r="H123" s="66"/>
      <c r="I123" s="69"/>
      <c r="K123" s="41"/>
      <c r="L123" s="41"/>
      <c r="M123" s="41"/>
    </row>
    <row r="124" spans="1:13" s="1" customFormat="1" ht="15.75" customHeight="1" x14ac:dyDescent="0.3">
      <c r="A124" s="5"/>
      <c r="B124" s="5"/>
      <c r="C124" s="17"/>
      <c r="D124" s="5"/>
      <c r="E124" s="63"/>
      <c r="F124" s="64"/>
      <c r="G124" s="65"/>
      <c r="H124" s="66"/>
      <c r="I124" s="69"/>
      <c r="K124" s="41"/>
      <c r="L124" s="41"/>
      <c r="M124" s="41"/>
    </row>
    <row r="125" spans="1:13" s="1" customFormat="1" ht="15.75" customHeight="1" x14ac:dyDescent="0.3">
      <c r="A125" s="5"/>
      <c r="B125" s="5"/>
      <c r="C125" s="17"/>
      <c r="D125" s="5"/>
      <c r="E125" s="63"/>
      <c r="F125" s="64"/>
      <c r="G125" s="65"/>
      <c r="H125" s="66"/>
      <c r="I125" s="69"/>
      <c r="K125" s="41"/>
      <c r="L125" s="41"/>
      <c r="M125" s="41"/>
    </row>
    <row r="126" spans="1:13" s="1" customFormat="1" ht="15.75" customHeight="1" x14ac:dyDescent="0.3">
      <c r="A126" s="5"/>
      <c r="B126" s="5"/>
      <c r="C126" s="17"/>
      <c r="D126" s="5"/>
      <c r="E126" s="63"/>
      <c r="F126" s="64"/>
      <c r="G126" s="65"/>
      <c r="H126" s="66"/>
      <c r="I126" s="69"/>
      <c r="K126" s="41"/>
      <c r="L126" s="41"/>
      <c r="M126" s="41"/>
    </row>
    <row r="127" spans="1:13" s="1" customFormat="1" ht="15.75" customHeight="1" x14ac:dyDescent="0.3">
      <c r="A127" s="5"/>
      <c r="B127" s="5"/>
      <c r="C127" s="17"/>
      <c r="D127" s="5"/>
      <c r="E127" s="63"/>
      <c r="F127" s="64"/>
      <c r="G127" s="65"/>
      <c r="H127" s="66"/>
      <c r="I127" s="69"/>
      <c r="K127" s="41"/>
      <c r="L127" s="41"/>
      <c r="M127" s="41"/>
    </row>
    <row r="128" spans="1:13" s="1" customFormat="1" ht="15.75" customHeight="1" x14ac:dyDescent="0.3">
      <c r="A128" s="5"/>
      <c r="B128" s="5"/>
      <c r="C128" s="17"/>
      <c r="D128" s="5"/>
      <c r="E128" s="63"/>
      <c r="F128" s="64"/>
      <c r="G128" s="65"/>
      <c r="H128" s="66"/>
      <c r="I128" s="69"/>
      <c r="K128" s="41"/>
      <c r="L128" s="41"/>
      <c r="M128" s="41"/>
    </row>
    <row r="129" spans="1:13" s="1" customFormat="1" ht="15.75" customHeight="1" x14ac:dyDescent="0.3">
      <c r="A129" s="5"/>
      <c r="B129" s="5"/>
      <c r="C129" s="17"/>
      <c r="D129" s="5"/>
      <c r="E129" s="63"/>
      <c r="F129" s="64"/>
      <c r="G129" s="65"/>
      <c r="H129" s="66"/>
      <c r="I129" s="69"/>
      <c r="K129" s="41"/>
      <c r="L129" s="41"/>
      <c r="M129" s="41"/>
    </row>
    <row r="130" spans="1:13" s="1" customFormat="1" ht="15.75" customHeight="1" x14ac:dyDescent="0.3">
      <c r="A130" s="5"/>
      <c r="B130" s="5"/>
      <c r="C130" s="17"/>
      <c r="D130" s="5"/>
      <c r="E130" s="63"/>
      <c r="F130" s="64"/>
      <c r="G130" s="65"/>
      <c r="H130" s="66"/>
      <c r="I130" s="69"/>
      <c r="K130" s="41"/>
      <c r="L130" s="41"/>
      <c r="M130" s="41"/>
    </row>
    <row r="131" spans="1:13" s="1" customFormat="1" ht="15.75" customHeight="1" x14ac:dyDescent="0.3">
      <c r="A131" s="5"/>
      <c r="B131" s="5"/>
      <c r="C131" s="17"/>
      <c r="D131" s="5"/>
      <c r="E131" s="63"/>
      <c r="F131" s="64"/>
      <c r="G131" s="65"/>
      <c r="H131" s="66"/>
      <c r="I131" s="69"/>
      <c r="K131" s="41"/>
      <c r="L131" s="41"/>
      <c r="M131" s="41"/>
    </row>
    <row r="132" spans="1:13" s="1" customFormat="1" ht="15.75" customHeight="1" x14ac:dyDescent="0.3">
      <c r="A132" s="5"/>
      <c r="B132" s="5"/>
      <c r="C132" s="17"/>
      <c r="D132" s="5"/>
      <c r="E132" s="63"/>
      <c r="F132" s="64"/>
      <c r="G132" s="65"/>
      <c r="H132" s="66"/>
      <c r="I132" s="69"/>
      <c r="K132" s="41"/>
      <c r="L132" s="41"/>
      <c r="M132" s="41"/>
    </row>
    <row r="133" spans="1:13" s="1" customFormat="1" ht="15.75" customHeight="1" x14ac:dyDescent="0.3">
      <c r="A133" s="5"/>
      <c r="B133" s="5"/>
      <c r="C133" s="17"/>
      <c r="D133" s="5"/>
      <c r="E133" s="63"/>
      <c r="F133" s="64"/>
      <c r="G133" s="65"/>
      <c r="H133" s="66"/>
      <c r="I133" s="69"/>
      <c r="K133" s="41"/>
      <c r="L133" s="41"/>
      <c r="M133" s="41"/>
    </row>
    <row r="134" spans="1:13" s="1" customFormat="1" ht="15.75" customHeight="1" x14ac:dyDescent="0.3">
      <c r="A134" s="5"/>
      <c r="B134" s="5"/>
      <c r="C134" s="17"/>
      <c r="D134" s="5"/>
      <c r="E134" s="63"/>
      <c r="F134" s="64"/>
      <c r="G134" s="65"/>
      <c r="H134" s="66"/>
      <c r="I134" s="69"/>
      <c r="K134" s="41"/>
      <c r="L134" s="41"/>
      <c r="M134" s="41"/>
    </row>
    <row r="135" spans="1:13" s="1" customFormat="1" ht="15.75" customHeight="1" x14ac:dyDescent="0.3">
      <c r="A135" s="5"/>
      <c r="B135" s="5"/>
      <c r="C135" s="17"/>
      <c r="D135" s="5"/>
      <c r="E135" s="63"/>
      <c r="F135" s="64"/>
      <c r="G135" s="65"/>
      <c r="H135" s="66"/>
      <c r="I135" s="69"/>
      <c r="K135" s="41"/>
      <c r="L135" s="41"/>
      <c r="M135" s="41"/>
    </row>
    <row r="136" spans="1:13" s="1" customFormat="1" ht="15.75" customHeight="1" x14ac:dyDescent="0.3">
      <c r="A136" s="5"/>
      <c r="B136" s="5"/>
      <c r="C136" s="17"/>
      <c r="D136" s="5"/>
      <c r="E136" s="63"/>
      <c r="F136" s="64"/>
      <c r="G136" s="65"/>
      <c r="H136" s="66"/>
      <c r="I136" s="69"/>
      <c r="K136" s="41"/>
      <c r="L136" s="41"/>
      <c r="M136" s="41"/>
    </row>
    <row r="137" spans="1:13" s="1" customFormat="1" ht="15.75" customHeight="1" x14ac:dyDescent="0.3">
      <c r="A137" s="5"/>
      <c r="B137" s="5"/>
      <c r="C137" s="17"/>
      <c r="D137" s="5"/>
      <c r="E137" s="63"/>
      <c r="F137" s="64"/>
      <c r="G137" s="65"/>
      <c r="H137" s="66"/>
      <c r="I137" s="69"/>
      <c r="K137" s="41"/>
      <c r="L137" s="41"/>
      <c r="M137" s="41"/>
    </row>
    <row r="138" spans="1:13" s="1" customFormat="1" ht="15.75" customHeight="1" x14ac:dyDescent="0.3">
      <c r="A138" s="5"/>
      <c r="B138" s="5"/>
      <c r="C138" s="17"/>
      <c r="D138" s="5"/>
      <c r="E138" s="63"/>
      <c r="F138" s="64"/>
      <c r="G138" s="65"/>
      <c r="H138" s="66"/>
      <c r="I138" s="69"/>
      <c r="K138" s="41"/>
      <c r="L138" s="41"/>
      <c r="M138" s="41"/>
    </row>
    <row r="139" spans="1:13" s="1" customFormat="1" ht="15.75" customHeight="1" x14ac:dyDescent="0.3">
      <c r="A139" s="5"/>
      <c r="B139" s="5"/>
      <c r="C139" s="17"/>
      <c r="D139" s="5"/>
      <c r="E139" s="63"/>
      <c r="F139" s="64"/>
      <c r="G139" s="65"/>
      <c r="H139" s="66"/>
      <c r="I139" s="69"/>
      <c r="K139" s="41"/>
      <c r="L139" s="41"/>
      <c r="M139" s="41"/>
    </row>
    <row r="140" spans="1:13" s="1" customFormat="1" ht="15.75" customHeight="1" x14ac:dyDescent="0.3">
      <c r="A140" s="5"/>
      <c r="B140" s="5"/>
      <c r="C140" s="17"/>
      <c r="D140" s="5"/>
      <c r="E140" s="63"/>
      <c r="F140" s="64"/>
      <c r="G140" s="65"/>
      <c r="H140" s="66"/>
      <c r="I140" s="69"/>
      <c r="K140" s="41"/>
      <c r="L140" s="41"/>
      <c r="M140" s="41"/>
    </row>
    <row r="141" spans="1:13" s="1" customFormat="1" ht="15.75" customHeight="1" x14ac:dyDescent="0.3">
      <c r="A141" s="5"/>
      <c r="B141" s="5"/>
      <c r="C141" s="17"/>
      <c r="D141" s="5"/>
      <c r="E141" s="63"/>
      <c r="F141" s="64"/>
      <c r="G141" s="65"/>
      <c r="H141" s="66"/>
      <c r="I141" s="69"/>
      <c r="K141" s="41"/>
      <c r="L141" s="41"/>
      <c r="M141" s="41"/>
    </row>
    <row r="142" spans="1:13" s="1" customFormat="1" ht="15.75" customHeight="1" x14ac:dyDescent="0.3">
      <c r="A142" s="5"/>
      <c r="B142" s="5"/>
      <c r="C142" s="17"/>
      <c r="D142" s="5"/>
      <c r="E142" s="63"/>
      <c r="F142" s="64"/>
      <c r="G142" s="65"/>
      <c r="H142" s="66"/>
      <c r="I142" s="69"/>
      <c r="K142" s="41"/>
      <c r="L142" s="41"/>
      <c r="M142" s="41"/>
    </row>
    <row r="143" spans="1:13" s="1" customFormat="1" ht="15.75" customHeight="1" x14ac:dyDescent="0.3">
      <c r="A143" s="5"/>
      <c r="B143" s="5"/>
      <c r="C143" s="17"/>
      <c r="D143" s="5"/>
      <c r="E143" s="63"/>
      <c r="F143" s="64"/>
      <c r="G143" s="65"/>
      <c r="H143" s="66"/>
      <c r="I143" s="69"/>
      <c r="K143" s="41"/>
      <c r="L143" s="41"/>
      <c r="M143" s="41"/>
    </row>
    <row r="144" spans="1:13" s="1" customFormat="1" ht="15.75" customHeight="1" x14ac:dyDescent="0.3">
      <c r="A144" s="5"/>
      <c r="B144" s="5"/>
      <c r="C144" s="17"/>
      <c r="D144" s="5"/>
      <c r="E144" s="63"/>
      <c r="F144" s="64"/>
      <c r="G144" s="65"/>
      <c r="H144" s="66"/>
      <c r="I144" s="69"/>
      <c r="K144" s="41"/>
      <c r="L144" s="41"/>
      <c r="M144" s="41"/>
    </row>
    <row r="145" spans="1:13" s="1" customFormat="1" ht="15.75" customHeight="1" x14ac:dyDescent="0.3">
      <c r="A145" s="5"/>
      <c r="B145" s="5"/>
      <c r="C145" s="17"/>
      <c r="D145" s="5"/>
      <c r="E145" s="63"/>
      <c r="F145" s="64"/>
      <c r="G145" s="65"/>
      <c r="H145" s="66"/>
      <c r="I145" s="69"/>
      <c r="K145" s="41"/>
      <c r="L145" s="41"/>
      <c r="M145" s="41"/>
    </row>
    <row r="146" spans="1:13" s="1" customFormat="1" ht="15.75" customHeight="1" x14ac:dyDescent="0.3">
      <c r="A146" s="5"/>
      <c r="B146" s="5"/>
      <c r="C146" s="17"/>
      <c r="D146" s="5"/>
      <c r="E146" s="63"/>
      <c r="F146" s="64"/>
      <c r="G146" s="65"/>
      <c r="H146" s="66"/>
      <c r="I146" s="69"/>
      <c r="K146" s="41"/>
      <c r="L146" s="41"/>
      <c r="M146" s="41"/>
    </row>
    <row r="147" spans="1:13" s="1" customFormat="1" ht="15.75" customHeight="1" x14ac:dyDescent="0.3">
      <c r="A147" s="5"/>
      <c r="B147" s="5"/>
      <c r="C147" s="17"/>
      <c r="D147" s="5"/>
      <c r="E147" s="63"/>
      <c r="F147" s="64"/>
      <c r="G147" s="65"/>
      <c r="H147" s="66"/>
      <c r="I147" s="69"/>
      <c r="K147" s="41"/>
      <c r="L147" s="41"/>
      <c r="M147" s="41"/>
    </row>
    <row r="148" spans="1:13" s="1" customFormat="1" ht="15.75" customHeight="1" x14ac:dyDescent="0.3">
      <c r="A148" s="5"/>
      <c r="B148" s="5"/>
      <c r="C148" s="17"/>
      <c r="D148" s="5"/>
      <c r="E148" s="63"/>
      <c r="F148" s="64"/>
      <c r="G148" s="65"/>
      <c r="H148" s="66"/>
      <c r="I148" s="69"/>
      <c r="K148" s="41"/>
      <c r="L148" s="41"/>
      <c r="M148" s="41"/>
    </row>
    <row r="149" spans="1:13" s="1" customFormat="1" ht="15.75" customHeight="1" x14ac:dyDescent="0.3">
      <c r="A149" s="5"/>
      <c r="B149" s="5"/>
      <c r="C149" s="17"/>
      <c r="D149" s="5"/>
      <c r="E149" s="63"/>
      <c r="F149" s="64"/>
      <c r="G149" s="65"/>
      <c r="H149" s="66"/>
      <c r="I149" s="69"/>
      <c r="K149" s="41"/>
      <c r="L149" s="41"/>
      <c r="M149" s="41"/>
    </row>
    <row r="150" spans="1:13" s="1" customFormat="1" ht="15.75" customHeight="1" x14ac:dyDescent="0.3">
      <c r="A150" s="5"/>
      <c r="B150" s="5"/>
      <c r="C150" s="17"/>
      <c r="D150" s="5"/>
      <c r="E150" s="63"/>
      <c r="F150" s="64"/>
      <c r="G150" s="65"/>
      <c r="H150" s="66"/>
      <c r="I150" s="69"/>
      <c r="K150" s="41"/>
      <c r="L150" s="41"/>
      <c r="M150" s="41"/>
    </row>
    <row r="151" spans="1:13" s="1" customFormat="1" ht="15.75" customHeight="1" x14ac:dyDescent="0.3">
      <c r="A151" s="5"/>
      <c r="B151" s="5"/>
      <c r="C151" s="17"/>
      <c r="D151" s="5"/>
      <c r="E151" s="63"/>
      <c r="F151" s="64"/>
      <c r="G151" s="65"/>
      <c r="H151" s="66"/>
      <c r="I151" s="69"/>
      <c r="K151" s="41"/>
      <c r="L151" s="41"/>
      <c r="M151" s="41"/>
    </row>
    <row r="152" spans="1:13" s="1" customFormat="1" ht="15.75" customHeight="1" x14ac:dyDescent="0.3">
      <c r="A152" s="5"/>
      <c r="B152" s="5"/>
      <c r="C152" s="17"/>
      <c r="D152" s="5"/>
      <c r="E152" s="63"/>
      <c r="F152" s="64"/>
      <c r="G152" s="65"/>
      <c r="H152" s="66"/>
      <c r="I152" s="69"/>
      <c r="K152" s="41"/>
      <c r="L152" s="41"/>
      <c r="M152" s="41"/>
    </row>
    <row r="153" spans="1:13" s="1" customFormat="1" ht="15.75" customHeight="1" x14ac:dyDescent="0.3">
      <c r="A153" s="5"/>
      <c r="B153" s="5"/>
      <c r="C153" s="17"/>
      <c r="D153" s="5"/>
      <c r="E153" s="63"/>
      <c r="F153" s="64"/>
      <c r="G153" s="65"/>
      <c r="H153" s="66"/>
      <c r="I153" s="69"/>
      <c r="K153" s="41"/>
      <c r="L153" s="41"/>
      <c r="M153" s="41"/>
    </row>
    <row r="154" spans="1:13" s="1" customFormat="1" ht="15.75" customHeight="1" x14ac:dyDescent="0.3">
      <c r="A154" s="5"/>
      <c r="B154" s="5"/>
      <c r="C154" s="17"/>
      <c r="D154" s="5"/>
      <c r="E154" s="63"/>
      <c r="F154" s="64"/>
      <c r="G154" s="65"/>
      <c r="H154" s="66"/>
      <c r="I154" s="69"/>
      <c r="K154" s="41"/>
      <c r="L154" s="41"/>
      <c r="M154" s="41"/>
    </row>
    <row r="155" spans="1:13" s="1" customFormat="1" ht="15.75" customHeight="1" x14ac:dyDescent="0.3">
      <c r="A155" s="5"/>
      <c r="B155" s="5"/>
      <c r="C155" s="17"/>
      <c r="D155" s="5"/>
      <c r="E155" s="63"/>
      <c r="F155" s="64"/>
      <c r="G155" s="65"/>
      <c r="H155" s="66"/>
      <c r="I155" s="69"/>
      <c r="K155" s="41"/>
      <c r="L155" s="41"/>
      <c r="M155" s="41"/>
    </row>
    <row r="156" spans="1:13" s="1" customFormat="1" ht="15.75" customHeight="1" x14ac:dyDescent="0.3">
      <c r="A156" s="5"/>
      <c r="B156" s="5"/>
      <c r="C156" s="17"/>
      <c r="D156" s="5"/>
      <c r="E156" s="63"/>
      <c r="F156" s="64"/>
      <c r="G156" s="65"/>
      <c r="H156" s="66"/>
      <c r="I156" s="69"/>
      <c r="K156" s="41"/>
      <c r="L156" s="41"/>
      <c r="M156" s="41"/>
    </row>
    <row r="157" spans="1:13" s="1" customFormat="1" ht="15.75" customHeight="1" x14ac:dyDescent="0.3">
      <c r="A157" s="5"/>
      <c r="B157" s="5"/>
      <c r="C157" s="17"/>
      <c r="D157" s="5"/>
      <c r="E157" s="63"/>
      <c r="F157" s="64"/>
      <c r="G157" s="65"/>
      <c r="H157" s="66"/>
      <c r="I157" s="69"/>
      <c r="K157" s="41"/>
      <c r="L157" s="41"/>
      <c r="M157" s="41"/>
    </row>
    <row r="158" spans="1:13" s="1" customFormat="1" ht="15.75" customHeight="1" x14ac:dyDescent="0.3">
      <c r="A158" s="5"/>
      <c r="B158" s="5"/>
      <c r="C158" s="17"/>
      <c r="D158" s="5"/>
      <c r="E158" s="63"/>
      <c r="F158" s="64"/>
      <c r="G158" s="65"/>
      <c r="H158" s="66"/>
      <c r="I158" s="69"/>
      <c r="K158" s="41"/>
      <c r="L158" s="41"/>
      <c r="M158" s="41"/>
    </row>
    <row r="159" spans="1:13" s="1" customFormat="1" ht="15.75" customHeight="1" x14ac:dyDescent="0.3">
      <c r="A159" s="5"/>
      <c r="B159" s="5"/>
      <c r="C159" s="17"/>
      <c r="D159" s="5"/>
      <c r="E159" s="63"/>
      <c r="F159" s="64"/>
      <c r="G159" s="65"/>
      <c r="H159" s="66"/>
      <c r="I159" s="69"/>
      <c r="K159" s="41"/>
      <c r="L159" s="41"/>
      <c r="M159" s="41"/>
    </row>
    <row r="160" spans="1:13" s="1" customFormat="1" ht="15.75" customHeight="1" x14ac:dyDescent="0.3">
      <c r="A160" s="5"/>
      <c r="B160" s="5"/>
      <c r="C160" s="17"/>
      <c r="D160" s="5"/>
      <c r="E160" s="63"/>
      <c r="F160" s="64"/>
      <c r="G160" s="65"/>
      <c r="H160" s="66"/>
      <c r="I160" s="69"/>
      <c r="K160" s="41"/>
      <c r="L160" s="41"/>
      <c r="M160" s="41"/>
    </row>
    <row r="161" spans="1:13" s="1" customFormat="1" ht="15.75" customHeight="1" x14ac:dyDescent="0.3">
      <c r="A161" s="5"/>
      <c r="B161" s="5"/>
      <c r="C161" s="17"/>
      <c r="D161" s="5"/>
      <c r="E161" s="63"/>
      <c r="F161" s="64"/>
      <c r="G161" s="65"/>
      <c r="H161" s="66"/>
      <c r="I161" s="69"/>
      <c r="K161" s="41"/>
      <c r="L161" s="41"/>
      <c r="M161" s="41"/>
    </row>
    <row r="162" spans="1:13" s="1" customFormat="1" ht="15.75" customHeight="1" x14ac:dyDescent="0.3">
      <c r="A162" s="5"/>
      <c r="B162" s="5"/>
      <c r="C162" s="17"/>
      <c r="D162" s="5"/>
      <c r="E162" s="63"/>
      <c r="F162" s="64"/>
      <c r="G162" s="65"/>
      <c r="H162" s="66"/>
      <c r="I162" s="69"/>
      <c r="K162" s="41"/>
      <c r="L162" s="41"/>
      <c r="M162" s="41"/>
    </row>
    <row r="163" spans="1:13" s="1" customFormat="1" ht="15.75" customHeight="1" x14ac:dyDescent="0.3">
      <c r="A163" s="5"/>
      <c r="B163" s="5"/>
      <c r="C163" s="17"/>
      <c r="D163" s="5"/>
      <c r="E163" s="63"/>
      <c r="F163" s="64"/>
      <c r="G163" s="65"/>
      <c r="H163" s="66"/>
      <c r="I163" s="69"/>
      <c r="K163" s="41"/>
      <c r="L163" s="41"/>
      <c r="M163" s="41"/>
    </row>
    <row r="164" spans="1:13" s="1" customFormat="1" ht="15.75" customHeight="1" x14ac:dyDescent="0.3">
      <c r="A164" s="5"/>
      <c r="B164" s="5"/>
      <c r="C164" s="17"/>
      <c r="D164" s="5"/>
      <c r="E164" s="63"/>
      <c r="F164" s="64"/>
      <c r="G164" s="65"/>
      <c r="H164" s="66"/>
      <c r="I164" s="69"/>
      <c r="K164" s="41"/>
      <c r="L164" s="41"/>
      <c r="M164" s="41"/>
    </row>
    <row r="165" spans="1:13" s="1" customFormat="1" ht="15.75" customHeight="1" x14ac:dyDescent="0.3">
      <c r="A165" s="5"/>
      <c r="B165" s="5"/>
      <c r="C165" s="17"/>
      <c r="D165" s="5"/>
      <c r="E165" s="63"/>
      <c r="F165" s="64"/>
      <c r="G165" s="65"/>
      <c r="H165" s="66"/>
      <c r="I165" s="69"/>
      <c r="K165" s="41"/>
      <c r="L165" s="41"/>
      <c r="M165" s="41"/>
    </row>
    <row r="166" spans="1:13" s="1" customFormat="1" ht="15.75" customHeight="1" x14ac:dyDescent="0.3">
      <c r="A166" s="5"/>
      <c r="B166" s="5"/>
      <c r="C166" s="17"/>
      <c r="D166" s="5"/>
      <c r="E166" s="63"/>
      <c r="F166" s="64"/>
      <c r="G166" s="65"/>
      <c r="H166" s="66"/>
      <c r="I166" s="69"/>
      <c r="K166" s="41"/>
      <c r="L166" s="41"/>
      <c r="M166" s="41"/>
    </row>
    <row r="167" spans="1:13" s="1" customFormat="1" ht="15.75" customHeight="1" x14ac:dyDescent="0.3">
      <c r="A167" s="5"/>
      <c r="B167" s="5"/>
      <c r="C167" s="17"/>
      <c r="D167" s="5"/>
      <c r="E167" s="63"/>
      <c r="F167" s="64"/>
      <c r="G167" s="65"/>
      <c r="H167" s="66"/>
      <c r="I167" s="69"/>
      <c r="K167" s="41"/>
      <c r="L167" s="41"/>
      <c r="M167" s="41"/>
    </row>
    <row r="168" spans="1:13" s="1" customFormat="1" ht="15.75" customHeight="1" x14ac:dyDescent="0.3">
      <c r="A168" s="5"/>
      <c r="B168" s="5"/>
      <c r="C168" s="17"/>
      <c r="D168" s="5"/>
      <c r="E168" s="63"/>
      <c r="F168" s="64"/>
      <c r="G168" s="65"/>
      <c r="H168" s="66"/>
      <c r="I168" s="69"/>
      <c r="K168" s="41"/>
      <c r="L168" s="41"/>
      <c r="M168" s="41"/>
    </row>
    <row r="169" spans="1:13" s="1" customFormat="1" ht="15.75" customHeight="1" x14ac:dyDescent="0.3">
      <c r="A169" s="5"/>
      <c r="B169" s="5"/>
      <c r="C169" s="17"/>
      <c r="D169" s="5"/>
      <c r="E169" s="63"/>
      <c r="F169" s="64"/>
      <c r="G169" s="65"/>
      <c r="H169" s="66"/>
      <c r="I169" s="69"/>
      <c r="K169" s="41"/>
      <c r="L169" s="41"/>
      <c r="M169" s="41"/>
    </row>
    <row r="170" spans="1:13" s="1" customFormat="1" ht="15.75" customHeight="1" x14ac:dyDescent="0.3">
      <c r="A170" s="5"/>
      <c r="B170" s="5"/>
      <c r="C170" s="17"/>
      <c r="D170" s="5"/>
      <c r="E170" s="63"/>
      <c r="F170" s="64"/>
      <c r="G170" s="65"/>
      <c r="H170" s="66"/>
      <c r="I170" s="69"/>
      <c r="K170" s="41"/>
      <c r="L170" s="41"/>
      <c r="M170" s="41"/>
    </row>
    <row r="171" spans="1:13" s="1" customFormat="1" ht="15.75" customHeight="1" x14ac:dyDescent="0.3">
      <c r="A171" s="5"/>
      <c r="B171" s="5"/>
      <c r="C171" s="17"/>
      <c r="D171" s="5"/>
      <c r="E171" s="63"/>
      <c r="F171" s="64"/>
      <c r="G171" s="65"/>
      <c r="H171" s="66"/>
      <c r="I171" s="69"/>
      <c r="K171" s="41"/>
      <c r="L171" s="41"/>
      <c r="M171" s="41"/>
    </row>
    <row r="172" spans="1:13" s="1" customFormat="1" ht="15.75" customHeight="1" x14ac:dyDescent="0.3">
      <c r="A172" s="5"/>
      <c r="B172" s="5"/>
      <c r="C172" s="17"/>
      <c r="D172" s="5"/>
      <c r="E172" s="63"/>
      <c r="F172" s="64"/>
      <c r="G172" s="65"/>
      <c r="H172" s="66"/>
      <c r="I172" s="69"/>
      <c r="K172" s="41"/>
      <c r="L172" s="41"/>
      <c r="M172" s="41"/>
    </row>
    <row r="173" spans="1:13" s="1" customFormat="1" ht="15.75" customHeight="1" x14ac:dyDescent="0.3">
      <c r="A173" s="5"/>
      <c r="B173" s="5"/>
      <c r="C173" s="17"/>
      <c r="D173" s="5"/>
      <c r="E173" s="63"/>
      <c r="F173" s="64"/>
      <c r="G173" s="65"/>
      <c r="H173" s="66"/>
      <c r="I173" s="69"/>
      <c r="K173" s="41"/>
      <c r="L173" s="41"/>
      <c r="M173" s="41"/>
    </row>
    <row r="174" spans="1:13" s="1" customFormat="1" ht="15.75" customHeight="1" x14ac:dyDescent="0.3">
      <c r="A174" s="5"/>
      <c r="B174" s="5"/>
      <c r="C174" s="17"/>
      <c r="D174" s="5"/>
      <c r="E174" s="63"/>
      <c r="F174" s="64"/>
      <c r="G174" s="65"/>
      <c r="H174" s="66"/>
      <c r="I174" s="69"/>
      <c r="K174" s="41"/>
      <c r="L174" s="41"/>
      <c r="M174" s="41"/>
    </row>
    <row r="175" spans="1:13" s="1" customFormat="1" ht="15.75" customHeight="1" x14ac:dyDescent="0.3">
      <c r="A175" s="5"/>
      <c r="B175" s="5"/>
      <c r="C175" s="17"/>
      <c r="D175" s="5"/>
      <c r="E175" s="63"/>
      <c r="F175" s="64"/>
      <c r="G175" s="65"/>
      <c r="H175" s="66"/>
      <c r="I175" s="69"/>
      <c r="K175" s="41"/>
      <c r="L175" s="41"/>
      <c r="M175" s="41"/>
    </row>
    <row r="176" spans="1:13" s="1" customFormat="1" ht="15.75" customHeight="1" x14ac:dyDescent="0.3">
      <c r="A176" s="5"/>
      <c r="B176" s="5"/>
      <c r="C176" s="17"/>
      <c r="D176" s="5"/>
      <c r="E176" s="63"/>
      <c r="F176" s="64"/>
      <c r="G176" s="65"/>
      <c r="H176" s="66"/>
      <c r="I176" s="69"/>
      <c r="K176" s="41"/>
      <c r="L176" s="41"/>
      <c r="M176" s="41"/>
    </row>
    <row r="177" spans="1:13" s="1" customFormat="1" ht="15.75" customHeight="1" x14ac:dyDescent="0.3">
      <c r="A177" s="5"/>
      <c r="B177" s="5"/>
      <c r="C177" s="17"/>
      <c r="D177" s="5"/>
      <c r="E177" s="63"/>
      <c r="F177" s="64"/>
      <c r="G177" s="65"/>
      <c r="H177" s="66"/>
      <c r="I177" s="69"/>
      <c r="K177" s="41"/>
      <c r="L177" s="41"/>
      <c r="M177" s="41"/>
    </row>
    <row r="178" spans="1:13" s="1" customFormat="1" ht="15.75" customHeight="1" x14ac:dyDescent="0.3">
      <c r="A178" s="5"/>
      <c r="B178" s="5"/>
      <c r="C178" s="17"/>
      <c r="D178" s="5"/>
      <c r="E178" s="63"/>
      <c r="F178" s="64"/>
      <c r="G178" s="65"/>
      <c r="H178" s="66"/>
      <c r="I178" s="69"/>
      <c r="K178" s="41"/>
      <c r="L178" s="41"/>
      <c r="M178" s="41"/>
    </row>
    <row r="179" spans="1:13" s="1" customFormat="1" ht="15.75" customHeight="1" x14ac:dyDescent="0.3">
      <c r="A179" s="5"/>
      <c r="B179" s="5"/>
      <c r="C179" s="17"/>
      <c r="D179" s="5"/>
      <c r="E179" s="63"/>
      <c r="F179" s="64"/>
      <c r="G179" s="65"/>
      <c r="H179" s="66"/>
      <c r="I179" s="69"/>
      <c r="K179" s="41"/>
      <c r="L179" s="41"/>
      <c r="M179" s="41"/>
    </row>
    <row r="180" spans="1:13" s="1" customFormat="1" ht="15.75" customHeight="1" x14ac:dyDescent="0.3">
      <c r="A180" s="5"/>
      <c r="B180" s="5"/>
      <c r="C180" s="17"/>
      <c r="D180" s="5"/>
      <c r="E180" s="63"/>
      <c r="F180" s="64"/>
      <c r="G180" s="65"/>
      <c r="H180" s="66"/>
      <c r="I180" s="69"/>
      <c r="K180" s="41"/>
      <c r="L180" s="41"/>
      <c r="M180" s="41"/>
    </row>
    <row r="181" spans="1:13" s="1" customFormat="1" ht="15.75" customHeight="1" x14ac:dyDescent="0.3">
      <c r="A181" s="5"/>
      <c r="B181" s="5"/>
      <c r="C181" s="17"/>
      <c r="D181" s="5"/>
      <c r="E181" s="63"/>
      <c r="F181" s="64"/>
      <c r="G181" s="65"/>
      <c r="H181" s="66"/>
      <c r="I181" s="69"/>
      <c r="K181" s="41"/>
      <c r="L181" s="41"/>
      <c r="M181" s="41"/>
    </row>
    <row r="182" spans="1:13" s="1" customFormat="1" ht="15.75" customHeight="1" x14ac:dyDescent="0.3">
      <c r="A182" s="5"/>
      <c r="B182" s="5"/>
      <c r="C182" s="17"/>
      <c r="D182" s="5"/>
      <c r="E182" s="63"/>
      <c r="F182" s="64"/>
      <c r="G182" s="65"/>
      <c r="H182" s="66"/>
      <c r="I182" s="69"/>
      <c r="K182" s="41"/>
      <c r="L182" s="41"/>
      <c r="M182" s="41"/>
    </row>
    <row r="183" spans="1:13" s="1" customFormat="1" ht="15.75" customHeight="1" x14ac:dyDescent="0.3">
      <c r="A183" s="5"/>
      <c r="B183" s="5"/>
      <c r="C183" s="17"/>
      <c r="D183" s="5"/>
      <c r="E183" s="63"/>
      <c r="F183" s="64"/>
      <c r="G183" s="65"/>
      <c r="H183" s="66"/>
      <c r="I183" s="69"/>
      <c r="K183" s="41"/>
      <c r="L183" s="41"/>
      <c r="M183" s="41"/>
    </row>
    <row r="184" spans="1:13" s="1" customFormat="1" ht="15.75" customHeight="1" x14ac:dyDescent="0.3">
      <c r="A184" s="5"/>
      <c r="B184" s="5"/>
      <c r="C184" s="17"/>
      <c r="D184" s="5"/>
      <c r="E184" s="63"/>
      <c r="F184" s="64"/>
      <c r="G184" s="65"/>
      <c r="H184" s="66"/>
      <c r="I184" s="69"/>
      <c r="K184" s="41"/>
      <c r="L184" s="41"/>
      <c r="M184" s="41"/>
    </row>
    <row r="185" spans="1:13" s="1" customFormat="1" ht="15.75" customHeight="1" x14ac:dyDescent="0.3">
      <c r="A185" s="5"/>
      <c r="B185" s="5"/>
      <c r="C185" s="17"/>
      <c r="D185" s="5"/>
      <c r="E185" s="63"/>
      <c r="F185" s="64"/>
      <c r="G185" s="65"/>
      <c r="H185" s="66"/>
      <c r="I185" s="69"/>
      <c r="K185" s="41"/>
      <c r="L185" s="41"/>
      <c r="M185" s="41"/>
    </row>
    <row r="186" spans="1:13" s="1" customFormat="1" ht="15.75" customHeight="1" x14ac:dyDescent="0.3">
      <c r="A186" s="5"/>
      <c r="B186" s="5"/>
      <c r="C186" s="17"/>
      <c r="D186" s="5"/>
      <c r="E186" s="63"/>
      <c r="F186" s="64"/>
      <c r="G186" s="65"/>
      <c r="H186" s="66"/>
      <c r="I186" s="69"/>
      <c r="K186" s="41"/>
      <c r="L186" s="41"/>
      <c r="M186" s="41"/>
    </row>
    <row r="187" spans="1:13" s="1" customFormat="1" ht="15.75" customHeight="1" x14ac:dyDescent="0.3">
      <c r="A187" s="5"/>
      <c r="B187" s="5"/>
      <c r="C187" s="17"/>
      <c r="D187" s="5"/>
      <c r="E187" s="63"/>
      <c r="F187" s="64"/>
      <c r="G187" s="65"/>
      <c r="H187" s="66"/>
      <c r="I187" s="69"/>
      <c r="K187" s="41"/>
      <c r="L187" s="41"/>
      <c r="M187" s="41"/>
    </row>
    <row r="188" spans="1:13" s="1" customFormat="1" ht="15.75" customHeight="1" x14ac:dyDescent="0.3">
      <c r="A188" s="5"/>
      <c r="B188" s="5"/>
      <c r="C188" s="17"/>
      <c r="D188" s="5"/>
      <c r="E188" s="63"/>
      <c r="F188" s="64"/>
      <c r="G188" s="65"/>
      <c r="H188" s="66"/>
      <c r="I188" s="69"/>
      <c r="K188" s="41"/>
      <c r="L188" s="41"/>
      <c r="M188" s="41"/>
    </row>
    <row r="189" spans="1:13" s="1" customFormat="1" ht="15.75" customHeight="1" x14ac:dyDescent="0.3">
      <c r="A189" s="5"/>
      <c r="B189" s="5"/>
      <c r="C189" s="17"/>
      <c r="D189" s="5"/>
      <c r="E189" s="63"/>
      <c r="F189" s="64"/>
      <c r="G189" s="65"/>
      <c r="H189" s="66"/>
      <c r="I189" s="69"/>
      <c r="K189" s="41"/>
      <c r="L189" s="41"/>
      <c r="M189" s="41"/>
    </row>
    <row r="190" spans="1:13" s="1" customFormat="1" ht="15.75" customHeight="1" x14ac:dyDescent="0.3">
      <c r="A190" s="5"/>
      <c r="B190" s="5"/>
      <c r="C190" s="17"/>
      <c r="D190" s="5"/>
      <c r="E190" s="63"/>
      <c r="F190" s="64"/>
      <c r="G190" s="65"/>
      <c r="H190" s="66"/>
      <c r="I190" s="69"/>
      <c r="K190" s="41"/>
      <c r="L190" s="41"/>
      <c r="M190" s="41"/>
    </row>
    <row r="191" spans="1:13" s="1" customFormat="1" ht="15.75" customHeight="1" x14ac:dyDescent="0.3">
      <c r="A191" s="5"/>
      <c r="B191" s="5"/>
      <c r="C191" s="17"/>
      <c r="D191" s="5"/>
      <c r="E191" s="63"/>
      <c r="F191" s="64"/>
      <c r="G191" s="65"/>
      <c r="H191" s="66"/>
      <c r="I191" s="69"/>
      <c r="K191" s="41"/>
      <c r="L191" s="41"/>
      <c r="M191" s="41"/>
    </row>
    <row r="192" spans="1:13" s="1" customFormat="1" ht="15.75" customHeight="1" x14ac:dyDescent="0.3">
      <c r="A192" s="5"/>
      <c r="B192" s="5"/>
      <c r="C192" s="17"/>
      <c r="D192" s="5"/>
      <c r="E192" s="63"/>
      <c r="F192" s="64"/>
      <c r="G192" s="65"/>
      <c r="H192" s="66"/>
      <c r="I192" s="69"/>
      <c r="K192" s="41"/>
      <c r="L192" s="41"/>
      <c r="M192" s="41"/>
    </row>
    <row r="193" spans="1:13" s="1" customFormat="1" ht="15.75" customHeight="1" x14ac:dyDescent="0.3">
      <c r="A193" s="5"/>
      <c r="B193" s="5"/>
      <c r="C193" s="17"/>
      <c r="D193" s="5"/>
      <c r="E193" s="63"/>
      <c r="F193" s="64"/>
      <c r="G193" s="65"/>
      <c r="H193" s="66"/>
      <c r="I193" s="69"/>
      <c r="K193" s="41"/>
      <c r="L193" s="41"/>
      <c r="M193" s="41"/>
    </row>
    <row r="194" spans="1:13" s="1" customFormat="1" ht="15.75" customHeight="1" x14ac:dyDescent="0.3">
      <c r="A194" s="5"/>
      <c r="B194" s="5"/>
      <c r="C194" s="17"/>
      <c r="D194" s="5"/>
      <c r="E194" s="63"/>
      <c r="F194" s="64"/>
      <c r="G194" s="65"/>
      <c r="H194" s="66"/>
      <c r="I194" s="69"/>
      <c r="K194" s="41"/>
      <c r="L194" s="41"/>
      <c r="M194" s="41"/>
    </row>
    <row r="195" spans="1:13" s="1" customFormat="1" ht="15.75" customHeight="1" x14ac:dyDescent="0.3">
      <c r="A195" s="5"/>
      <c r="B195" s="5"/>
      <c r="C195" s="17"/>
      <c r="D195" s="5"/>
      <c r="E195" s="63"/>
      <c r="F195" s="64"/>
      <c r="G195" s="65"/>
      <c r="H195" s="66"/>
      <c r="I195" s="69"/>
      <c r="K195" s="41"/>
      <c r="L195" s="41"/>
      <c r="M195" s="41"/>
    </row>
    <row r="196" spans="1:13" s="1" customFormat="1" ht="15.75" customHeight="1" x14ac:dyDescent="0.3">
      <c r="A196" s="5"/>
      <c r="B196" s="5"/>
      <c r="C196" s="17"/>
      <c r="D196" s="5"/>
      <c r="E196" s="63"/>
      <c r="F196" s="64"/>
      <c r="G196" s="65"/>
      <c r="H196" s="66"/>
      <c r="I196" s="69"/>
      <c r="K196" s="41"/>
      <c r="L196" s="41"/>
      <c r="M196" s="41"/>
    </row>
    <row r="197" spans="1:13" s="1" customFormat="1" ht="15.75" customHeight="1" x14ac:dyDescent="0.3">
      <c r="A197" s="5"/>
      <c r="B197" s="5"/>
      <c r="C197" s="17"/>
      <c r="D197" s="5"/>
      <c r="E197" s="63"/>
      <c r="F197" s="64"/>
      <c r="G197" s="65"/>
      <c r="H197" s="66"/>
      <c r="I197" s="69"/>
      <c r="K197" s="41"/>
      <c r="L197" s="41"/>
      <c r="M197" s="41"/>
    </row>
    <row r="198" spans="1:13" s="1" customFormat="1" ht="15.75" customHeight="1" x14ac:dyDescent="0.3">
      <c r="A198" s="5"/>
      <c r="B198" s="5"/>
      <c r="C198" s="17"/>
      <c r="D198" s="5"/>
      <c r="E198" s="63"/>
      <c r="F198" s="64"/>
      <c r="G198" s="65"/>
      <c r="H198" s="66"/>
      <c r="I198" s="69"/>
      <c r="K198" s="41"/>
      <c r="L198" s="41"/>
      <c r="M198" s="41"/>
    </row>
    <row r="199" spans="1:13" s="1" customFormat="1" ht="15.75" customHeight="1" x14ac:dyDescent="0.3">
      <c r="A199" s="5"/>
      <c r="B199" s="5"/>
      <c r="C199" s="17"/>
      <c r="D199" s="5"/>
      <c r="E199" s="63"/>
      <c r="F199" s="64"/>
      <c r="G199" s="65"/>
      <c r="H199" s="66"/>
      <c r="I199" s="69"/>
      <c r="K199" s="41"/>
      <c r="L199" s="41"/>
      <c r="M199" s="41"/>
    </row>
    <row r="200" spans="1:13" s="1" customFormat="1" ht="15.75" customHeight="1" x14ac:dyDescent="0.3">
      <c r="A200" s="5"/>
      <c r="B200" s="5"/>
      <c r="C200" s="17"/>
      <c r="D200" s="5"/>
      <c r="E200" s="63"/>
      <c r="F200" s="64"/>
      <c r="G200" s="65"/>
      <c r="H200" s="66"/>
      <c r="I200" s="69"/>
      <c r="K200" s="41"/>
      <c r="L200" s="41"/>
      <c r="M200" s="41"/>
    </row>
    <row r="201" spans="1:13" s="1" customFormat="1" ht="15.75" customHeight="1" x14ac:dyDescent="0.3">
      <c r="A201" s="5"/>
      <c r="B201" s="5"/>
      <c r="C201" s="17"/>
      <c r="D201" s="5"/>
      <c r="E201" s="63"/>
      <c r="F201" s="64"/>
      <c r="G201" s="65"/>
      <c r="H201" s="66"/>
      <c r="I201" s="69"/>
      <c r="K201" s="41"/>
      <c r="L201" s="41"/>
      <c r="M201" s="41"/>
    </row>
    <row r="202" spans="1:13" s="1" customFormat="1" ht="15.75" customHeight="1" x14ac:dyDescent="0.3">
      <c r="A202" s="5"/>
      <c r="B202" s="5"/>
      <c r="C202" s="17"/>
      <c r="D202" s="5"/>
      <c r="E202" s="63"/>
      <c r="F202" s="64"/>
      <c r="G202" s="65"/>
      <c r="H202" s="66"/>
      <c r="I202" s="69"/>
      <c r="K202" s="41"/>
      <c r="L202" s="41"/>
      <c r="M202" s="41"/>
    </row>
    <row r="203" spans="1:13" s="1" customFormat="1" ht="15.75" customHeight="1" x14ac:dyDescent="0.3">
      <c r="A203" s="5"/>
      <c r="B203" s="5"/>
      <c r="C203" s="17"/>
      <c r="D203" s="5"/>
      <c r="E203" s="63"/>
      <c r="F203" s="64"/>
      <c r="G203" s="65"/>
      <c r="H203" s="66"/>
      <c r="I203" s="69"/>
      <c r="K203" s="41"/>
      <c r="L203" s="41"/>
      <c r="M203" s="41"/>
    </row>
    <row r="204" spans="1:13" s="1" customFormat="1" ht="15.75" customHeight="1" x14ac:dyDescent="0.3">
      <c r="A204" s="5"/>
      <c r="B204" s="5"/>
      <c r="C204" s="17"/>
      <c r="D204" s="5"/>
      <c r="E204" s="63"/>
      <c r="F204" s="64"/>
      <c r="G204" s="65"/>
      <c r="H204" s="66"/>
      <c r="I204" s="69"/>
      <c r="K204" s="41"/>
      <c r="L204" s="41"/>
      <c r="M204" s="41"/>
    </row>
    <row r="205" spans="1:13" s="1" customFormat="1" ht="15.75" customHeight="1" x14ac:dyDescent="0.3">
      <c r="A205" s="5"/>
      <c r="B205" s="5"/>
      <c r="C205" s="17"/>
      <c r="D205" s="5"/>
      <c r="E205" s="63"/>
      <c r="F205" s="64"/>
      <c r="G205" s="65"/>
      <c r="H205" s="66"/>
      <c r="I205" s="69"/>
      <c r="K205" s="41"/>
      <c r="L205" s="41"/>
      <c r="M205" s="41"/>
    </row>
    <row r="206" spans="1:13" s="1" customFormat="1" ht="15.75" customHeight="1" x14ac:dyDescent="0.3">
      <c r="A206" s="5"/>
      <c r="B206" s="5"/>
      <c r="C206" s="17"/>
      <c r="D206" s="5"/>
      <c r="E206" s="63"/>
      <c r="F206" s="64"/>
      <c r="G206" s="65"/>
      <c r="H206" s="66"/>
      <c r="I206" s="69"/>
      <c r="K206" s="41"/>
      <c r="L206" s="41"/>
      <c r="M206" s="41"/>
    </row>
    <row r="207" spans="1:13" s="1" customFormat="1" ht="15.75" customHeight="1" x14ac:dyDescent="0.3">
      <c r="A207" s="5"/>
      <c r="B207" s="5"/>
      <c r="C207" s="17"/>
      <c r="D207" s="5"/>
      <c r="E207" s="63"/>
      <c r="F207" s="64"/>
      <c r="G207" s="65"/>
      <c r="H207" s="66"/>
      <c r="I207" s="69"/>
      <c r="K207" s="41"/>
      <c r="L207" s="41"/>
      <c r="M207" s="41"/>
    </row>
    <row r="208" spans="1:13" s="1" customFormat="1" ht="15.75" customHeight="1" x14ac:dyDescent="0.3">
      <c r="A208" s="5"/>
      <c r="B208" s="5"/>
      <c r="C208" s="17"/>
      <c r="D208" s="5"/>
      <c r="E208" s="63"/>
      <c r="F208" s="64"/>
      <c r="G208" s="65"/>
      <c r="H208" s="66"/>
      <c r="I208" s="69"/>
      <c r="K208" s="41"/>
      <c r="L208" s="41"/>
      <c r="M208" s="41"/>
    </row>
    <row r="209" spans="1:13" s="1" customFormat="1" ht="15.75" customHeight="1" x14ac:dyDescent="0.3">
      <c r="A209" s="5"/>
      <c r="B209" s="5"/>
      <c r="C209" s="17"/>
      <c r="D209" s="5"/>
      <c r="E209" s="63"/>
      <c r="F209" s="64"/>
      <c r="G209" s="65"/>
      <c r="H209" s="66"/>
      <c r="I209" s="69"/>
      <c r="K209" s="41"/>
      <c r="L209" s="41"/>
      <c r="M209" s="41"/>
    </row>
    <row r="210" spans="1:13" s="1" customFormat="1" ht="15.75" customHeight="1" x14ac:dyDescent="0.3">
      <c r="A210" s="5"/>
      <c r="B210" s="5"/>
      <c r="C210" s="17"/>
      <c r="D210" s="5"/>
      <c r="E210" s="63"/>
      <c r="F210" s="64"/>
      <c r="G210" s="65"/>
      <c r="H210" s="66"/>
      <c r="I210" s="69"/>
      <c r="K210" s="41"/>
      <c r="L210" s="41"/>
      <c r="M210" s="41"/>
    </row>
    <row r="211" spans="1:13" s="1" customFormat="1" ht="15.75" customHeight="1" x14ac:dyDescent="0.3">
      <c r="A211" s="5"/>
      <c r="B211" s="5"/>
      <c r="C211" s="17"/>
      <c r="D211" s="5"/>
      <c r="E211" s="63"/>
      <c r="F211" s="64"/>
      <c r="G211" s="65"/>
      <c r="H211" s="66"/>
      <c r="I211" s="69"/>
      <c r="K211" s="41"/>
      <c r="L211" s="41"/>
      <c r="M211" s="41"/>
    </row>
    <row r="212" spans="1:13" s="1" customFormat="1" ht="15.75" customHeight="1" x14ac:dyDescent="0.3">
      <c r="A212" s="5"/>
      <c r="B212" s="5"/>
      <c r="C212" s="17"/>
      <c r="D212" s="5"/>
      <c r="E212" s="63"/>
      <c r="F212" s="64"/>
      <c r="G212" s="65"/>
      <c r="H212" s="66"/>
      <c r="I212" s="69"/>
      <c r="K212" s="41"/>
      <c r="L212" s="41"/>
      <c r="M212" s="41"/>
    </row>
    <row r="213" spans="1:13" s="1" customFormat="1" ht="15.75" customHeight="1" x14ac:dyDescent="0.3">
      <c r="A213" s="5"/>
      <c r="B213" s="5"/>
      <c r="C213" s="17"/>
      <c r="D213" s="5"/>
      <c r="E213" s="63"/>
      <c r="F213" s="64"/>
      <c r="G213" s="65"/>
      <c r="H213" s="66"/>
      <c r="I213" s="69"/>
      <c r="K213" s="41"/>
      <c r="L213" s="41"/>
      <c r="M213" s="41"/>
    </row>
    <row r="214" spans="1:13" s="1" customFormat="1" ht="15.75" customHeight="1" x14ac:dyDescent="0.3">
      <c r="A214" s="5"/>
      <c r="B214" s="5"/>
      <c r="C214" s="17"/>
      <c r="D214" s="5"/>
      <c r="E214" s="63"/>
      <c r="F214" s="64"/>
      <c r="G214" s="65"/>
      <c r="H214" s="66"/>
      <c r="I214" s="69"/>
      <c r="K214" s="41"/>
      <c r="L214" s="41"/>
      <c r="M214" s="41"/>
    </row>
    <row r="215" spans="1:13" s="1" customFormat="1" ht="15.75" customHeight="1" x14ac:dyDescent="0.3">
      <c r="A215" s="5"/>
      <c r="B215" s="5"/>
      <c r="C215" s="17"/>
      <c r="D215" s="5"/>
      <c r="E215" s="63"/>
      <c r="F215" s="64"/>
      <c r="G215" s="65"/>
      <c r="H215" s="66"/>
      <c r="I215" s="69"/>
      <c r="K215" s="41"/>
      <c r="L215" s="41"/>
      <c r="M215" s="41"/>
    </row>
    <row r="216" spans="1:13" s="1" customFormat="1" ht="15.75" customHeight="1" x14ac:dyDescent="0.3">
      <c r="A216" s="5"/>
      <c r="B216" s="5"/>
      <c r="C216" s="17"/>
      <c r="D216" s="5"/>
      <c r="E216" s="63"/>
      <c r="F216" s="64"/>
      <c r="G216" s="65"/>
      <c r="H216" s="66"/>
      <c r="I216" s="69"/>
      <c r="K216" s="41"/>
      <c r="L216" s="41"/>
      <c r="M216" s="41"/>
    </row>
    <row r="217" spans="1:13" s="1" customFormat="1" ht="15.75" customHeight="1" x14ac:dyDescent="0.3">
      <c r="A217" s="5"/>
      <c r="B217" s="5"/>
      <c r="C217" s="17"/>
      <c r="D217" s="5"/>
      <c r="E217" s="63"/>
      <c r="F217" s="64"/>
      <c r="G217" s="65"/>
      <c r="H217" s="66"/>
      <c r="I217" s="69"/>
      <c r="K217" s="41"/>
      <c r="L217" s="41"/>
      <c r="M217" s="41"/>
    </row>
    <row r="218" spans="1:13" s="1" customFormat="1" ht="15.75" customHeight="1" x14ac:dyDescent="0.3">
      <c r="A218" s="5"/>
      <c r="B218" s="5"/>
      <c r="C218" s="17"/>
      <c r="D218" s="5"/>
      <c r="E218" s="63"/>
      <c r="F218" s="64"/>
      <c r="G218" s="65"/>
      <c r="H218" s="66"/>
      <c r="I218" s="69"/>
      <c r="K218" s="41"/>
      <c r="L218" s="41"/>
      <c r="M218" s="41"/>
    </row>
    <row r="219" spans="1:13" s="1" customFormat="1" ht="15.75" customHeight="1" x14ac:dyDescent="0.3">
      <c r="A219" s="5"/>
      <c r="B219" s="5"/>
      <c r="C219" s="17"/>
      <c r="D219" s="5"/>
      <c r="E219" s="63"/>
      <c r="F219" s="64"/>
      <c r="G219" s="65"/>
      <c r="H219" s="66"/>
      <c r="I219" s="69"/>
      <c r="K219" s="41"/>
      <c r="L219" s="41"/>
      <c r="M219" s="41"/>
    </row>
    <row r="220" spans="1:13" s="1" customFormat="1" ht="15.75" customHeight="1" x14ac:dyDescent="0.3">
      <c r="A220" s="5"/>
      <c r="B220" s="5"/>
      <c r="C220" s="17"/>
      <c r="D220" s="5"/>
      <c r="E220" s="63"/>
      <c r="F220" s="64"/>
      <c r="G220" s="65"/>
      <c r="H220" s="66"/>
      <c r="I220" s="69"/>
      <c r="K220" s="41"/>
      <c r="L220" s="41"/>
      <c r="M220" s="41"/>
    </row>
    <row r="221" spans="1:13" s="1" customFormat="1" ht="15.75" customHeight="1" x14ac:dyDescent="0.3">
      <c r="A221" s="5"/>
      <c r="B221" s="5"/>
      <c r="C221" s="17"/>
      <c r="D221" s="5"/>
      <c r="E221" s="63"/>
      <c r="F221" s="64"/>
      <c r="G221" s="65"/>
      <c r="H221" s="66"/>
      <c r="I221" s="69"/>
      <c r="K221" s="41"/>
      <c r="L221" s="41"/>
      <c r="M221" s="41"/>
    </row>
    <row r="222" spans="1:13" s="1" customFormat="1" ht="15.75" customHeight="1" x14ac:dyDescent="0.3">
      <c r="A222" s="5"/>
      <c r="B222" s="5"/>
      <c r="C222" s="17"/>
      <c r="D222" s="5"/>
      <c r="E222" s="63"/>
      <c r="F222" s="64"/>
      <c r="G222" s="65"/>
      <c r="H222" s="66"/>
      <c r="I222" s="69"/>
      <c r="K222" s="41"/>
      <c r="L222" s="41"/>
      <c r="M222" s="41"/>
    </row>
    <row r="223" spans="1:13" s="1" customFormat="1" ht="15.75" customHeight="1" x14ac:dyDescent="0.3">
      <c r="A223" s="5"/>
      <c r="B223" s="5"/>
      <c r="C223" s="17"/>
      <c r="D223" s="5"/>
      <c r="E223" s="63"/>
      <c r="F223" s="64"/>
      <c r="G223" s="65"/>
      <c r="H223" s="66"/>
      <c r="I223" s="69"/>
      <c r="K223" s="41"/>
      <c r="L223" s="41"/>
      <c r="M223" s="41"/>
    </row>
    <row r="224" spans="1:13" s="1" customFormat="1" ht="15.75" customHeight="1" x14ac:dyDescent="0.3">
      <c r="A224" s="5"/>
      <c r="B224" s="5"/>
      <c r="C224" s="17"/>
      <c r="D224" s="5"/>
      <c r="E224" s="63"/>
      <c r="F224" s="64"/>
      <c r="G224" s="65"/>
      <c r="H224" s="66"/>
      <c r="I224" s="69"/>
      <c r="K224" s="41"/>
      <c r="L224" s="41"/>
      <c r="M224" s="41"/>
    </row>
    <row r="225" spans="1:13" s="1" customFormat="1" ht="15.75" customHeight="1" x14ac:dyDescent="0.3">
      <c r="A225" s="5"/>
      <c r="B225" s="5"/>
      <c r="C225" s="17"/>
      <c r="D225" s="5"/>
      <c r="E225" s="63"/>
      <c r="F225" s="64"/>
      <c r="G225" s="65"/>
      <c r="H225" s="66"/>
      <c r="I225" s="69"/>
      <c r="K225" s="41"/>
      <c r="L225" s="41"/>
      <c r="M225" s="41"/>
    </row>
    <row r="226" spans="1:13" s="1" customFormat="1" ht="15.75" customHeight="1" x14ac:dyDescent="0.3">
      <c r="A226" s="5"/>
      <c r="B226" s="5"/>
      <c r="C226" s="17"/>
      <c r="D226" s="5"/>
      <c r="E226" s="63"/>
      <c r="F226" s="64"/>
      <c r="G226" s="65"/>
      <c r="H226" s="66"/>
      <c r="I226" s="69"/>
      <c r="K226" s="41"/>
      <c r="L226" s="41"/>
      <c r="M226" s="41"/>
    </row>
    <row r="227" spans="1:13" s="1" customFormat="1" ht="15.75" customHeight="1" x14ac:dyDescent="0.3">
      <c r="A227" s="5"/>
      <c r="B227" s="5"/>
      <c r="C227" s="17"/>
      <c r="D227" s="5"/>
      <c r="E227" s="63"/>
      <c r="F227" s="64"/>
      <c r="G227" s="65"/>
      <c r="H227" s="66"/>
      <c r="I227" s="69"/>
      <c r="K227" s="41"/>
      <c r="L227" s="41"/>
      <c r="M227" s="41"/>
    </row>
    <row r="228" spans="1:13" s="1" customFormat="1" ht="15.75" customHeight="1" x14ac:dyDescent="0.3">
      <c r="A228" s="5"/>
      <c r="B228" s="5"/>
      <c r="C228" s="17"/>
      <c r="D228" s="5"/>
      <c r="E228" s="63"/>
      <c r="F228" s="64"/>
      <c r="G228" s="65"/>
      <c r="H228" s="66"/>
      <c r="I228" s="69"/>
      <c r="K228" s="41"/>
      <c r="L228" s="41"/>
      <c r="M228" s="41"/>
    </row>
    <row r="229" spans="1:13" s="1" customFormat="1" ht="15.75" customHeight="1" x14ac:dyDescent="0.3">
      <c r="A229" s="5"/>
      <c r="B229" s="5"/>
      <c r="C229" s="17"/>
      <c r="D229" s="5"/>
      <c r="E229" s="63"/>
      <c r="F229" s="64"/>
      <c r="G229" s="65"/>
      <c r="H229" s="66"/>
      <c r="I229" s="69"/>
      <c r="K229" s="41"/>
      <c r="L229" s="41"/>
      <c r="M229" s="41"/>
    </row>
    <row r="230" spans="1:13" s="1" customFormat="1" ht="15.75" customHeight="1" x14ac:dyDescent="0.3">
      <c r="A230" s="5"/>
      <c r="B230" s="5"/>
      <c r="C230" s="17"/>
      <c r="D230" s="5"/>
      <c r="E230" s="63"/>
      <c r="F230" s="64"/>
      <c r="G230" s="65"/>
      <c r="H230" s="66"/>
      <c r="I230" s="69"/>
      <c r="K230" s="41"/>
      <c r="L230" s="41"/>
      <c r="M230" s="41"/>
    </row>
    <row r="231" spans="1:13" s="1" customFormat="1" ht="15.75" customHeight="1" x14ac:dyDescent="0.3">
      <c r="A231" s="5"/>
      <c r="B231" s="5"/>
      <c r="C231" s="17"/>
      <c r="D231" s="5"/>
      <c r="E231" s="63"/>
      <c r="F231" s="64"/>
      <c r="G231" s="65"/>
      <c r="H231" s="66"/>
      <c r="I231" s="69"/>
      <c r="K231" s="41"/>
      <c r="L231" s="41"/>
      <c r="M231" s="41"/>
    </row>
    <row r="232" spans="1:13" s="1" customFormat="1" ht="15.75" customHeight="1" x14ac:dyDescent="0.3">
      <c r="A232" s="5"/>
      <c r="B232" s="5"/>
      <c r="C232" s="17"/>
      <c r="D232" s="5"/>
      <c r="E232" s="63"/>
      <c r="F232" s="64"/>
      <c r="G232" s="65"/>
      <c r="H232" s="66"/>
      <c r="I232" s="69"/>
      <c r="K232" s="41"/>
      <c r="L232" s="41"/>
      <c r="M232" s="41"/>
    </row>
    <row r="233" spans="1:13" s="1" customFormat="1" ht="15.75" customHeight="1" x14ac:dyDescent="0.3">
      <c r="A233" s="5"/>
      <c r="B233" s="5"/>
      <c r="C233" s="17"/>
      <c r="D233" s="5"/>
      <c r="E233" s="63"/>
      <c r="F233" s="64"/>
      <c r="G233" s="65"/>
      <c r="H233" s="66"/>
      <c r="I233" s="69"/>
      <c r="K233" s="41"/>
      <c r="L233" s="41"/>
      <c r="M233" s="41"/>
    </row>
    <row r="234" spans="1:13" s="1" customFormat="1" ht="15.75" customHeight="1" x14ac:dyDescent="0.3">
      <c r="A234" s="5"/>
      <c r="B234" s="5"/>
      <c r="C234" s="17"/>
      <c r="D234" s="5"/>
      <c r="E234" s="63"/>
      <c r="F234" s="64"/>
      <c r="G234" s="65"/>
      <c r="H234" s="66"/>
      <c r="I234" s="69"/>
      <c r="K234" s="41"/>
      <c r="L234" s="41"/>
      <c r="M234" s="41"/>
    </row>
    <row r="235" spans="1:13" s="1" customFormat="1" ht="15.75" customHeight="1" x14ac:dyDescent="0.3">
      <c r="A235" s="5"/>
      <c r="B235" s="5"/>
      <c r="C235" s="17"/>
      <c r="D235" s="5"/>
      <c r="E235" s="63"/>
      <c r="F235" s="64"/>
      <c r="G235" s="65"/>
      <c r="H235" s="66"/>
      <c r="I235" s="69"/>
      <c r="K235" s="41"/>
      <c r="L235" s="41"/>
      <c r="M235" s="41"/>
    </row>
    <row r="236" spans="1:13" s="1" customFormat="1" ht="15.75" customHeight="1" x14ac:dyDescent="0.3">
      <c r="A236" s="5"/>
      <c r="B236" s="5"/>
      <c r="C236" s="17"/>
      <c r="D236" s="5"/>
      <c r="E236" s="63"/>
      <c r="F236" s="64"/>
      <c r="G236" s="65"/>
      <c r="H236" s="66"/>
      <c r="I236" s="69"/>
      <c r="K236" s="41"/>
      <c r="L236" s="41"/>
      <c r="M236" s="41"/>
    </row>
    <row r="237" spans="1:13" s="1" customFormat="1" ht="15.75" customHeight="1" x14ac:dyDescent="0.3">
      <c r="A237" s="5"/>
      <c r="B237" s="5"/>
      <c r="C237" s="17"/>
      <c r="D237" s="5"/>
      <c r="E237" s="63"/>
      <c r="F237" s="64"/>
      <c r="G237" s="65"/>
      <c r="H237" s="66"/>
      <c r="I237" s="69"/>
      <c r="K237" s="41"/>
      <c r="L237" s="41"/>
      <c r="M237" s="41"/>
    </row>
    <row r="238" spans="1:13" s="1" customFormat="1" ht="15.75" customHeight="1" x14ac:dyDescent="0.3">
      <c r="A238" s="5"/>
      <c r="B238" s="5"/>
      <c r="C238" s="17"/>
      <c r="D238" s="5"/>
      <c r="E238" s="63"/>
      <c r="F238" s="64"/>
      <c r="G238" s="65"/>
      <c r="H238" s="66"/>
      <c r="I238" s="69"/>
      <c r="K238" s="41"/>
      <c r="L238" s="41"/>
      <c r="M238" s="41"/>
    </row>
    <row r="239" spans="1:13" s="1" customFormat="1" ht="15.75" customHeight="1" x14ac:dyDescent="0.3">
      <c r="A239" s="5"/>
      <c r="B239" s="5"/>
      <c r="C239" s="17"/>
      <c r="D239" s="5"/>
      <c r="E239" s="63"/>
      <c r="F239" s="64"/>
      <c r="G239" s="65"/>
      <c r="H239" s="66"/>
      <c r="I239" s="69"/>
      <c r="K239" s="41"/>
      <c r="L239" s="41"/>
      <c r="M239" s="41"/>
    </row>
    <row r="240" spans="1:13" s="1" customFormat="1" ht="15.75" customHeight="1" x14ac:dyDescent="0.3">
      <c r="A240" s="5"/>
      <c r="B240" s="5"/>
      <c r="C240" s="17"/>
      <c r="D240" s="5"/>
      <c r="E240" s="63"/>
      <c r="F240" s="64"/>
      <c r="G240" s="65"/>
      <c r="H240" s="66"/>
      <c r="I240" s="69"/>
      <c r="K240" s="41"/>
      <c r="L240" s="41"/>
      <c r="M240" s="41"/>
    </row>
    <row r="241" spans="1:13" s="1" customFormat="1" ht="15.75" customHeight="1" x14ac:dyDescent="0.3">
      <c r="A241" s="5"/>
      <c r="B241" s="5"/>
      <c r="C241" s="17"/>
      <c r="D241" s="5"/>
      <c r="E241" s="63"/>
      <c r="F241" s="64"/>
      <c r="G241" s="65"/>
      <c r="H241" s="66"/>
      <c r="I241" s="69"/>
      <c r="K241" s="41"/>
      <c r="L241" s="41"/>
      <c r="M241" s="41"/>
    </row>
    <row r="242" spans="1:13" s="1" customFormat="1" ht="15.75" customHeight="1" x14ac:dyDescent="0.3">
      <c r="A242" s="5"/>
      <c r="B242" s="5"/>
      <c r="C242" s="17"/>
      <c r="D242" s="5"/>
      <c r="E242" s="63"/>
      <c r="F242" s="64"/>
      <c r="G242" s="65"/>
      <c r="H242" s="66"/>
      <c r="I242" s="69"/>
      <c r="K242" s="41"/>
      <c r="L242" s="41"/>
      <c r="M242" s="41"/>
    </row>
    <row r="243" spans="1:13" s="1" customFormat="1" ht="15.75" customHeight="1" x14ac:dyDescent="0.3">
      <c r="A243" s="5"/>
      <c r="B243" s="5"/>
      <c r="C243" s="17"/>
      <c r="D243" s="5"/>
      <c r="E243" s="63"/>
      <c r="F243" s="64"/>
      <c r="G243" s="65"/>
      <c r="H243" s="66"/>
      <c r="I243" s="69"/>
      <c r="K243" s="41"/>
      <c r="L243" s="41"/>
      <c r="M243" s="41"/>
    </row>
    <row r="244" spans="1:13" s="1" customFormat="1" ht="15.75" customHeight="1" x14ac:dyDescent="0.3">
      <c r="A244" s="5"/>
      <c r="B244" s="5"/>
      <c r="C244" s="17"/>
      <c r="D244" s="5"/>
      <c r="E244" s="63"/>
      <c r="F244" s="64"/>
      <c r="G244" s="65"/>
      <c r="H244" s="66"/>
      <c r="I244" s="69"/>
      <c r="K244" s="41"/>
      <c r="L244" s="41"/>
      <c r="M244" s="41"/>
    </row>
    <row r="245" spans="1:13" s="1" customFormat="1" ht="15.75" customHeight="1" x14ac:dyDescent="0.3">
      <c r="A245" s="5"/>
      <c r="B245" s="5"/>
      <c r="C245" s="17"/>
      <c r="D245" s="5"/>
      <c r="E245" s="63"/>
      <c r="F245" s="64"/>
      <c r="G245" s="65"/>
      <c r="H245" s="66"/>
      <c r="I245" s="69"/>
      <c r="K245" s="41"/>
      <c r="L245" s="41"/>
      <c r="M245" s="41"/>
    </row>
    <row r="246" spans="1:13" s="1" customFormat="1" ht="15.75" customHeight="1" x14ac:dyDescent="0.3">
      <c r="A246" s="5"/>
      <c r="B246" s="5"/>
      <c r="C246" s="17"/>
      <c r="D246" s="5"/>
      <c r="E246" s="63"/>
      <c r="F246" s="64"/>
      <c r="G246" s="65"/>
      <c r="H246" s="66"/>
      <c r="I246" s="69"/>
      <c r="K246" s="41"/>
      <c r="L246" s="41"/>
      <c r="M246" s="41"/>
    </row>
    <row r="247" spans="1:13" s="1" customFormat="1" ht="15.75" customHeight="1" x14ac:dyDescent="0.3">
      <c r="A247" s="5"/>
      <c r="B247" s="5"/>
      <c r="C247" s="17"/>
      <c r="D247" s="5"/>
      <c r="E247" s="63"/>
      <c r="F247" s="64"/>
      <c r="G247" s="65"/>
      <c r="H247" s="66"/>
      <c r="I247" s="69"/>
      <c r="K247" s="41"/>
      <c r="L247" s="41"/>
      <c r="M247" s="41"/>
    </row>
    <row r="248" spans="1:13" s="1" customFormat="1" ht="15.75" customHeight="1" x14ac:dyDescent="0.3">
      <c r="A248" s="5"/>
      <c r="B248" s="5"/>
      <c r="C248" s="17"/>
      <c r="D248" s="5"/>
      <c r="E248" s="63"/>
      <c r="F248" s="64"/>
      <c r="G248" s="65"/>
      <c r="H248" s="66"/>
      <c r="I248" s="69"/>
      <c r="K248" s="41"/>
      <c r="L248" s="41"/>
      <c r="M248" s="41"/>
    </row>
    <row r="249" spans="1:13" s="1" customFormat="1" ht="15.75" customHeight="1" x14ac:dyDescent="0.3">
      <c r="A249" s="5"/>
      <c r="B249" s="5"/>
      <c r="C249" s="17"/>
      <c r="D249" s="5"/>
      <c r="E249" s="63"/>
      <c r="F249" s="64"/>
      <c r="G249" s="65"/>
      <c r="H249" s="66"/>
      <c r="I249" s="69"/>
      <c r="K249" s="41"/>
      <c r="L249" s="41"/>
      <c r="M249" s="41"/>
    </row>
    <row r="250" spans="1:13" s="1" customFormat="1" ht="15.75" customHeight="1" x14ac:dyDescent="0.3">
      <c r="A250" s="5"/>
      <c r="B250" s="5"/>
      <c r="C250" s="17"/>
      <c r="D250" s="5"/>
      <c r="E250" s="63"/>
      <c r="F250" s="64"/>
      <c r="G250" s="65"/>
      <c r="H250" s="66"/>
      <c r="I250" s="69"/>
      <c r="K250" s="41"/>
      <c r="L250" s="41"/>
      <c r="M250" s="41"/>
    </row>
    <row r="251" spans="1:13" s="1" customFormat="1" ht="15.75" customHeight="1" x14ac:dyDescent="0.3">
      <c r="A251" s="5"/>
      <c r="B251" s="5"/>
      <c r="C251" s="17"/>
      <c r="D251" s="5"/>
      <c r="E251" s="63"/>
      <c r="F251" s="64"/>
      <c r="G251" s="65"/>
      <c r="H251" s="66"/>
      <c r="I251" s="69"/>
      <c r="K251" s="41"/>
      <c r="L251" s="41"/>
      <c r="M251" s="41"/>
    </row>
    <row r="252" spans="1:13" s="1" customFormat="1" ht="15.75" customHeight="1" x14ac:dyDescent="0.3">
      <c r="A252" s="5"/>
      <c r="B252" s="5"/>
      <c r="C252" s="17"/>
      <c r="D252" s="5"/>
      <c r="E252" s="63"/>
      <c r="F252" s="64"/>
      <c r="G252" s="65"/>
      <c r="H252" s="66"/>
      <c r="I252" s="69"/>
      <c r="K252" s="41"/>
      <c r="L252" s="41"/>
      <c r="M252" s="41"/>
    </row>
    <row r="253" spans="1:13" s="1" customFormat="1" ht="15.75" customHeight="1" x14ac:dyDescent="0.3">
      <c r="A253" s="5"/>
      <c r="B253" s="5"/>
      <c r="C253" s="17"/>
      <c r="D253" s="5"/>
      <c r="E253" s="63"/>
      <c r="F253" s="64"/>
      <c r="G253" s="65"/>
      <c r="H253" s="66"/>
      <c r="I253" s="69"/>
      <c r="K253" s="41"/>
      <c r="L253" s="41"/>
      <c r="M253" s="41"/>
    </row>
    <row r="254" spans="1:13" s="1" customFormat="1" ht="15.75" customHeight="1" x14ac:dyDescent="0.3">
      <c r="A254" s="5"/>
      <c r="B254" s="5"/>
      <c r="C254" s="17"/>
      <c r="D254" s="5"/>
      <c r="E254" s="63"/>
      <c r="F254" s="64"/>
      <c r="G254" s="65"/>
      <c r="H254" s="66"/>
      <c r="I254" s="69"/>
      <c r="K254" s="41"/>
      <c r="L254" s="41"/>
      <c r="M254" s="41"/>
    </row>
    <row r="255" spans="1:13" s="1" customFormat="1" ht="15.75" customHeight="1" x14ac:dyDescent="0.3">
      <c r="A255" s="5"/>
      <c r="B255" s="5"/>
      <c r="C255" s="17"/>
      <c r="D255" s="5"/>
      <c r="E255" s="63"/>
      <c r="F255" s="64"/>
      <c r="G255" s="65"/>
      <c r="H255" s="66"/>
      <c r="I255" s="69"/>
      <c r="K255" s="41"/>
      <c r="L255" s="41"/>
      <c r="M255" s="41"/>
    </row>
    <row r="256" spans="1:13" s="1" customFormat="1" ht="15.75" customHeight="1" x14ac:dyDescent="0.3">
      <c r="A256" s="5"/>
      <c r="B256" s="5"/>
      <c r="C256" s="17"/>
      <c r="D256" s="5"/>
      <c r="E256" s="63"/>
      <c r="F256" s="64"/>
      <c r="G256" s="65"/>
      <c r="H256" s="66"/>
      <c r="I256" s="69"/>
      <c r="K256" s="41"/>
      <c r="L256" s="41"/>
      <c r="M256" s="41"/>
    </row>
    <row r="257" spans="1:13" s="1" customFormat="1" ht="15.75" customHeight="1" x14ac:dyDescent="0.3">
      <c r="A257" s="5"/>
      <c r="B257" s="5"/>
      <c r="C257" s="17"/>
      <c r="D257" s="5"/>
      <c r="E257" s="63"/>
      <c r="F257" s="64"/>
      <c r="G257" s="65"/>
      <c r="H257" s="66"/>
      <c r="I257" s="69"/>
      <c r="K257" s="41"/>
      <c r="L257" s="41"/>
      <c r="M257" s="41"/>
    </row>
    <row r="258" spans="1:13" s="1" customFormat="1" ht="15.75" customHeight="1" x14ac:dyDescent="0.3">
      <c r="A258" s="5"/>
      <c r="B258" s="5"/>
      <c r="C258" s="17"/>
      <c r="D258" s="5"/>
      <c r="E258" s="63"/>
      <c r="F258" s="64"/>
      <c r="G258" s="65"/>
      <c r="H258" s="66"/>
      <c r="I258" s="69"/>
      <c r="K258" s="41"/>
      <c r="L258" s="41"/>
      <c r="M258" s="41"/>
    </row>
    <row r="259" spans="1:13" s="1" customFormat="1" ht="15.75" customHeight="1" x14ac:dyDescent="0.3">
      <c r="A259" s="5"/>
      <c r="B259" s="5"/>
      <c r="C259" s="17"/>
      <c r="D259" s="5"/>
      <c r="E259" s="63"/>
      <c r="F259" s="64"/>
      <c r="G259" s="65"/>
      <c r="H259" s="66"/>
      <c r="I259" s="69"/>
      <c r="K259" s="41"/>
      <c r="L259" s="41"/>
      <c r="M259" s="41"/>
    </row>
    <row r="260" spans="1:13" s="1" customFormat="1" ht="15.75" customHeight="1" x14ac:dyDescent="0.3">
      <c r="A260" s="5"/>
      <c r="B260" s="5"/>
      <c r="C260" s="17"/>
      <c r="D260" s="5"/>
      <c r="E260" s="63"/>
      <c r="F260" s="64"/>
      <c r="G260" s="65"/>
      <c r="H260" s="66"/>
      <c r="I260" s="69"/>
      <c r="K260" s="41"/>
      <c r="L260" s="41"/>
      <c r="M260" s="41"/>
    </row>
    <row r="261" spans="1:13" s="1" customFormat="1" ht="15.75" customHeight="1" x14ac:dyDescent="0.3">
      <c r="A261" s="5"/>
      <c r="B261" s="5"/>
      <c r="C261" s="17"/>
      <c r="D261" s="5"/>
      <c r="E261" s="63"/>
      <c r="F261" s="64"/>
      <c r="G261" s="65"/>
      <c r="H261" s="66"/>
      <c r="I261" s="69"/>
      <c r="K261" s="41"/>
      <c r="L261" s="41"/>
      <c r="M261" s="41"/>
    </row>
    <row r="262" spans="1:13" s="1" customFormat="1" ht="15.75" customHeight="1" x14ac:dyDescent="0.3">
      <c r="A262" s="5"/>
      <c r="B262" s="5"/>
      <c r="C262" s="17"/>
      <c r="D262" s="5"/>
      <c r="E262" s="63"/>
      <c r="F262" s="64"/>
      <c r="G262" s="65"/>
      <c r="H262" s="66"/>
      <c r="I262" s="69"/>
      <c r="K262" s="41"/>
      <c r="L262" s="41"/>
      <c r="M262" s="41"/>
    </row>
    <row r="263" spans="1:13" s="1" customFormat="1" ht="15.75" customHeight="1" x14ac:dyDescent="0.3">
      <c r="A263" s="5"/>
      <c r="B263" s="5"/>
      <c r="C263" s="17"/>
      <c r="D263" s="5"/>
      <c r="E263" s="63"/>
      <c r="F263" s="64"/>
      <c r="G263" s="65"/>
      <c r="H263" s="66"/>
      <c r="I263" s="69"/>
      <c r="K263" s="41"/>
      <c r="L263" s="41"/>
      <c r="M263" s="41"/>
    </row>
    <row r="264" spans="1:13" s="1" customFormat="1" ht="15.75" customHeight="1" x14ac:dyDescent="0.3">
      <c r="A264" s="5"/>
      <c r="B264" s="5"/>
      <c r="C264" s="17"/>
      <c r="D264" s="5"/>
      <c r="E264" s="63"/>
      <c r="F264" s="64"/>
      <c r="G264" s="65"/>
      <c r="H264" s="66"/>
      <c r="I264" s="69"/>
      <c r="K264" s="41"/>
      <c r="L264" s="41"/>
      <c r="M264" s="41"/>
    </row>
    <row r="265" spans="1:13" s="1" customFormat="1" ht="15.75" customHeight="1" x14ac:dyDescent="0.3">
      <c r="A265" s="5"/>
      <c r="B265" s="5"/>
      <c r="C265" s="17"/>
      <c r="D265" s="5"/>
      <c r="E265" s="63"/>
      <c r="F265" s="64"/>
      <c r="G265" s="65"/>
      <c r="H265" s="66"/>
      <c r="I265" s="69"/>
      <c r="K265" s="41"/>
      <c r="L265" s="41"/>
      <c r="M265" s="41"/>
    </row>
    <row r="266" spans="1:13" s="1" customFormat="1" ht="15.75" customHeight="1" x14ac:dyDescent="0.3">
      <c r="A266" s="5"/>
      <c r="B266" s="5"/>
      <c r="C266" s="17"/>
      <c r="D266" s="5"/>
      <c r="E266" s="63"/>
      <c r="F266" s="64"/>
      <c r="G266" s="65"/>
      <c r="H266" s="66"/>
      <c r="I266" s="69"/>
      <c r="K266" s="41"/>
      <c r="L266" s="41"/>
      <c r="M266" s="41"/>
    </row>
    <row r="267" spans="1:13" s="1" customFormat="1" ht="15.75" customHeight="1" x14ac:dyDescent="0.3">
      <c r="A267" s="5"/>
      <c r="B267" s="5"/>
      <c r="C267" s="17"/>
      <c r="D267" s="5"/>
      <c r="E267" s="63"/>
      <c r="F267" s="64"/>
      <c r="G267" s="65"/>
      <c r="H267" s="66"/>
      <c r="I267" s="69"/>
      <c r="K267" s="41"/>
      <c r="L267" s="41"/>
      <c r="M267" s="41"/>
    </row>
    <row r="268" spans="1:13" s="1" customFormat="1" ht="15.75" customHeight="1" x14ac:dyDescent="0.3">
      <c r="A268" s="5"/>
      <c r="B268" s="5"/>
      <c r="C268" s="17"/>
      <c r="D268" s="5"/>
      <c r="E268" s="63"/>
      <c r="F268" s="64"/>
      <c r="G268" s="65"/>
      <c r="H268" s="66"/>
      <c r="I268" s="69"/>
      <c r="K268" s="41"/>
      <c r="L268" s="41"/>
      <c r="M268" s="41"/>
    </row>
    <row r="269" spans="1:13" s="1" customFormat="1" ht="15.75" customHeight="1" x14ac:dyDescent="0.3">
      <c r="A269" s="5"/>
      <c r="B269" s="5"/>
      <c r="C269" s="17"/>
      <c r="D269" s="5"/>
      <c r="E269" s="63"/>
      <c r="F269" s="64"/>
      <c r="G269" s="65"/>
      <c r="H269" s="66"/>
      <c r="I269" s="69"/>
      <c r="K269" s="41"/>
      <c r="L269" s="41"/>
      <c r="M269" s="41"/>
    </row>
    <row r="270" spans="1:13" s="1" customFormat="1" ht="15.75" customHeight="1" x14ac:dyDescent="0.3">
      <c r="A270" s="5"/>
      <c r="B270" s="5"/>
      <c r="C270" s="17"/>
      <c r="D270" s="5"/>
      <c r="E270" s="63"/>
      <c r="F270" s="64"/>
      <c r="G270" s="65"/>
      <c r="H270" s="66"/>
      <c r="I270" s="69"/>
      <c r="K270" s="41"/>
      <c r="L270" s="41"/>
      <c r="M270" s="41"/>
    </row>
    <row r="271" spans="1:13" s="1" customFormat="1" ht="15.75" customHeight="1" x14ac:dyDescent="0.3">
      <c r="A271" s="5"/>
      <c r="B271" s="5"/>
      <c r="C271" s="17"/>
      <c r="D271" s="5"/>
      <c r="E271" s="63"/>
      <c r="F271" s="64"/>
      <c r="G271" s="65"/>
      <c r="H271" s="66"/>
      <c r="I271" s="69"/>
      <c r="K271" s="41"/>
      <c r="L271" s="41"/>
      <c r="M271" s="41"/>
    </row>
    <row r="272" spans="1:13" s="1" customFormat="1" ht="15.75" customHeight="1" x14ac:dyDescent="0.3">
      <c r="A272" s="5"/>
      <c r="B272" s="5"/>
      <c r="C272" s="17"/>
      <c r="D272" s="5"/>
      <c r="E272" s="63"/>
      <c r="F272" s="64"/>
      <c r="G272" s="65"/>
      <c r="H272" s="66"/>
      <c r="I272" s="69"/>
      <c r="K272" s="41"/>
      <c r="L272" s="41"/>
      <c r="M272" s="41"/>
    </row>
    <row r="273" spans="1:13" s="1" customFormat="1" ht="15.75" customHeight="1" x14ac:dyDescent="0.3">
      <c r="A273" s="5"/>
      <c r="B273" s="5"/>
      <c r="C273" s="17"/>
      <c r="D273" s="5"/>
      <c r="E273" s="63"/>
      <c r="F273" s="64"/>
      <c r="G273" s="65"/>
      <c r="H273" s="66"/>
      <c r="I273" s="69"/>
      <c r="K273" s="41"/>
      <c r="L273" s="41"/>
      <c r="M273" s="41"/>
    </row>
    <row r="274" spans="1:13" s="1" customFormat="1" ht="15.75" customHeight="1" x14ac:dyDescent="0.3">
      <c r="A274" s="5"/>
      <c r="B274" s="5"/>
      <c r="C274" s="17"/>
      <c r="D274" s="5"/>
      <c r="E274" s="63"/>
      <c r="F274" s="64"/>
      <c r="G274" s="65"/>
      <c r="H274" s="66"/>
      <c r="I274" s="69"/>
      <c r="K274" s="41"/>
      <c r="L274" s="41"/>
      <c r="M274" s="41"/>
    </row>
    <row r="275" spans="1:13" s="1" customFormat="1" ht="15.75" customHeight="1" x14ac:dyDescent="0.3">
      <c r="A275" s="5"/>
      <c r="B275" s="5"/>
      <c r="C275" s="17"/>
      <c r="D275" s="5"/>
      <c r="E275" s="63"/>
      <c r="F275" s="64"/>
      <c r="G275" s="65"/>
      <c r="H275" s="66"/>
      <c r="I275" s="69"/>
      <c r="K275" s="41"/>
      <c r="L275" s="41"/>
      <c r="M275" s="41"/>
    </row>
    <row r="276" spans="1:13" s="1" customFormat="1" ht="15.75" customHeight="1" x14ac:dyDescent="0.3">
      <c r="A276" s="5"/>
      <c r="B276" s="5"/>
      <c r="C276" s="17"/>
      <c r="D276" s="5"/>
      <c r="E276" s="63"/>
      <c r="F276" s="64"/>
      <c r="G276" s="65"/>
      <c r="H276" s="66"/>
      <c r="I276" s="69"/>
      <c r="K276" s="41"/>
      <c r="L276" s="41"/>
      <c r="M276" s="41"/>
    </row>
    <row r="277" spans="1:13" s="1" customFormat="1" ht="15.75" customHeight="1" x14ac:dyDescent="0.3">
      <c r="A277" s="5"/>
      <c r="B277" s="5"/>
      <c r="C277" s="17"/>
      <c r="D277" s="5"/>
      <c r="E277" s="63"/>
      <c r="F277" s="64"/>
      <c r="G277" s="65"/>
      <c r="H277" s="66"/>
      <c r="I277" s="69"/>
      <c r="K277" s="41"/>
      <c r="L277" s="41"/>
      <c r="M277" s="41"/>
    </row>
    <row r="278" spans="1:13" s="1" customFormat="1" ht="15.75" customHeight="1" x14ac:dyDescent="0.3">
      <c r="A278" s="5"/>
      <c r="B278" s="5"/>
      <c r="C278" s="17"/>
      <c r="D278" s="5"/>
      <c r="E278" s="63"/>
      <c r="F278" s="64"/>
      <c r="G278" s="65"/>
      <c r="H278" s="66"/>
      <c r="I278" s="69"/>
      <c r="K278" s="41"/>
      <c r="L278" s="41"/>
      <c r="M278" s="41"/>
    </row>
    <row r="279" spans="1:13" s="1" customFormat="1" ht="15.75" customHeight="1" x14ac:dyDescent="0.3">
      <c r="A279" s="5"/>
      <c r="B279" s="5"/>
      <c r="C279" s="17"/>
      <c r="D279" s="5"/>
      <c r="E279" s="63"/>
      <c r="F279" s="64"/>
      <c r="G279" s="65"/>
      <c r="H279" s="66"/>
      <c r="I279" s="69"/>
      <c r="K279" s="41"/>
      <c r="L279" s="41"/>
      <c r="M279" s="41"/>
    </row>
    <row r="280" spans="1:13" s="1" customFormat="1" ht="15.75" customHeight="1" x14ac:dyDescent="0.3">
      <c r="A280" s="5"/>
      <c r="B280" s="5"/>
      <c r="C280" s="17"/>
      <c r="D280" s="5"/>
      <c r="E280" s="63"/>
      <c r="F280" s="64"/>
      <c r="G280" s="65"/>
      <c r="H280" s="66"/>
      <c r="I280" s="69"/>
      <c r="K280" s="41"/>
      <c r="L280" s="41"/>
      <c r="M280" s="41"/>
    </row>
    <row r="281" spans="1:13" s="1" customFormat="1" ht="15.75" customHeight="1" x14ac:dyDescent="0.3">
      <c r="A281" s="5"/>
      <c r="B281" s="5"/>
      <c r="C281" s="17"/>
      <c r="D281" s="5"/>
      <c r="E281" s="63"/>
      <c r="F281" s="64"/>
      <c r="G281" s="65"/>
      <c r="H281" s="66"/>
      <c r="I281" s="69"/>
      <c r="K281" s="41"/>
      <c r="L281" s="41"/>
      <c r="M281" s="41"/>
    </row>
    <row r="282" spans="1:13" s="1" customFormat="1" ht="15.75" customHeight="1" x14ac:dyDescent="0.3">
      <c r="A282" s="5"/>
      <c r="B282" s="5"/>
      <c r="C282" s="17"/>
      <c r="D282" s="5"/>
      <c r="E282" s="63"/>
      <c r="F282" s="64"/>
      <c r="G282" s="65"/>
      <c r="H282" s="66"/>
      <c r="I282" s="69"/>
      <c r="K282" s="41"/>
      <c r="L282" s="41"/>
      <c r="M282" s="41"/>
    </row>
    <row r="283" spans="1:13" s="1" customFormat="1" ht="15.75" customHeight="1" x14ac:dyDescent="0.3">
      <c r="A283" s="5"/>
      <c r="B283" s="5"/>
      <c r="C283" s="17"/>
      <c r="D283" s="5"/>
      <c r="E283" s="63"/>
      <c r="F283" s="64"/>
      <c r="G283" s="65"/>
      <c r="H283" s="66"/>
      <c r="I283" s="69"/>
      <c r="K283" s="41"/>
      <c r="L283" s="41"/>
      <c r="M283" s="41"/>
    </row>
    <row r="284" spans="1:13" s="1" customFormat="1" ht="15.75" customHeight="1" x14ac:dyDescent="0.3">
      <c r="A284" s="5"/>
      <c r="B284" s="5"/>
      <c r="C284" s="17"/>
      <c r="D284" s="5"/>
      <c r="E284" s="63"/>
      <c r="F284" s="64"/>
      <c r="G284" s="65"/>
      <c r="H284" s="66"/>
      <c r="I284" s="69"/>
      <c r="K284" s="41"/>
      <c r="L284" s="41"/>
      <c r="M284" s="41"/>
    </row>
    <row r="285" spans="1:13" s="1" customFormat="1" ht="15.75" customHeight="1" x14ac:dyDescent="0.3">
      <c r="A285" s="5"/>
      <c r="B285" s="5"/>
      <c r="C285" s="17"/>
      <c r="D285" s="5"/>
      <c r="E285" s="63"/>
      <c r="F285" s="64"/>
      <c r="G285" s="65"/>
      <c r="H285" s="66"/>
      <c r="I285" s="69"/>
      <c r="K285" s="41"/>
      <c r="L285" s="41"/>
      <c r="M285" s="41"/>
    </row>
    <row r="286" spans="1:13" s="1" customFormat="1" ht="15.75" customHeight="1" x14ac:dyDescent="0.3">
      <c r="A286" s="5"/>
      <c r="B286" s="5"/>
      <c r="C286" s="17"/>
      <c r="D286" s="5"/>
      <c r="E286" s="63"/>
      <c r="F286" s="64"/>
      <c r="G286" s="65"/>
      <c r="H286" s="66"/>
      <c r="I286" s="69"/>
      <c r="K286" s="41"/>
      <c r="L286" s="41"/>
      <c r="M286" s="41"/>
    </row>
    <row r="287" spans="1:13" s="1" customFormat="1" ht="15.75" customHeight="1" x14ac:dyDescent="0.3">
      <c r="A287" s="5"/>
      <c r="B287" s="5"/>
      <c r="C287" s="17"/>
      <c r="D287" s="5"/>
      <c r="E287" s="63"/>
      <c r="F287" s="64"/>
      <c r="G287" s="65"/>
      <c r="H287" s="66"/>
      <c r="I287" s="69"/>
      <c r="K287" s="41"/>
      <c r="L287" s="41"/>
      <c r="M287" s="41"/>
    </row>
    <row r="288" spans="1:13" s="1" customFormat="1" ht="15.75" customHeight="1" x14ac:dyDescent="0.3">
      <c r="A288" s="5"/>
      <c r="B288" s="5"/>
      <c r="C288" s="17"/>
      <c r="D288" s="5"/>
      <c r="E288" s="63"/>
      <c r="F288" s="64"/>
      <c r="G288" s="65"/>
      <c r="H288" s="66"/>
      <c r="I288" s="69"/>
      <c r="K288" s="41"/>
      <c r="L288" s="41"/>
      <c r="M288" s="41"/>
    </row>
    <row r="289" spans="1:13" s="1" customFormat="1" ht="15.75" customHeight="1" x14ac:dyDescent="0.3">
      <c r="A289" s="5"/>
      <c r="B289" s="5"/>
      <c r="C289" s="17"/>
      <c r="D289" s="5"/>
      <c r="E289" s="63"/>
      <c r="F289" s="64"/>
      <c r="G289" s="65"/>
      <c r="H289" s="66"/>
      <c r="I289" s="69"/>
      <c r="K289" s="41"/>
      <c r="L289" s="41"/>
      <c r="M289" s="41"/>
    </row>
    <row r="290" spans="1:13" s="1" customFormat="1" ht="15.75" customHeight="1" x14ac:dyDescent="0.3">
      <c r="A290" s="5"/>
      <c r="B290" s="5"/>
      <c r="C290" s="17"/>
      <c r="D290" s="5"/>
      <c r="E290" s="63"/>
      <c r="F290" s="64"/>
      <c r="G290" s="65"/>
      <c r="H290" s="66"/>
      <c r="I290" s="69"/>
      <c r="K290" s="41"/>
      <c r="L290" s="41"/>
      <c r="M290" s="41"/>
    </row>
    <row r="291" spans="1:13" s="1" customFormat="1" ht="15.75" customHeight="1" x14ac:dyDescent="0.3">
      <c r="A291" s="5"/>
      <c r="B291" s="5"/>
      <c r="C291" s="17"/>
      <c r="D291" s="5"/>
      <c r="E291" s="63"/>
      <c r="F291" s="64"/>
      <c r="G291" s="65"/>
      <c r="H291" s="66"/>
      <c r="I291" s="69"/>
      <c r="K291" s="41"/>
      <c r="L291" s="41"/>
      <c r="M291" s="41"/>
    </row>
    <row r="292" spans="1:13" s="1" customFormat="1" ht="15.75" customHeight="1" x14ac:dyDescent="0.3">
      <c r="A292" s="5"/>
      <c r="B292" s="5"/>
      <c r="C292" s="17"/>
      <c r="D292" s="5"/>
      <c r="E292" s="63"/>
      <c r="F292" s="64"/>
      <c r="G292" s="65"/>
      <c r="H292" s="66"/>
      <c r="I292" s="69"/>
      <c r="K292" s="41"/>
      <c r="L292" s="41"/>
      <c r="M292" s="41"/>
    </row>
    <row r="293" spans="1:13" s="1" customFormat="1" ht="15.75" customHeight="1" x14ac:dyDescent="0.3">
      <c r="A293" s="5"/>
      <c r="B293" s="5"/>
      <c r="C293" s="17"/>
      <c r="D293" s="5"/>
      <c r="E293" s="63"/>
      <c r="F293" s="64"/>
      <c r="G293" s="65"/>
      <c r="H293" s="66"/>
      <c r="I293" s="69"/>
      <c r="K293" s="41"/>
      <c r="L293" s="41"/>
      <c r="M293" s="41"/>
    </row>
    <row r="294" spans="1:13" s="1" customFormat="1" ht="15.75" customHeight="1" x14ac:dyDescent="0.3">
      <c r="A294" s="5"/>
      <c r="B294" s="5"/>
      <c r="C294" s="17"/>
      <c r="D294" s="5"/>
      <c r="E294" s="63"/>
      <c r="F294" s="64"/>
      <c r="G294" s="65"/>
      <c r="H294" s="66"/>
      <c r="I294" s="69"/>
      <c r="K294" s="41"/>
      <c r="L294" s="41"/>
      <c r="M294" s="41"/>
    </row>
    <row r="295" spans="1:13" s="1" customFormat="1" ht="15.75" customHeight="1" x14ac:dyDescent="0.3">
      <c r="A295" s="5"/>
      <c r="B295" s="5"/>
      <c r="C295" s="17"/>
      <c r="D295" s="5"/>
      <c r="E295" s="63"/>
      <c r="F295" s="64"/>
      <c r="G295" s="65"/>
      <c r="H295" s="66"/>
      <c r="I295" s="69"/>
      <c r="K295" s="41"/>
      <c r="L295" s="41"/>
      <c r="M295" s="41"/>
    </row>
    <row r="296" spans="1:13" s="1" customFormat="1" ht="15.75" customHeight="1" x14ac:dyDescent="0.3">
      <c r="A296" s="5"/>
      <c r="B296" s="5"/>
      <c r="C296" s="17"/>
      <c r="D296" s="5"/>
      <c r="E296" s="63"/>
      <c r="F296" s="64"/>
      <c r="G296" s="65"/>
      <c r="H296" s="66"/>
      <c r="I296" s="69"/>
      <c r="K296" s="41"/>
      <c r="L296" s="41"/>
      <c r="M296" s="41"/>
    </row>
    <row r="297" spans="1:13" s="1" customFormat="1" ht="15.75" customHeight="1" x14ac:dyDescent="0.3">
      <c r="A297" s="5"/>
      <c r="B297" s="5"/>
      <c r="C297" s="17"/>
      <c r="D297" s="5"/>
      <c r="E297" s="63"/>
      <c r="F297" s="64"/>
      <c r="G297" s="65"/>
      <c r="H297" s="66"/>
      <c r="I297" s="69"/>
      <c r="K297" s="41"/>
      <c r="L297" s="41"/>
      <c r="M297" s="41"/>
    </row>
    <row r="298" spans="1:13" s="1" customFormat="1" ht="15.75" customHeight="1" x14ac:dyDescent="0.3">
      <c r="A298" s="5"/>
      <c r="B298" s="5"/>
      <c r="C298" s="17"/>
      <c r="D298" s="5"/>
      <c r="E298" s="63"/>
      <c r="F298" s="64"/>
      <c r="G298" s="65"/>
      <c r="H298" s="66"/>
      <c r="I298" s="69"/>
      <c r="K298" s="41"/>
      <c r="L298" s="41"/>
      <c r="M298" s="41"/>
    </row>
    <row r="299" spans="1:13" s="1" customFormat="1" ht="15.75" customHeight="1" x14ac:dyDescent="0.3">
      <c r="A299" s="5"/>
      <c r="B299" s="5"/>
      <c r="C299" s="17"/>
      <c r="D299" s="5"/>
      <c r="E299" s="63"/>
      <c r="F299" s="64"/>
      <c r="G299" s="65"/>
      <c r="H299" s="66"/>
      <c r="I299" s="69"/>
      <c r="K299" s="41"/>
      <c r="L299" s="41"/>
      <c r="M299" s="41"/>
    </row>
    <row r="300" spans="1:13" s="1" customFormat="1" ht="15.75" customHeight="1" x14ac:dyDescent="0.3">
      <c r="A300" s="5"/>
      <c r="B300" s="5"/>
      <c r="C300" s="17"/>
      <c r="D300" s="5"/>
      <c r="E300" s="63"/>
      <c r="F300" s="64"/>
      <c r="G300" s="65"/>
      <c r="H300" s="66"/>
      <c r="I300" s="69"/>
      <c r="K300" s="41"/>
      <c r="L300" s="41"/>
      <c r="M300" s="41"/>
    </row>
    <row r="301" spans="1:13" s="1" customFormat="1" ht="15.75" customHeight="1" x14ac:dyDescent="0.3">
      <c r="A301" s="5"/>
      <c r="B301" s="5"/>
      <c r="C301" s="17"/>
      <c r="D301" s="5"/>
      <c r="E301" s="63"/>
      <c r="F301" s="64"/>
      <c r="G301" s="65"/>
      <c r="H301" s="66"/>
      <c r="I301" s="69"/>
      <c r="K301" s="41"/>
      <c r="L301" s="41"/>
      <c r="M301" s="41"/>
    </row>
    <row r="302" spans="1:13" s="1" customFormat="1" ht="15.75" customHeight="1" x14ac:dyDescent="0.3">
      <c r="A302" s="5"/>
      <c r="B302" s="5"/>
      <c r="C302" s="17"/>
      <c r="D302" s="5"/>
      <c r="E302" s="63"/>
      <c r="F302" s="64"/>
      <c r="G302" s="65"/>
      <c r="H302" s="66"/>
      <c r="I302" s="69"/>
      <c r="K302" s="41"/>
      <c r="L302" s="41"/>
      <c r="M302" s="41"/>
    </row>
    <row r="303" spans="1:13" s="1" customFormat="1" ht="15.75" customHeight="1" x14ac:dyDescent="0.3">
      <c r="A303" s="5"/>
      <c r="B303" s="5"/>
      <c r="C303" s="17"/>
      <c r="D303" s="5"/>
      <c r="E303" s="63"/>
      <c r="F303" s="64"/>
      <c r="G303" s="65"/>
      <c r="H303" s="66"/>
      <c r="I303" s="69"/>
      <c r="K303" s="41"/>
      <c r="L303" s="41"/>
      <c r="M303" s="41"/>
    </row>
    <row r="304" spans="1:13" s="1" customFormat="1" ht="15.75" customHeight="1" x14ac:dyDescent="0.3">
      <c r="A304" s="5"/>
      <c r="B304" s="5"/>
      <c r="C304" s="17"/>
      <c r="D304" s="5"/>
      <c r="E304" s="63"/>
      <c r="F304" s="64"/>
      <c r="G304" s="65"/>
      <c r="H304" s="66"/>
      <c r="I304" s="69"/>
      <c r="K304" s="41"/>
      <c r="L304" s="41"/>
      <c r="M304" s="41"/>
    </row>
    <row r="305" spans="1:13" s="1" customFormat="1" ht="15.75" customHeight="1" x14ac:dyDescent="0.3">
      <c r="A305" s="5"/>
      <c r="B305" s="5"/>
      <c r="C305" s="17"/>
      <c r="D305" s="5"/>
      <c r="E305" s="63"/>
      <c r="F305" s="64"/>
      <c r="G305" s="65"/>
      <c r="H305" s="66"/>
      <c r="I305" s="69"/>
      <c r="K305" s="41"/>
      <c r="L305" s="41"/>
      <c r="M305" s="41"/>
    </row>
    <row r="306" spans="1:13" s="1" customFormat="1" ht="15.75" customHeight="1" x14ac:dyDescent="0.3">
      <c r="A306" s="5"/>
      <c r="B306" s="5"/>
      <c r="C306" s="17"/>
      <c r="D306" s="5"/>
      <c r="E306" s="63"/>
      <c r="F306" s="64"/>
      <c r="G306" s="65"/>
      <c r="H306" s="66"/>
      <c r="I306" s="69"/>
      <c r="K306" s="41"/>
      <c r="L306" s="41"/>
      <c r="M306" s="41"/>
    </row>
    <row r="307" spans="1:13" s="1" customFormat="1" ht="15.75" customHeight="1" x14ac:dyDescent="0.3">
      <c r="A307" s="5"/>
      <c r="B307" s="5"/>
      <c r="C307" s="17"/>
      <c r="D307" s="5"/>
      <c r="E307" s="63"/>
      <c r="F307" s="64"/>
      <c r="G307" s="65"/>
      <c r="H307" s="66"/>
      <c r="I307" s="69"/>
      <c r="K307" s="41"/>
      <c r="L307" s="41"/>
      <c r="M307" s="41"/>
    </row>
    <row r="308" spans="1:13" s="1" customFormat="1" ht="15.75" customHeight="1" x14ac:dyDescent="0.3">
      <c r="A308" s="5"/>
      <c r="B308" s="5"/>
      <c r="C308" s="17"/>
      <c r="D308" s="5"/>
      <c r="E308" s="63"/>
      <c r="F308" s="64"/>
      <c r="G308" s="65"/>
      <c r="H308" s="66"/>
      <c r="I308" s="69"/>
      <c r="K308" s="41"/>
      <c r="L308" s="41"/>
      <c r="M308" s="41"/>
    </row>
    <row r="309" spans="1:13" s="1" customFormat="1" ht="15.75" customHeight="1" x14ac:dyDescent="0.3">
      <c r="A309" s="5"/>
      <c r="B309" s="5"/>
      <c r="C309" s="17"/>
      <c r="D309" s="5"/>
      <c r="E309" s="63"/>
      <c r="F309" s="64"/>
      <c r="G309" s="65"/>
      <c r="H309" s="66"/>
      <c r="I309" s="69"/>
      <c r="K309" s="41"/>
      <c r="L309" s="41"/>
      <c r="M309" s="41"/>
    </row>
    <row r="310" spans="1:13" s="1" customFormat="1" ht="15.75" customHeight="1" x14ac:dyDescent="0.3">
      <c r="A310" s="5"/>
      <c r="B310" s="5"/>
      <c r="C310" s="17"/>
      <c r="D310" s="5"/>
      <c r="E310" s="63"/>
      <c r="F310" s="64"/>
      <c r="G310" s="65"/>
      <c r="H310" s="66"/>
      <c r="I310" s="69"/>
      <c r="K310" s="41"/>
      <c r="L310" s="41"/>
      <c r="M310" s="41"/>
    </row>
    <row r="311" spans="1:13" s="1" customFormat="1" ht="15.75" customHeight="1" x14ac:dyDescent="0.3">
      <c r="A311" s="5"/>
      <c r="B311" s="5"/>
      <c r="C311" s="17"/>
      <c r="D311" s="5"/>
      <c r="E311" s="63"/>
      <c r="F311" s="64"/>
      <c r="G311" s="65"/>
      <c r="H311" s="66"/>
      <c r="I311" s="69"/>
      <c r="K311" s="41"/>
      <c r="L311" s="41"/>
      <c r="M311" s="41"/>
    </row>
    <row r="312" spans="1:13" s="1" customFormat="1" ht="15.75" customHeight="1" x14ac:dyDescent="0.3">
      <c r="A312" s="5"/>
      <c r="B312" s="5"/>
      <c r="C312" s="17"/>
      <c r="D312" s="5"/>
      <c r="E312" s="63"/>
      <c r="F312" s="64"/>
      <c r="G312" s="65"/>
      <c r="H312" s="66"/>
      <c r="I312" s="69"/>
      <c r="K312" s="41"/>
      <c r="L312" s="41"/>
      <c r="M312" s="41"/>
    </row>
    <row r="313" spans="1:13" s="1" customFormat="1" ht="15.75" customHeight="1" x14ac:dyDescent="0.3">
      <c r="A313" s="5"/>
      <c r="B313" s="5"/>
      <c r="C313" s="17"/>
      <c r="D313" s="5"/>
      <c r="E313" s="63"/>
      <c r="F313" s="64"/>
      <c r="G313" s="65"/>
      <c r="H313" s="66"/>
      <c r="I313" s="69"/>
      <c r="K313" s="41"/>
      <c r="L313" s="41"/>
      <c r="M313" s="41"/>
    </row>
    <row r="314" spans="1:13" s="1" customFormat="1" ht="15.75" customHeight="1" x14ac:dyDescent="0.3">
      <c r="A314" s="5"/>
      <c r="B314" s="5"/>
      <c r="C314" s="17"/>
      <c r="D314" s="5"/>
      <c r="E314" s="63"/>
      <c r="F314" s="64"/>
      <c r="G314" s="65"/>
      <c r="H314" s="66"/>
      <c r="I314" s="69"/>
      <c r="K314" s="41"/>
      <c r="L314" s="41"/>
      <c r="M314" s="41"/>
    </row>
    <row r="315" spans="1:13" s="1" customFormat="1" ht="15.75" customHeight="1" x14ac:dyDescent="0.3">
      <c r="A315" s="5"/>
      <c r="B315" s="5"/>
      <c r="C315" s="17"/>
      <c r="D315" s="5"/>
      <c r="E315" s="63"/>
      <c r="F315" s="64"/>
      <c r="G315" s="65"/>
      <c r="H315" s="66"/>
      <c r="I315" s="69"/>
      <c r="K315" s="41"/>
      <c r="L315" s="41"/>
      <c r="M315" s="41"/>
    </row>
    <row r="316" spans="1:13" s="1" customFormat="1" ht="15.75" customHeight="1" x14ac:dyDescent="0.3">
      <c r="A316" s="5"/>
      <c r="B316" s="5"/>
      <c r="C316" s="17"/>
      <c r="D316" s="5"/>
      <c r="E316" s="63"/>
      <c r="F316" s="64"/>
      <c r="G316" s="65"/>
      <c r="H316" s="66"/>
      <c r="I316" s="69"/>
      <c r="K316" s="41"/>
      <c r="L316" s="41"/>
      <c r="M316" s="41"/>
    </row>
    <row r="317" spans="1:13" s="1" customFormat="1" ht="15.75" customHeight="1" x14ac:dyDescent="0.3">
      <c r="A317" s="5"/>
      <c r="B317" s="5"/>
      <c r="C317" s="17"/>
      <c r="D317" s="5"/>
      <c r="E317" s="63"/>
      <c r="F317" s="64"/>
      <c r="G317" s="65"/>
      <c r="H317" s="66"/>
      <c r="I317" s="69"/>
      <c r="K317" s="41"/>
      <c r="L317" s="41"/>
      <c r="M317" s="41"/>
    </row>
    <row r="318" spans="1:13" s="1" customFormat="1" ht="15.75" customHeight="1" x14ac:dyDescent="0.3">
      <c r="A318" s="5"/>
      <c r="B318" s="5"/>
      <c r="C318" s="17"/>
      <c r="D318" s="5"/>
      <c r="E318" s="63"/>
      <c r="F318" s="64"/>
      <c r="G318" s="65"/>
      <c r="H318" s="66"/>
      <c r="I318" s="69"/>
      <c r="K318" s="41"/>
      <c r="L318" s="41"/>
      <c r="M318" s="41"/>
    </row>
    <row r="319" spans="1:13" s="1" customFormat="1" ht="15.75" customHeight="1" x14ac:dyDescent="0.3">
      <c r="A319" s="5"/>
      <c r="B319" s="5"/>
      <c r="C319" s="17"/>
      <c r="D319" s="5"/>
      <c r="E319" s="63"/>
      <c r="F319" s="64"/>
      <c r="G319" s="65"/>
      <c r="H319" s="66"/>
      <c r="I319" s="69"/>
      <c r="K319" s="41"/>
      <c r="L319" s="41"/>
      <c r="M319" s="41"/>
    </row>
    <row r="320" spans="1:13" s="1" customFormat="1" ht="15.75" customHeight="1" x14ac:dyDescent="0.3">
      <c r="A320" s="5"/>
      <c r="B320" s="5"/>
      <c r="C320" s="17"/>
      <c r="D320" s="5"/>
      <c r="E320" s="63"/>
      <c r="F320" s="64"/>
      <c r="G320" s="65"/>
      <c r="H320" s="66"/>
      <c r="I320" s="69"/>
      <c r="K320" s="41"/>
      <c r="L320" s="41"/>
      <c r="M320" s="41"/>
    </row>
    <row r="321" spans="1:13" s="1" customFormat="1" ht="15.75" customHeight="1" x14ac:dyDescent="0.3">
      <c r="A321" s="5"/>
      <c r="B321" s="5"/>
      <c r="C321" s="17"/>
      <c r="D321" s="5"/>
      <c r="E321" s="63"/>
      <c r="F321" s="64"/>
      <c r="G321" s="65"/>
      <c r="H321" s="66"/>
      <c r="I321" s="69"/>
      <c r="K321" s="41"/>
      <c r="L321" s="41"/>
      <c r="M321" s="41"/>
    </row>
    <row r="322" spans="1:13" s="1" customFormat="1" ht="15.75" customHeight="1" x14ac:dyDescent="0.3">
      <c r="A322" s="5"/>
      <c r="B322" s="5"/>
      <c r="C322" s="17"/>
      <c r="D322" s="5"/>
      <c r="E322" s="63"/>
      <c r="F322" s="64"/>
      <c r="G322" s="65"/>
      <c r="H322" s="66"/>
      <c r="I322" s="69"/>
      <c r="K322" s="41"/>
      <c r="L322" s="41"/>
      <c r="M322" s="41"/>
    </row>
    <row r="323" spans="1:13" s="1" customFormat="1" ht="15.75" customHeight="1" x14ac:dyDescent="0.3">
      <c r="A323" s="5"/>
      <c r="B323" s="5"/>
      <c r="C323" s="17"/>
      <c r="D323" s="5"/>
      <c r="E323" s="63"/>
      <c r="F323" s="64"/>
      <c r="G323" s="65"/>
      <c r="H323" s="66"/>
      <c r="I323" s="69"/>
      <c r="K323" s="41"/>
      <c r="L323" s="41"/>
      <c r="M323" s="41"/>
    </row>
    <row r="324" spans="1:13" s="1" customFormat="1" ht="15.75" customHeight="1" x14ac:dyDescent="0.3">
      <c r="A324" s="5"/>
      <c r="B324" s="5"/>
      <c r="C324" s="17"/>
      <c r="D324" s="5"/>
      <c r="E324" s="63"/>
      <c r="F324" s="64"/>
      <c r="G324" s="65"/>
      <c r="H324" s="66"/>
      <c r="I324" s="69"/>
      <c r="K324" s="41"/>
      <c r="L324" s="41"/>
      <c r="M324" s="41"/>
    </row>
    <row r="325" spans="1:13" s="1" customFormat="1" ht="15.75" customHeight="1" x14ac:dyDescent="0.3">
      <c r="A325" s="5"/>
      <c r="B325" s="5"/>
      <c r="C325" s="17"/>
      <c r="D325" s="5"/>
      <c r="E325" s="63"/>
      <c r="F325" s="64"/>
      <c r="G325" s="65"/>
      <c r="H325" s="66"/>
      <c r="I325" s="69"/>
      <c r="K325" s="41"/>
      <c r="L325" s="41"/>
      <c r="M325" s="41"/>
    </row>
    <row r="326" spans="1:13" s="1" customFormat="1" ht="15.75" customHeight="1" x14ac:dyDescent="0.3">
      <c r="A326" s="5"/>
      <c r="B326" s="5"/>
      <c r="C326" s="17"/>
      <c r="D326" s="5"/>
      <c r="E326" s="63"/>
      <c r="F326" s="64"/>
      <c r="G326" s="65"/>
      <c r="H326" s="66"/>
      <c r="I326" s="69"/>
      <c r="K326" s="41"/>
      <c r="L326" s="41"/>
      <c r="M326" s="41"/>
    </row>
    <row r="327" spans="1:13" s="1" customFormat="1" ht="15.75" customHeight="1" x14ac:dyDescent="0.3">
      <c r="A327" s="5"/>
      <c r="B327" s="5"/>
      <c r="C327" s="17"/>
      <c r="D327" s="5"/>
      <c r="E327" s="63"/>
      <c r="F327" s="64"/>
      <c r="G327" s="65"/>
      <c r="H327" s="66"/>
      <c r="I327" s="69"/>
      <c r="K327" s="41"/>
      <c r="L327" s="41"/>
      <c r="M327" s="41"/>
    </row>
    <row r="328" spans="1:13" s="1" customFormat="1" ht="15.75" customHeight="1" x14ac:dyDescent="0.3">
      <c r="A328" s="5"/>
      <c r="B328" s="5"/>
      <c r="C328" s="17"/>
      <c r="D328" s="5"/>
      <c r="E328" s="63"/>
      <c r="F328" s="64"/>
      <c r="G328" s="65"/>
      <c r="H328" s="66"/>
      <c r="I328" s="69"/>
      <c r="K328" s="41"/>
      <c r="L328" s="41"/>
      <c r="M328" s="41"/>
    </row>
    <row r="329" spans="1:13" s="1" customFormat="1" ht="15.75" customHeight="1" x14ac:dyDescent="0.3">
      <c r="A329" s="5"/>
      <c r="B329" s="5"/>
      <c r="C329" s="17"/>
      <c r="D329" s="5"/>
      <c r="E329" s="63"/>
      <c r="F329" s="64"/>
      <c r="G329" s="65"/>
      <c r="H329" s="66"/>
      <c r="I329" s="69"/>
      <c r="K329" s="41"/>
      <c r="L329" s="41"/>
      <c r="M329" s="41"/>
    </row>
    <row r="330" spans="1:13" s="1" customFormat="1" ht="15.75" customHeight="1" x14ac:dyDescent="0.3">
      <c r="A330" s="5"/>
      <c r="B330" s="5"/>
      <c r="C330" s="17"/>
      <c r="D330" s="5"/>
      <c r="E330" s="63"/>
      <c r="F330" s="64"/>
      <c r="G330" s="65"/>
      <c r="H330" s="66"/>
      <c r="I330" s="69"/>
      <c r="K330" s="41"/>
      <c r="L330" s="41"/>
      <c r="M330" s="41"/>
    </row>
    <row r="331" spans="1:13" s="1" customFormat="1" ht="15.75" customHeight="1" x14ac:dyDescent="0.3">
      <c r="A331" s="5"/>
      <c r="B331" s="5"/>
      <c r="C331" s="17"/>
      <c r="D331" s="5"/>
      <c r="E331" s="63"/>
      <c r="F331" s="64"/>
      <c r="G331" s="65"/>
      <c r="H331" s="66"/>
      <c r="I331" s="69"/>
      <c r="K331" s="41"/>
      <c r="L331" s="41"/>
      <c r="M331" s="41"/>
    </row>
    <row r="332" spans="1:13" s="1" customFormat="1" ht="15.75" customHeight="1" x14ac:dyDescent="0.3">
      <c r="A332" s="5"/>
      <c r="B332" s="5"/>
      <c r="C332" s="17"/>
      <c r="D332" s="5"/>
      <c r="E332" s="63"/>
      <c r="F332" s="64"/>
      <c r="G332" s="65"/>
      <c r="H332" s="66"/>
      <c r="I332" s="69"/>
      <c r="K332" s="41"/>
      <c r="L332" s="41"/>
      <c r="M332" s="41"/>
    </row>
    <row r="333" spans="1:13" s="1" customFormat="1" ht="15.75" customHeight="1" x14ac:dyDescent="0.3">
      <c r="A333" s="5"/>
      <c r="B333" s="5"/>
      <c r="C333" s="17"/>
      <c r="D333" s="5"/>
      <c r="E333" s="63"/>
      <c r="F333" s="64"/>
      <c r="G333" s="65"/>
      <c r="H333" s="66"/>
      <c r="I333" s="69"/>
      <c r="K333" s="41"/>
      <c r="L333" s="41"/>
      <c r="M333" s="41"/>
    </row>
    <row r="334" spans="1:13" s="1" customFormat="1" ht="15.75" customHeight="1" x14ac:dyDescent="0.3">
      <c r="A334" s="5"/>
      <c r="B334" s="5"/>
      <c r="C334" s="17"/>
      <c r="D334" s="5"/>
      <c r="E334" s="63"/>
      <c r="F334" s="64"/>
      <c r="G334" s="65"/>
      <c r="H334" s="66"/>
      <c r="I334" s="69"/>
      <c r="K334" s="41"/>
      <c r="L334" s="41"/>
      <c r="M334" s="41"/>
    </row>
    <row r="335" spans="1:13" s="1" customFormat="1" ht="15.75" customHeight="1" x14ac:dyDescent="0.3">
      <c r="A335" s="5"/>
      <c r="B335" s="5"/>
      <c r="C335" s="17"/>
      <c r="D335" s="5"/>
      <c r="E335" s="63"/>
      <c r="F335" s="64"/>
      <c r="G335" s="65"/>
      <c r="H335" s="66"/>
      <c r="I335" s="69"/>
      <c r="K335" s="41"/>
      <c r="L335" s="41"/>
      <c r="M335" s="41"/>
    </row>
    <row r="336" spans="1:13" s="1" customFormat="1" ht="15.75" customHeight="1" x14ac:dyDescent="0.3">
      <c r="A336" s="5"/>
      <c r="B336" s="5"/>
      <c r="C336" s="17"/>
      <c r="D336" s="5"/>
      <c r="E336" s="63"/>
      <c r="F336" s="64"/>
      <c r="G336" s="65"/>
      <c r="H336" s="66"/>
      <c r="I336" s="69"/>
      <c r="K336" s="41"/>
      <c r="L336" s="41"/>
      <c r="M336" s="41"/>
    </row>
    <row r="337" spans="1:13" s="1" customFormat="1" ht="15.75" customHeight="1" x14ac:dyDescent="0.3">
      <c r="A337" s="5"/>
      <c r="B337" s="5"/>
      <c r="C337" s="17"/>
      <c r="D337" s="5"/>
      <c r="E337" s="63"/>
      <c r="F337" s="64"/>
      <c r="G337" s="65"/>
      <c r="H337" s="66"/>
      <c r="I337" s="69"/>
      <c r="K337" s="41"/>
      <c r="L337" s="41"/>
      <c r="M337" s="41"/>
    </row>
    <row r="338" spans="1:13" s="1" customFormat="1" ht="15.75" customHeight="1" x14ac:dyDescent="0.3">
      <c r="A338" s="5"/>
      <c r="B338" s="5"/>
      <c r="C338" s="17"/>
      <c r="D338" s="5"/>
      <c r="E338" s="63"/>
      <c r="F338" s="64"/>
      <c r="G338" s="65"/>
      <c r="H338" s="66"/>
      <c r="I338" s="69"/>
      <c r="K338" s="41"/>
      <c r="L338" s="41"/>
      <c r="M338" s="41"/>
    </row>
    <row r="339" spans="1:13" s="1" customFormat="1" ht="15.75" customHeight="1" x14ac:dyDescent="0.3">
      <c r="A339" s="5"/>
      <c r="B339" s="5"/>
      <c r="C339" s="17"/>
      <c r="D339" s="5"/>
      <c r="E339" s="63"/>
      <c r="F339" s="64"/>
      <c r="G339" s="65"/>
      <c r="H339" s="66"/>
      <c r="I339" s="69"/>
      <c r="K339" s="41"/>
      <c r="L339" s="41"/>
      <c r="M339" s="41"/>
    </row>
    <row r="340" spans="1:13" s="1" customFormat="1" ht="15.75" customHeight="1" x14ac:dyDescent="0.3">
      <c r="A340" s="5"/>
      <c r="B340" s="5"/>
      <c r="C340" s="17"/>
      <c r="D340" s="5"/>
      <c r="E340" s="63"/>
      <c r="F340" s="64"/>
      <c r="G340" s="65"/>
      <c r="H340" s="66"/>
      <c r="I340" s="69"/>
      <c r="K340" s="41"/>
      <c r="L340" s="41"/>
      <c r="M340" s="41"/>
    </row>
    <row r="341" spans="1:13" s="1" customFormat="1" ht="15.75" customHeight="1" x14ac:dyDescent="0.3">
      <c r="A341" s="5"/>
      <c r="B341" s="5"/>
      <c r="C341" s="17"/>
      <c r="D341" s="5"/>
      <c r="E341" s="63"/>
      <c r="F341" s="64"/>
      <c r="G341" s="65"/>
      <c r="H341" s="66"/>
      <c r="I341" s="69"/>
      <c r="K341" s="41"/>
      <c r="L341" s="41"/>
      <c r="M341" s="41"/>
    </row>
    <row r="342" spans="1:13" s="1" customFormat="1" ht="15.75" customHeight="1" x14ac:dyDescent="0.3">
      <c r="A342" s="5"/>
      <c r="B342" s="5"/>
      <c r="C342" s="17"/>
      <c r="D342" s="5"/>
      <c r="E342" s="63"/>
      <c r="F342" s="64"/>
      <c r="G342" s="65"/>
      <c r="H342" s="66"/>
      <c r="I342" s="69"/>
      <c r="K342" s="41"/>
      <c r="L342" s="41"/>
      <c r="M342" s="41"/>
    </row>
    <row r="343" spans="1:13" s="1" customFormat="1" ht="15.75" customHeight="1" x14ac:dyDescent="0.3">
      <c r="A343" s="5"/>
      <c r="B343" s="5"/>
      <c r="C343" s="17"/>
      <c r="D343" s="5"/>
      <c r="E343" s="63"/>
      <c r="F343" s="64"/>
      <c r="G343" s="65"/>
      <c r="H343" s="66"/>
      <c r="I343" s="69"/>
      <c r="K343" s="41"/>
      <c r="L343" s="41"/>
      <c r="M343" s="41"/>
    </row>
    <row r="344" spans="1:13" s="1" customFormat="1" ht="15.75" customHeight="1" x14ac:dyDescent="0.3">
      <c r="A344" s="5"/>
      <c r="B344" s="5"/>
      <c r="C344" s="17"/>
      <c r="D344" s="5"/>
      <c r="E344" s="63"/>
      <c r="F344" s="64"/>
      <c r="G344" s="65"/>
      <c r="H344" s="66"/>
      <c r="I344" s="69"/>
      <c r="K344" s="41"/>
      <c r="L344" s="41"/>
      <c r="M344" s="41"/>
    </row>
    <row r="345" spans="1:13" s="1" customFormat="1" ht="15.75" customHeight="1" x14ac:dyDescent="0.3">
      <c r="A345" s="5"/>
      <c r="B345" s="5"/>
      <c r="C345" s="17"/>
      <c r="D345" s="5"/>
      <c r="E345" s="63"/>
      <c r="F345" s="64"/>
      <c r="G345" s="65"/>
      <c r="H345" s="66"/>
      <c r="I345" s="69"/>
      <c r="K345" s="41"/>
      <c r="L345" s="41"/>
      <c r="M345" s="41"/>
    </row>
    <row r="346" spans="1:13" s="1" customFormat="1" ht="15.75" customHeight="1" x14ac:dyDescent="0.3">
      <c r="A346" s="5"/>
      <c r="B346" s="5"/>
      <c r="C346" s="17"/>
      <c r="D346" s="5"/>
      <c r="E346" s="63"/>
      <c r="F346" s="64"/>
      <c r="G346" s="65"/>
      <c r="H346" s="66"/>
      <c r="I346" s="69"/>
      <c r="K346" s="41"/>
      <c r="L346" s="41"/>
      <c r="M346" s="41"/>
    </row>
    <row r="347" spans="1:13" s="1" customFormat="1" ht="15.75" customHeight="1" x14ac:dyDescent="0.3">
      <c r="A347" s="5"/>
      <c r="B347" s="5"/>
      <c r="C347" s="17"/>
      <c r="D347" s="5"/>
      <c r="E347" s="63"/>
      <c r="F347" s="64"/>
      <c r="G347" s="65"/>
      <c r="H347" s="66"/>
      <c r="I347" s="69"/>
      <c r="K347" s="41"/>
      <c r="L347" s="41"/>
      <c r="M347" s="41"/>
    </row>
    <row r="348" spans="1:13" s="1" customFormat="1" ht="15.75" customHeight="1" x14ac:dyDescent="0.3">
      <c r="A348" s="5"/>
      <c r="B348" s="5"/>
      <c r="C348" s="17"/>
      <c r="D348" s="5"/>
      <c r="E348" s="63"/>
      <c r="F348" s="64"/>
      <c r="G348" s="65"/>
      <c r="H348" s="66"/>
      <c r="I348" s="69"/>
      <c r="K348" s="41"/>
      <c r="L348" s="41"/>
      <c r="M348" s="41"/>
    </row>
    <row r="349" spans="1:13" s="1" customFormat="1" ht="15.75" customHeight="1" x14ac:dyDescent="0.3">
      <c r="A349" s="5"/>
      <c r="B349" s="5"/>
      <c r="C349" s="17"/>
      <c r="D349" s="5"/>
      <c r="E349" s="63"/>
      <c r="F349" s="64"/>
      <c r="G349" s="65"/>
      <c r="H349" s="66"/>
      <c r="I349" s="69"/>
      <c r="K349" s="41"/>
      <c r="L349" s="41"/>
      <c r="M349" s="41"/>
    </row>
    <row r="350" spans="1:13" s="1" customFormat="1" ht="15.75" customHeight="1" x14ac:dyDescent="0.3">
      <c r="A350" s="5"/>
      <c r="B350" s="5"/>
      <c r="C350" s="17"/>
      <c r="D350" s="5"/>
      <c r="E350" s="63"/>
      <c r="F350" s="64"/>
      <c r="G350" s="65"/>
      <c r="H350" s="66"/>
      <c r="I350" s="69"/>
      <c r="K350" s="41"/>
      <c r="L350" s="41"/>
      <c r="M350" s="41"/>
    </row>
    <row r="351" spans="1:13" s="1" customFormat="1" ht="15.75" customHeight="1" x14ac:dyDescent="0.3">
      <c r="A351" s="5"/>
      <c r="B351" s="5"/>
      <c r="C351" s="17"/>
      <c r="D351" s="5"/>
      <c r="E351" s="63"/>
      <c r="F351" s="64"/>
      <c r="G351" s="65"/>
      <c r="H351" s="66"/>
      <c r="I351" s="69"/>
      <c r="K351" s="41"/>
      <c r="L351" s="41"/>
      <c r="M351" s="41"/>
    </row>
    <row r="352" spans="1:13" s="1" customFormat="1" ht="15.75" customHeight="1" x14ac:dyDescent="0.3">
      <c r="A352" s="5"/>
      <c r="B352" s="5"/>
      <c r="C352" s="17"/>
      <c r="D352" s="5"/>
      <c r="E352" s="63"/>
      <c r="F352" s="64"/>
      <c r="G352" s="65"/>
      <c r="H352" s="66"/>
      <c r="I352" s="69"/>
      <c r="K352" s="41"/>
      <c r="L352" s="41"/>
      <c r="M352" s="41"/>
    </row>
    <row r="353" spans="1:13" s="1" customFormat="1" ht="15.75" customHeight="1" x14ac:dyDescent="0.3">
      <c r="A353" s="5"/>
      <c r="B353" s="5"/>
      <c r="C353" s="17"/>
      <c r="D353" s="5"/>
      <c r="E353" s="63"/>
      <c r="F353" s="64"/>
      <c r="G353" s="65"/>
      <c r="H353" s="66"/>
      <c r="I353" s="69"/>
      <c r="K353" s="41"/>
      <c r="L353" s="41"/>
      <c r="M353" s="41"/>
    </row>
    <row r="354" spans="1:13" s="1" customFormat="1" ht="15.75" customHeight="1" x14ac:dyDescent="0.3">
      <c r="A354" s="5"/>
      <c r="B354" s="5"/>
      <c r="C354" s="17"/>
      <c r="D354" s="5"/>
      <c r="E354" s="63"/>
      <c r="F354" s="64"/>
      <c r="G354" s="65"/>
      <c r="H354" s="66"/>
      <c r="I354" s="69"/>
      <c r="K354" s="41"/>
      <c r="L354" s="41"/>
      <c r="M354" s="41"/>
    </row>
    <row r="355" spans="1:13" s="1" customFormat="1" ht="15.75" customHeight="1" x14ac:dyDescent="0.3">
      <c r="A355" s="5"/>
      <c r="B355" s="5"/>
      <c r="C355" s="17"/>
      <c r="D355" s="5"/>
      <c r="E355" s="63"/>
      <c r="F355" s="64"/>
      <c r="G355" s="65"/>
      <c r="H355" s="66"/>
      <c r="I355" s="69"/>
      <c r="K355" s="41"/>
      <c r="L355" s="41"/>
      <c r="M355" s="41"/>
    </row>
    <row r="356" spans="1:13" s="1" customFormat="1" ht="15.75" customHeight="1" x14ac:dyDescent="0.3">
      <c r="A356" s="5"/>
      <c r="B356" s="5"/>
      <c r="C356" s="17"/>
      <c r="D356" s="5"/>
      <c r="E356" s="63"/>
      <c r="F356" s="64"/>
      <c r="G356" s="65"/>
      <c r="H356" s="66"/>
      <c r="I356" s="69"/>
      <c r="K356" s="41"/>
      <c r="L356" s="41"/>
      <c r="M356" s="41"/>
    </row>
    <row r="357" spans="1:13" s="1" customFormat="1" ht="15.75" customHeight="1" x14ac:dyDescent="0.3">
      <c r="A357" s="5"/>
      <c r="B357" s="5"/>
      <c r="C357" s="17"/>
      <c r="D357" s="5"/>
      <c r="E357" s="63"/>
      <c r="F357" s="64"/>
      <c r="G357" s="65"/>
      <c r="H357" s="66"/>
      <c r="I357" s="69"/>
      <c r="K357" s="41"/>
      <c r="L357" s="41"/>
      <c r="M357" s="41"/>
    </row>
    <row r="358" spans="1:13" s="1" customFormat="1" ht="15.75" customHeight="1" x14ac:dyDescent="0.3">
      <c r="A358" s="5"/>
      <c r="B358" s="5"/>
      <c r="C358" s="17"/>
      <c r="D358" s="5"/>
      <c r="E358" s="63"/>
      <c r="F358" s="64"/>
      <c r="G358" s="65"/>
      <c r="H358" s="66"/>
      <c r="I358" s="69"/>
      <c r="K358" s="41"/>
      <c r="L358" s="41"/>
      <c r="M358" s="41"/>
    </row>
    <row r="359" spans="1:13" s="1" customFormat="1" ht="15.75" customHeight="1" x14ac:dyDescent="0.3">
      <c r="A359" s="5"/>
      <c r="B359" s="5"/>
      <c r="C359" s="17"/>
      <c r="D359" s="5"/>
      <c r="E359" s="63"/>
      <c r="F359" s="64"/>
      <c r="G359" s="65"/>
      <c r="H359" s="66"/>
      <c r="I359" s="69"/>
      <c r="K359" s="41"/>
      <c r="L359" s="41"/>
      <c r="M359" s="41"/>
    </row>
    <row r="360" spans="1:13" s="1" customFormat="1" ht="15.75" customHeight="1" x14ac:dyDescent="0.3">
      <c r="A360" s="5"/>
      <c r="B360" s="5"/>
      <c r="C360" s="17"/>
      <c r="D360" s="5"/>
      <c r="E360" s="63"/>
      <c r="F360" s="64"/>
      <c r="G360" s="65"/>
      <c r="H360" s="66"/>
      <c r="I360" s="69"/>
      <c r="K360" s="41"/>
      <c r="L360" s="41"/>
      <c r="M360" s="41"/>
    </row>
    <row r="361" spans="1:13" s="1" customFormat="1" ht="15.75" customHeight="1" x14ac:dyDescent="0.3">
      <c r="A361" s="5"/>
      <c r="B361" s="5"/>
      <c r="C361" s="17"/>
      <c r="D361" s="5"/>
      <c r="E361" s="63"/>
      <c r="F361" s="64"/>
      <c r="G361" s="65"/>
      <c r="H361" s="66"/>
      <c r="I361" s="69"/>
      <c r="K361" s="41"/>
      <c r="L361" s="41"/>
      <c r="M361" s="41"/>
    </row>
    <row r="362" spans="1:13" s="1" customFormat="1" ht="15.75" customHeight="1" x14ac:dyDescent="0.3">
      <c r="A362" s="5"/>
      <c r="B362" s="5"/>
      <c r="C362" s="17"/>
      <c r="D362" s="5"/>
      <c r="E362" s="63"/>
      <c r="F362" s="64"/>
      <c r="G362" s="65"/>
      <c r="H362" s="66"/>
      <c r="I362" s="69"/>
      <c r="K362" s="41"/>
      <c r="L362" s="41"/>
      <c r="M362" s="41"/>
    </row>
    <row r="363" spans="1:13" s="1" customFormat="1" ht="15.75" customHeight="1" x14ac:dyDescent="0.3">
      <c r="A363" s="5"/>
      <c r="B363" s="5"/>
      <c r="C363" s="17"/>
      <c r="D363" s="5"/>
      <c r="E363" s="63"/>
      <c r="F363" s="64"/>
      <c r="G363" s="65"/>
      <c r="H363" s="66"/>
      <c r="I363" s="69"/>
      <c r="K363" s="41"/>
      <c r="L363" s="41"/>
      <c r="M363" s="41"/>
    </row>
    <row r="364" spans="1:13" s="1" customFormat="1" ht="15.75" customHeight="1" x14ac:dyDescent="0.3">
      <c r="A364" s="5"/>
      <c r="B364" s="5"/>
      <c r="C364" s="17"/>
      <c r="D364" s="5"/>
      <c r="E364" s="63"/>
      <c r="F364" s="64"/>
      <c r="G364" s="65"/>
      <c r="H364" s="66"/>
      <c r="I364" s="69"/>
      <c r="K364" s="41"/>
      <c r="L364" s="41"/>
      <c r="M364" s="41"/>
    </row>
    <row r="365" spans="1:13" s="1" customFormat="1" ht="15.75" customHeight="1" x14ac:dyDescent="0.3">
      <c r="A365" s="5"/>
      <c r="B365" s="5"/>
      <c r="C365" s="17"/>
      <c r="D365" s="5"/>
      <c r="E365" s="63"/>
      <c r="F365" s="64"/>
      <c r="G365" s="65"/>
      <c r="H365" s="66"/>
      <c r="I365" s="69"/>
      <c r="K365" s="41"/>
      <c r="L365" s="41"/>
      <c r="M365" s="41"/>
    </row>
    <row r="366" spans="1:13" s="1" customFormat="1" ht="15.75" customHeight="1" x14ac:dyDescent="0.3">
      <c r="A366" s="5"/>
      <c r="B366" s="5"/>
      <c r="C366" s="17"/>
      <c r="D366" s="5"/>
      <c r="E366" s="63"/>
      <c r="F366" s="64"/>
      <c r="G366" s="65"/>
      <c r="H366" s="66"/>
      <c r="I366" s="69"/>
      <c r="K366" s="41"/>
      <c r="L366" s="41"/>
      <c r="M366" s="41"/>
    </row>
    <row r="367" spans="1:13" s="1" customFormat="1" ht="15.75" customHeight="1" x14ac:dyDescent="0.3">
      <c r="A367" s="5"/>
      <c r="B367" s="5"/>
      <c r="C367" s="17"/>
      <c r="D367" s="5"/>
      <c r="E367" s="63"/>
      <c r="F367" s="64"/>
      <c r="G367" s="65"/>
      <c r="H367" s="66"/>
      <c r="I367" s="69"/>
      <c r="K367" s="41"/>
      <c r="L367" s="41"/>
      <c r="M367" s="41"/>
    </row>
    <row r="368" spans="1:13" s="1" customFormat="1" ht="15.75" customHeight="1" x14ac:dyDescent="0.3">
      <c r="A368" s="5"/>
      <c r="B368" s="5"/>
      <c r="C368" s="17"/>
      <c r="D368" s="5"/>
      <c r="E368" s="63"/>
      <c r="F368" s="64"/>
      <c r="G368" s="65"/>
      <c r="H368" s="66"/>
      <c r="I368" s="69"/>
      <c r="K368" s="41"/>
      <c r="L368" s="41"/>
      <c r="M368" s="41"/>
    </row>
    <row r="369" spans="1:13" s="1" customFormat="1" ht="15.75" customHeight="1" x14ac:dyDescent="0.3">
      <c r="A369" s="5"/>
      <c r="B369" s="5"/>
      <c r="C369" s="17"/>
      <c r="D369" s="5"/>
      <c r="E369" s="63"/>
      <c r="F369" s="64"/>
      <c r="G369" s="65"/>
      <c r="H369" s="66"/>
      <c r="I369" s="69"/>
      <c r="K369" s="41"/>
      <c r="L369" s="41"/>
      <c r="M369" s="41"/>
    </row>
    <row r="370" spans="1:13" s="1" customFormat="1" ht="15.75" customHeight="1" x14ac:dyDescent="0.3">
      <c r="A370" s="5"/>
      <c r="B370" s="5"/>
      <c r="C370" s="17"/>
      <c r="D370" s="5"/>
      <c r="E370" s="63"/>
      <c r="F370" s="64"/>
      <c r="G370" s="65"/>
      <c r="H370" s="66"/>
      <c r="I370" s="69"/>
      <c r="K370" s="41"/>
      <c r="L370" s="41"/>
      <c r="M370" s="41"/>
    </row>
    <row r="371" spans="1:13" s="1" customFormat="1" ht="15.75" customHeight="1" x14ac:dyDescent="0.3">
      <c r="A371" s="5"/>
      <c r="B371" s="5"/>
      <c r="C371" s="17"/>
      <c r="D371" s="5"/>
      <c r="E371" s="63"/>
      <c r="F371" s="64"/>
      <c r="G371" s="65"/>
      <c r="H371" s="66"/>
      <c r="I371" s="69"/>
      <c r="K371" s="41"/>
      <c r="L371" s="41"/>
      <c r="M371" s="41"/>
    </row>
    <row r="372" spans="1:13" s="1" customFormat="1" ht="15.75" customHeight="1" x14ac:dyDescent="0.3">
      <c r="A372" s="5"/>
      <c r="B372" s="5"/>
      <c r="C372" s="17"/>
      <c r="D372" s="5"/>
      <c r="E372" s="63"/>
      <c r="F372" s="64"/>
      <c r="G372" s="65"/>
      <c r="H372" s="66"/>
      <c r="I372" s="69"/>
      <c r="K372" s="41"/>
      <c r="L372" s="41"/>
      <c r="M372" s="41"/>
    </row>
    <row r="373" spans="1:13" s="1" customFormat="1" ht="15.75" customHeight="1" x14ac:dyDescent="0.3">
      <c r="A373" s="5"/>
      <c r="B373" s="5"/>
      <c r="C373" s="17"/>
      <c r="D373" s="5"/>
      <c r="E373" s="63"/>
      <c r="F373" s="64"/>
      <c r="G373" s="65"/>
      <c r="H373" s="66"/>
      <c r="I373" s="69"/>
      <c r="K373" s="41"/>
      <c r="L373" s="41"/>
      <c r="M373" s="41"/>
    </row>
    <row r="374" spans="1:13" s="1" customFormat="1" ht="15.75" customHeight="1" x14ac:dyDescent="0.3">
      <c r="A374" s="5"/>
      <c r="B374" s="5"/>
      <c r="C374" s="17"/>
      <c r="D374" s="5"/>
      <c r="E374" s="63"/>
      <c r="F374" s="64"/>
      <c r="G374" s="65"/>
      <c r="H374" s="66"/>
      <c r="I374" s="69"/>
      <c r="K374" s="41"/>
      <c r="L374" s="41"/>
      <c r="M374" s="41"/>
    </row>
    <row r="375" spans="1:13" s="1" customFormat="1" ht="15.75" customHeight="1" x14ac:dyDescent="0.3">
      <c r="A375" s="5"/>
      <c r="B375" s="5"/>
      <c r="C375" s="17"/>
      <c r="D375" s="5"/>
      <c r="E375" s="63"/>
      <c r="F375" s="64"/>
      <c r="G375" s="65"/>
      <c r="H375" s="66"/>
      <c r="I375" s="69"/>
      <c r="K375" s="41"/>
      <c r="L375" s="41"/>
      <c r="M375" s="41"/>
    </row>
    <row r="376" spans="1:13" s="1" customFormat="1" ht="15.75" customHeight="1" x14ac:dyDescent="0.3">
      <c r="A376" s="5"/>
      <c r="B376" s="5"/>
      <c r="C376" s="17"/>
      <c r="D376" s="5"/>
      <c r="E376" s="63"/>
      <c r="F376" s="64"/>
      <c r="G376" s="65"/>
      <c r="H376" s="66"/>
      <c r="I376" s="69"/>
      <c r="K376" s="41"/>
      <c r="L376" s="41"/>
      <c r="M376" s="41"/>
    </row>
    <row r="377" spans="1:13" s="1" customFormat="1" ht="15.75" customHeight="1" x14ac:dyDescent="0.3">
      <c r="A377" s="5"/>
      <c r="B377" s="5"/>
      <c r="C377" s="17"/>
      <c r="D377" s="5"/>
      <c r="E377" s="63"/>
      <c r="F377" s="64"/>
      <c r="G377" s="65"/>
      <c r="H377" s="66"/>
      <c r="I377" s="69"/>
      <c r="K377" s="41"/>
      <c r="L377" s="41"/>
      <c r="M377" s="41"/>
    </row>
    <row r="378" spans="1:13" s="1" customFormat="1" ht="15.75" customHeight="1" x14ac:dyDescent="0.3">
      <c r="A378" s="5"/>
      <c r="B378" s="5"/>
      <c r="C378" s="17"/>
      <c r="D378" s="5"/>
      <c r="E378" s="63"/>
      <c r="F378" s="64"/>
      <c r="G378" s="65"/>
      <c r="H378" s="66"/>
      <c r="I378" s="69"/>
      <c r="K378" s="41"/>
      <c r="L378" s="41"/>
      <c r="M378" s="41"/>
    </row>
    <row r="379" spans="1:13" s="1" customFormat="1" ht="15.75" customHeight="1" x14ac:dyDescent="0.3">
      <c r="A379" s="5"/>
      <c r="B379" s="5"/>
      <c r="C379" s="17"/>
      <c r="D379" s="5"/>
      <c r="E379" s="63"/>
      <c r="F379" s="64"/>
      <c r="G379" s="65"/>
      <c r="H379" s="66"/>
      <c r="I379" s="69"/>
      <c r="K379" s="41"/>
      <c r="L379" s="41"/>
      <c r="M379" s="41"/>
    </row>
    <row r="380" spans="1:13" s="1" customFormat="1" ht="15.75" customHeight="1" x14ac:dyDescent="0.3">
      <c r="A380" s="5"/>
      <c r="B380" s="5"/>
      <c r="C380" s="17"/>
      <c r="D380" s="5"/>
      <c r="E380" s="63"/>
      <c r="F380" s="64"/>
      <c r="G380" s="65"/>
      <c r="H380" s="66"/>
      <c r="I380" s="69"/>
      <c r="K380" s="41"/>
      <c r="L380" s="41"/>
      <c r="M380" s="41"/>
    </row>
    <row r="381" spans="1:13" s="1" customFormat="1" ht="15.75" customHeight="1" x14ac:dyDescent="0.3">
      <c r="A381" s="5"/>
      <c r="B381" s="5"/>
      <c r="C381" s="17"/>
      <c r="D381" s="5"/>
      <c r="E381" s="63"/>
      <c r="F381" s="64"/>
      <c r="G381" s="65"/>
      <c r="H381" s="66"/>
      <c r="I381" s="69"/>
      <c r="K381" s="41"/>
      <c r="L381" s="41"/>
      <c r="M381" s="41"/>
    </row>
    <row r="382" spans="1:13" s="1" customFormat="1" ht="15.75" customHeight="1" x14ac:dyDescent="0.3">
      <c r="A382" s="5"/>
      <c r="B382" s="5"/>
      <c r="C382" s="17"/>
      <c r="D382" s="5"/>
      <c r="E382" s="63"/>
      <c r="F382" s="64"/>
      <c r="G382" s="65"/>
      <c r="H382" s="66"/>
      <c r="I382" s="69"/>
      <c r="K382" s="41"/>
      <c r="L382" s="41"/>
      <c r="M382" s="41"/>
    </row>
    <row r="383" spans="1:13" s="1" customFormat="1" ht="15.75" customHeight="1" x14ac:dyDescent="0.3">
      <c r="A383" s="5"/>
      <c r="B383" s="5"/>
      <c r="C383" s="17"/>
      <c r="D383" s="5"/>
      <c r="E383" s="63"/>
      <c r="F383" s="64"/>
      <c r="G383" s="65"/>
      <c r="H383" s="66"/>
      <c r="I383" s="69"/>
      <c r="K383" s="41"/>
      <c r="L383" s="41"/>
      <c r="M383" s="41"/>
    </row>
    <row r="384" spans="1:13" s="1" customFormat="1" ht="15.75" customHeight="1" x14ac:dyDescent="0.3">
      <c r="A384" s="5"/>
      <c r="B384" s="5"/>
      <c r="C384" s="17"/>
      <c r="D384" s="5"/>
      <c r="E384" s="63"/>
      <c r="F384" s="64"/>
      <c r="G384" s="65"/>
      <c r="H384" s="66"/>
      <c r="I384" s="69"/>
      <c r="K384" s="41"/>
      <c r="L384" s="41"/>
      <c r="M384" s="41"/>
    </row>
    <row r="385" spans="1:13" s="1" customFormat="1" ht="15.75" customHeight="1" x14ac:dyDescent="0.3">
      <c r="A385" s="5"/>
      <c r="B385" s="5"/>
      <c r="C385" s="17"/>
      <c r="D385" s="5"/>
      <c r="E385" s="63"/>
      <c r="F385" s="64"/>
      <c r="G385" s="65"/>
      <c r="H385" s="66"/>
      <c r="I385" s="69"/>
      <c r="K385" s="41"/>
      <c r="L385" s="41"/>
      <c r="M385" s="41"/>
    </row>
    <row r="386" spans="1:13" s="1" customFormat="1" ht="15.75" customHeight="1" x14ac:dyDescent="0.3">
      <c r="A386" s="5"/>
      <c r="B386" s="5"/>
      <c r="C386" s="17"/>
      <c r="D386" s="5"/>
      <c r="E386" s="63"/>
      <c r="F386" s="64"/>
      <c r="G386" s="65"/>
      <c r="H386" s="66"/>
      <c r="I386" s="69"/>
      <c r="K386" s="41"/>
      <c r="L386" s="41"/>
      <c r="M386" s="41"/>
    </row>
    <row r="387" spans="1:13" s="1" customFormat="1" ht="15.75" customHeight="1" x14ac:dyDescent="0.3">
      <c r="A387" s="5"/>
      <c r="B387" s="5"/>
      <c r="C387" s="17"/>
      <c r="D387" s="5"/>
      <c r="E387" s="63"/>
      <c r="F387" s="64"/>
      <c r="G387" s="65"/>
      <c r="H387" s="66"/>
      <c r="I387" s="69"/>
      <c r="K387" s="41"/>
      <c r="L387" s="41"/>
      <c r="M387" s="41"/>
    </row>
    <row r="388" spans="1:13" s="1" customFormat="1" ht="15.75" customHeight="1" x14ac:dyDescent="0.3">
      <c r="A388" s="5"/>
      <c r="B388" s="5"/>
      <c r="C388" s="17"/>
      <c r="D388" s="5"/>
      <c r="E388" s="63"/>
      <c r="F388" s="64"/>
      <c r="G388" s="65"/>
      <c r="H388" s="66"/>
      <c r="I388" s="69"/>
      <c r="K388" s="41"/>
      <c r="L388" s="41"/>
      <c r="M388" s="41"/>
    </row>
    <row r="389" spans="1:13" s="1" customFormat="1" ht="15.75" customHeight="1" x14ac:dyDescent="0.3">
      <c r="A389" s="5"/>
      <c r="B389" s="5"/>
      <c r="C389" s="17"/>
      <c r="D389" s="5"/>
      <c r="E389" s="63"/>
      <c r="F389" s="64"/>
      <c r="G389" s="65"/>
      <c r="H389" s="66"/>
      <c r="I389" s="69"/>
      <c r="K389" s="41"/>
      <c r="L389" s="41"/>
      <c r="M389" s="41"/>
    </row>
    <row r="390" spans="1:13" s="1" customFormat="1" ht="15.75" customHeight="1" x14ac:dyDescent="0.3">
      <c r="A390" s="5"/>
      <c r="B390" s="5"/>
      <c r="C390" s="17"/>
      <c r="D390" s="5"/>
      <c r="E390" s="63"/>
      <c r="F390" s="64"/>
      <c r="G390" s="65"/>
      <c r="H390" s="66"/>
      <c r="I390" s="69"/>
      <c r="K390" s="41"/>
      <c r="L390" s="41"/>
      <c r="M390" s="41"/>
    </row>
    <row r="391" spans="1:13" s="1" customFormat="1" ht="15.75" customHeight="1" x14ac:dyDescent="0.3">
      <c r="A391" s="5"/>
      <c r="B391" s="5"/>
      <c r="C391" s="17"/>
      <c r="D391" s="5"/>
      <c r="E391" s="63"/>
      <c r="F391" s="64"/>
      <c r="G391" s="65"/>
      <c r="H391" s="66"/>
      <c r="I391" s="69"/>
      <c r="K391" s="41"/>
      <c r="L391" s="41"/>
      <c r="M391" s="41"/>
    </row>
    <row r="392" spans="1:13" s="1" customFormat="1" ht="15.75" customHeight="1" x14ac:dyDescent="0.3">
      <c r="A392" s="5"/>
      <c r="B392" s="5"/>
      <c r="C392" s="17"/>
      <c r="D392" s="5"/>
      <c r="E392" s="63"/>
      <c r="F392" s="64"/>
      <c r="G392" s="65"/>
      <c r="H392" s="66"/>
      <c r="I392" s="69"/>
      <c r="K392" s="41"/>
      <c r="L392" s="41"/>
      <c r="M392" s="41"/>
    </row>
    <row r="393" spans="1:13" s="1" customFormat="1" ht="15.75" customHeight="1" x14ac:dyDescent="0.3">
      <c r="A393" s="5"/>
      <c r="B393" s="5"/>
      <c r="C393" s="17"/>
      <c r="D393" s="5"/>
      <c r="E393" s="63"/>
      <c r="F393" s="64"/>
      <c r="G393" s="65"/>
      <c r="H393" s="66"/>
      <c r="I393" s="69"/>
      <c r="K393" s="41"/>
      <c r="L393" s="41"/>
      <c r="M393" s="41"/>
    </row>
    <row r="394" spans="1:13" s="1" customFormat="1" ht="15.75" customHeight="1" x14ac:dyDescent="0.3">
      <c r="A394" s="5"/>
      <c r="B394" s="5"/>
      <c r="C394" s="17"/>
      <c r="D394" s="5"/>
      <c r="E394" s="63"/>
      <c r="F394" s="64"/>
      <c r="G394" s="65"/>
      <c r="H394" s="66"/>
      <c r="I394" s="69"/>
      <c r="K394" s="41"/>
      <c r="L394" s="41"/>
      <c r="M394" s="41"/>
    </row>
    <row r="395" spans="1:13" s="1" customFormat="1" ht="15.75" customHeight="1" x14ac:dyDescent="0.3">
      <c r="A395" s="5"/>
      <c r="B395" s="5"/>
      <c r="C395" s="17"/>
      <c r="D395" s="5"/>
      <c r="E395" s="63"/>
      <c r="F395" s="64"/>
      <c r="G395" s="65"/>
      <c r="H395" s="66"/>
      <c r="I395" s="69"/>
      <c r="K395" s="41"/>
      <c r="L395" s="41"/>
      <c r="M395" s="41"/>
    </row>
    <row r="396" spans="1:13" s="1" customFormat="1" ht="15.75" customHeight="1" x14ac:dyDescent="0.3">
      <c r="A396" s="5"/>
      <c r="B396" s="5"/>
      <c r="C396" s="17"/>
      <c r="D396" s="5"/>
      <c r="E396" s="63"/>
      <c r="F396" s="64"/>
      <c r="G396" s="65"/>
      <c r="H396" s="66"/>
      <c r="I396" s="69"/>
      <c r="K396" s="41"/>
      <c r="L396" s="41"/>
      <c r="M396" s="41"/>
    </row>
    <row r="397" spans="1:13" s="1" customFormat="1" ht="15.75" customHeight="1" x14ac:dyDescent="0.3">
      <c r="A397" s="5"/>
      <c r="B397" s="5"/>
      <c r="C397" s="17"/>
      <c r="D397" s="5"/>
      <c r="E397" s="63"/>
      <c r="F397" s="64"/>
      <c r="G397" s="65"/>
      <c r="H397" s="66"/>
      <c r="I397" s="69"/>
      <c r="K397" s="41"/>
      <c r="L397" s="41"/>
      <c r="M397" s="41"/>
    </row>
    <row r="398" spans="1:13" s="1" customFormat="1" ht="15.75" customHeight="1" x14ac:dyDescent="0.3">
      <c r="A398" s="5"/>
      <c r="B398" s="5"/>
      <c r="C398" s="17"/>
      <c r="D398" s="5"/>
      <c r="E398" s="63"/>
      <c r="F398" s="64"/>
      <c r="G398" s="65"/>
      <c r="H398" s="66"/>
      <c r="I398" s="69"/>
      <c r="K398" s="41"/>
      <c r="L398" s="41"/>
      <c r="M398" s="41"/>
    </row>
    <row r="399" spans="1:13" s="1" customFormat="1" ht="15.75" customHeight="1" x14ac:dyDescent="0.3">
      <c r="A399" s="5"/>
      <c r="B399" s="5"/>
      <c r="C399" s="17"/>
      <c r="D399" s="5"/>
      <c r="E399" s="63"/>
      <c r="F399" s="64"/>
      <c r="G399" s="65"/>
      <c r="H399" s="66"/>
      <c r="I399" s="69"/>
      <c r="K399" s="41"/>
      <c r="L399" s="41"/>
      <c r="M399" s="41"/>
    </row>
    <row r="400" spans="1:13" s="1" customFormat="1" ht="15.75" customHeight="1" x14ac:dyDescent="0.3">
      <c r="A400" s="5"/>
      <c r="B400" s="5"/>
      <c r="C400" s="17"/>
      <c r="D400" s="5"/>
      <c r="E400" s="63"/>
      <c r="F400" s="64"/>
      <c r="G400" s="65"/>
      <c r="H400" s="66"/>
      <c r="I400" s="69"/>
      <c r="K400" s="41"/>
      <c r="L400" s="41"/>
      <c r="M400" s="41"/>
    </row>
    <row r="401" spans="1:13" s="1" customFormat="1" ht="15.75" customHeight="1" x14ac:dyDescent="0.3">
      <c r="A401" s="5"/>
      <c r="B401" s="5"/>
      <c r="C401" s="17"/>
      <c r="D401" s="5"/>
      <c r="E401" s="63"/>
      <c r="F401" s="64"/>
      <c r="G401" s="65"/>
      <c r="H401" s="66"/>
      <c r="I401" s="69"/>
      <c r="K401" s="41"/>
      <c r="L401" s="41"/>
      <c r="M401" s="41"/>
    </row>
    <row r="402" spans="1:13" s="1" customFormat="1" ht="15.75" customHeight="1" x14ac:dyDescent="0.3">
      <c r="A402" s="5"/>
      <c r="B402" s="5"/>
      <c r="C402" s="17"/>
      <c r="D402" s="5"/>
      <c r="E402" s="63"/>
      <c r="F402" s="64"/>
      <c r="G402" s="65"/>
      <c r="H402" s="66"/>
      <c r="I402" s="69"/>
      <c r="K402" s="41"/>
      <c r="L402" s="41"/>
      <c r="M402" s="41"/>
    </row>
    <row r="403" spans="1:13" s="1" customFormat="1" ht="15.75" customHeight="1" x14ac:dyDescent="0.3">
      <c r="A403" s="5"/>
      <c r="B403" s="5"/>
      <c r="C403" s="17"/>
      <c r="D403" s="5"/>
      <c r="E403" s="63"/>
      <c r="F403" s="64"/>
      <c r="G403" s="65"/>
      <c r="H403" s="66"/>
      <c r="I403" s="69"/>
      <c r="K403" s="41"/>
      <c r="L403" s="41"/>
      <c r="M403" s="41"/>
    </row>
    <row r="404" spans="1:13" s="1" customFormat="1" ht="15.75" customHeight="1" x14ac:dyDescent="0.3">
      <c r="A404" s="5"/>
      <c r="B404" s="5"/>
      <c r="C404" s="17"/>
      <c r="D404" s="5"/>
      <c r="E404" s="63"/>
      <c r="F404" s="64"/>
      <c r="G404" s="65"/>
      <c r="H404" s="66"/>
      <c r="I404" s="69"/>
      <c r="K404" s="41"/>
      <c r="L404" s="41"/>
      <c r="M404" s="41"/>
    </row>
    <row r="405" spans="1:13" s="1" customFormat="1" ht="15.75" customHeight="1" x14ac:dyDescent="0.3">
      <c r="A405" s="5"/>
      <c r="B405" s="5"/>
      <c r="C405" s="17"/>
      <c r="D405" s="5"/>
      <c r="E405" s="63"/>
      <c r="F405" s="64"/>
      <c r="G405" s="65"/>
      <c r="H405" s="66"/>
      <c r="I405" s="69"/>
      <c r="K405" s="41"/>
      <c r="L405" s="41"/>
      <c r="M405" s="41"/>
    </row>
    <row r="406" spans="1:13" s="1" customFormat="1" ht="15.75" customHeight="1" x14ac:dyDescent="0.3">
      <c r="A406" s="5"/>
      <c r="B406" s="5"/>
      <c r="C406" s="17"/>
      <c r="D406" s="5"/>
      <c r="E406" s="63"/>
      <c r="F406" s="64"/>
      <c r="G406" s="65"/>
      <c r="H406" s="66"/>
      <c r="I406" s="69"/>
      <c r="K406" s="41"/>
      <c r="L406" s="41"/>
      <c r="M406" s="41"/>
    </row>
    <row r="407" spans="1:13" s="1" customFormat="1" ht="15.75" customHeight="1" x14ac:dyDescent="0.3">
      <c r="A407" s="5"/>
      <c r="B407" s="5"/>
      <c r="C407" s="17"/>
      <c r="D407" s="5"/>
      <c r="E407" s="63"/>
      <c r="F407" s="64"/>
      <c r="G407" s="65"/>
      <c r="H407" s="66"/>
      <c r="I407" s="69"/>
      <c r="K407" s="41"/>
      <c r="L407" s="41"/>
      <c r="M407" s="41"/>
    </row>
    <row r="408" spans="1:13" s="1" customFormat="1" ht="15.75" customHeight="1" x14ac:dyDescent="0.3">
      <c r="A408" s="5"/>
      <c r="B408" s="5"/>
      <c r="C408" s="17"/>
      <c r="D408" s="5"/>
      <c r="E408" s="63"/>
      <c r="F408" s="64"/>
      <c r="G408" s="65"/>
      <c r="H408" s="66"/>
      <c r="I408" s="69"/>
      <c r="K408" s="41"/>
      <c r="L408" s="41"/>
      <c r="M408" s="41"/>
    </row>
    <row r="409" spans="1:13" s="1" customFormat="1" ht="15.75" customHeight="1" x14ac:dyDescent="0.3">
      <c r="A409" s="5"/>
      <c r="B409" s="5"/>
      <c r="C409" s="17"/>
      <c r="D409" s="5"/>
      <c r="E409" s="63"/>
      <c r="F409" s="64"/>
      <c r="G409" s="65"/>
      <c r="H409" s="66"/>
      <c r="I409" s="69"/>
      <c r="K409" s="41"/>
      <c r="L409" s="41"/>
      <c r="M409" s="41"/>
    </row>
    <row r="410" spans="1:13" s="1" customFormat="1" ht="15.75" customHeight="1" x14ac:dyDescent="0.3">
      <c r="A410" s="5"/>
      <c r="B410" s="5"/>
      <c r="C410" s="17"/>
      <c r="D410" s="5"/>
      <c r="E410" s="63"/>
      <c r="F410" s="64"/>
      <c r="G410" s="65"/>
      <c r="H410" s="66"/>
      <c r="I410" s="69"/>
      <c r="K410" s="41"/>
      <c r="L410" s="41"/>
      <c r="M410" s="41"/>
    </row>
    <row r="411" spans="1:13" s="1" customFormat="1" ht="15.75" customHeight="1" x14ac:dyDescent="0.3">
      <c r="A411" s="5"/>
      <c r="B411" s="5"/>
      <c r="C411" s="17"/>
      <c r="D411" s="5"/>
      <c r="E411" s="63"/>
      <c r="F411" s="64"/>
      <c r="G411" s="65"/>
      <c r="H411" s="66"/>
      <c r="I411" s="69"/>
      <c r="K411" s="41"/>
      <c r="L411" s="41"/>
      <c r="M411" s="41"/>
    </row>
    <row r="412" spans="1:13" s="1" customFormat="1" ht="15.75" customHeight="1" x14ac:dyDescent="0.3">
      <c r="A412" s="5"/>
      <c r="B412" s="5"/>
      <c r="C412" s="17"/>
      <c r="D412" s="5"/>
      <c r="E412" s="63"/>
      <c r="F412" s="64"/>
      <c r="G412" s="65"/>
      <c r="H412" s="66"/>
      <c r="I412" s="69"/>
      <c r="K412" s="41"/>
      <c r="L412" s="41"/>
      <c r="M412" s="41"/>
    </row>
    <row r="413" spans="1:13" s="1" customFormat="1" ht="15.75" customHeight="1" x14ac:dyDescent="0.3">
      <c r="A413" s="5"/>
      <c r="B413" s="5"/>
      <c r="C413" s="17"/>
      <c r="D413" s="5"/>
      <c r="E413" s="63"/>
      <c r="F413" s="64"/>
      <c r="G413" s="65"/>
      <c r="H413" s="66"/>
      <c r="I413" s="69"/>
      <c r="K413" s="41"/>
      <c r="L413" s="41"/>
      <c r="M413" s="41"/>
    </row>
    <row r="414" spans="1:13" s="1" customFormat="1" ht="15.75" customHeight="1" x14ac:dyDescent="0.3">
      <c r="A414" s="5"/>
      <c r="B414" s="5"/>
      <c r="C414" s="17"/>
      <c r="D414" s="5"/>
      <c r="E414" s="63"/>
      <c r="F414" s="64"/>
      <c r="G414" s="65"/>
      <c r="H414" s="66"/>
      <c r="I414" s="69"/>
      <c r="K414" s="41"/>
      <c r="L414" s="41"/>
      <c r="M414" s="41"/>
    </row>
    <row r="415" spans="1:13" s="1" customFormat="1" ht="15.75" customHeight="1" x14ac:dyDescent="0.3">
      <c r="A415" s="5"/>
      <c r="B415" s="5"/>
      <c r="C415" s="17"/>
      <c r="D415" s="5"/>
      <c r="E415" s="63"/>
      <c r="F415" s="64"/>
      <c r="G415" s="65"/>
      <c r="H415" s="66"/>
      <c r="I415" s="69"/>
      <c r="K415" s="41"/>
      <c r="L415" s="41"/>
      <c r="M415" s="41"/>
    </row>
    <row r="416" spans="1:13" s="1" customFormat="1" ht="15.75" customHeight="1" x14ac:dyDescent="0.3">
      <c r="A416" s="5"/>
      <c r="B416" s="5"/>
      <c r="C416" s="17"/>
      <c r="D416" s="5"/>
      <c r="E416" s="63"/>
      <c r="F416" s="64"/>
      <c r="G416" s="65"/>
      <c r="H416" s="66"/>
      <c r="I416" s="69"/>
      <c r="K416" s="41"/>
      <c r="L416" s="41"/>
      <c r="M416" s="41"/>
    </row>
    <row r="417" spans="1:13" s="1" customFormat="1" ht="15.75" customHeight="1" x14ac:dyDescent="0.3">
      <c r="A417" s="5"/>
      <c r="B417" s="5"/>
      <c r="C417" s="17"/>
      <c r="D417" s="5"/>
      <c r="E417" s="63"/>
      <c r="F417" s="64"/>
      <c r="G417" s="65"/>
      <c r="H417" s="66"/>
      <c r="I417" s="69"/>
      <c r="K417" s="41"/>
      <c r="L417" s="41"/>
      <c r="M417" s="41"/>
    </row>
    <row r="418" spans="1:13" s="1" customFormat="1" ht="15.75" customHeight="1" x14ac:dyDescent="0.3">
      <c r="A418" s="5"/>
      <c r="B418" s="5"/>
      <c r="C418" s="17"/>
      <c r="D418" s="5"/>
      <c r="E418" s="63"/>
      <c r="F418" s="64"/>
      <c r="G418" s="65"/>
      <c r="H418" s="66"/>
      <c r="I418" s="69"/>
      <c r="K418" s="41"/>
      <c r="L418" s="41"/>
      <c r="M418" s="41"/>
    </row>
    <row r="419" spans="1:13" s="1" customFormat="1" ht="15.75" customHeight="1" x14ac:dyDescent="0.3">
      <c r="A419" s="5"/>
      <c r="B419" s="5"/>
      <c r="C419" s="17"/>
      <c r="D419" s="5"/>
      <c r="E419" s="63"/>
      <c r="F419" s="64"/>
      <c r="G419" s="65"/>
      <c r="H419" s="66"/>
      <c r="I419" s="69"/>
      <c r="K419" s="41"/>
      <c r="L419" s="41"/>
      <c r="M419" s="41"/>
    </row>
    <row r="420" spans="1:13" s="1" customFormat="1" ht="15.75" customHeight="1" x14ac:dyDescent="0.3">
      <c r="A420" s="5"/>
      <c r="B420" s="5"/>
      <c r="C420" s="17"/>
      <c r="D420" s="5"/>
      <c r="E420" s="63"/>
      <c r="F420" s="64"/>
      <c r="G420" s="65"/>
      <c r="H420" s="66"/>
      <c r="I420" s="69"/>
      <c r="K420" s="41"/>
      <c r="L420" s="41"/>
      <c r="M420" s="41"/>
    </row>
    <row r="421" spans="1:13" s="1" customFormat="1" ht="15.75" customHeight="1" x14ac:dyDescent="0.3">
      <c r="A421" s="5"/>
      <c r="B421" s="5"/>
      <c r="C421" s="17"/>
      <c r="D421" s="5"/>
      <c r="E421" s="63"/>
      <c r="F421" s="64"/>
      <c r="G421" s="65"/>
      <c r="H421" s="66"/>
      <c r="I421" s="69"/>
      <c r="K421" s="41"/>
      <c r="L421" s="41"/>
      <c r="M421" s="41"/>
    </row>
    <row r="422" spans="1:13" s="1" customFormat="1" ht="15.75" customHeight="1" x14ac:dyDescent="0.3">
      <c r="A422" s="5"/>
      <c r="B422" s="5"/>
      <c r="C422" s="17"/>
      <c r="D422" s="5"/>
      <c r="E422" s="63"/>
      <c r="F422" s="64"/>
      <c r="G422" s="65"/>
      <c r="H422" s="66"/>
      <c r="I422" s="69"/>
      <c r="K422" s="41"/>
      <c r="L422" s="41"/>
      <c r="M422" s="41"/>
    </row>
    <row r="423" spans="1:13" s="1" customFormat="1" ht="15.75" customHeight="1" x14ac:dyDescent="0.3">
      <c r="A423" s="5"/>
      <c r="B423" s="5"/>
      <c r="C423" s="17"/>
      <c r="D423" s="5"/>
      <c r="E423" s="63"/>
      <c r="F423" s="64"/>
      <c r="G423" s="65"/>
      <c r="H423" s="66"/>
      <c r="I423" s="69"/>
      <c r="K423" s="41"/>
      <c r="L423" s="41"/>
      <c r="M423" s="41"/>
    </row>
    <row r="424" spans="1:13" s="1" customFormat="1" ht="15.75" customHeight="1" x14ac:dyDescent="0.3">
      <c r="A424" s="5"/>
      <c r="B424" s="5"/>
      <c r="C424" s="17"/>
      <c r="D424" s="5"/>
      <c r="E424" s="63"/>
      <c r="F424" s="64"/>
      <c r="G424" s="65"/>
      <c r="H424" s="66"/>
      <c r="I424" s="69"/>
      <c r="K424" s="41"/>
      <c r="L424" s="41"/>
      <c r="M424" s="41"/>
    </row>
    <row r="425" spans="1:13" s="1" customFormat="1" ht="15.75" customHeight="1" x14ac:dyDescent="0.3">
      <c r="A425" s="5"/>
      <c r="B425" s="5"/>
      <c r="C425" s="17"/>
      <c r="D425" s="5"/>
      <c r="E425" s="63"/>
      <c r="F425" s="64"/>
      <c r="G425" s="65"/>
      <c r="H425" s="66"/>
      <c r="I425" s="69"/>
      <c r="K425" s="41"/>
      <c r="L425" s="41"/>
      <c r="M425" s="41"/>
    </row>
    <row r="426" spans="1:13" s="1" customFormat="1" ht="15.75" customHeight="1" x14ac:dyDescent="0.3">
      <c r="A426" s="5"/>
      <c r="B426" s="5"/>
      <c r="C426" s="17"/>
      <c r="D426" s="5"/>
      <c r="E426" s="63"/>
      <c r="F426" s="64"/>
      <c r="G426" s="65"/>
      <c r="H426" s="66"/>
      <c r="I426" s="69"/>
      <c r="K426" s="41"/>
      <c r="L426" s="41"/>
      <c r="M426" s="41"/>
    </row>
    <row r="427" spans="1:13" s="1" customFormat="1" ht="15.75" customHeight="1" x14ac:dyDescent="0.3">
      <c r="A427" s="5"/>
      <c r="B427" s="5"/>
      <c r="C427" s="17"/>
      <c r="D427" s="5"/>
      <c r="E427" s="63"/>
      <c r="F427" s="64"/>
      <c r="G427" s="65"/>
      <c r="H427" s="66"/>
      <c r="I427" s="69"/>
      <c r="K427" s="41"/>
      <c r="L427" s="41"/>
      <c r="M427" s="41"/>
    </row>
    <row r="428" spans="1:13" s="1" customFormat="1" ht="15.75" customHeight="1" x14ac:dyDescent="0.3">
      <c r="A428" s="5"/>
      <c r="B428" s="5"/>
      <c r="C428" s="17"/>
      <c r="D428" s="5"/>
      <c r="E428" s="63"/>
      <c r="F428" s="64"/>
      <c r="G428" s="65"/>
      <c r="H428" s="66"/>
      <c r="I428" s="69"/>
      <c r="K428" s="41"/>
      <c r="L428" s="41"/>
      <c r="M428" s="41"/>
    </row>
    <row r="429" spans="1:13" s="1" customFormat="1" ht="15.75" customHeight="1" x14ac:dyDescent="0.3">
      <c r="A429" s="5"/>
      <c r="B429" s="5"/>
      <c r="C429" s="17"/>
      <c r="D429" s="5"/>
      <c r="E429" s="63"/>
      <c r="F429" s="64"/>
      <c r="G429" s="65"/>
      <c r="H429" s="66"/>
      <c r="I429" s="69"/>
      <c r="K429" s="41"/>
      <c r="L429" s="41"/>
      <c r="M429" s="41"/>
    </row>
    <row r="430" spans="1:13" s="1" customFormat="1" ht="15.75" customHeight="1" x14ac:dyDescent="0.3">
      <c r="A430" s="5"/>
      <c r="B430" s="5"/>
      <c r="C430" s="17"/>
      <c r="D430" s="5"/>
      <c r="E430" s="63"/>
      <c r="F430" s="64"/>
      <c r="G430" s="65"/>
      <c r="H430" s="66"/>
      <c r="I430" s="69"/>
      <c r="K430" s="41"/>
      <c r="L430" s="41"/>
      <c r="M430" s="41"/>
    </row>
    <row r="431" spans="1:13" s="1" customFormat="1" ht="15.75" customHeight="1" x14ac:dyDescent="0.3">
      <c r="A431" s="5"/>
      <c r="B431" s="5"/>
      <c r="C431" s="17"/>
      <c r="D431" s="5"/>
      <c r="E431" s="63"/>
      <c r="F431" s="64"/>
      <c r="G431" s="65"/>
      <c r="H431" s="66"/>
      <c r="I431" s="69"/>
      <c r="K431" s="41"/>
      <c r="L431" s="41"/>
      <c r="M431" s="41"/>
    </row>
    <row r="432" spans="1:13" s="1" customFormat="1" ht="15.75" customHeight="1" x14ac:dyDescent="0.3">
      <c r="A432" s="5"/>
      <c r="B432" s="5"/>
      <c r="C432" s="17"/>
      <c r="D432" s="5"/>
      <c r="E432" s="63"/>
      <c r="F432" s="64"/>
      <c r="G432" s="65"/>
      <c r="H432" s="66"/>
      <c r="I432" s="69"/>
      <c r="K432" s="41"/>
      <c r="L432" s="41"/>
      <c r="M432" s="41"/>
    </row>
    <row r="433" spans="1:13" s="1" customFormat="1" ht="15.75" customHeight="1" x14ac:dyDescent="0.3">
      <c r="A433" s="5"/>
      <c r="B433" s="5"/>
      <c r="C433" s="17"/>
      <c r="D433" s="5"/>
      <c r="E433" s="63"/>
      <c r="F433" s="64"/>
      <c r="G433" s="65"/>
      <c r="H433" s="66"/>
      <c r="I433" s="69"/>
      <c r="K433" s="41"/>
      <c r="L433" s="41"/>
      <c r="M433" s="41"/>
    </row>
    <row r="434" spans="1:13" s="1" customFormat="1" ht="15.75" customHeight="1" x14ac:dyDescent="0.3">
      <c r="A434" s="5"/>
      <c r="B434" s="5"/>
      <c r="C434" s="17"/>
      <c r="D434" s="5"/>
      <c r="E434" s="63"/>
      <c r="F434" s="64"/>
      <c r="G434" s="65"/>
      <c r="H434" s="66"/>
      <c r="I434" s="69"/>
      <c r="K434" s="41"/>
      <c r="L434" s="41"/>
      <c r="M434" s="41"/>
    </row>
    <row r="435" spans="1:13" s="1" customFormat="1" ht="15.75" customHeight="1" x14ac:dyDescent="0.3">
      <c r="A435" s="5"/>
      <c r="B435" s="5"/>
      <c r="C435" s="17"/>
      <c r="D435" s="5"/>
      <c r="E435" s="63"/>
      <c r="F435" s="64"/>
      <c r="G435" s="65"/>
      <c r="H435" s="66"/>
      <c r="I435" s="69"/>
      <c r="K435" s="41"/>
      <c r="L435" s="41"/>
      <c r="M435" s="41"/>
    </row>
    <row r="436" spans="1:13" s="1" customFormat="1" ht="15.75" customHeight="1" x14ac:dyDescent="0.3">
      <c r="A436" s="5"/>
      <c r="B436" s="5"/>
      <c r="C436" s="17"/>
      <c r="D436" s="5"/>
      <c r="E436" s="63"/>
      <c r="F436" s="64"/>
      <c r="G436" s="65"/>
      <c r="H436" s="66"/>
      <c r="I436" s="69"/>
      <c r="K436" s="41"/>
      <c r="L436" s="41"/>
      <c r="M436" s="41"/>
    </row>
    <row r="437" spans="1:13" s="1" customFormat="1" ht="15.75" customHeight="1" x14ac:dyDescent="0.3">
      <c r="A437" s="5"/>
      <c r="B437" s="5"/>
      <c r="C437" s="17"/>
      <c r="D437" s="5"/>
      <c r="E437" s="63"/>
      <c r="F437" s="64"/>
      <c r="G437" s="65"/>
      <c r="H437" s="66"/>
      <c r="I437" s="69"/>
      <c r="K437" s="41"/>
      <c r="L437" s="41"/>
      <c r="M437" s="41"/>
    </row>
    <row r="438" spans="1:13" s="1" customFormat="1" ht="15.75" customHeight="1" x14ac:dyDescent="0.3">
      <c r="A438" s="5"/>
      <c r="B438" s="5"/>
      <c r="C438" s="17"/>
      <c r="D438" s="5"/>
      <c r="E438" s="63"/>
      <c r="F438" s="64"/>
      <c r="G438" s="65"/>
      <c r="H438" s="66"/>
      <c r="I438" s="69"/>
      <c r="K438" s="41"/>
      <c r="L438" s="41"/>
      <c r="M438" s="41"/>
    </row>
    <row r="439" spans="1:13" s="1" customFormat="1" ht="15.75" customHeight="1" x14ac:dyDescent="0.3">
      <c r="A439" s="5"/>
      <c r="B439" s="5"/>
      <c r="C439" s="17"/>
      <c r="D439" s="5"/>
      <c r="E439" s="63"/>
      <c r="F439" s="64"/>
      <c r="G439" s="65"/>
      <c r="H439" s="66"/>
      <c r="I439" s="69"/>
      <c r="K439" s="41"/>
      <c r="L439" s="41"/>
      <c r="M439" s="41"/>
    </row>
    <row r="440" spans="1:13" s="1" customFormat="1" ht="15.75" customHeight="1" x14ac:dyDescent="0.3">
      <c r="A440" s="5"/>
      <c r="B440" s="5"/>
      <c r="C440" s="17"/>
      <c r="D440" s="5"/>
      <c r="E440" s="63"/>
      <c r="F440" s="64"/>
      <c r="G440" s="65"/>
      <c r="H440" s="66"/>
      <c r="I440" s="69"/>
      <c r="K440" s="41"/>
      <c r="L440" s="41"/>
      <c r="M440" s="41"/>
    </row>
    <row r="441" spans="1:13" s="1" customFormat="1" ht="15.75" customHeight="1" x14ac:dyDescent="0.3">
      <c r="A441" s="5"/>
      <c r="B441" s="5"/>
      <c r="C441" s="17"/>
      <c r="D441" s="5"/>
      <c r="E441" s="63"/>
      <c r="F441" s="64"/>
      <c r="G441" s="65"/>
      <c r="H441" s="66"/>
      <c r="I441" s="69"/>
      <c r="K441" s="41"/>
      <c r="L441" s="41"/>
      <c r="M441" s="41"/>
    </row>
    <row r="442" spans="1:13" s="1" customFormat="1" ht="15.75" customHeight="1" x14ac:dyDescent="0.3">
      <c r="A442" s="5"/>
      <c r="B442" s="5"/>
      <c r="C442" s="17"/>
      <c r="D442" s="5"/>
      <c r="E442" s="63"/>
      <c r="F442" s="64"/>
      <c r="G442" s="65"/>
      <c r="H442" s="66"/>
      <c r="I442" s="69"/>
      <c r="K442" s="41"/>
      <c r="L442" s="41"/>
      <c r="M442" s="41"/>
    </row>
    <row r="443" spans="1:13" s="1" customFormat="1" ht="15.75" customHeight="1" x14ac:dyDescent="0.3">
      <c r="A443" s="5"/>
      <c r="B443" s="5"/>
      <c r="C443" s="17"/>
      <c r="D443" s="5"/>
      <c r="E443" s="63"/>
      <c r="F443" s="64"/>
      <c r="G443" s="65"/>
      <c r="H443" s="66"/>
      <c r="I443" s="69"/>
      <c r="K443" s="41"/>
      <c r="L443" s="41"/>
      <c r="M443" s="41"/>
    </row>
    <row r="444" spans="1:13" s="1" customFormat="1" ht="15.75" customHeight="1" x14ac:dyDescent="0.3">
      <c r="A444" s="5"/>
      <c r="B444" s="5"/>
      <c r="C444" s="17"/>
      <c r="D444" s="5"/>
      <c r="E444" s="63"/>
      <c r="F444" s="64"/>
      <c r="G444" s="65"/>
      <c r="H444" s="66"/>
      <c r="I444" s="69"/>
      <c r="K444" s="41"/>
      <c r="L444" s="41"/>
      <c r="M444" s="41"/>
    </row>
    <row r="445" spans="1:13" s="1" customFormat="1" ht="15.75" customHeight="1" x14ac:dyDescent="0.3">
      <c r="A445" s="5"/>
      <c r="B445" s="5"/>
      <c r="C445" s="17"/>
      <c r="D445" s="5"/>
      <c r="E445" s="63"/>
      <c r="F445" s="64"/>
      <c r="G445" s="65"/>
      <c r="H445" s="66"/>
      <c r="I445" s="69"/>
      <c r="K445" s="41"/>
      <c r="L445" s="41"/>
      <c r="M445" s="41"/>
    </row>
    <row r="446" spans="1:13" s="1" customFormat="1" ht="15.75" customHeight="1" x14ac:dyDescent="0.3">
      <c r="A446" s="5"/>
      <c r="B446" s="5"/>
      <c r="C446" s="17"/>
      <c r="D446" s="5"/>
      <c r="E446" s="63"/>
      <c r="F446" s="64"/>
      <c r="G446" s="65"/>
      <c r="H446" s="66"/>
      <c r="I446" s="69"/>
      <c r="K446" s="41"/>
      <c r="L446" s="41"/>
      <c r="M446" s="41"/>
    </row>
    <row r="447" spans="1:13" s="1" customFormat="1" ht="15.75" customHeight="1" x14ac:dyDescent="0.3">
      <c r="A447" s="5"/>
      <c r="B447" s="5"/>
      <c r="C447" s="17"/>
      <c r="D447" s="5"/>
      <c r="E447" s="63"/>
      <c r="F447" s="64"/>
      <c r="G447" s="65"/>
      <c r="H447" s="66"/>
      <c r="I447" s="69"/>
      <c r="K447" s="41"/>
      <c r="L447" s="41"/>
      <c r="M447" s="41"/>
    </row>
    <row r="448" spans="1:13" s="1" customFormat="1" ht="15.75" customHeight="1" x14ac:dyDescent="0.3">
      <c r="A448" s="5"/>
      <c r="B448" s="5"/>
      <c r="C448" s="17"/>
      <c r="D448" s="5"/>
      <c r="E448" s="63"/>
      <c r="F448" s="64"/>
      <c r="G448" s="65"/>
      <c r="H448" s="66"/>
      <c r="I448" s="69"/>
      <c r="K448" s="41"/>
      <c r="L448" s="41"/>
      <c r="M448" s="41"/>
    </row>
    <row r="449" spans="1:13" s="1" customFormat="1" ht="15.75" customHeight="1" x14ac:dyDescent="0.3">
      <c r="A449" s="5"/>
      <c r="B449" s="5"/>
      <c r="C449" s="17"/>
      <c r="D449" s="5"/>
      <c r="E449" s="63"/>
      <c r="F449" s="64"/>
      <c r="G449" s="65"/>
      <c r="H449" s="66"/>
      <c r="I449" s="69"/>
      <c r="K449" s="41"/>
      <c r="L449" s="41"/>
      <c r="M449" s="41"/>
    </row>
    <row r="450" spans="1:13" s="1" customFormat="1" ht="15.75" customHeight="1" x14ac:dyDescent="0.3">
      <c r="A450" s="5"/>
      <c r="B450" s="5"/>
      <c r="C450" s="17"/>
      <c r="D450" s="5"/>
      <c r="E450" s="63"/>
      <c r="F450" s="64"/>
      <c r="G450" s="65"/>
      <c r="H450" s="66"/>
      <c r="I450" s="69"/>
      <c r="K450" s="41"/>
      <c r="L450" s="41"/>
      <c r="M450" s="41"/>
    </row>
    <row r="451" spans="1:13" s="1" customFormat="1" ht="15.75" customHeight="1" x14ac:dyDescent="0.3">
      <c r="A451" s="5"/>
      <c r="B451" s="5"/>
      <c r="C451" s="17"/>
      <c r="D451" s="5"/>
      <c r="E451" s="63"/>
      <c r="F451" s="64"/>
      <c r="G451" s="65"/>
      <c r="H451" s="66"/>
      <c r="I451" s="69"/>
      <c r="K451" s="41"/>
      <c r="L451" s="41"/>
      <c r="M451" s="41"/>
    </row>
    <row r="452" spans="1:13" s="1" customFormat="1" ht="15.75" customHeight="1" x14ac:dyDescent="0.3">
      <c r="A452" s="5"/>
      <c r="B452" s="5"/>
      <c r="C452" s="17"/>
      <c r="D452" s="5"/>
      <c r="E452" s="63"/>
      <c r="F452" s="64"/>
      <c r="G452" s="65"/>
      <c r="H452" s="66"/>
      <c r="I452" s="69"/>
      <c r="K452" s="41"/>
      <c r="L452" s="41"/>
      <c r="M452" s="41"/>
    </row>
    <row r="453" spans="1:13" s="1" customFormat="1" ht="15.75" customHeight="1" x14ac:dyDescent="0.3">
      <c r="A453" s="5"/>
      <c r="B453" s="5"/>
      <c r="C453" s="17"/>
      <c r="D453" s="5"/>
      <c r="E453" s="63"/>
      <c r="F453" s="64"/>
      <c r="G453" s="65"/>
      <c r="H453" s="66"/>
      <c r="I453" s="69"/>
      <c r="K453" s="41"/>
      <c r="L453" s="41"/>
      <c r="M453" s="41"/>
    </row>
    <row r="454" spans="1:13" s="1" customFormat="1" ht="15.75" customHeight="1" x14ac:dyDescent="0.3">
      <c r="A454" s="5"/>
      <c r="B454" s="5"/>
      <c r="C454" s="17"/>
      <c r="D454" s="5"/>
      <c r="E454" s="63"/>
      <c r="F454" s="64"/>
      <c r="G454" s="65"/>
      <c r="H454" s="66"/>
      <c r="I454" s="69"/>
      <c r="K454" s="41"/>
      <c r="L454" s="41"/>
      <c r="M454" s="41"/>
    </row>
    <row r="455" spans="1:13" s="1" customFormat="1" ht="15.75" customHeight="1" x14ac:dyDescent="0.3">
      <c r="A455" s="5"/>
      <c r="B455" s="5"/>
      <c r="C455" s="17"/>
      <c r="D455" s="5"/>
      <c r="E455" s="63"/>
      <c r="F455" s="64"/>
      <c r="G455" s="65"/>
      <c r="H455" s="66"/>
      <c r="I455" s="69"/>
      <c r="K455" s="41"/>
      <c r="L455" s="41"/>
      <c r="M455" s="41"/>
    </row>
    <row r="456" spans="1:13" s="1" customFormat="1" ht="15.75" customHeight="1" x14ac:dyDescent="0.3">
      <c r="A456" s="5"/>
      <c r="B456" s="5"/>
      <c r="C456" s="17"/>
      <c r="D456" s="5"/>
      <c r="E456" s="63"/>
      <c r="F456" s="64"/>
      <c r="G456" s="65"/>
      <c r="H456" s="66"/>
      <c r="I456" s="69"/>
      <c r="K456" s="41"/>
      <c r="L456" s="41"/>
      <c r="M456" s="41"/>
    </row>
    <row r="457" spans="1:13" s="1" customFormat="1" ht="15.75" customHeight="1" x14ac:dyDescent="0.3">
      <c r="A457" s="5"/>
      <c r="B457" s="5"/>
      <c r="C457" s="17"/>
      <c r="D457" s="5"/>
      <c r="E457" s="63"/>
      <c r="F457" s="64"/>
      <c r="G457" s="65"/>
      <c r="H457" s="66"/>
      <c r="I457" s="69"/>
      <c r="K457" s="41"/>
      <c r="L457" s="41"/>
      <c r="M457" s="41"/>
    </row>
    <row r="458" spans="1:13" s="1" customFormat="1" ht="15.75" customHeight="1" x14ac:dyDescent="0.3">
      <c r="A458" s="5"/>
      <c r="B458" s="5"/>
      <c r="C458" s="17"/>
      <c r="D458" s="5"/>
      <c r="E458" s="63"/>
      <c r="F458" s="64"/>
      <c r="G458" s="65"/>
      <c r="H458" s="66"/>
      <c r="I458" s="69"/>
      <c r="K458" s="41"/>
      <c r="L458" s="41"/>
      <c r="M458" s="41"/>
    </row>
    <row r="459" spans="1:13" s="1" customFormat="1" ht="15.75" customHeight="1" x14ac:dyDescent="0.3">
      <c r="A459" s="5"/>
      <c r="B459" s="5"/>
      <c r="C459" s="17"/>
      <c r="D459" s="5"/>
      <c r="E459" s="63"/>
      <c r="F459" s="64"/>
      <c r="G459" s="65"/>
      <c r="H459" s="66"/>
      <c r="I459" s="69"/>
      <c r="K459" s="41"/>
      <c r="L459" s="41"/>
      <c r="M459" s="41"/>
    </row>
    <row r="460" spans="1:13" s="1" customFormat="1" ht="15.75" customHeight="1" x14ac:dyDescent="0.3">
      <c r="A460" s="5"/>
      <c r="B460" s="5"/>
      <c r="C460" s="17"/>
      <c r="D460" s="5"/>
      <c r="E460" s="63"/>
      <c r="F460" s="64"/>
      <c r="G460" s="65"/>
      <c r="H460" s="66"/>
      <c r="I460" s="69"/>
      <c r="K460" s="41"/>
      <c r="L460" s="41"/>
      <c r="M460" s="41"/>
    </row>
    <row r="461" spans="1:13" s="1" customFormat="1" ht="15.75" customHeight="1" x14ac:dyDescent="0.3">
      <c r="A461" s="5"/>
      <c r="B461" s="5"/>
      <c r="C461" s="17"/>
      <c r="D461" s="5"/>
      <c r="E461" s="63"/>
      <c r="F461" s="64"/>
      <c r="G461" s="65"/>
      <c r="H461" s="66"/>
      <c r="I461" s="69"/>
      <c r="K461" s="41"/>
      <c r="L461" s="41"/>
      <c r="M461" s="41"/>
    </row>
    <row r="462" spans="1:13" s="1" customFormat="1" ht="15.75" customHeight="1" x14ac:dyDescent="0.3">
      <c r="A462" s="5"/>
      <c r="B462" s="5"/>
      <c r="C462" s="17"/>
      <c r="D462" s="5"/>
      <c r="E462" s="63"/>
      <c r="F462" s="64"/>
      <c r="G462" s="65"/>
      <c r="H462" s="66"/>
      <c r="I462" s="69"/>
      <c r="K462" s="41"/>
      <c r="L462" s="41"/>
      <c r="M462" s="41"/>
    </row>
    <row r="463" spans="1:13" s="1" customFormat="1" ht="15.75" customHeight="1" x14ac:dyDescent="0.3">
      <c r="A463" s="5"/>
      <c r="B463" s="5"/>
      <c r="C463" s="17"/>
      <c r="D463" s="5"/>
      <c r="E463" s="63"/>
      <c r="F463" s="64"/>
      <c r="G463" s="65"/>
      <c r="H463" s="66"/>
      <c r="I463" s="69"/>
      <c r="K463" s="41"/>
      <c r="L463" s="41"/>
      <c r="M463" s="41"/>
    </row>
    <row r="464" spans="1:13" s="1" customFormat="1" ht="15.75" customHeight="1" x14ac:dyDescent="0.3">
      <c r="A464" s="5"/>
      <c r="B464" s="5"/>
      <c r="C464" s="17"/>
      <c r="D464" s="5"/>
      <c r="E464" s="63"/>
      <c r="F464" s="64"/>
      <c r="G464" s="65"/>
      <c r="H464" s="66"/>
      <c r="I464" s="69"/>
      <c r="K464" s="41"/>
      <c r="L464" s="41"/>
      <c r="M464" s="41"/>
    </row>
    <row r="465" spans="1:13" s="1" customFormat="1" ht="15.75" customHeight="1" x14ac:dyDescent="0.3">
      <c r="A465" s="5"/>
      <c r="B465" s="5"/>
      <c r="C465" s="17"/>
      <c r="D465" s="5"/>
      <c r="E465" s="63"/>
      <c r="F465" s="64"/>
      <c r="G465" s="65"/>
      <c r="H465" s="66"/>
      <c r="I465" s="69"/>
      <c r="K465" s="41"/>
      <c r="L465" s="41"/>
      <c r="M465" s="41"/>
    </row>
    <row r="466" spans="1:13" s="1" customFormat="1" ht="15.75" customHeight="1" x14ac:dyDescent="0.3">
      <c r="A466" s="5"/>
      <c r="B466" s="5"/>
      <c r="C466" s="17"/>
      <c r="D466" s="5"/>
      <c r="E466" s="63"/>
      <c r="F466" s="64"/>
      <c r="G466" s="65"/>
      <c r="H466" s="66"/>
      <c r="I466" s="69"/>
      <c r="K466" s="41"/>
      <c r="L466" s="41"/>
      <c r="M466" s="41"/>
    </row>
    <row r="467" spans="1:13" s="1" customFormat="1" ht="15.75" customHeight="1" x14ac:dyDescent="0.3">
      <c r="A467" s="5"/>
      <c r="B467" s="5"/>
      <c r="C467" s="17"/>
      <c r="D467" s="5"/>
      <c r="E467" s="63"/>
      <c r="F467" s="64"/>
      <c r="G467" s="65"/>
      <c r="H467" s="66"/>
      <c r="I467" s="69"/>
      <c r="K467" s="41"/>
      <c r="L467" s="41"/>
      <c r="M467" s="41"/>
    </row>
    <row r="468" spans="1:13" s="1" customFormat="1" ht="15.75" customHeight="1" x14ac:dyDescent="0.3">
      <c r="A468" s="5"/>
      <c r="B468" s="5"/>
      <c r="C468" s="17"/>
      <c r="D468" s="5"/>
      <c r="E468" s="63"/>
      <c r="F468" s="64"/>
      <c r="G468" s="65"/>
      <c r="H468" s="66"/>
      <c r="I468" s="69"/>
      <c r="K468" s="41"/>
      <c r="L468" s="41"/>
      <c r="M468" s="41"/>
    </row>
    <row r="469" spans="1:13" s="1" customFormat="1" ht="15.75" customHeight="1" x14ac:dyDescent="0.3">
      <c r="A469" s="5"/>
      <c r="B469" s="5"/>
      <c r="C469" s="17"/>
      <c r="D469" s="5"/>
      <c r="E469" s="63"/>
      <c r="F469" s="64"/>
      <c r="G469" s="65"/>
      <c r="H469" s="66"/>
      <c r="I469" s="69"/>
      <c r="K469" s="41"/>
      <c r="L469" s="41"/>
      <c r="M469" s="41"/>
    </row>
    <row r="470" spans="1:13" s="1" customFormat="1" ht="15.75" customHeight="1" x14ac:dyDescent="0.3">
      <c r="A470" s="5"/>
      <c r="B470" s="5"/>
      <c r="C470" s="17"/>
      <c r="D470" s="5"/>
      <c r="E470" s="63"/>
      <c r="F470" s="64"/>
      <c r="G470" s="65"/>
      <c r="H470" s="66"/>
      <c r="I470" s="69"/>
      <c r="K470" s="41"/>
      <c r="L470" s="41"/>
      <c r="M470" s="41"/>
    </row>
    <row r="471" spans="1:13" s="1" customFormat="1" ht="15.75" customHeight="1" x14ac:dyDescent="0.3">
      <c r="A471" s="5"/>
      <c r="B471" s="5"/>
      <c r="C471" s="17"/>
      <c r="D471" s="5"/>
      <c r="E471" s="63"/>
      <c r="F471" s="64"/>
      <c r="G471" s="65"/>
      <c r="H471" s="66"/>
      <c r="I471" s="69"/>
      <c r="K471" s="41"/>
      <c r="L471" s="41"/>
      <c r="M471" s="41"/>
    </row>
    <row r="472" spans="1:13" s="1" customFormat="1" ht="15.75" customHeight="1" x14ac:dyDescent="0.3">
      <c r="A472" s="5"/>
      <c r="B472" s="5"/>
      <c r="C472" s="17"/>
      <c r="D472" s="5"/>
      <c r="E472" s="63"/>
      <c r="F472" s="64"/>
      <c r="G472" s="65"/>
      <c r="H472" s="66"/>
      <c r="I472" s="69"/>
      <c r="K472" s="41"/>
      <c r="L472" s="41"/>
      <c r="M472" s="41"/>
    </row>
    <row r="473" spans="1:13" s="1" customFormat="1" ht="15.75" customHeight="1" x14ac:dyDescent="0.3">
      <c r="A473" s="5"/>
      <c r="B473" s="5"/>
      <c r="C473" s="17"/>
      <c r="D473" s="5"/>
      <c r="E473" s="63"/>
      <c r="F473" s="64"/>
      <c r="G473" s="65"/>
      <c r="H473" s="66"/>
      <c r="I473" s="69"/>
      <c r="K473" s="41"/>
      <c r="L473" s="41"/>
      <c r="M473" s="41"/>
    </row>
    <row r="474" spans="1:13" s="1" customFormat="1" ht="15.75" customHeight="1" x14ac:dyDescent="0.3">
      <c r="A474" s="5"/>
      <c r="B474" s="5"/>
      <c r="C474" s="17"/>
      <c r="D474" s="5"/>
      <c r="E474" s="63"/>
      <c r="F474" s="64"/>
      <c r="G474" s="65"/>
      <c r="H474" s="66"/>
      <c r="I474" s="69"/>
      <c r="K474" s="41"/>
      <c r="L474" s="41"/>
      <c r="M474" s="41"/>
    </row>
    <row r="475" spans="1:13" s="1" customFormat="1" ht="15.75" customHeight="1" x14ac:dyDescent="0.3">
      <c r="A475" s="5"/>
      <c r="B475" s="5"/>
      <c r="C475" s="17"/>
      <c r="D475" s="5"/>
      <c r="E475" s="63"/>
      <c r="F475" s="64"/>
      <c r="G475" s="65"/>
      <c r="H475" s="66"/>
      <c r="I475" s="69"/>
      <c r="K475" s="41"/>
      <c r="L475" s="41"/>
      <c r="M475" s="41"/>
    </row>
    <row r="476" spans="1:13" s="1" customFormat="1" ht="15.75" customHeight="1" x14ac:dyDescent="0.3">
      <c r="A476" s="5"/>
      <c r="B476" s="5"/>
      <c r="C476" s="17"/>
      <c r="D476" s="5"/>
      <c r="E476" s="63"/>
      <c r="F476" s="64"/>
      <c r="G476" s="65"/>
      <c r="H476" s="66"/>
      <c r="I476" s="69"/>
      <c r="K476" s="41"/>
      <c r="L476" s="41"/>
      <c r="M476" s="41"/>
    </row>
    <row r="477" spans="1:13" s="1" customFormat="1" ht="15.75" customHeight="1" x14ac:dyDescent="0.3">
      <c r="A477" s="5"/>
      <c r="B477" s="5"/>
      <c r="C477" s="17"/>
      <c r="D477" s="5"/>
      <c r="E477" s="63"/>
      <c r="F477" s="64"/>
      <c r="G477" s="65"/>
      <c r="H477" s="66"/>
      <c r="I477" s="69"/>
      <c r="K477" s="41"/>
      <c r="L477" s="41"/>
      <c r="M477" s="41"/>
    </row>
    <row r="478" spans="1:13" s="1" customFormat="1" ht="15.75" customHeight="1" x14ac:dyDescent="0.3">
      <c r="A478" s="5"/>
      <c r="B478" s="5"/>
      <c r="C478" s="17"/>
      <c r="D478" s="5"/>
      <c r="E478" s="63"/>
      <c r="F478" s="64"/>
      <c r="G478" s="65"/>
      <c r="H478" s="66"/>
      <c r="I478" s="69"/>
      <c r="K478" s="41"/>
      <c r="L478" s="41"/>
      <c r="M478" s="41"/>
    </row>
    <row r="479" spans="1:13" s="1" customFormat="1" ht="15.75" customHeight="1" x14ac:dyDescent="0.3">
      <c r="A479" s="5"/>
      <c r="B479" s="5"/>
      <c r="C479" s="17"/>
      <c r="D479" s="5"/>
      <c r="E479" s="63"/>
      <c r="F479" s="64"/>
      <c r="G479" s="65"/>
      <c r="H479" s="66"/>
      <c r="I479" s="69"/>
      <c r="K479" s="41"/>
      <c r="L479" s="41"/>
      <c r="M479" s="41"/>
    </row>
    <row r="480" spans="1:13" s="1" customFormat="1" ht="15.75" customHeight="1" x14ac:dyDescent="0.3">
      <c r="A480" s="5"/>
      <c r="B480" s="5"/>
      <c r="C480" s="17"/>
      <c r="D480" s="5"/>
      <c r="E480" s="63"/>
      <c r="F480" s="64"/>
      <c r="G480" s="65"/>
      <c r="H480" s="66"/>
      <c r="I480" s="69"/>
      <c r="K480" s="41"/>
      <c r="L480" s="41"/>
      <c r="M480" s="41"/>
    </row>
    <row r="481" spans="1:13" s="1" customFormat="1" ht="15.75" customHeight="1" x14ac:dyDescent="0.3">
      <c r="A481" s="5"/>
      <c r="B481" s="5"/>
      <c r="C481" s="17"/>
      <c r="D481" s="5"/>
      <c r="E481" s="63"/>
      <c r="F481" s="64"/>
      <c r="G481" s="65"/>
      <c r="H481" s="66"/>
      <c r="I481" s="69"/>
      <c r="K481" s="41"/>
      <c r="L481" s="41"/>
      <c r="M481" s="41"/>
    </row>
    <row r="482" spans="1:13" s="1" customFormat="1" ht="15.75" customHeight="1" x14ac:dyDescent="0.3">
      <c r="A482" s="5"/>
      <c r="B482" s="5"/>
      <c r="C482" s="17"/>
      <c r="D482" s="5"/>
      <c r="E482" s="63"/>
      <c r="F482" s="64"/>
      <c r="G482" s="65"/>
      <c r="H482" s="66"/>
      <c r="I482" s="69"/>
      <c r="K482" s="41"/>
      <c r="L482" s="41"/>
      <c r="M482" s="41"/>
    </row>
    <row r="483" spans="1:13" s="1" customFormat="1" ht="15.75" customHeight="1" x14ac:dyDescent="0.3">
      <c r="A483" s="5"/>
      <c r="B483" s="5"/>
      <c r="C483" s="17"/>
      <c r="D483" s="5"/>
      <c r="E483" s="63"/>
      <c r="F483" s="64"/>
      <c r="G483" s="65"/>
      <c r="H483" s="66"/>
      <c r="I483" s="69"/>
      <c r="K483" s="41"/>
      <c r="L483" s="41"/>
      <c r="M483" s="41"/>
    </row>
    <row r="484" spans="1:13" s="1" customFormat="1" ht="15.75" customHeight="1" x14ac:dyDescent="0.3">
      <c r="A484" s="5"/>
      <c r="B484" s="5"/>
      <c r="C484" s="17"/>
      <c r="D484" s="5"/>
      <c r="E484" s="63"/>
      <c r="F484" s="64"/>
      <c r="G484" s="65"/>
      <c r="H484" s="66"/>
      <c r="I484" s="69"/>
      <c r="K484" s="41"/>
      <c r="L484" s="41"/>
      <c r="M484" s="41"/>
    </row>
    <row r="485" spans="1:13" s="1" customFormat="1" ht="15.75" customHeight="1" x14ac:dyDescent="0.3">
      <c r="A485" s="5"/>
      <c r="B485" s="5"/>
      <c r="C485" s="17"/>
      <c r="D485" s="5"/>
      <c r="E485" s="63"/>
      <c r="F485" s="64"/>
      <c r="G485" s="65"/>
      <c r="H485" s="66"/>
      <c r="I485" s="69"/>
      <c r="K485" s="41"/>
      <c r="L485" s="41"/>
      <c r="M485" s="41"/>
    </row>
    <row r="486" spans="1:13" s="1" customFormat="1" ht="15.75" customHeight="1" x14ac:dyDescent="0.3">
      <c r="A486" s="5"/>
      <c r="B486" s="5"/>
      <c r="C486" s="17"/>
      <c r="D486" s="5"/>
      <c r="E486" s="63"/>
      <c r="F486" s="64"/>
      <c r="G486" s="65"/>
      <c r="H486" s="66"/>
      <c r="I486" s="69"/>
      <c r="K486" s="41"/>
      <c r="L486" s="41"/>
      <c r="M486" s="41"/>
    </row>
    <row r="487" spans="1:13" s="1" customFormat="1" ht="15.75" customHeight="1" x14ac:dyDescent="0.3">
      <c r="A487" s="5"/>
      <c r="B487" s="5"/>
      <c r="C487" s="17"/>
      <c r="D487" s="5"/>
      <c r="E487" s="63"/>
      <c r="F487" s="64"/>
      <c r="G487" s="65"/>
      <c r="H487" s="66"/>
      <c r="I487" s="69"/>
      <c r="K487" s="41"/>
      <c r="L487" s="41"/>
      <c r="M487" s="41"/>
    </row>
    <row r="488" spans="1:13" s="1" customFormat="1" ht="15.75" customHeight="1" x14ac:dyDescent="0.3">
      <c r="A488" s="5"/>
      <c r="B488" s="5"/>
      <c r="C488" s="17"/>
      <c r="D488" s="5"/>
      <c r="E488" s="63"/>
      <c r="F488" s="64"/>
      <c r="G488" s="65"/>
      <c r="H488" s="66"/>
      <c r="I488" s="69"/>
      <c r="K488" s="41"/>
      <c r="L488" s="41"/>
      <c r="M488" s="41"/>
    </row>
    <row r="489" spans="1:13" s="1" customFormat="1" ht="15.75" customHeight="1" x14ac:dyDescent="0.3">
      <c r="A489" s="5"/>
      <c r="B489" s="5"/>
      <c r="C489" s="17"/>
      <c r="D489" s="5"/>
      <c r="E489" s="63"/>
      <c r="F489" s="64"/>
      <c r="G489" s="65"/>
      <c r="H489" s="66"/>
      <c r="I489" s="69"/>
      <c r="K489" s="41"/>
      <c r="L489" s="41"/>
      <c r="M489" s="41"/>
    </row>
    <row r="490" spans="1:13" s="1" customFormat="1" ht="15.75" customHeight="1" x14ac:dyDescent="0.3">
      <c r="A490" s="5"/>
      <c r="B490" s="5"/>
      <c r="C490" s="17"/>
      <c r="D490" s="5"/>
      <c r="E490" s="63"/>
      <c r="F490" s="64"/>
      <c r="G490" s="65"/>
      <c r="H490" s="66"/>
      <c r="I490" s="69"/>
      <c r="K490" s="41"/>
      <c r="L490" s="41"/>
      <c r="M490" s="41"/>
    </row>
    <row r="491" spans="1:13" s="1" customFormat="1" ht="15.75" customHeight="1" x14ac:dyDescent="0.3">
      <c r="A491" s="5"/>
      <c r="B491" s="5"/>
      <c r="C491" s="17"/>
      <c r="D491" s="5"/>
      <c r="E491" s="63"/>
      <c r="F491" s="64"/>
      <c r="G491" s="65"/>
      <c r="H491" s="66"/>
      <c r="I491" s="69"/>
      <c r="K491" s="41"/>
      <c r="L491" s="41"/>
      <c r="M491" s="41"/>
    </row>
    <row r="492" spans="1:13" s="1" customFormat="1" ht="15.75" customHeight="1" x14ac:dyDescent="0.3">
      <c r="A492" s="5"/>
      <c r="B492" s="5"/>
      <c r="C492" s="17"/>
      <c r="D492" s="5"/>
      <c r="E492" s="63"/>
      <c r="F492" s="64"/>
      <c r="G492" s="65"/>
      <c r="H492" s="66"/>
      <c r="I492" s="69"/>
      <c r="K492" s="41"/>
      <c r="L492" s="41"/>
      <c r="M492" s="41"/>
    </row>
    <row r="493" spans="1:13" s="1" customFormat="1" ht="15.75" customHeight="1" x14ac:dyDescent="0.3">
      <c r="A493" s="5"/>
      <c r="B493" s="5"/>
      <c r="C493" s="17"/>
      <c r="D493" s="5"/>
      <c r="E493" s="63"/>
      <c r="F493" s="64"/>
      <c r="G493" s="65"/>
      <c r="H493" s="66"/>
      <c r="I493" s="69"/>
      <c r="K493" s="41"/>
      <c r="L493" s="41"/>
      <c r="M493" s="41"/>
    </row>
    <row r="494" spans="1:13" s="1" customFormat="1" ht="15.75" customHeight="1" x14ac:dyDescent="0.3">
      <c r="A494" s="5"/>
      <c r="B494" s="5"/>
      <c r="C494" s="17"/>
      <c r="D494" s="5"/>
      <c r="E494" s="63"/>
      <c r="F494" s="64"/>
      <c r="G494" s="65"/>
      <c r="H494" s="66"/>
      <c r="I494" s="69"/>
      <c r="K494" s="41"/>
      <c r="L494" s="41"/>
      <c r="M494" s="41"/>
    </row>
    <row r="495" spans="1:13" s="1" customFormat="1" ht="15.75" customHeight="1" x14ac:dyDescent="0.3">
      <c r="A495" s="5"/>
      <c r="B495" s="5"/>
      <c r="C495" s="17"/>
      <c r="D495" s="5"/>
      <c r="E495" s="63"/>
      <c r="F495" s="64"/>
      <c r="G495" s="65"/>
      <c r="H495" s="66"/>
      <c r="I495" s="69"/>
      <c r="K495" s="41"/>
      <c r="L495" s="41"/>
      <c r="M495" s="41"/>
    </row>
    <row r="496" spans="1:13" s="1" customFormat="1" ht="15.75" customHeight="1" x14ac:dyDescent="0.3">
      <c r="A496" s="5"/>
      <c r="B496" s="5"/>
      <c r="C496" s="17"/>
      <c r="D496" s="5"/>
      <c r="E496" s="63"/>
      <c r="F496" s="64"/>
      <c r="G496" s="65"/>
      <c r="H496" s="66"/>
      <c r="I496" s="69"/>
      <c r="K496" s="41"/>
      <c r="L496" s="41"/>
      <c r="M496" s="41"/>
    </row>
    <row r="497" spans="1:13" s="1" customFormat="1" ht="15.75" customHeight="1" x14ac:dyDescent="0.3">
      <c r="A497" s="5"/>
      <c r="B497" s="5"/>
      <c r="C497" s="17"/>
      <c r="D497" s="5"/>
      <c r="E497" s="63"/>
      <c r="F497" s="64"/>
      <c r="G497" s="65"/>
      <c r="H497" s="66"/>
      <c r="I497" s="69"/>
      <c r="K497" s="41"/>
      <c r="L497" s="41"/>
      <c r="M497" s="41"/>
    </row>
    <row r="498" spans="1:13" s="1" customFormat="1" ht="15.75" customHeight="1" x14ac:dyDescent="0.3">
      <c r="A498" s="5"/>
      <c r="B498" s="5"/>
      <c r="C498" s="17"/>
      <c r="D498" s="5"/>
      <c r="E498" s="63"/>
      <c r="F498" s="64"/>
      <c r="G498" s="65"/>
      <c r="H498" s="66"/>
      <c r="I498" s="69"/>
      <c r="K498" s="41"/>
      <c r="L498" s="41"/>
      <c r="M498" s="41"/>
    </row>
    <row r="499" spans="1:13" s="1" customFormat="1" ht="15.75" customHeight="1" x14ac:dyDescent="0.3">
      <c r="A499" s="5"/>
      <c r="B499" s="5"/>
      <c r="C499" s="17"/>
      <c r="D499" s="5"/>
      <c r="E499" s="63"/>
      <c r="F499" s="64"/>
      <c r="G499" s="65"/>
      <c r="H499" s="66"/>
      <c r="I499" s="69"/>
      <c r="K499" s="41"/>
      <c r="L499" s="41"/>
      <c r="M499" s="41"/>
    </row>
    <row r="500" spans="1:13" s="1" customFormat="1" ht="15.75" customHeight="1" x14ac:dyDescent="0.3">
      <c r="A500" s="5"/>
      <c r="B500" s="5"/>
      <c r="C500" s="17"/>
      <c r="D500" s="5"/>
      <c r="E500" s="63"/>
      <c r="F500" s="64"/>
      <c r="G500" s="65"/>
      <c r="H500" s="66"/>
      <c r="I500" s="69"/>
      <c r="K500" s="41"/>
      <c r="L500" s="41"/>
      <c r="M500" s="41"/>
    </row>
    <row r="501" spans="1:13" s="1" customFormat="1" ht="15.75" customHeight="1" x14ac:dyDescent="0.3">
      <c r="A501" s="5"/>
      <c r="B501" s="5"/>
      <c r="C501" s="17"/>
      <c r="D501" s="5"/>
      <c r="E501" s="63"/>
      <c r="F501" s="64"/>
      <c r="G501" s="65"/>
      <c r="H501" s="66"/>
      <c r="I501" s="69"/>
      <c r="K501" s="41"/>
      <c r="L501" s="41"/>
      <c r="M501" s="41"/>
    </row>
    <row r="502" spans="1:13" s="1" customFormat="1" ht="15.75" customHeight="1" x14ac:dyDescent="0.3">
      <c r="A502" s="5"/>
      <c r="B502" s="5"/>
      <c r="C502" s="17"/>
      <c r="D502" s="5"/>
      <c r="E502" s="63"/>
      <c r="F502" s="64"/>
      <c r="G502" s="65"/>
      <c r="H502" s="66"/>
      <c r="I502" s="69"/>
      <c r="K502" s="41"/>
      <c r="L502" s="41"/>
      <c r="M502" s="41"/>
    </row>
    <row r="503" spans="1:13" s="1" customFormat="1" ht="15.75" customHeight="1" x14ac:dyDescent="0.3">
      <c r="A503" s="5"/>
      <c r="B503" s="5"/>
      <c r="C503" s="17"/>
      <c r="D503" s="5"/>
      <c r="E503" s="63"/>
      <c r="F503" s="64"/>
      <c r="G503" s="65"/>
      <c r="H503" s="66"/>
      <c r="I503" s="69"/>
      <c r="K503" s="41"/>
      <c r="L503" s="41"/>
      <c r="M503" s="41"/>
    </row>
    <row r="504" spans="1:13" s="1" customFormat="1" ht="15.75" customHeight="1" x14ac:dyDescent="0.3">
      <c r="A504" s="5"/>
      <c r="B504" s="5"/>
      <c r="C504" s="17"/>
      <c r="D504" s="5"/>
      <c r="E504" s="63"/>
      <c r="F504" s="64"/>
      <c r="G504" s="65"/>
      <c r="H504" s="66"/>
      <c r="I504" s="69"/>
      <c r="K504" s="41"/>
      <c r="L504" s="41"/>
      <c r="M504" s="41"/>
    </row>
    <row r="505" spans="1:13" s="1" customFormat="1" ht="15.75" customHeight="1" x14ac:dyDescent="0.3">
      <c r="A505" s="5"/>
      <c r="B505" s="5"/>
      <c r="C505" s="17"/>
      <c r="D505" s="5"/>
      <c r="E505" s="63"/>
      <c r="F505" s="64"/>
      <c r="G505" s="65"/>
      <c r="H505" s="66"/>
      <c r="I505" s="69"/>
      <c r="K505" s="41"/>
      <c r="L505" s="41"/>
      <c r="M505" s="41"/>
    </row>
    <row r="506" spans="1:13" s="1" customFormat="1" ht="15.75" customHeight="1" x14ac:dyDescent="0.3">
      <c r="A506" s="5"/>
      <c r="B506" s="5"/>
      <c r="C506" s="17"/>
      <c r="D506" s="5"/>
      <c r="E506" s="63"/>
      <c r="F506" s="64"/>
      <c r="G506" s="65"/>
      <c r="H506" s="66"/>
      <c r="I506" s="69"/>
      <c r="K506" s="41"/>
      <c r="L506" s="41"/>
      <c r="M506" s="41"/>
    </row>
    <row r="507" spans="1:13" s="1" customFormat="1" ht="15.75" customHeight="1" x14ac:dyDescent="0.3">
      <c r="A507" s="5"/>
      <c r="B507" s="5"/>
      <c r="C507" s="17"/>
      <c r="D507" s="5"/>
      <c r="E507" s="63"/>
      <c r="F507" s="64"/>
      <c r="G507" s="65"/>
      <c r="H507" s="66"/>
      <c r="I507" s="69"/>
      <c r="K507" s="41"/>
      <c r="L507" s="41"/>
      <c r="M507" s="41"/>
    </row>
    <row r="508" spans="1:13" s="1" customFormat="1" ht="15.75" customHeight="1" x14ac:dyDescent="0.3">
      <c r="A508" s="5"/>
      <c r="B508" s="5"/>
      <c r="C508" s="17"/>
      <c r="D508" s="5"/>
      <c r="E508" s="63"/>
      <c r="F508" s="64"/>
      <c r="G508" s="65"/>
      <c r="H508" s="66"/>
      <c r="I508" s="69"/>
      <c r="K508" s="41"/>
      <c r="L508" s="41"/>
      <c r="M508" s="41"/>
    </row>
    <row r="509" spans="1:13" s="1" customFormat="1" ht="15.75" customHeight="1" x14ac:dyDescent="0.3">
      <c r="A509" s="5"/>
      <c r="B509" s="5"/>
      <c r="C509" s="17"/>
      <c r="D509" s="5"/>
      <c r="E509" s="63"/>
      <c r="F509" s="64"/>
      <c r="G509" s="65"/>
      <c r="H509" s="66"/>
      <c r="I509" s="69"/>
      <c r="K509" s="41"/>
      <c r="L509" s="41"/>
      <c r="M509" s="41"/>
    </row>
    <row r="510" spans="1:13" s="1" customFormat="1" ht="15.75" customHeight="1" x14ac:dyDescent="0.3">
      <c r="A510" s="5"/>
      <c r="B510" s="5"/>
      <c r="C510" s="17"/>
      <c r="D510" s="5"/>
      <c r="E510" s="63"/>
      <c r="F510" s="64"/>
      <c r="G510" s="65"/>
      <c r="H510" s="66"/>
      <c r="I510" s="69"/>
      <c r="K510" s="41"/>
      <c r="L510" s="41"/>
      <c r="M510" s="41"/>
    </row>
    <row r="511" spans="1:13" s="1" customFormat="1" ht="15.75" customHeight="1" x14ac:dyDescent="0.3">
      <c r="A511" s="5"/>
      <c r="B511" s="5"/>
      <c r="C511" s="17"/>
      <c r="D511" s="5"/>
      <c r="E511" s="63"/>
      <c r="F511" s="64"/>
      <c r="G511" s="65"/>
      <c r="H511" s="66"/>
      <c r="I511" s="69"/>
      <c r="K511" s="41"/>
      <c r="L511" s="41"/>
      <c r="M511" s="41"/>
    </row>
    <row r="512" spans="1:13" s="1" customFormat="1" ht="15.75" customHeight="1" x14ac:dyDescent="0.3">
      <c r="A512" s="5"/>
      <c r="B512" s="5"/>
      <c r="C512" s="17"/>
      <c r="D512" s="5"/>
      <c r="E512" s="63"/>
      <c r="F512" s="64"/>
      <c r="G512" s="65"/>
      <c r="H512" s="66"/>
      <c r="I512" s="69"/>
      <c r="K512" s="41"/>
      <c r="L512" s="41"/>
      <c r="M512" s="41"/>
    </row>
    <row r="513" spans="1:13" s="1" customFormat="1" ht="15.75" customHeight="1" x14ac:dyDescent="0.3">
      <c r="A513" s="5"/>
      <c r="B513" s="5"/>
      <c r="C513" s="17"/>
      <c r="D513" s="5"/>
      <c r="E513" s="63"/>
      <c r="F513" s="64"/>
      <c r="G513" s="65"/>
      <c r="H513" s="66"/>
      <c r="I513" s="69"/>
      <c r="K513" s="41"/>
      <c r="L513" s="41"/>
      <c r="M513" s="41"/>
    </row>
    <row r="514" spans="1:13" s="1" customFormat="1" ht="15.75" customHeight="1" x14ac:dyDescent="0.3">
      <c r="A514" s="5"/>
      <c r="B514" s="5"/>
      <c r="C514" s="17"/>
      <c r="D514" s="5"/>
      <c r="E514" s="63"/>
      <c r="F514" s="64"/>
      <c r="G514" s="65"/>
      <c r="H514" s="66"/>
      <c r="I514" s="69"/>
      <c r="K514" s="41"/>
      <c r="L514" s="41"/>
      <c r="M514" s="41"/>
    </row>
    <row r="515" spans="1:13" s="1" customFormat="1" ht="15.75" customHeight="1" x14ac:dyDescent="0.3">
      <c r="A515" s="5"/>
      <c r="B515" s="5"/>
      <c r="C515" s="17"/>
      <c r="D515" s="5"/>
      <c r="E515" s="63"/>
      <c r="F515" s="64"/>
      <c r="G515" s="65"/>
      <c r="H515" s="66"/>
      <c r="I515" s="69"/>
      <c r="K515" s="41"/>
      <c r="L515" s="41"/>
      <c r="M515" s="41"/>
    </row>
    <row r="516" spans="1:13" s="1" customFormat="1" ht="15.75" customHeight="1" x14ac:dyDescent="0.3">
      <c r="A516" s="5"/>
      <c r="B516" s="5"/>
      <c r="C516" s="17"/>
      <c r="D516" s="5"/>
      <c r="E516" s="63"/>
      <c r="F516" s="64"/>
      <c r="G516" s="65"/>
      <c r="H516" s="66"/>
      <c r="I516" s="69"/>
      <c r="K516" s="41"/>
      <c r="L516" s="41"/>
      <c r="M516" s="41"/>
    </row>
    <row r="517" spans="1:13" s="1" customFormat="1" ht="15.75" customHeight="1" x14ac:dyDescent="0.3">
      <c r="A517" s="5"/>
      <c r="B517" s="5"/>
      <c r="C517" s="17"/>
      <c r="D517" s="5"/>
      <c r="E517" s="63"/>
      <c r="F517" s="64"/>
      <c r="G517" s="65"/>
      <c r="H517" s="66"/>
      <c r="I517" s="69"/>
      <c r="K517" s="41"/>
      <c r="L517" s="41"/>
      <c r="M517" s="41"/>
    </row>
    <row r="518" spans="1:13" s="1" customFormat="1" ht="15.75" customHeight="1" x14ac:dyDescent="0.3">
      <c r="A518" s="5"/>
      <c r="B518" s="5"/>
      <c r="C518" s="17"/>
      <c r="D518" s="5"/>
      <c r="E518" s="63"/>
      <c r="F518" s="64"/>
      <c r="G518" s="65"/>
      <c r="H518" s="66"/>
      <c r="I518" s="69"/>
      <c r="K518" s="41"/>
      <c r="L518" s="41"/>
      <c r="M518" s="41"/>
    </row>
    <row r="519" spans="1:13" s="1" customFormat="1" ht="15.75" customHeight="1" x14ac:dyDescent="0.3">
      <c r="A519" s="5"/>
      <c r="B519" s="5"/>
      <c r="C519" s="17"/>
      <c r="D519" s="5"/>
      <c r="E519" s="63"/>
      <c r="F519" s="64"/>
      <c r="G519" s="65"/>
      <c r="H519" s="66"/>
      <c r="I519" s="69"/>
      <c r="K519" s="41"/>
      <c r="L519" s="41"/>
      <c r="M519" s="41"/>
    </row>
    <row r="520" spans="1:13" s="1" customFormat="1" ht="15.75" customHeight="1" x14ac:dyDescent="0.3">
      <c r="A520" s="5"/>
      <c r="B520" s="5"/>
      <c r="C520" s="17"/>
      <c r="D520" s="5"/>
      <c r="E520" s="63"/>
      <c r="F520" s="64"/>
      <c r="G520" s="65"/>
      <c r="H520" s="66"/>
      <c r="I520" s="69"/>
      <c r="K520" s="41"/>
      <c r="L520" s="41"/>
      <c r="M520" s="41"/>
    </row>
    <row r="521" spans="1:13" s="1" customFormat="1" ht="15.75" customHeight="1" x14ac:dyDescent="0.3">
      <c r="A521" s="5"/>
      <c r="B521" s="5"/>
      <c r="C521" s="17"/>
      <c r="D521" s="5"/>
      <c r="E521" s="63"/>
      <c r="F521" s="64"/>
      <c r="G521" s="65"/>
      <c r="H521" s="66"/>
      <c r="I521" s="69"/>
      <c r="K521" s="41"/>
      <c r="L521" s="41"/>
      <c r="M521" s="41"/>
    </row>
    <row r="522" spans="1:13" s="1" customFormat="1" ht="15.75" customHeight="1" x14ac:dyDescent="0.3">
      <c r="A522" s="5"/>
      <c r="B522" s="5"/>
      <c r="C522" s="17"/>
      <c r="D522" s="5"/>
      <c r="E522" s="63"/>
      <c r="F522" s="64"/>
      <c r="G522" s="65"/>
      <c r="H522" s="66"/>
      <c r="I522" s="69"/>
      <c r="K522" s="41"/>
      <c r="L522" s="41"/>
      <c r="M522" s="41"/>
    </row>
    <row r="523" spans="1:13" s="1" customFormat="1" ht="15.75" customHeight="1" x14ac:dyDescent="0.3">
      <c r="A523" s="5"/>
      <c r="B523" s="5"/>
      <c r="C523" s="17"/>
      <c r="D523" s="5"/>
      <c r="E523" s="63"/>
      <c r="F523" s="64"/>
      <c r="G523" s="65"/>
      <c r="H523" s="66"/>
      <c r="I523" s="69"/>
      <c r="K523" s="41"/>
      <c r="L523" s="41"/>
      <c r="M523" s="41"/>
    </row>
    <row r="524" spans="1:13" s="1" customFormat="1" ht="15.75" customHeight="1" x14ac:dyDescent="0.3">
      <c r="A524" s="5"/>
      <c r="B524" s="5"/>
      <c r="C524" s="17"/>
      <c r="D524" s="5"/>
      <c r="E524" s="63"/>
      <c r="F524" s="64"/>
      <c r="G524" s="65"/>
      <c r="H524" s="66"/>
      <c r="I524" s="69"/>
      <c r="K524" s="41"/>
      <c r="L524" s="41"/>
      <c r="M524" s="41"/>
    </row>
    <row r="525" spans="1:13" s="1" customFormat="1" ht="15.75" customHeight="1" x14ac:dyDescent="0.3">
      <c r="A525" s="5"/>
      <c r="B525" s="5"/>
      <c r="C525" s="17"/>
      <c r="D525" s="5"/>
      <c r="E525" s="63"/>
      <c r="F525" s="64"/>
      <c r="G525" s="65"/>
      <c r="H525" s="66"/>
      <c r="I525" s="69"/>
      <c r="K525" s="41"/>
      <c r="L525" s="41"/>
      <c r="M525" s="41"/>
    </row>
    <row r="526" spans="1:13" s="1" customFormat="1" ht="15.75" customHeight="1" x14ac:dyDescent="0.3">
      <c r="A526" s="5"/>
      <c r="B526" s="5"/>
      <c r="C526" s="17"/>
      <c r="D526" s="5"/>
      <c r="E526" s="63"/>
      <c r="F526" s="64"/>
      <c r="G526" s="65"/>
      <c r="H526" s="66"/>
      <c r="I526" s="69"/>
      <c r="K526" s="41"/>
      <c r="L526" s="41"/>
      <c r="M526" s="41"/>
    </row>
    <row r="527" spans="1:13" s="1" customFormat="1" ht="15.75" customHeight="1" x14ac:dyDescent="0.3">
      <c r="A527" s="5"/>
      <c r="B527" s="5"/>
      <c r="C527" s="17"/>
      <c r="D527" s="5"/>
      <c r="E527" s="63"/>
      <c r="F527" s="64"/>
      <c r="G527" s="65"/>
      <c r="H527" s="66"/>
      <c r="I527" s="69"/>
      <c r="K527" s="41"/>
      <c r="L527" s="41"/>
      <c r="M527" s="41"/>
    </row>
    <row r="528" spans="1:13" s="1" customFormat="1" ht="15.75" customHeight="1" x14ac:dyDescent="0.3">
      <c r="A528" s="5"/>
      <c r="B528" s="5"/>
      <c r="C528" s="17"/>
      <c r="D528" s="5"/>
      <c r="E528" s="63"/>
      <c r="F528" s="64"/>
      <c r="G528" s="65"/>
      <c r="H528" s="66"/>
      <c r="I528" s="69"/>
      <c r="K528" s="41"/>
      <c r="L528" s="41"/>
      <c r="M528" s="41"/>
    </row>
    <row r="529" spans="1:13" s="1" customFormat="1" ht="15.75" customHeight="1" x14ac:dyDescent="0.3">
      <c r="A529" s="5"/>
      <c r="B529" s="5"/>
      <c r="C529" s="17"/>
      <c r="D529" s="5"/>
      <c r="E529" s="63"/>
      <c r="F529" s="64"/>
      <c r="G529" s="65"/>
      <c r="H529" s="66"/>
      <c r="I529" s="69"/>
      <c r="K529" s="41"/>
      <c r="L529" s="41"/>
      <c r="M529" s="41"/>
    </row>
    <row r="530" spans="1:13" s="1" customFormat="1" ht="15.75" customHeight="1" x14ac:dyDescent="0.3">
      <c r="A530" s="5"/>
      <c r="B530" s="5"/>
      <c r="C530" s="17"/>
      <c r="D530" s="5"/>
      <c r="E530" s="63"/>
      <c r="F530" s="64"/>
      <c r="G530" s="65"/>
      <c r="H530" s="66"/>
      <c r="I530" s="69"/>
      <c r="K530" s="41"/>
      <c r="L530" s="41"/>
      <c r="M530" s="41"/>
    </row>
    <row r="531" spans="1:13" s="1" customFormat="1" ht="15.75" customHeight="1" x14ac:dyDescent="0.3">
      <c r="A531" s="5"/>
      <c r="B531" s="5"/>
      <c r="C531" s="17"/>
      <c r="D531" s="5"/>
      <c r="E531" s="63"/>
      <c r="F531" s="64"/>
      <c r="G531" s="65"/>
      <c r="H531" s="66"/>
      <c r="I531" s="69"/>
      <c r="K531" s="41"/>
      <c r="L531" s="41"/>
      <c r="M531" s="41"/>
    </row>
    <row r="532" spans="1:13" s="1" customFormat="1" ht="15.75" customHeight="1" x14ac:dyDescent="0.3">
      <c r="A532" s="5"/>
      <c r="B532" s="5"/>
      <c r="C532" s="17"/>
      <c r="D532" s="5"/>
      <c r="E532" s="63"/>
      <c r="F532" s="64"/>
      <c r="G532" s="65"/>
      <c r="H532" s="66"/>
      <c r="I532" s="69"/>
      <c r="K532" s="41"/>
      <c r="L532" s="41"/>
      <c r="M532" s="41"/>
    </row>
    <row r="533" spans="1:13" s="1" customFormat="1" ht="15.75" customHeight="1" x14ac:dyDescent="0.3">
      <c r="A533" s="5"/>
      <c r="B533" s="5"/>
      <c r="C533" s="17"/>
      <c r="D533" s="5"/>
      <c r="E533" s="63"/>
      <c r="F533" s="64"/>
      <c r="G533" s="65"/>
      <c r="H533" s="66"/>
      <c r="I533" s="69"/>
      <c r="K533" s="41"/>
      <c r="L533" s="41"/>
      <c r="M533" s="41"/>
    </row>
    <row r="534" spans="1:13" s="1" customFormat="1" ht="15.75" customHeight="1" x14ac:dyDescent="0.3">
      <c r="A534" s="5"/>
      <c r="B534" s="5"/>
      <c r="C534" s="17"/>
      <c r="D534" s="5"/>
      <c r="E534" s="63"/>
      <c r="F534" s="64"/>
      <c r="G534" s="65"/>
      <c r="H534" s="66"/>
      <c r="I534" s="69"/>
      <c r="K534" s="41"/>
      <c r="L534" s="41"/>
      <c r="M534" s="41"/>
    </row>
    <row r="535" spans="1:13" s="1" customFormat="1" ht="15.75" customHeight="1" x14ac:dyDescent="0.3">
      <c r="A535" s="5"/>
      <c r="B535" s="5"/>
      <c r="C535" s="17"/>
      <c r="D535" s="5"/>
      <c r="E535" s="63"/>
      <c r="F535" s="64"/>
      <c r="G535" s="65"/>
      <c r="H535" s="66"/>
      <c r="I535" s="69"/>
      <c r="K535" s="41"/>
      <c r="L535" s="41"/>
      <c r="M535" s="41"/>
    </row>
    <row r="536" spans="1:13" s="1" customFormat="1" ht="15.75" customHeight="1" x14ac:dyDescent="0.3">
      <c r="A536" s="5"/>
      <c r="B536" s="5"/>
      <c r="C536" s="17"/>
      <c r="D536" s="5"/>
      <c r="E536" s="63"/>
      <c r="F536" s="64"/>
      <c r="G536" s="65"/>
      <c r="H536" s="66"/>
      <c r="I536" s="69"/>
      <c r="K536" s="41"/>
      <c r="L536" s="41"/>
      <c r="M536" s="41"/>
    </row>
    <row r="537" spans="1:13" s="1" customFormat="1" ht="15.75" customHeight="1" x14ac:dyDescent="0.3">
      <c r="A537" s="5"/>
      <c r="B537" s="5"/>
      <c r="C537" s="17"/>
      <c r="D537" s="5"/>
      <c r="E537" s="63"/>
      <c r="F537" s="64"/>
      <c r="G537" s="65"/>
      <c r="H537" s="66"/>
      <c r="I537" s="69"/>
      <c r="K537" s="41"/>
      <c r="L537" s="41"/>
      <c r="M537" s="41"/>
    </row>
    <row r="538" spans="1:13" s="1" customFormat="1" ht="15.75" customHeight="1" x14ac:dyDescent="0.3">
      <c r="A538" s="5"/>
      <c r="B538" s="5"/>
      <c r="C538" s="17"/>
      <c r="D538" s="5"/>
      <c r="E538" s="63"/>
      <c r="F538" s="64"/>
      <c r="G538" s="65"/>
      <c r="H538" s="66"/>
      <c r="I538" s="69"/>
      <c r="K538" s="41"/>
      <c r="L538" s="41"/>
      <c r="M538" s="41"/>
    </row>
    <row r="539" spans="1:13" s="1" customFormat="1" ht="15.75" customHeight="1" x14ac:dyDescent="0.3">
      <c r="A539" s="5"/>
      <c r="B539" s="5"/>
      <c r="C539" s="17"/>
      <c r="D539" s="5"/>
      <c r="E539" s="63"/>
      <c r="F539" s="64"/>
      <c r="G539" s="65"/>
      <c r="H539" s="66"/>
      <c r="I539" s="69"/>
      <c r="K539" s="41"/>
      <c r="L539" s="41"/>
      <c r="M539" s="41"/>
    </row>
    <row r="540" spans="1:13" s="1" customFormat="1" ht="15.75" customHeight="1" x14ac:dyDescent="0.3">
      <c r="A540" s="5"/>
      <c r="B540" s="5"/>
      <c r="C540" s="17"/>
      <c r="D540" s="5"/>
      <c r="E540" s="63"/>
      <c r="F540" s="64"/>
      <c r="G540" s="65"/>
      <c r="H540" s="66"/>
      <c r="I540" s="69"/>
      <c r="K540" s="41"/>
      <c r="L540" s="41"/>
      <c r="M540" s="41"/>
    </row>
    <row r="541" spans="1:13" s="1" customFormat="1" ht="15.75" customHeight="1" x14ac:dyDescent="0.3">
      <c r="A541" s="5"/>
      <c r="B541" s="5"/>
      <c r="C541" s="17"/>
      <c r="D541" s="5"/>
      <c r="E541" s="63"/>
      <c r="F541" s="64"/>
      <c r="G541" s="65"/>
      <c r="H541" s="66"/>
      <c r="I541" s="69"/>
      <c r="K541" s="41"/>
      <c r="L541" s="41"/>
      <c r="M541" s="41"/>
    </row>
    <row r="542" spans="1:13" s="1" customFormat="1" ht="15.75" customHeight="1" x14ac:dyDescent="0.3">
      <c r="A542" s="5"/>
      <c r="B542" s="5"/>
      <c r="C542" s="17"/>
      <c r="D542" s="5"/>
      <c r="E542" s="63"/>
      <c r="F542" s="64"/>
      <c r="G542" s="65"/>
      <c r="H542" s="66"/>
      <c r="I542" s="69"/>
      <c r="K542" s="41"/>
      <c r="L542" s="41"/>
      <c r="M542" s="41"/>
    </row>
    <row r="543" spans="1:13" s="1" customFormat="1" ht="15.75" customHeight="1" x14ac:dyDescent="0.3">
      <c r="A543" s="5"/>
      <c r="B543" s="5"/>
      <c r="C543" s="17"/>
      <c r="D543" s="5"/>
      <c r="E543" s="63"/>
      <c r="F543" s="64"/>
      <c r="G543" s="65"/>
      <c r="H543" s="66"/>
      <c r="I543" s="69"/>
      <c r="K543" s="41"/>
      <c r="L543" s="41"/>
      <c r="M543" s="41"/>
    </row>
    <row r="544" spans="1:13" s="1" customFormat="1" ht="15.75" customHeight="1" x14ac:dyDescent="0.3">
      <c r="A544" s="5"/>
      <c r="B544" s="5"/>
      <c r="C544" s="17"/>
      <c r="D544" s="5"/>
      <c r="E544" s="63"/>
      <c r="F544" s="64"/>
      <c r="G544" s="65"/>
      <c r="H544" s="66"/>
      <c r="I544" s="69"/>
      <c r="K544" s="41"/>
      <c r="L544" s="41"/>
      <c r="M544" s="41"/>
    </row>
    <row r="545" spans="1:13" s="1" customFormat="1" ht="15.75" customHeight="1" x14ac:dyDescent="0.3">
      <c r="A545" s="5"/>
      <c r="B545" s="5"/>
      <c r="C545" s="17"/>
      <c r="D545" s="5"/>
      <c r="E545" s="63"/>
      <c r="F545" s="64"/>
      <c r="G545" s="65"/>
      <c r="H545" s="66"/>
      <c r="I545" s="69"/>
      <c r="K545" s="41"/>
      <c r="L545" s="41"/>
      <c r="M545" s="41"/>
    </row>
    <row r="546" spans="1:13" s="1" customFormat="1" ht="15.75" customHeight="1" x14ac:dyDescent="0.3">
      <c r="A546" s="5"/>
      <c r="B546" s="5"/>
      <c r="C546" s="17"/>
      <c r="D546" s="5"/>
      <c r="E546" s="63"/>
      <c r="F546" s="64"/>
      <c r="G546" s="65"/>
      <c r="H546" s="66"/>
      <c r="I546" s="69"/>
      <c r="K546" s="41"/>
      <c r="L546" s="41"/>
      <c r="M546" s="41"/>
    </row>
    <row r="547" spans="1:13" s="1" customFormat="1" ht="15.75" customHeight="1" x14ac:dyDescent="0.3">
      <c r="A547" s="5"/>
      <c r="B547" s="5"/>
      <c r="C547" s="17"/>
      <c r="D547" s="5"/>
      <c r="E547" s="63"/>
      <c r="F547" s="64"/>
      <c r="G547" s="65"/>
      <c r="H547" s="66"/>
      <c r="I547" s="69"/>
      <c r="K547" s="41"/>
      <c r="L547" s="41"/>
      <c r="M547" s="41"/>
    </row>
    <row r="548" spans="1:13" s="1" customFormat="1" ht="15.75" customHeight="1" x14ac:dyDescent="0.3">
      <c r="A548" s="5"/>
      <c r="B548" s="5"/>
      <c r="C548" s="17"/>
      <c r="D548" s="5"/>
      <c r="E548" s="63"/>
      <c r="F548" s="64"/>
      <c r="G548" s="65"/>
      <c r="H548" s="66"/>
      <c r="I548" s="69"/>
      <c r="K548" s="41"/>
      <c r="L548" s="41"/>
      <c r="M548" s="41"/>
    </row>
    <row r="549" spans="1:13" s="1" customFormat="1" ht="15.75" customHeight="1" x14ac:dyDescent="0.3">
      <c r="A549" s="5"/>
      <c r="B549" s="5"/>
      <c r="C549" s="17"/>
      <c r="D549" s="5"/>
      <c r="E549" s="63"/>
      <c r="F549" s="64"/>
      <c r="G549" s="65"/>
      <c r="H549" s="66"/>
      <c r="I549" s="69"/>
      <c r="K549" s="41"/>
      <c r="L549" s="41"/>
      <c r="M549" s="41"/>
    </row>
    <row r="550" spans="1:13" s="1" customFormat="1" ht="15.75" customHeight="1" x14ac:dyDescent="0.3">
      <c r="A550" s="5"/>
      <c r="B550" s="5"/>
      <c r="C550" s="17"/>
      <c r="D550" s="5"/>
      <c r="E550" s="63"/>
      <c r="F550" s="64"/>
      <c r="G550" s="65"/>
      <c r="H550" s="66"/>
      <c r="I550" s="69"/>
      <c r="K550" s="41"/>
      <c r="L550" s="41"/>
      <c r="M550" s="41"/>
    </row>
    <row r="551" spans="1:13" s="1" customFormat="1" ht="15.75" customHeight="1" x14ac:dyDescent="0.3">
      <c r="A551" s="5"/>
      <c r="B551" s="5"/>
      <c r="C551" s="17"/>
      <c r="D551" s="5"/>
      <c r="E551" s="63"/>
      <c r="F551" s="64"/>
      <c r="G551" s="65"/>
      <c r="H551" s="66"/>
      <c r="I551" s="69"/>
      <c r="K551" s="41"/>
      <c r="L551" s="41"/>
      <c r="M551" s="41"/>
    </row>
    <row r="552" spans="1:13" s="1" customFormat="1" ht="15.75" customHeight="1" x14ac:dyDescent="0.3">
      <c r="A552" s="5"/>
      <c r="B552" s="5"/>
      <c r="C552" s="17"/>
      <c r="D552" s="5"/>
      <c r="E552" s="63"/>
      <c r="F552" s="64"/>
      <c r="G552" s="65"/>
      <c r="H552" s="66"/>
      <c r="I552" s="69"/>
      <c r="K552" s="41"/>
      <c r="L552" s="41"/>
      <c r="M552" s="41"/>
    </row>
    <row r="553" spans="1:13" s="1" customFormat="1" ht="15.75" customHeight="1" x14ac:dyDescent="0.3">
      <c r="A553" s="5"/>
      <c r="B553" s="5"/>
      <c r="C553" s="17"/>
      <c r="D553" s="5"/>
      <c r="E553" s="63"/>
      <c r="F553" s="64"/>
      <c r="G553" s="65"/>
      <c r="H553" s="66"/>
      <c r="I553" s="69"/>
      <c r="K553" s="41"/>
      <c r="L553" s="41"/>
      <c r="M553" s="41"/>
    </row>
    <row r="554" spans="1:13" s="1" customFormat="1" ht="15.75" customHeight="1" x14ac:dyDescent="0.3">
      <c r="A554" s="5"/>
      <c r="B554" s="5"/>
      <c r="C554" s="17"/>
      <c r="D554" s="5"/>
      <c r="E554" s="63"/>
      <c r="F554" s="64"/>
      <c r="G554" s="65"/>
      <c r="H554" s="66"/>
      <c r="I554" s="69"/>
      <c r="K554" s="41"/>
      <c r="L554" s="41"/>
      <c r="M554" s="41"/>
    </row>
    <row r="555" spans="1:13" s="1" customFormat="1" ht="15.75" customHeight="1" x14ac:dyDescent="0.3">
      <c r="A555" s="5"/>
      <c r="B555" s="5"/>
      <c r="C555" s="17"/>
      <c r="D555" s="5"/>
      <c r="E555" s="63"/>
      <c r="F555" s="64"/>
      <c r="G555" s="65"/>
      <c r="H555" s="66"/>
      <c r="I555" s="69"/>
      <c r="K555" s="41"/>
      <c r="L555" s="41"/>
      <c r="M555" s="41"/>
    </row>
    <row r="556" spans="1:13" s="1" customFormat="1" ht="15.75" customHeight="1" x14ac:dyDescent="0.3">
      <c r="A556" s="5"/>
      <c r="B556" s="5"/>
      <c r="C556" s="17"/>
      <c r="D556" s="5"/>
      <c r="E556" s="63"/>
      <c r="F556" s="64"/>
      <c r="G556" s="65"/>
      <c r="H556" s="66"/>
      <c r="I556" s="69"/>
      <c r="K556" s="41"/>
      <c r="L556" s="41"/>
      <c r="M556" s="41"/>
    </row>
    <row r="557" spans="1:13" s="1" customFormat="1" ht="15.75" customHeight="1" x14ac:dyDescent="0.3">
      <c r="A557" s="5"/>
      <c r="B557" s="5"/>
      <c r="C557" s="17"/>
      <c r="D557" s="5"/>
      <c r="E557" s="63"/>
      <c r="F557" s="64"/>
      <c r="G557" s="65"/>
      <c r="H557" s="66"/>
      <c r="I557" s="69"/>
      <c r="K557" s="41"/>
      <c r="L557" s="41"/>
      <c r="M557" s="41"/>
    </row>
    <row r="558" spans="1:13" s="1" customFormat="1" ht="15.75" customHeight="1" x14ac:dyDescent="0.3">
      <c r="A558" s="5"/>
      <c r="B558" s="5"/>
      <c r="C558" s="17"/>
      <c r="D558" s="5"/>
      <c r="E558" s="63"/>
      <c r="F558" s="64"/>
      <c r="G558" s="65"/>
      <c r="H558" s="66"/>
      <c r="I558" s="69"/>
      <c r="K558" s="41"/>
      <c r="L558" s="41"/>
      <c r="M558" s="41"/>
    </row>
    <row r="559" spans="1:13" s="1" customFormat="1" ht="15.75" customHeight="1" x14ac:dyDescent="0.3">
      <c r="A559" s="5"/>
      <c r="B559" s="5"/>
      <c r="C559" s="17"/>
      <c r="D559" s="5"/>
      <c r="E559" s="63"/>
      <c r="F559" s="64"/>
      <c r="G559" s="65"/>
      <c r="H559" s="66"/>
      <c r="I559" s="69"/>
      <c r="K559" s="41"/>
      <c r="L559" s="41"/>
      <c r="M559" s="41"/>
    </row>
    <row r="560" spans="1:13" s="1" customFormat="1" ht="15.75" customHeight="1" x14ac:dyDescent="0.3">
      <c r="A560" s="5"/>
      <c r="B560" s="5"/>
      <c r="C560" s="17"/>
      <c r="D560" s="5"/>
      <c r="E560" s="63"/>
      <c r="F560" s="64"/>
      <c r="G560" s="65"/>
      <c r="H560" s="66"/>
      <c r="I560" s="69"/>
      <c r="K560" s="41"/>
      <c r="L560" s="41"/>
      <c r="M560" s="41"/>
    </row>
    <row r="561" spans="1:13" s="1" customFormat="1" ht="15.75" customHeight="1" x14ac:dyDescent="0.3">
      <c r="A561" s="5"/>
      <c r="B561" s="5"/>
      <c r="C561" s="17"/>
      <c r="D561" s="5"/>
      <c r="E561" s="63"/>
      <c r="F561" s="64"/>
      <c r="G561" s="65"/>
      <c r="H561" s="66"/>
      <c r="I561" s="69"/>
      <c r="K561" s="41"/>
      <c r="L561" s="41"/>
      <c r="M561" s="41"/>
    </row>
    <row r="562" spans="1:13" s="1" customFormat="1" ht="15.75" customHeight="1" x14ac:dyDescent="0.3">
      <c r="A562" s="5"/>
      <c r="B562" s="5"/>
      <c r="C562" s="17"/>
      <c r="D562" s="5"/>
      <c r="E562" s="63"/>
      <c r="F562" s="64"/>
      <c r="G562" s="65"/>
      <c r="H562" s="66"/>
      <c r="I562" s="69"/>
      <c r="K562" s="41"/>
      <c r="L562" s="41"/>
      <c r="M562" s="41"/>
    </row>
    <row r="563" spans="1:13" s="1" customFormat="1" ht="15.75" customHeight="1" x14ac:dyDescent="0.3">
      <c r="A563" s="5"/>
      <c r="B563" s="5"/>
      <c r="C563" s="17"/>
      <c r="D563" s="5"/>
      <c r="E563" s="63"/>
      <c r="F563" s="64"/>
      <c r="G563" s="65"/>
      <c r="H563" s="66"/>
      <c r="I563" s="69"/>
      <c r="K563" s="41"/>
      <c r="L563" s="41"/>
      <c r="M563" s="41"/>
    </row>
    <row r="564" spans="1:13" s="1" customFormat="1" ht="15.75" customHeight="1" x14ac:dyDescent="0.3">
      <c r="A564" s="5"/>
      <c r="B564" s="5"/>
      <c r="C564" s="17"/>
      <c r="D564" s="5"/>
      <c r="E564" s="63"/>
      <c r="F564" s="64"/>
      <c r="G564" s="65"/>
      <c r="H564" s="66"/>
      <c r="I564" s="69"/>
      <c r="K564" s="41"/>
      <c r="L564" s="41"/>
      <c r="M564" s="41"/>
    </row>
    <row r="565" spans="1:13" s="1" customFormat="1" ht="15.75" customHeight="1" x14ac:dyDescent="0.3">
      <c r="A565" s="5"/>
      <c r="B565" s="5"/>
      <c r="C565" s="17"/>
      <c r="D565" s="5"/>
      <c r="E565" s="63"/>
      <c r="F565" s="64"/>
      <c r="G565" s="65"/>
      <c r="H565" s="66"/>
      <c r="I565" s="69"/>
      <c r="K565" s="41"/>
      <c r="L565" s="41"/>
      <c r="M565" s="41"/>
    </row>
    <row r="566" spans="1:13" s="1" customFormat="1" ht="15.75" customHeight="1" x14ac:dyDescent="0.3">
      <c r="A566" s="5"/>
      <c r="B566" s="5"/>
      <c r="C566" s="17"/>
      <c r="D566" s="5"/>
      <c r="E566" s="63"/>
      <c r="F566" s="64"/>
      <c r="G566" s="65"/>
      <c r="H566" s="66"/>
      <c r="I566" s="69"/>
      <c r="K566" s="41"/>
      <c r="L566" s="41"/>
      <c r="M566" s="41"/>
    </row>
    <row r="567" spans="1:13" s="1" customFormat="1" ht="15.75" customHeight="1" x14ac:dyDescent="0.3">
      <c r="A567" s="5"/>
      <c r="B567" s="5"/>
      <c r="C567" s="17"/>
      <c r="D567" s="5"/>
      <c r="E567" s="63"/>
      <c r="F567" s="64"/>
      <c r="G567" s="65"/>
      <c r="H567" s="66"/>
      <c r="I567" s="69"/>
      <c r="K567" s="41"/>
      <c r="L567" s="41"/>
      <c r="M567" s="41"/>
    </row>
    <row r="568" spans="1:13" s="1" customFormat="1" ht="15.75" customHeight="1" x14ac:dyDescent="0.3">
      <c r="A568" s="5"/>
      <c r="B568" s="5"/>
      <c r="C568" s="17"/>
      <c r="D568" s="5"/>
      <c r="E568" s="63"/>
      <c r="F568" s="64"/>
      <c r="G568" s="65"/>
      <c r="H568" s="66"/>
      <c r="I568" s="69"/>
      <c r="K568" s="41"/>
      <c r="L568" s="41"/>
      <c r="M568" s="41"/>
    </row>
    <row r="569" spans="1:13" s="1" customFormat="1" ht="15.75" customHeight="1" x14ac:dyDescent="0.3">
      <c r="A569" s="5"/>
      <c r="B569" s="5"/>
      <c r="C569" s="17"/>
      <c r="D569" s="5"/>
      <c r="E569" s="63"/>
      <c r="F569" s="64"/>
      <c r="G569" s="65"/>
      <c r="H569" s="66"/>
      <c r="I569" s="69"/>
      <c r="K569" s="41"/>
      <c r="L569" s="41"/>
      <c r="M569" s="41"/>
    </row>
    <row r="570" spans="1:13" s="1" customFormat="1" ht="15.75" customHeight="1" x14ac:dyDescent="0.3">
      <c r="A570" s="5"/>
      <c r="B570" s="5"/>
      <c r="C570" s="17"/>
      <c r="D570" s="5"/>
      <c r="E570" s="63"/>
      <c r="F570" s="64"/>
      <c r="G570" s="65"/>
      <c r="H570" s="66"/>
      <c r="I570" s="69"/>
      <c r="K570" s="41"/>
      <c r="L570" s="41"/>
      <c r="M570" s="41"/>
    </row>
    <row r="571" spans="1:13" s="1" customFormat="1" ht="15.75" customHeight="1" x14ac:dyDescent="0.3">
      <c r="A571" s="5"/>
      <c r="B571" s="5"/>
      <c r="C571" s="17"/>
      <c r="D571" s="5"/>
      <c r="E571" s="63"/>
      <c r="F571" s="64"/>
      <c r="G571" s="65"/>
      <c r="H571" s="66"/>
      <c r="I571" s="69"/>
      <c r="K571" s="41"/>
      <c r="L571" s="41"/>
      <c r="M571" s="41"/>
    </row>
    <row r="572" spans="1:13" s="1" customFormat="1" ht="15.75" customHeight="1" x14ac:dyDescent="0.3">
      <c r="A572" s="5"/>
      <c r="B572" s="5"/>
      <c r="C572" s="17"/>
      <c r="D572" s="5"/>
      <c r="E572" s="63"/>
      <c r="F572" s="64"/>
      <c r="G572" s="65"/>
      <c r="H572" s="66"/>
      <c r="I572" s="69"/>
      <c r="K572" s="41"/>
      <c r="L572" s="41"/>
      <c r="M572" s="41"/>
    </row>
    <row r="573" spans="1:13" s="1" customFormat="1" ht="15.75" customHeight="1" x14ac:dyDescent="0.3">
      <c r="A573" s="5"/>
      <c r="B573" s="5"/>
      <c r="C573" s="17"/>
      <c r="D573" s="5"/>
      <c r="E573" s="63"/>
      <c r="F573" s="64"/>
      <c r="G573" s="65"/>
      <c r="H573" s="66"/>
      <c r="I573" s="69"/>
      <c r="K573" s="41"/>
      <c r="L573" s="41"/>
      <c r="M573" s="41"/>
    </row>
    <row r="574" spans="1:13" s="1" customFormat="1" ht="15.75" customHeight="1" x14ac:dyDescent="0.3">
      <c r="A574" s="5"/>
      <c r="B574" s="5"/>
      <c r="C574" s="17"/>
      <c r="D574" s="5"/>
      <c r="E574" s="63"/>
      <c r="F574" s="64"/>
      <c r="G574" s="65"/>
      <c r="H574" s="66"/>
      <c r="I574" s="69"/>
      <c r="K574" s="41"/>
      <c r="L574" s="41"/>
      <c r="M574" s="41"/>
    </row>
    <row r="575" spans="1:13" s="1" customFormat="1" ht="15.75" customHeight="1" x14ac:dyDescent="0.3">
      <c r="A575" s="5"/>
      <c r="B575" s="5"/>
      <c r="C575" s="17"/>
      <c r="D575" s="5"/>
      <c r="E575" s="63"/>
      <c r="F575" s="64"/>
      <c r="G575" s="65"/>
      <c r="H575" s="66"/>
      <c r="I575" s="69"/>
      <c r="K575" s="41"/>
      <c r="L575" s="41"/>
      <c r="M575" s="41"/>
    </row>
    <row r="576" spans="1:13" s="1" customFormat="1" ht="15.75" customHeight="1" x14ac:dyDescent="0.3">
      <c r="A576" s="5"/>
      <c r="B576" s="5"/>
      <c r="C576" s="17"/>
      <c r="D576" s="5"/>
      <c r="E576" s="63"/>
      <c r="F576" s="64"/>
      <c r="G576" s="65"/>
      <c r="H576" s="66"/>
      <c r="I576" s="69"/>
      <c r="K576" s="41"/>
      <c r="L576" s="41"/>
      <c r="M576" s="41"/>
    </row>
    <row r="577" spans="1:13" s="1" customFormat="1" ht="15.75" customHeight="1" x14ac:dyDescent="0.3">
      <c r="A577" s="5"/>
      <c r="B577" s="5"/>
      <c r="C577" s="17"/>
      <c r="D577" s="5"/>
      <c r="E577" s="63"/>
      <c r="F577" s="64"/>
      <c r="G577" s="65"/>
      <c r="H577" s="66"/>
      <c r="I577" s="69"/>
      <c r="K577" s="41"/>
      <c r="L577" s="41"/>
      <c r="M577" s="41"/>
    </row>
    <row r="578" spans="1:13" s="1" customFormat="1" ht="15.75" customHeight="1" x14ac:dyDescent="0.3">
      <c r="A578" s="5"/>
      <c r="B578" s="5"/>
      <c r="C578" s="17"/>
      <c r="D578" s="5"/>
      <c r="E578" s="63"/>
      <c r="F578" s="64"/>
      <c r="G578" s="65"/>
      <c r="H578" s="66"/>
      <c r="I578" s="69"/>
      <c r="K578" s="41"/>
      <c r="L578" s="41"/>
      <c r="M578" s="41"/>
    </row>
    <row r="579" spans="1:13" s="1" customFormat="1" ht="15.75" customHeight="1" x14ac:dyDescent="0.3">
      <c r="A579" s="5"/>
      <c r="B579" s="5"/>
      <c r="C579" s="17"/>
      <c r="D579" s="5"/>
      <c r="E579" s="63"/>
      <c r="F579" s="64"/>
      <c r="G579" s="65"/>
      <c r="H579" s="66"/>
      <c r="I579" s="69"/>
      <c r="K579" s="41"/>
      <c r="L579" s="41"/>
      <c r="M579" s="41"/>
    </row>
    <row r="580" spans="1:13" s="1" customFormat="1" ht="15.75" customHeight="1" x14ac:dyDescent="0.3">
      <c r="A580" s="5"/>
      <c r="B580" s="5"/>
      <c r="C580" s="17"/>
      <c r="D580" s="5"/>
      <c r="E580" s="63"/>
      <c r="F580" s="64"/>
      <c r="G580" s="65"/>
      <c r="H580" s="66"/>
      <c r="I580" s="69"/>
      <c r="K580" s="41"/>
      <c r="L580" s="41"/>
      <c r="M580" s="41"/>
    </row>
    <row r="581" spans="1:13" s="1" customFormat="1" ht="15.75" customHeight="1" x14ac:dyDescent="0.3">
      <c r="A581" s="5"/>
      <c r="B581" s="5"/>
      <c r="C581" s="17"/>
      <c r="D581" s="5"/>
      <c r="E581" s="63"/>
      <c r="F581" s="64"/>
      <c r="G581" s="65"/>
      <c r="H581" s="66"/>
      <c r="I581" s="69"/>
      <c r="K581" s="41"/>
      <c r="L581" s="41"/>
      <c r="M581" s="41"/>
    </row>
    <row r="582" spans="1:13" s="1" customFormat="1" ht="15.75" customHeight="1" x14ac:dyDescent="0.3">
      <c r="A582" s="5"/>
      <c r="B582" s="5"/>
      <c r="C582" s="17"/>
      <c r="D582" s="5"/>
      <c r="E582" s="63"/>
      <c r="F582" s="64"/>
      <c r="G582" s="65"/>
      <c r="H582" s="66"/>
      <c r="I582" s="69"/>
      <c r="K582" s="41"/>
      <c r="L582" s="41"/>
      <c r="M582" s="41"/>
    </row>
    <row r="583" spans="1:13" s="1" customFormat="1" ht="15.75" customHeight="1" x14ac:dyDescent="0.3">
      <c r="A583" s="5"/>
      <c r="B583" s="5"/>
      <c r="C583" s="17"/>
      <c r="D583" s="5"/>
      <c r="E583" s="63"/>
      <c r="F583" s="64"/>
      <c r="G583" s="65"/>
      <c r="H583" s="66"/>
      <c r="I583" s="69"/>
      <c r="K583" s="41"/>
      <c r="L583" s="41"/>
      <c r="M583" s="41"/>
    </row>
    <row r="584" spans="1:13" s="1" customFormat="1" ht="15.75" customHeight="1" x14ac:dyDescent="0.3">
      <c r="A584" s="5"/>
      <c r="B584" s="5"/>
      <c r="C584" s="17"/>
      <c r="D584" s="5"/>
      <c r="E584" s="63"/>
      <c r="F584" s="64"/>
      <c r="G584" s="65"/>
      <c r="H584" s="66"/>
      <c r="I584" s="69"/>
      <c r="K584" s="41"/>
      <c r="L584" s="41"/>
      <c r="M584" s="41"/>
    </row>
    <row r="585" spans="1:13" s="1" customFormat="1" ht="15.75" customHeight="1" x14ac:dyDescent="0.3">
      <c r="A585" s="5"/>
      <c r="B585" s="5"/>
      <c r="C585" s="17"/>
      <c r="D585" s="5"/>
      <c r="E585" s="63"/>
      <c r="F585" s="64"/>
      <c r="G585" s="65"/>
      <c r="H585" s="66"/>
      <c r="I585" s="69"/>
      <c r="K585" s="41"/>
      <c r="L585" s="41"/>
      <c r="M585" s="41"/>
    </row>
    <row r="586" spans="1:13" s="1" customFormat="1" ht="15.75" customHeight="1" x14ac:dyDescent="0.3">
      <c r="A586" s="5"/>
      <c r="B586" s="5"/>
      <c r="C586" s="17"/>
      <c r="D586" s="5"/>
      <c r="E586" s="63"/>
      <c r="F586" s="64"/>
      <c r="G586" s="65"/>
      <c r="H586" s="66"/>
      <c r="I586" s="69"/>
      <c r="K586" s="41"/>
      <c r="L586" s="41"/>
      <c r="M586" s="41"/>
    </row>
    <row r="587" spans="1:13" s="1" customFormat="1" ht="15.75" customHeight="1" x14ac:dyDescent="0.3">
      <c r="A587" s="5"/>
      <c r="B587" s="5"/>
      <c r="C587" s="17"/>
      <c r="D587" s="5"/>
      <c r="E587" s="63"/>
      <c r="F587" s="64"/>
      <c r="G587" s="65"/>
      <c r="H587" s="66"/>
      <c r="I587" s="69"/>
      <c r="K587" s="41"/>
      <c r="L587" s="41"/>
      <c r="M587" s="41"/>
    </row>
    <row r="588" spans="1:13" s="1" customFormat="1" ht="15.75" customHeight="1" x14ac:dyDescent="0.3">
      <c r="A588" s="5"/>
      <c r="B588" s="5"/>
      <c r="C588" s="17"/>
      <c r="D588" s="5"/>
      <c r="E588" s="63"/>
      <c r="F588" s="64"/>
      <c r="G588" s="65"/>
      <c r="H588" s="66"/>
      <c r="I588" s="69"/>
      <c r="K588" s="41"/>
      <c r="L588" s="41"/>
      <c r="M588" s="41"/>
    </row>
    <row r="589" spans="1:13" s="1" customFormat="1" ht="15.75" customHeight="1" x14ac:dyDescent="0.3">
      <c r="A589" s="5"/>
      <c r="B589" s="5"/>
      <c r="C589" s="17"/>
      <c r="D589" s="5"/>
      <c r="E589" s="63"/>
      <c r="F589" s="64"/>
      <c r="G589" s="65"/>
      <c r="H589" s="66"/>
      <c r="I589" s="69"/>
      <c r="K589" s="41"/>
      <c r="L589" s="41"/>
      <c r="M589" s="41"/>
    </row>
    <row r="590" spans="1:13" s="1" customFormat="1" ht="15.75" customHeight="1" x14ac:dyDescent="0.3">
      <c r="A590" s="5"/>
      <c r="B590" s="5"/>
      <c r="C590" s="17"/>
      <c r="D590" s="5"/>
      <c r="E590" s="63"/>
      <c r="F590" s="64"/>
      <c r="G590" s="65"/>
      <c r="H590" s="66"/>
      <c r="I590" s="69"/>
      <c r="K590" s="41"/>
      <c r="L590" s="41"/>
      <c r="M590" s="41"/>
    </row>
    <row r="591" spans="1:13" s="1" customFormat="1" ht="15.75" customHeight="1" x14ac:dyDescent="0.3">
      <c r="A591" s="5"/>
      <c r="B591" s="5"/>
      <c r="C591" s="17"/>
      <c r="D591" s="5"/>
      <c r="E591" s="63"/>
      <c r="F591" s="64"/>
      <c r="G591" s="65"/>
      <c r="H591" s="66"/>
      <c r="I591" s="69"/>
      <c r="K591" s="41"/>
      <c r="L591" s="41"/>
      <c r="M591" s="41"/>
    </row>
    <row r="592" spans="1:13" s="1" customFormat="1" ht="15.75" customHeight="1" x14ac:dyDescent="0.3">
      <c r="A592" s="5"/>
      <c r="B592" s="5"/>
      <c r="C592" s="17"/>
      <c r="D592" s="5"/>
      <c r="E592" s="63"/>
      <c r="F592" s="64"/>
      <c r="G592" s="65"/>
      <c r="H592" s="66"/>
      <c r="I592" s="69"/>
      <c r="K592" s="41"/>
      <c r="L592" s="41"/>
      <c r="M592" s="41"/>
    </row>
    <row r="593" spans="1:13" s="1" customFormat="1" ht="15.75" customHeight="1" x14ac:dyDescent="0.3">
      <c r="A593" s="5"/>
      <c r="B593" s="5"/>
      <c r="C593" s="17"/>
      <c r="D593" s="5"/>
      <c r="E593" s="63"/>
      <c r="F593" s="64"/>
      <c r="G593" s="65"/>
      <c r="H593" s="66"/>
      <c r="I593" s="69"/>
      <c r="K593" s="41"/>
      <c r="L593" s="41"/>
      <c r="M593" s="41"/>
    </row>
    <row r="594" spans="1:13" s="1" customFormat="1" ht="15.75" customHeight="1" x14ac:dyDescent="0.3">
      <c r="A594" s="5"/>
      <c r="B594" s="5"/>
      <c r="C594" s="17"/>
      <c r="D594" s="5"/>
      <c r="E594" s="63"/>
      <c r="F594" s="64"/>
      <c r="G594" s="65"/>
      <c r="H594" s="66"/>
      <c r="I594" s="69"/>
      <c r="K594" s="41"/>
      <c r="L594" s="41"/>
      <c r="M594" s="41"/>
    </row>
    <row r="595" spans="1:13" s="1" customFormat="1" ht="15.75" customHeight="1" x14ac:dyDescent="0.3">
      <c r="A595" s="5"/>
      <c r="B595" s="5"/>
      <c r="C595" s="17"/>
      <c r="D595" s="5"/>
      <c r="E595" s="63"/>
      <c r="F595" s="64"/>
      <c r="G595" s="65"/>
      <c r="H595" s="66"/>
      <c r="I595" s="69"/>
      <c r="K595" s="41"/>
      <c r="L595" s="41"/>
      <c r="M595" s="41"/>
    </row>
    <row r="596" spans="1:13" s="1" customFormat="1" ht="15.75" customHeight="1" x14ac:dyDescent="0.3">
      <c r="A596" s="5"/>
      <c r="B596" s="5"/>
      <c r="C596" s="17"/>
      <c r="D596" s="5"/>
      <c r="E596" s="63"/>
      <c r="F596" s="64"/>
      <c r="G596" s="65"/>
      <c r="H596" s="66"/>
      <c r="I596" s="69"/>
      <c r="K596" s="41"/>
      <c r="L596" s="41"/>
      <c r="M596" s="41"/>
    </row>
    <row r="597" spans="1:13" s="1" customFormat="1" ht="15.75" customHeight="1" x14ac:dyDescent="0.3">
      <c r="A597" s="5"/>
      <c r="B597" s="5"/>
      <c r="C597" s="17"/>
      <c r="D597" s="5"/>
      <c r="E597" s="63"/>
      <c r="F597" s="64"/>
      <c r="G597" s="65"/>
      <c r="H597" s="66"/>
      <c r="I597" s="69"/>
      <c r="K597" s="41"/>
      <c r="L597" s="41"/>
      <c r="M597" s="41"/>
    </row>
    <row r="598" spans="1:13" s="1" customFormat="1" ht="15.75" customHeight="1" x14ac:dyDescent="0.3">
      <c r="A598" s="5"/>
      <c r="B598" s="5"/>
      <c r="C598" s="17"/>
      <c r="D598" s="5"/>
      <c r="E598" s="63"/>
      <c r="F598" s="64"/>
      <c r="G598" s="65"/>
      <c r="H598" s="66"/>
      <c r="I598" s="69"/>
      <c r="K598" s="41"/>
      <c r="L598" s="41"/>
      <c r="M598" s="41"/>
    </row>
    <row r="599" spans="1:13" s="1" customFormat="1" ht="15.75" customHeight="1" x14ac:dyDescent="0.3">
      <c r="A599" s="5"/>
      <c r="B599" s="5"/>
      <c r="C599" s="17"/>
      <c r="D599" s="5"/>
      <c r="E599" s="63"/>
      <c r="F599" s="64"/>
      <c r="G599" s="65"/>
      <c r="H599" s="66"/>
      <c r="I599" s="69"/>
      <c r="K599" s="41"/>
      <c r="L599" s="41"/>
      <c r="M599" s="41"/>
    </row>
    <row r="600" spans="1:13" s="1" customFormat="1" ht="15.75" customHeight="1" x14ac:dyDescent="0.3">
      <c r="A600" s="5"/>
      <c r="B600" s="5"/>
      <c r="C600" s="17"/>
      <c r="D600" s="5"/>
      <c r="E600" s="63"/>
      <c r="F600" s="64"/>
      <c r="G600" s="65"/>
      <c r="H600" s="66"/>
      <c r="I600" s="69"/>
      <c r="K600" s="41"/>
      <c r="L600" s="41"/>
      <c r="M600" s="41"/>
    </row>
    <row r="601" spans="1:13" s="1" customFormat="1" ht="15.75" customHeight="1" x14ac:dyDescent="0.3">
      <c r="A601" s="5"/>
      <c r="B601" s="5"/>
      <c r="C601" s="17"/>
      <c r="D601" s="5"/>
      <c r="E601" s="63"/>
      <c r="F601" s="64"/>
      <c r="G601" s="65"/>
      <c r="H601" s="66"/>
      <c r="I601" s="69"/>
      <c r="K601" s="41"/>
      <c r="L601" s="41"/>
      <c r="M601" s="41"/>
    </row>
    <row r="602" spans="1:13" s="1" customFormat="1" ht="15.75" customHeight="1" x14ac:dyDescent="0.3">
      <c r="A602" s="5"/>
      <c r="B602" s="5"/>
      <c r="C602" s="17"/>
      <c r="D602" s="5"/>
      <c r="E602" s="63"/>
      <c r="F602" s="64"/>
      <c r="G602" s="65"/>
      <c r="H602" s="66"/>
      <c r="I602" s="69"/>
      <c r="K602" s="41"/>
      <c r="L602" s="41"/>
      <c r="M602" s="41"/>
    </row>
    <row r="603" spans="1:13" s="1" customFormat="1" ht="15.75" customHeight="1" x14ac:dyDescent="0.3">
      <c r="A603" s="5"/>
      <c r="B603" s="5"/>
      <c r="C603" s="17"/>
      <c r="D603" s="5"/>
      <c r="E603" s="63"/>
      <c r="F603" s="64"/>
      <c r="G603" s="65"/>
      <c r="H603" s="66"/>
      <c r="I603" s="69"/>
      <c r="K603" s="41"/>
      <c r="L603" s="41"/>
      <c r="M603" s="41"/>
    </row>
    <row r="604" spans="1:13" s="1" customFormat="1" ht="15.75" customHeight="1" x14ac:dyDescent="0.3">
      <c r="A604" s="5"/>
      <c r="B604" s="5"/>
      <c r="C604" s="17"/>
      <c r="D604" s="5"/>
      <c r="E604" s="63"/>
      <c r="F604" s="64"/>
      <c r="G604" s="65"/>
      <c r="H604" s="66"/>
      <c r="I604" s="69"/>
      <c r="K604" s="41"/>
      <c r="L604" s="41"/>
      <c r="M604" s="41"/>
    </row>
    <row r="605" spans="1:13" s="1" customFormat="1" ht="15.75" customHeight="1" x14ac:dyDescent="0.3">
      <c r="A605" s="5"/>
      <c r="B605" s="5"/>
      <c r="C605" s="17"/>
      <c r="D605" s="5"/>
      <c r="E605" s="63"/>
      <c r="F605" s="64"/>
      <c r="G605" s="65"/>
      <c r="H605" s="66"/>
      <c r="I605" s="69"/>
      <c r="K605" s="41"/>
      <c r="L605" s="41"/>
      <c r="M605" s="41"/>
    </row>
    <row r="606" spans="1:13" s="1" customFormat="1" ht="15.75" customHeight="1" x14ac:dyDescent="0.3">
      <c r="A606" s="5"/>
      <c r="B606" s="5"/>
      <c r="C606" s="17"/>
      <c r="D606" s="5"/>
      <c r="E606" s="63"/>
      <c r="F606" s="64"/>
      <c r="G606" s="65"/>
      <c r="H606" s="66"/>
      <c r="I606" s="69"/>
      <c r="K606" s="41"/>
      <c r="L606" s="41"/>
      <c r="M606" s="41"/>
    </row>
    <row r="607" spans="1:13" s="1" customFormat="1" ht="15.75" customHeight="1" x14ac:dyDescent="0.3">
      <c r="A607" s="5"/>
      <c r="B607" s="5"/>
      <c r="C607" s="17"/>
      <c r="D607" s="5"/>
      <c r="E607" s="63"/>
      <c r="F607" s="64"/>
      <c r="G607" s="65"/>
      <c r="H607" s="66"/>
      <c r="I607" s="69"/>
      <c r="K607" s="41"/>
      <c r="L607" s="41"/>
      <c r="M607" s="41"/>
    </row>
    <row r="608" spans="1:13" s="1" customFormat="1" ht="15.75" customHeight="1" x14ac:dyDescent="0.3">
      <c r="A608" s="5"/>
      <c r="B608" s="5"/>
      <c r="C608" s="17"/>
      <c r="D608" s="5"/>
      <c r="E608" s="63"/>
      <c r="F608" s="64"/>
      <c r="G608" s="65"/>
      <c r="H608" s="66"/>
      <c r="I608" s="69"/>
      <c r="K608" s="41"/>
      <c r="L608" s="41"/>
      <c r="M608" s="41"/>
    </row>
    <row r="609" spans="1:13" s="1" customFormat="1" ht="15.75" customHeight="1" x14ac:dyDescent="0.3">
      <c r="A609" s="5"/>
      <c r="B609" s="5"/>
      <c r="C609" s="17"/>
      <c r="D609" s="5"/>
      <c r="E609" s="63"/>
      <c r="F609" s="64"/>
      <c r="G609" s="65"/>
      <c r="H609" s="66"/>
      <c r="I609" s="69"/>
      <c r="K609" s="41"/>
      <c r="L609" s="41"/>
      <c r="M609" s="41"/>
    </row>
    <row r="610" spans="1:13" s="1" customFormat="1" ht="15.75" customHeight="1" x14ac:dyDescent="0.3">
      <c r="A610" s="5"/>
      <c r="B610" s="5"/>
      <c r="C610" s="17"/>
      <c r="D610" s="5"/>
      <c r="E610" s="63"/>
      <c r="F610" s="64"/>
      <c r="G610" s="65"/>
      <c r="H610" s="66"/>
      <c r="I610" s="69"/>
      <c r="K610" s="41"/>
      <c r="L610" s="41"/>
      <c r="M610" s="41"/>
    </row>
    <row r="611" spans="1:13" s="1" customFormat="1" ht="15.75" customHeight="1" x14ac:dyDescent="0.3">
      <c r="A611" s="5"/>
      <c r="B611" s="5"/>
      <c r="C611" s="17"/>
      <c r="D611" s="5"/>
      <c r="E611" s="63"/>
      <c r="F611" s="64"/>
      <c r="G611" s="65"/>
      <c r="H611" s="66"/>
      <c r="I611" s="69"/>
      <c r="K611" s="41"/>
      <c r="L611" s="41"/>
      <c r="M611" s="41"/>
    </row>
    <row r="612" spans="1:13" s="1" customFormat="1" ht="15.75" customHeight="1" x14ac:dyDescent="0.3">
      <c r="A612" s="5"/>
      <c r="B612" s="5"/>
      <c r="C612" s="17"/>
      <c r="D612" s="5"/>
      <c r="E612" s="63"/>
      <c r="F612" s="64"/>
      <c r="G612" s="65"/>
      <c r="H612" s="66"/>
      <c r="I612" s="69"/>
      <c r="K612" s="41"/>
      <c r="L612" s="41"/>
      <c r="M612" s="41"/>
    </row>
    <row r="613" spans="1:13" s="1" customFormat="1" ht="15.75" customHeight="1" x14ac:dyDescent="0.3">
      <c r="A613" s="5"/>
      <c r="B613" s="5"/>
      <c r="C613" s="17"/>
      <c r="D613" s="5"/>
      <c r="E613" s="63"/>
      <c r="F613" s="64"/>
      <c r="G613" s="65"/>
      <c r="H613" s="66"/>
      <c r="I613" s="69"/>
      <c r="K613" s="41"/>
      <c r="L613" s="41"/>
      <c r="M613" s="41"/>
    </row>
    <row r="614" spans="1:13" s="1" customFormat="1" ht="15.75" customHeight="1" x14ac:dyDescent="0.3">
      <c r="A614" s="5"/>
      <c r="B614" s="5"/>
      <c r="C614" s="17"/>
      <c r="D614" s="5"/>
      <c r="E614" s="63"/>
      <c r="F614" s="64"/>
      <c r="G614" s="65"/>
      <c r="H614" s="66"/>
      <c r="I614" s="69"/>
      <c r="K614" s="41"/>
      <c r="L614" s="41"/>
      <c r="M614" s="41"/>
    </row>
    <row r="615" spans="1:13" s="1" customFormat="1" ht="15.75" customHeight="1" x14ac:dyDescent="0.3">
      <c r="A615" s="5"/>
      <c r="B615" s="5"/>
      <c r="C615" s="17"/>
      <c r="D615" s="5"/>
      <c r="E615" s="63"/>
      <c r="F615" s="64"/>
      <c r="G615" s="65"/>
      <c r="H615" s="66"/>
      <c r="I615" s="69"/>
      <c r="K615" s="41"/>
      <c r="L615" s="41"/>
      <c r="M615" s="41"/>
    </row>
    <row r="616" spans="1:13" s="1" customFormat="1" ht="15.75" customHeight="1" x14ac:dyDescent="0.3">
      <c r="A616" s="5"/>
      <c r="B616" s="5"/>
      <c r="C616" s="17"/>
      <c r="D616" s="5"/>
      <c r="E616" s="63"/>
      <c r="F616" s="64"/>
      <c r="G616" s="65"/>
      <c r="H616" s="66"/>
      <c r="I616" s="69"/>
      <c r="K616" s="41"/>
      <c r="L616" s="41"/>
      <c r="M616" s="41"/>
    </row>
    <row r="617" spans="1:13" s="1" customFormat="1" ht="15.75" customHeight="1" x14ac:dyDescent="0.3">
      <c r="A617" s="5"/>
      <c r="B617" s="5"/>
      <c r="C617" s="17"/>
      <c r="D617" s="5"/>
      <c r="E617" s="63"/>
      <c r="F617" s="64"/>
      <c r="G617" s="65"/>
      <c r="H617" s="66"/>
      <c r="I617" s="69"/>
      <c r="K617" s="41"/>
      <c r="L617" s="41"/>
      <c r="M617" s="41"/>
    </row>
    <row r="618" spans="1:13" s="1" customFormat="1" ht="15.75" customHeight="1" x14ac:dyDescent="0.3">
      <c r="A618" s="5"/>
      <c r="B618" s="5"/>
      <c r="C618" s="17"/>
      <c r="D618" s="5"/>
      <c r="E618" s="63"/>
      <c r="F618" s="64"/>
      <c r="G618" s="65"/>
      <c r="H618" s="66"/>
      <c r="I618" s="69"/>
      <c r="K618" s="41"/>
      <c r="L618" s="41"/>
      <c r="M618" s="41"/>
    </row>
    <row r="619" spans="1:13" s="1" customFormat="1" ht="15.75" customHeight="1" x14ac:dyDescent="0.3">
      <c r="A619" s="5"/>
      <c r="B619" s="5"/>
      <c r="C619" s="17"/>
      <c r="D619" s="5"/>
      <c r="E619" s="63"/>
      <c r="F619" s="64"/>
      <c r="G619" s="65"/>
      <c r="H619" s="66"/>
      <c r="I619" s="69"/>
      <c r="K619" s="41"/>
      <c r="L619" s="41"/>
      <c r="M619" s="41"/>
    </row>
    <row r="620" spans="1:13" s="1" customFormat="1" ht="15.75" customHeight="1" x14ac:dyDescent="0.3">
      <c r="A620" s="5"/>
      <c r="B620" s="5"/>
      <c r="C620" s="17"/>
      <c r="D620" s="5"/>
      <c r="E620" s="63"/>
      <c r="F620" s="64"/>
      <c r="G620" s="65"/>
      <c r="H620" s="66"/>
      <c r="I620" s="69"/>
      <c r="K620" s="41"/>
      <c r="L620" s="41"/>
      <c r="M620" s="41"/>
    </row>
    <row r="621" spans="1:13" s="1" customFormat="1" ht="15.75" customHeight="1" x14ac:dyDescent="0.3">
      <c r="A621" s="5"/>
      <c r="B621" s="5"/>
      <c r="C621" s="17"/>
      <c r="D621" s="5"/>
      <c r="E621" s="63"/>
      <c r="F621" s="64"/>
      <c r="G621" s="65"/>
      <c r="H621" s="66"/>
      <c r="I621" s="69"/>
      <c r="K621" s="41"/>
      <c r="L621" s="41"/>
      <c r="M621" s="41"/>
    </row>
    <row r="622" spans="1:13" s="1" customFormat="1" ht="15.75" customHeight="1" x14ac:dyDescent="0.3">
      <c r="A622" s="5"/>
      <c r="B622" s="5"/>
      <c r="C622" s="17"/>
      <c r="D622" s="5"/>
      <c r="E622" s="63"/>
      <c r="F622" s="64"/>
      <c r="G622" s="65"/>
      <c r="H622" s="66"/>
      <c r="I622" s="69"/>
      <c r="K622" s="41"/>
      <c r="L622" s="41"/>
      <c r="M622" s="41"/>
    </row>
    <row r="623" spans="1:13" s="1" customFormat="1" ht="15.75" customHeight="1" x14ac:dyDescent="0.3">
      <c r="A623" s="5"/>
      <c r="B623" s="5"/>
      <c r="C623" s="17"/>
      <c r="D623" s="5"/>
      <c r="E623" s="63"/>
      <c r="F623" s="64"/>
      <c r="G623" s="65"/>
      <c r="H623" s="66"/>
      <c r="I623" s="69"/>
      <c r="K623" s="41"/>
      <c r="L623" s="41"/>
      <c r="M623" s="41"/>
    </row>
    <row r="624" spans="1:13" s="1" customFormat="1" ht="15.75" customHeight="1" x14ac:dyDescent="0.3">
      <c r="A624" s="5"/>
      <c r="B624" s="5"/>
      <c r="C624" s="17"/>
      <c r="D624" s="5"/>
      <c r="E624" s="63"/>
      <c r="F624" s="64"/>
      <c r="G624" s="65"/>
      <c r="H624" s="66"/>
      <c r="I624" s="69"/>
      <c r="K624" s="41"/>
      <c r="L624" s="41"/>
      <c r="M624" s="41"/>
    </row>
    <row r="625" spans="1:13" s="1" customFormat="1" ht="15.75" customHeight="1" x14ac:dyDescent="0.3">
      <c r="A625" s="5"/>
      <c r="B625" s="5"/>
      <c r="C625" s="17"/>
      <c r="D625" s="5"/>
      <c r="E625" s="63"/>
      <c r="F625" s="64"/>
      <c r="G625" s="65"/>
      <c r="H625" s="66"/>
      <c r="I625" s="69"/>
      <c r="K625" s="41"/>
      <c r="L625" s="41"/>
      <c r="M625" s="41"/>
    </row>
    <row r="626" spans="1:13" s="1" customFormat="1" ht="15.75" customHeight="1" x14ac:dyDescent="0.3">
      <c r="A626" s="5"/>
      <c r="B626" s="5"/>
      <c r="C626" s="17"/>
      <c r="D626" s="5"/>
      <c r="E626" s="63"/>
      <c r="F626" s="64"/>
      <c r="G626" s="65"/>
      <c r="H626" s="66"/>
      <c r="I626" s="69"/>
      <c r="K626" s="41"/>
      <c r="L626" s="41"/>
      <c r="M626" s="41"/>
    </row>
    <row r="627" spans="1:13" s="1" customFormat="1" ht="15.75" customHeight="1" x14ac:dyDescent="0.3">
      <c r="A627" s="5"/>
      <c r="B627" s="5"/>
      <c r="C627" s="17"/>
      <c r="D627" s="5"/>
      <c r="E627" s="63"/>
      <c r="F627" s="64"/>
      <c r="G627" s="65"/>
      <c r="H627" s="66"/>
      <c r="I627" s="69"/>
      <c r="K627" s="41"/>
      <c r="L627" s="41"/>
      <c r="M627" s="41"/>
    </row>
    <row r="628" spans="1:13" s="1" customFormat="1" ht="15.75" customHeight="1" x14ac:dyDescent="0.3">
      <c r="A628" s="5"/>
      <c r="B628" s="5"/>
      <c r="C628" s="17"/>
      <c r="D628" s="5"/>
      <c r="E628" s="63"/>
      <c r="F628" s="64"/>
      <c r="G628" s="65"/>
      <c r="H628" s="66"/>
      <c r="I628" s="69"/>
      <c r="K628" s="41"/>
      <c r="L628" s="41"/>
      <c r="M628" s="41"/>
    </row>
    <row r="629" spans="1:13" s="1" customFormat="1" ht="15.75" customHeight="1" x14ac:dyDescent="0.3">
      <c r="A629" s="5"/>
      <c r="B629" s="5"/>
      <c r="C629" s="17"/>
      <c r="D629" s="5"/>
      <c r="E629" s="63"/>
      <c r="F629" s="64"/>
      <c r="G629" s="65"/>
      <c r="H629" s="66"/>
      <c r="I629" s="69"/>
      <c r="K629" s="41"/>
      <c r="L629" s="41"/>
      <c r="M629" s="41"/>
    </row>
    <row r="630" spans="1:13" s="1" customFormat="1" ht="15.75" customHeight="1" x14ac:dyDescent="0.3">
      <c r="A630" s="5"/>
      <c r="B630" s="5"/>
      <c r="C630" s="17"/>
      <c r="D630" s="5"/>
      <c r="E630" s="63"/>
      <c r="F630" s="64"/>
      <c r="G630" s="65"/>
      <c r="H630" s="66"/>
      <c r="I630" s="69"/>
      <c r="K630" s="41"/>
      <c r="L630" s="41"/>
      <c r="M630" s="41"/>
    </row>
    <row r="631" spans="1:13" s="1" customFormat="1" ht="15.75" customHeight="1" x14ac:dyDescent="0.3">
      <c r="A631" s="5"/>
      <c r="B631" s="5"/>
      <c r="C631" s="17"/>
      <c r="D631" s="5"/>
      <c r="E631" s="63"/>
      <c r="F631" s="64"/>
      <c r="G631" s="65"/>
      <c r="H631" s="66"/>
      <c r="I631" s="69"/>
      <c r="K631" s="41"/>
      <c r="L631" s="41"/>
      <c r="M631" s="41"/>
    </row>
    <row r="632" spans="1:13" s="1" customFormat="1" ht="15.75" customHeight="1" x14ac:dyDescent="0.3">
      <c r="A632" s="5"/>
      <c r="B632" s="5"/>
      <c r="C632" s="17"/>
      <c r="D632" s="5"/>
      <c r="E632" s="63"/>
      <c r="F632" s="64"/>
      <c r="G632" s="65"/>
      <c r="H632" s="66"/>
      <c r="I632" s="69"/>
      <c r="K632" s="41"/>
      <c r="L632" s="41"/>
      <c r="M632" s="41"/>
    </row>
    <row r="633" spans="1:13" s="1" customFormat="1" ht="15.75" customHeight="1" x14ac:dyDescent="0.3">
      <c r="A633" s="5"/>
      <c r="B633" s="5"/>
      <c r="C633" s="17"/>
      <c r="D633" s="5"/>
      <c r="E633" s="63"/>
      <c r="F633" s="64"/>
      <c r="G633" s="65"/>
      <c r="H633" s="66"/>
      <c r="I633" s="69"/>
      <c r="K633" s="41"/>
      <c r="L633" s="41"/>
      <c r="M633" s="41"/>
    </row>
    <row r="634" spans="1:13" s="1" customFormat="1" ht="15.75" customHeight="1" x14ac:dyDescent="0.3">
      <c r="A634" s="5"/>
      <c r="B634" s="5"/>
      <c r="C634" s="17"/>
      <c r="D634" s="5"/>
      <c r="E634" s="63"/>
      <c r="F634" s="64"/>
      <c r="G634" s="65"/>
      <c r="H634" s="66"/>
      <c r="I634" s="69"/>
      <c r="K634" s="41"/>
      <c r="L634" s="41"/>
      <c r="M634" s="41"/>
    </row>
    <row r="635" spans="1:13" s="1" customFormat="1" ht="15.75" customHeight="1" x14ac:dyDescent="0.3">
      <c r="A635" s="5"/>
      <c r="B635" s="5"/>
      <c r="C635" s="17"/>
      <c r="D635" s="5"/>
      <c r="E635" s="63"/>
      <c r="F635" s="64"/>
      <c r="G635" s="65"/>
      <c r="H635" s="66"/>
      <c r="I635" s="69"/>
      <c r="K635" s="41"/>
      <c r="L635" s="41"/>
      <c r="M635" s="41"/>
    </row>
    <row r="636" spans="1:13" s="1" customFormat="1" ht="15.75" customHeight="1" x14ac:dyDescent="0.3">
      <c r="A636" s="5"/>
      <c r="B636" s="5"/>
      <c r="C636" s="17"/>
      <c r="D636" s="5"/>
      <c r="E636" s="63"/>
      <c r="F636" s="64"/>
      <c r="G636" s="65"/>
      <c r="H636" s="66"/>
      <c r="I636" s="69"/>
      <c r="K636" s="41"/>
      <c r="L636" s="41"/>
      <c r="M636" s="41"/>
    </row>
    <row r="637" spans="1:13" s="1" customFormat="1" ht="15.75" customHeight="1" x14ac:dyDescent="0.3">
      <c r="A637" s="5"/>
      <c r="B637" s="5"/>
      <c r="C637" s="17"/>
      <c r="D637" s="5"/>
      <c r="E637" s="63"/>
      <c r="F637" s="64"/>
      <c r="G637" s="65"/>
      <c r="H637" s="66"/>
      <c r="I637" s="69"/>
      <c r="K637" s="41"/>
      <c r="L637" s="41"/>
      <c r="M637" s="41"/>
    </row>
    <row r="638" spans="1:13" s="1" customFormat="1" ht="15.75" customHeight="1" x14ac:dyDescent="0.3">
      <c r="A638" s="5"/>
      <c r="B638" s="5"/>
      <c r="C638" s="17"/>
      <c r="D638" s="5"/>
      <c r="E638" s="63"/>
      <c r="F638" s="64"/>
      <c r="G638" s="65"/>
      <c r="H638" s="66"/>
      <c r="I638" s="69"/>
      <c r="K638" s="41"/>
      <c r="L638" s="41"/>
      <c r="M638" s="41"/>
    </row>
    <row r="639" spans="1:13" s="1" customFormat="1" ht="15.75" customHeight="1" x14ac:dyDescent="0.3">
      <c r="A639" s="5"/>
      <c r="B639" s="5"/>
      <c r="C639" s="17"/>
      <c r="D639" s="5"/>
      <c r="E639" s="63"/>
      <c r="F639" s="64"/>
      <c r="G639" s="65"/>
      <c r="H639" s="66"/>
      <c r="I639" s="69"/>
      <c r="K639" s="41"/>
      <c r="L639" s="41"/>
      <c r="M639" s="41"/>
    </row>
    <row r="640" spans="1:13" s="1" customFormat="1" ht="15.75" customHeight="1" x14ac:dyDescent="0.3">
      <c r="A640" s="5"/>
      <c r="B640" s="5"/>
      <c r="C640" s="17"/>
      <c r="D640" s="5"/>
      <c r="E640" s="63"/>
      <c r="F640" s="64"/>
      <c r="G640" s="65"/>
      <c r="H640" s="66"/>
      <c r="I640" s="69"/>
      <c r="K640" s="41"/>
      <c r="L640" s="41"/>
      <c r="M640" s="41"/>
    </row>
    <row r="641" spans="1:13" s="1" customFormat="1" ht="15.75" customHeight="1" x14ac:dyDescent="0.3">
      <c r="A641" s="5"/>
      <c r="B641" s="5"/>
      <c r="C641" s="17"/>
      <c r="D641" s="5"/>
      <c r="E641" s="63"/>
      <c r="F641" s="64"/>
      <c r="G641" s="65"/>
      <c r="H641" s="66"/>
      <c r="I641" s="69"/>
      <c r="K641" s="41"/>
      <c r="L641" s="41"/>
      <c r="M641" s="41"/>
    </row>
    <row r="642" spans="1:13" s="1" customFormat="1" ht="15.75" customHeight="1" x14ac:dyDescent="0.3">
      <c r="A642" s="5"/>
      <c r="B642" s="5"/>
      <c r="C642" s="17"/>
      <c r="D642" s="5"/>
      <c r="E642" s="63"/>
      <c r="F642" s="64"/>
      <c r="G642" s="65"/>
      <c r="H642" s="66"/>
      <c r="I642" s="69"/>
      <c r="K642" s="41"/>
      <c r="L642" s="41"/>
      <c r="M642" s="41"/>
    </row>
    <row r="643" spans="1:13" s="1" customFormat="1" ht="15.75" customHeight="1" x14ac:dyDescent="0.3">
      <c r="A643" s="5"/>
      <c r="B643" s="5"/>
      <c r="C643" s="17"/>
      <c r="D643" s="5"/>
      <c r="E643" s="63"/>
      <c r="F643" s="64"/>
      <c r="G643" s="65"/>
      <c r="H643" s="66"/>
      <c r="I643" s="69"/>
      <c r="K643" s="41"/>
      <c r="L643" s="41"/>
      <c r="M643" s="41"/>
    </row>
    <row r="644" spans="1:13" s="1" customFormat="1" ht="15.75" customHeight="1" x14ac:dyDescent="0.3">
      <c r="A644" s="5"/>
      <c r="B644" s="5"/>
      <c r="C644" s="17"/>
      <c r="D644" s="5"/>
      <c r="E644" s="63"/>
      <c r="F644" s="64"/>
      <c r="G644" s="65"/>
      <c r="H644" s="66"/>
      <c r="I644" s="69"/>
      <c r="K644" s="41"/>
      <c r="L644" s="41"/>
      <c r="M644" s="41"/>
    </row>
    <row r="645" spans="1:13" s="1" customFormat="1" ht="15.75" customHeight="1" x14ac:dyDescent="0.3">
      <c r="A645" s="5"/>
      <c r="B645" s="5"/>
      <c r="C645" s="17"/>
      <c r="D645" s="5"/>
      <c r="E645" s="63"/>
      <c r="F645" s="64"/>
      <c r="G645" s="65"/>
      <c r="H645" s="66"/>
      <c r="I645" s="69"/>
      <c r="K645" s="41"/>
      <c r="L645" s="41"/>
      <c r="M645" s="41"/>
    </row>
    <row r="646" spans="1:13" s="1" customFormat="1" ht="15.75" customHeight="1" x14ac:dyDescent="0.3">
      <c r="A646" s="5"/>
      <c r="B646" s="5"/>
      <c r="C646" s="17"/>
      <c r="D646" s="5"/>
      <c r="E646" s="63"/>
      <c r="F646" s="64"/>
      <c r="G646" s="65"/>
      <c r="H646" s="66"/>
      <c r="I646" s="69"/>
      <c r="K646" s="41"/>
      <c r="L646" s="41"/>
      <c r="M646" s="41"/>
    </row>
    <row r="647" spans="1:13" s="1" customFormat="1" ht="15.75" customHeight="1" x14ac:dyDescent="0.3">
      <c r="A647" s="5"/>
      <c r="B647" s="5"/>
      <c r="C647" s="17"/>
      <c r="D647" s="5"/>
      <c r="E647" s="63"/>
      <c r="F647" s="64"/>
      <c r="G647" s="65"/>
      <c r="H647" s="66"/>
      <c r="I647" s="69"/>
      <c r="K647" s="41"/>
      <c r="L647" s="41"/>
      <c r="M647" s="41"/>
    </row>
    <row r="648" spans="1:13" s="1" customFormat="1" ht="15.75" customHeight="1" x14ac:dyDescent="0.3">
      <c r="A648" s="5"/>
      <c r="B648" s="5"/>
      <c r="C648" s="17"/>
      <c r="D648" s="5"/>
      <c r="E648" s="63"/>
      <c r="F648" s="64"/>
      <c r="G648" s="65"/>
      <c r="H648" s="66"/>
      <c r="I648" s="69"/>
      <c r="K648" s="41"/>
      <c r="L648" s="41"/>
      <c r="M648" s="41"/>
    </row>
    <row r="649" spans="1:13" s="1" customFormat="1" ht="15.75" customHeight="1" x14ac:dyDescent="0.3">
      <c r="A649" s="5"/>
      <c r="B649" s="5"/>
      <c r="C649" s="17"/>
      <c r="D649" s="5"/>
      <c r="E649" s="63"/>
      <c r="F649" s="64"/>
      <c r="G649" s="65"/>
      <c r="H649" s="66"/>
      <c r="I649" s="69"/>
      <c r="K649" s="41"/>
      <c r="L649" s="41"/>
      <c r="M649" s="41"/>
    </row>
    <row r="650" spans="1:13" s="1" customFormat="1" ht="15.75" customHeight="1" x14ac:dyDescent="0.3">
      <c r="A650" s="5"/>
      <c r="B650" s="5"/>
      <c r="C650" s="17"/>
      <c r="D650" s="5"/>
      <c r="E650" s="63"/>
      <c r="F650" s="64"/>
      <c r="G650" s="65"/>
      <c r="H650" s="66"/>
      <c r="I650" s="69"/>
      <c r="K650" s="41"/>
      <c r="L650" s="41"/>
      <c r="M650" s="41"/>
    </row>
    <row r="651" spans="1:13" s="1" customFormat="1" ht="15.75" customHeight="1" x14ac:dyDescent="0.3">
      <c r="A651" s="5"/>
      <c r="B651" s="5"/>
      <c r="C651" s="17"/>
      <c r="D651" s="5"/>
      <c r="E651" s="63"/>
      <c r="F651" s="64"/>
      <c r="G651" s="65"/>
      <c r="H651" s="66"/>
      <c r="I651" s="69"/>
      <c r="K651" s="41"/>
      <c r="L651" s="41"/>
      <c r="M651" s="41"/>
    </row>
    <row r="652" spans="1:13" s="1" customFormat="1" ht="15.75" customHeight="1" x14ac:dyDescent="0.3">
      <c r="A652" s="5"/>
      <c r="B652" s="5"/>
      <c r="C652" s="17"/>
      <c r="D652" s="5"/>
      <c r="E652" s="63"/>
      <c r="F652" s="64"/>
      <c r="G652" s="65"/>
      <c r="H652" s="66"/>
      <c r="I652" s="69"/>
      <c r="K652" s="41"/>
      <c r="L652" s="41"/>
      <c r="M652" s="41"/>
    </row>
    <row r="653" spans="1:13" s="1" customFormat="1" ht="15.75" customHeight="1" x14ac:dyDescent="0.3">
      <c r="A653" s="5"/>
      <c r="B653" s="5"/>
      <c r="C653" s="17"/>
      <c r="D653" s="5"/>
      <c r="E653" s="63"/>
      <c r="F653" s="64"/>
      <c r="G653" s="65"/>
      <c r="H653" s="66"/>
      <c r="I653" s="69"/>
      <c r="K653" s="41"/>
      <c r="L653" s="41"/>
      <c r="M653" s="41"/>
    </row>
    <row r="654" spans="1:13" s="1" customFormat="1" ht="15.75" customHeight="1" x14ac:dyDescent="0.3">
      <c r="A654" s="5"/>
      <c r="B654" s="5"/>
      <c r="C654" s="17"/>
      <c r="D654" s="5"/>
      <c r="E654" s="63"/>
      <c r="F654" s="64"/>
      <c r="G654" s="65"/>
      <c r="H654" s="66"/>
      <c r="I654" s="69"/>
      <c r="K654" s="41"/>
      <c r="L654" s="41"/>
      <c r="M654" s="41"/>
    </row>
    <row r="655" spans="1:13" s="1" customFormat="1" ht="15.75" customHeight="1" x14ac:dyDescent="0.3">
      <c r="A655" s="5"/>
      <c r="B655" s="5"/>
      <c r="C655" s="17"/>
      <c r="D655" s="5"/>
      <c r="E655" s="63"/>
      <c r="F655" s="64"/>
      <c r="G655" s="65"/>
      <c r="H655" s="66"/>
      <c r="I655" s="69"/>
      <c r="K655" s="41"/>
      <c r="L655" s="41"/>
      <c r="M655" s="41"/>
    </row>
    <row r="656" spans="1:13" s="1" customFormat="1" ht="15.75" customHeight="1" x14ac:dyDescent="0.3">
      <c r="A656" s="5"/>
      <c r="B656" s="5"/>
      <c r="C656" s="17"/>
      <c r="D656" s="5"/>
      <c r="E656" s="63"/>
      <c r="F656" s="64"/>
      <c r="G656" s="65"/>
      <c r="H656" s="66"/>
      <c r="I656" s="69"/>
      <c r="K656" s="41"/>
      <c r="L656" s="41"/>
      <c r="M656" s="41"/>
    </row>
    <row r="657" spans="1:13" s="1" customFormat="1" ht="15.75" customHeight="1" x14ac:dyDescent="0.3">
      <c r="A657" s="5"/>
      <c r="B657" s="5"/>
      <c r="C657" s="17"/>
      <c r="D657" s="5"/>
      <c r="E657" s="63"/>
      <c r="F657" s="64"/>
      <c r="G657" s="65"/>
      <c r="H657" s="66"/>
      <c r="I657" s="69"/>
      <c r="K657" s="41"/>
      <c r="L657" s="41"/>
      <c r="M657" s="41"/>
    </row>
    <row r="658" spans="1:13" s="1" customFormat="1" ht="15.75" customHeight="1" x14ac:dyDescent="0.3">
      <c r="A658" s="5"/>
      <c r="B658" s="5"/>
      <c r="C658" s="17"/>
      <c r="D658" s="5"/>
      <c r="E658" s="63"/>
      <c r="F658" s="64"/>
      <c r="G658" s="65"/>
      <c r="H658" s="66"/>
      <c r="I658" s="69"/>
      <c r="K658" s="41"/>
      <c r="L658" s="41"/>
      <c r="M658" s="41"/>
    </row>
    <row r="659" spans="1:13" s="1" customFormat="1" ht="15.75" customHeight="1" x14ac:dyDescent="0.3">
      <c r="A659" s="5"/>
      <c r="B659" s="5"/>
      <c r="C659" s="17"/>
      <c r="D659" s="5"/>
      <c r="E659" s="63"/>
      <c r="F659" s="64"/>
      <c r="G659" s="65"/>
      <c r="H659" s="66"/>
      <c r="I659" s="69"/>
      <c r="K659" s="41"/>
      <c r="L659" s="41"/>
      <c r="M659" s="41"/>
    </row>
    <row r="660" spans="1:13" s="1" customFormat="1" ht="15.75" customHeight="1" x14ac:dyDescent="0.3">
      <c r="A660" s="5"/>
      <c r="B660" s="5"/>
      <c r="C660" s="17"/>
      <c r="D660" s="5"/>
      <c r="E660" s="63"/>
      <c r="F660" s="64"/>
      <c r="G660" s="65"/>
      <c r="H660" s="66"/>
      <c r="I660" s="69"/>
      <c r="K660" s="41"/>
      <c r="L660" s="41"/>
      <c r="M660" s="41"/>
    </row>
    <row r="661" spans="1:13" s="1" customFormat="1" ht="15.75" customHeight="1" x14ac:dyDescent="0.3">
      <c r="A661" s="5"/>
      <c r="B661" s="5"/>
      <c r="C661" s="17"/>
      <c r="D661" s="5"/>
      <c r="E661" s="63"/>
      <c r="F661" s="64"/>
      <c r="G661" s="65"/>
      <c r="H661" s="66"/>
      <c r="I661" s="69"/>
      <c r="K661" s="41"/>
      <c r="L661" s="41"/>
      <c r="M661" s="41"/>
    </row>
    <row r="662" spans="1:13" s="1" customFormat="1" ht="15.75" customHeight="1" x14ac:dyDescent="0.3">
      <c r="A662" s="5"/>
      <c r="B662" s="5"/>
      <c r="C662" s="17"/>
      <c r="D662" s="5"/>
      <c r="E662" s="63"/>
      <c r="F662" s="64"/>
      <c r="G662" s="65"/>
      <c r="H662" s="66"/>
      <c r="I662" s="69"/>
      <c r="K662" s="41"/>
      <c r="L662" s="41"/>
      <c r="M662" s="41"/>
    </row>
    <row r="663" spans="1:13" s="1" customFormat="1" ht="15.75" customHeight="1" x14ac:dyDescent="0.3">
      <c r="A663" s="5"/>
      <c r="B663" s="5"/>
      <c r="C663" s="17"/>
      <c r="D663" s="5"/>
      <c r="E663" s="63"/>
      <c r="F663" s="64"/>
      <c r="G663" s="65"/>
      <c r="H663" s="66"/>
      <c r="I663" s="69"/>
      <c r="K663" s="41"/>
      <c r="L663" s="41"/>
      <c r="M663" s="41"/>
    </row>
    <row r="664" spans="1:13" s="1" customFormat="1" ht="15.75" customHeight="1" x14ac:dyDescent="0.3">
      <c r="A664" s="5"/>
      <c r="B664" s="5"/>
      <c r="C664" s="17"/>
      <c r="D664" s="5"/>
      <c r="E664" s="63"/>
      <c r="F664" s="64"/>
      <c r="G664" s="65"/>
      <c r="H664" s="66"/>
      <c r="I664" s="69"/>
      <c r="K664" s="41"/>
      <c r="L664" s="41"/>
      <c r="M664" s="41"/>
    </row>
    <row r="665" spans="1:13" s="1" customFormat="1" ht="15.75" customHeight="1" x14ac:dyDescent="0.3">
      <c r="A665" s="5"/>
      <c r="B665" s="5"/>
      <c r="C665" s="17"/>
      <c r="D665" s="5"/>
      <c r="E665" s="63"/>
      <c r="F665" s="64"/>
      <c r="G665" s="65"/>
      <c r="H665" s="66"/>
      <c r="I665" s="69"/>
      <c r="K665" s="41"/>
      <c r="L665" s="41"/>
      <c r="M665" s="41"/>
    </row>
    <row r="666" spans="1:13" s="1" customFormat="1" ht="15.75" customHeight="1" x14ac:dyDescent="0.3">
      <c r="A666" s="5"/>
      <c r="B666" s="5"/>
      <c r="C666" s="17"/>
      <c r="D666" s="5"/>
      <c r="E666" s="63"/>
      <c r="F666" s="64"/>
      <c r="G666" s="65"/>
      <c r="H666" s="66"/>
      <c r="I666" s="69"/>
      <c r="K666" s="41"/>
      <c r="L666" s="41"/>
      <c r="M666" s="41"/>
    </row>
    <row r="667" spans="1:13" s="1" customFormat="1" ht="15.75" customHeight="1" x14ac:dyDescent="0.3">
      <c r="A667" s="5"/>
      <c r="B667" s="5"/>
      <c r="C667" s="17"/>
      <c r="D667" s="5"/>
      <c r="E667" s="63"/>
      <c r="F667" s="64"/>
      <c r="G667" s="65"/>
      <c r="H667" s="66"/>
      <c r="I667" s="69"/>
      <c r="K667" s="41"/>
      <c r="L667" s="41"/>
      <c r="M667" s="41"/>
    </row>
    <row r="668" spans="1:13" s="1" customFormat="1" ht="15.75" customHeight="1" x14ac:dyDescent="0.3">
      <c r="A668" s="5"/>
      <c r="B668" s="5"/>
      <c r="C668" s="17"/>
      <c r="D668" s="5"/>
      <c r="E668" s="63"/>
      <c r="F668" s="64"/>
      <c r="G668" s="65"/>
      <c r="H668" s="66"/>
      <c r="I668" s="69"/>
      <c r="K668" s="41"/>
      <c r="L668" s="41"/>
      <c r="M668" s="41"/>
    </row>
    <row r="669" spans="1:13" s="1" customFormat="1" ht="15.75" customHeight="1" x14ac:dyDescent="0.3">
      <c r="A669" s="5"/>
      <c r="B669" s="5"/>
      <c r="C669" s="17"/>
      <c r="D669" s="5"/>
      <c r="E669" s="63"/>
      <c r="F669" s="64"/>
      <c r="G669" s="65"/>
      <c r="H669" s="66"/>
      <c r="I669" s="69"/>
      <c r="K669" s="41"/>
      <c r="L669" s="41"/>
      <c r="M669" s="41"/>
    </row>
    <row r="670" spans="1:13" s="1" customFormat="1" ht="15.75" customHeight="1" x14ac:dyDescent="0.3">
      <c r="A670" s="5"/>
      <c r="B670" s="5"/>
      <c r="C670" s="17"/>
      <c r="D670" s="5"/>
      <c r="E670" s="63"/>
      <c r="F670" s="64"/>
      <c r="G670" s="65"/>
      <c r="H670" s="66"/>
      <c r="I670" s="69"/>
      <c r="K670" s="41"/>
      <c r="L670" s="41"/>
      <c r="M670" s="41"/>
    </row>
    <row r="671" spans="1:13" s="1" customFormat="1" ht="15.75" customHeight="1" x14ac:dyDescent="0.3">
      <c r="A671" s="5"/>
      <c r="B671" s="5"/>
      <c r="C671" s="17"/>
      <c r="D671" s="5"/>
      <c r="E671" s="63"/>
      <c r="F671" s="64"/>
      <c r="G671" s="65"/>
      <c r="H671" s="66"/>
      <c r="I671" s="69"/>
      <c r="K671" s="41"/>
      <c r="L671" s="41"/>
      <c r="M671" s="41"/>
    </row>
    <row r="672" spans="1:13" s="1" customFormat="1" ht="15.75" customHeight="1" x14ac:dyDescent="0.3">
      <c r="A672" s="5"/>
      <c r="B672" s="5"/>
      <c r="C672" s="17"/>
      <c r="D672" s="5"/>
      <c r="E672" s="63"/>
      <c r="F672" s="64"/>
      <c r="G672" s="65"/>
      <c r="H672" s="66"/>
      <c r="I672" s="69"/>
      <c r="K672" s="41"/>
      <c r="L672" s="41"/>
      <c r="M672" s="41"/>
    </row>
    <row r="673" spans="1:13" s="1" customFormat="1" ht="15.75" customHeight="1" x14ac:dyDescent="0.3">
      <c r="A673" s="5"/>
      <c r="B673" s="5"/>
      <c r="C673" s="17"/>
      <c r="D673" s="5"/>
      <c r="E673" s="63"/>
      <c r="F673" s="64"/>
      <c r="G673" s="65"/>
      <c r="H673" s="66"/>
      <c r="I673" s="69"/>
      <c r="K673" s="41"/>
      <c r="L673" s="41"/>
      <c r="M673" s="41"/>
    </row>
    <row r="674" spans="1:13" s="1" customFormat="1" ht="15.75" customHeight="1" x14ac:dyDescent="0.3">
      <c r="A674" s="5"/>
      <c r="B674" s="5"/>
      <c r="C674" s="17"/>
      <c r="D674" s="5"/>
      <c r="E674" s="63"/>
      <c r="F674" s="64"/>
      <c r="G674" s="65"/>
      <c r="H674" s="66"/>
      <c r="I674" s="69"/>
      <c r="K674" s="41"/>
      <c r="L674" s="41"/>
      <c r="M674" s="41"/>
    </row>
    <row r="675" spans="1:13" s="1" customFormat="1" ht="15.75" customHeight="1" x14ac:dyDescent="0.3">
      <c r="A675" s="5"/>
      <c r="B675" s="5"/>
      <c r="C675" s="17"/>
      <c r="D675" s="5"/>
      <c r="E675" s="63"/>
      <c r="F675" s="64"/>
      <c r="G675" s="65"/>
      <c r="H675" s="66"/>
      <c r="I675" s="69"/>
      <c r="K675" s="41"/>
      <c r="L675" s="41"/>
      <c r="M675" s="41"/>
    </row>
    <row r="676" spans="1:13" s="1" customFormat="1" ht="15.75" customHeight="1" x14ac:dyDescent="0.3">
      <c r="A676" s="5"/>
      <c r="B676" s="5"/>
      <c r="C676" s="17"/>
      <c r="D676" s="5"/>
      <c r="E676" s="63"/>
      <c r="F676" s="64"/>
      <c r="G676" s="65"/>
      <c r="H676" s="66"/>
      <c r="I676" s="69"/>
      <c r="K676" s="41"/>
      <c r="L676" s="41"/>
      <c r="M676" s="41"/>
    </row>
    <row r="677" spans="1:13" s="1" customFormat="1" ht="15.75" customHeight="1" x14ac:dyDescent="0.3">
      <c r="A677" s="5"/>
      <c r="B677" s="5"/>
      <c r="C677" s="17"/>
      <c r="D677" s="5"/>
      <c r="E677" s="63"/>
      <c r="F677" s="64"/>
      <c r="G677" s="65"/>
      <c r="H677" s="66"/>
      <c r="I677" s="69"/>
      <c r="K677" s="41"/>
      <c r="L677" s="41"/>
      <c r="M677" s="41"/>
    </row>
    <row r="678" spans="1:13" s="1" customFormat="1" ht="15.75" customHeight="1" x14ac:dyDescent="0.3">
      <c r="A678" s="5"/>
      <c r="B678" s="5"/>
      <c r="C678" s="17"/>
      <c r="D678" s="5"/>
      <c r="E678" s="63"/>
      <c r="F678" s="64"/>
      <c r="G678" s="65"/>
      <c r="H678" s="66"/>
      <c r="I678" s="69"/>
      <c r="K678" s="41"/>
      <c r="L678" s="41"/>
      <c r="M678" s="41"/>
    </row>
    <row r="679" spans="1:13" s="1" customFormat="1" ht="15.75" customHeight="1" x14ac:dyDescent="0.3">
      <c r="A679" s="5"/>
      <c r="B679" s="5"/>
      <c r="C679" s="17"/>
      <c r="D679" s="5"/>
      <c r="E679" s="63"/>
      <c r="F679" s="64"/>
      <c r="G679" s="65"/>
      <c r="H679" s="66"/>
      <c r="I679" s="69"/>
      <c r="K679" s="41"/>
      <c r="L679" s="41"/>
      <c r="M679" s="41"/>
    </row>
    <row r="680" spans="1:13" s="1" customFormat="1" ht="15.75" customHeight="1" x14ac:dyDescent="0.3">
      <c r="A680" s="5"/>
      <c r="B680" s="5"/>
      <c r="C680" s="17"/>
      <c r="D680" s="5"/>
      <c r="E680" s="63"/>
      <c r="F680" s="64"/>
      <c r="G680" s="65"/>
      <c r="H680" s="66"/>
      <c r="I680" s="69"/>
      <c r="K680" s="41"/>
      <c r="L680" s="41"/>
      <c r="M680" s="41"/>
    </row>
    <row r="681" spans="1:13" s="1" customFormat="1" ht="15.75" customHeight="1" x14ac:dyDescent="0.3">
      <c r="A681" s="5"/>
      <c r="B681" s="5"/>
      <c r="C681" s="17"/>
      <c r="D681" s="5"/>
      <c r="E681" s="63"/>
      <c r="F681" s="64"/>
      <c r="G681" s="65"/>
      <c r="H681" s="66"/>
      <c r="I681" s="69"/>
      <c r="K681" s="41"/>
      <c r="L681" s="41"/>
      <c r="M681" s="41"/>
    </row>
    <row r="682" spans="1:13" s="1" customFormat="1" ht="15.75" customHeight="1" x14ac:dyDescent="0.3">
      <c r="A682" s="5"/>
      <c r="B682" s="5"/>
      <c r="C682" s="17"/>
      <c r="D682" s="5"/>
      <c r="E682" s="63"/>
      <c r="F682" s="64"/>
      <c r="G682" s="65"/>
      <c r="H682" s="66"/>
      <c r="I682" s="69"/>
      <c r="K682" s="41"/>
      <c r="L682" s="41"/>
      <c r="M682" s="41"/>
    </row>
    <row r="683" spans="1:13" s="1" customFormat="1" ht="15.75" customHeight="1" x14ac:dyDescent="0.3">
      <c r="A683" s="5"/>
      <c r="B683" s="5"/>
      <c r="C683" s="17"/>
      <c r="D683" s="5"/>
      <c r="E683" s="63"/>
      <c r="F683" s="64"/>
      <c r="G683" s="65"/>
      <c r="H683" s="66"/>
      <c r="I683" s="69"/>
      <c r="K683" s="41"/>
      <c r="L683" s="41"/>
      <c r="M683" s="41"/>
    </row>
    <row r="684" spans="1:13" s="1" customFormat="1" ht="15.75" customHeight="1" x14ac:dyDescent="0.3">
      <c r="A684" s="5"/>
      <c r="B684" s="5"/>
      <c r="C684" s="17"/>
      <c r="D684" s="5"/>
      <c r="E684" s="63"/>
      <c r="F684" s="64"/>
      <c r="G684" s="65"/>
      <c r="H684" s="66"/>
      <c r="I684" s="69"/>
      <c r="K684" s="41"/>
      <c r="L684" s="41"/>
      <c r="M684" s="41"/>
    </row>
    <row r="685" spans="1:13" s="1" customFormat="1" ht="15.75" customHeight="1" x14ac:dyDescent="0.3">
      <c r="A685" s="5"/>
      <c r="B685" s="5"/>
      <c r="C685" s="17"/>
      <c r="D685" s="5"/>
      <c r="E685" s="63"/>
      <c r="F685" s="64"/>
      <c r="G685" s="65"/>
      <c r="H685" s="66"/>
      <c r="I685" s="69"/>
      <c r="K685" s="41"/>
      <c r="L685" s="41"/>
      <c r="M685" s="41"/>
    </row>
    <row r="686" spans="1:13" s="1" customFormat="1" ht="15.75" customHeight="1" x14ac:dyDescent="0.3">
      <c r="A686" s="5"/>
      <c r="B686" s="5"/>
      <c r="C686" s="17"/>
      <c r="D686" s="5"/>
      <c r="E686" s="63"/>
      <c r="F686" s="64"/>
      <c r="G686" s="65"/>
      <c r="H686" s="66"/>
      <c r="I686" s="69"/>
      <c r="K686" s="41"/>
      <c r="L686" s="41"/>
      <c r="M686" s="41"/>
    </row>
    <row r="687" spans="1:13" s="1" customFormat="1" ht="15.75" customHeight="1" x14ac:dyDescent="0.3">
      <c r="A687" s="5"/>
      <c r="B687" s="5"/>
      <c r="C687" s="17"/>
      <c r="D687" s="5"/>
      <c r="E687" s="63"/>
      <c r="F687" s="64"/>
      <c r="G687" s="65"/>
      <c r="H687" s="66"/>
      <c r="I687" s="69"/>
      <c r="K687" s="41"/>
      <c r="L687" s="41"/>
      <c r="M687" s="41"/>
    </row>
    <row r="688" spans="1:13" s="1" customFormat="1" ht="15.75" customHeight="1" x14ac:dyDescent="0.3">
      <c r="A688" s="5"/>
      <c r="B688" s="5"/>
      <c r="C688" s="17"/>
      <c r="D688" s="5"/>
      <c r="E688" s="63"/>
      <c r="F688" s="64"/>
      <c r="G688" s="65"/>
      <c r="H688" s="66"/>
      <c r="I688" s="69"/>
      <c r="K688" s="41"/>
      <c r="L688" s="41"/>
      <c r="M688" s="41"/>
    </row>
    <row r="689" spans="1:13" s="1" customFormat="1" ht="15.75" customHeight="1" x14ac:dyDescent="0.3">
      <c r="A689" s="5"/>
      <c r="B689" s="5"/>
      <c r="C689" s="17"/>
      <c r="D689" s="5"/>
      <c r="E689" s="63"/>
      <c r="F689" s="64"/>
      <c r="G689" s="65"/>
      <c r="H689" s="66"/>
      <c r="I689" s="69"/>
      <c r="K689" s="41"/>
      <c r="L689" s="41"/>
      <c r="M689" s="41"/>
    </row>
    <row r="690" spans="1:13" s="1" customFormat="1" ht="15.75" customHeight="1" x14ac:dyDescent="0.3">
      <c r="A690" s="5"/>
      <c r="B690" s="5"/>
      <c r="C690" s="17"/>
      <c r="D690" s="5"/>
      <c r="E690" s="63"/>
      <c r="F690" s="64"/>
      <c r="G690" s="65"/>
      <c r="H690" s="66"/>
      <c r="I690" s="69"/>
      <c r="K690" s="41"/>
      <c r="L690" s="41"/>
      <c r="M690" s="41"/>
    </row>
    <row r="691" spans="1:13" s="1" customFormat="1" ht="15.75" customHeight="1" x14ac:dyDescent="0.3">
      <c r="A691" s="5"/>
      <c r="B691" s="5"/>
      <c r="C691" s="17"/>
      <c r="D691" s="5"/>
      <c r="E691" s="63"/>
      <c r="F691" s="64"/>
      <c r="G691" s="65"/>
      <c r="H691" s="66"/>
      <c r="I691" s="69"/>
      <c r="K691" s="41"/>
      <c r="L691" s="41"/>
      <c r="M691" s="41"/>
    </row>
    <row r="692" spans="1:13" s="1" customFormat="1" ht="15.75" customHeight="1" x14ac:dyDescent="0.3">
      <c r="A692" s="5"/>
      <c r="B692" s="5"/>
      <c r="C692" s="17"/>
      <c r="D692" s="5"/>
      <c r="E692" s="63"/>
      <c r="F692" s="64"/>
      <c r="G692" s="65"/>
      <c r="H692" s="66"/>
      <c r="I692" s="69"/>
      <c r="K692" s="41"/>
      <c r="L692" s="41"/>
      <c r="M692" s="41"/>
    </row>
    <row r="693" spans="1:13" s="1" customFormat="1" ht="15.75" customHeight="1" x14ac:dyDescent="0.3">
      <c r="A693" s="5"/>
      <c r="B693" s="5"/>
      <c r="C693" s="17"/>
      <c r="D693" s="5"/>
      <c r="E693" s="63"/>
      <c r="F693" s="64"/>
      <c r="G693" s="65"/>
      <c r="H693" s="66"/>
      <c r="I693" s="69"/>
      <c r="K693" s="41"/>
      <c r="L693" s="41"/>
      <c r="M693" s="41"/>
    </row>
    <row r="694" spans="1:13" s="1" customFormat="1" ht="15.75" customHeight="1" x14ac:dyDescent="0.3">
      <c r="A694" s="5"/>
      <c r="B694" s="5"/>
      <c r="C694" s="17"/>
      <c r="D694" s="5"/>
      <c r="E694" s="63"/>
      <c r="F694" s="64"/>
      <c r="G694" s="65"/>
      <c r="H694" s="66"/>
      <c r="I694" s="69"/>
      <c r="K694" s="41"/>
      <c r="L694" s="41"/>
      <c r="M694" s="41"/>
    </row>
    <row r="695" spans="1:13" s="1" customFormat="1" ht="15.75" customHeight="1" x14ac:dyDescent="0.3">
      <c r="A695" s="5"/>
      <c r="B695" s="5"/>
      <c r="C695" s="17"/>
      <c r="D695" s="5"/>
      <c r="E695" s="63"/>
      <c r="F695" s="64"/>
      <c r="G695" s="65"/>
      <c r="H695" s="66"/>
      <c r="I695" s="69"/>
      <c r="K695" s="41"/>
      <c r="L695" s="41"/>
      <c r="M695" s="41"/>
    </row>
    <row r="696" spans="1:13" s="1" customFormat="1" ht="15.75" customHeight="1" x14ac:dyDescent="0.3">
      <c r="A696" s="5"/>
      <c r="B696" s="5"/>
      <c r="C696" s="17"/>
      <c r="D696" s="5"/>
      <c r="E696" s="63"/>
      <c r="F696" s="64"/>
      <c r="G696" s="65"/>
      <c r="H696" s="66"/>
      <c r="I696" s="69"/>
      <c r="K696" s="41"/>
      <c r="L696" s="41"/>
      <c r="M696" s="41"/>
    </row>
    <row r="697" spans="1:13" s="1" customFormat="1" ht="15.75" customHeight="1" x14ac:dyDescent="0.3">
      <c r="A697" s="5"/>
      <c r="B697" s="5"/>
      <c r="C697" s="17"/>
      <c r="D697" s="5"/>
      <c r="E697" s="63"/>
      <c r="F697" s="64"/>
      <c r="G697" s="65"/>
      <c r="H697" s="66"/>
      <c r="I697" s="69"/>
      <c r="K697" s="41"/>
      <c r="L697" s="41"/>
      <c r="M697" s="41"/>
    </row>
    <row r="698" spans="1:13" s="1" customFormat="1" ht="15.75" customHeight="1" x14ac:dyDescent="0.3">
      <c r="A698" s="5"/>
      <c r="B698" s="5"/>
      <c r="C698" s="17"/>
      <c r="D698" s="5"/>
      <c r="E698" s="63"/>
      <c r="F698" s="64"/>
      <c r="G698" s="65"/>
      <c r="H698" s="66"/>
      <c r="I698" s="69"/>
      <c r="K698" s="41"/>
      <c r="L698" s="41"/>
      <c r="M698" s="41"/>
    </row>
    <row r="699" spans="1:13" s="1" customFormat="1" ht="15.75" customHeight="1" x14ac:dyDescent="0.3">
      <c r="A699" s="5"/>
      <c r="B699" s="5"/>
      <c r="C699" s="17"/>
      <c r="D699" s="5"/>
      <c r="E699" s="63"/>
      <c r="F699" s="64"/>
      <c r="G699" s="65"/>
      <c r="H699" s="66"/>
      <c r="I699" s="69"/>
      <c r="K699" s="41"/>
      <c r="L699" s="41"/>
      <c r="M699" s="41"/>
    </row>
    <row r="700" spans="1:13" s="1" customFormat="1" ht="15.75" customHeight="1" x14ac:dyDescent="0.3">
      <c r="A700" s="5"/>
      <c r="B700" s="5"/>
      <c r="C700" s="17"/>
      <c r="D700" s="5"/>
      <c r="E700" s="63"/>
      <c r="F700" s="64"/>
      <c r="G700" s="65"/>
      <c r="H700" s="66"/>
      <c r="I700" s="69"/>
      <c r="K700" s="41"/>
      <c r="L700" s="41"/>
      <c r="M700" s="41"/>
    </row>
    <row r="701" spans="1:13" s="1" customFormat="1" ht="15.75" customHeight="1" x14ac:dyDescent="0.3">
      <c r="A701" s="5"/>
      <c r="B701" s="5"/>
      <c r="C701" s="17"/>
      <c r="D701" s="5"/>
      <c r="E701" s="63"/>
      <c r="F701" s="64"/>
      <c r="G701" s="65"/>
      <c r="H701" s="66"/>
      <c r="I701" s="69"/>
      <c r="K701" s="41"/>
      <c r="L701" s="41"/>
      <c r="M701" s="41"/>
    </row>
    <row r="702" spans="1:13" s="1" customFormat="1" ht="15.75" customHeight="1" x14ac:dyDescent="0.3">
      <c r="A702" s="5"/>
      <c r="B702" s="5"/>
      <c r="C702" s="17"/>
      <c r="D702" s="5"/>
      <c r="E702" s="63"/>
      <c r="F702" s="64"/>
      <c r="G702" s="65"/>
      <c r="H702" s="66"/>
      <c r="I702" s="69"/>
      <c r="K702" s="41"/>
      <c r="L702" s="41"/>
      <c r="M702" s="41"/>
    </row>
    <row r="703" spans="1:13" s="1" customFormat="1" ht="15.75" customHeight="1" x14ac:dyDescent="0.3">
      <c r="A703" s="5"/>
      <c r="B703" s="5"/>
      <c r="C703" s="17"/>
      <c r="D703" s="5"/>
      <c r="E703" s="63"/>
      <c r="F703" s="64"/>
      <c r="G703" s="65"/>
      <c r="H703" s="66"/>
      <c r="I703" s="69"/>
      <c r="K703" s="41"/>
      <c r="L703" s="41"/>
      <c r="M703" s="41"/>
    </row>
    <row r="704" spans="1:13" s="1" customFormat="1" ht="15.75" customHeight="1" x14ac:dyDescent="0.3">
      <c r="A704" s="5"/>
      <c r="B704" s="5"/>
      <c r="C704" s="17"/>
      <c r="D704" s="5"/>
      <c r="E704" s="63"/>
      <c r="F704" s="64"/>
      <c r="G704" s="65"/>
      <c r="H704" s="66"/>
      <c r="I704" s="69"/>
      <c r="K704" s="41"/>
      <c r="L704" s="41"/>
      <c r="M704" s="41"/>
    </row>
    <row r="705" spans="1:13" s="1" customFormat="1" ht="15.75" customHeight="1" x14ac:dyDescent="0.3">
      <c r="A705" s="5"/>
      <c r="B705" s="5"/>
      <c r="C705" s="17"/>
      <c r="D705" s="5"/>
      <c r="E705" s="63"/>
      <c r="F705" s="64"/>
      <c r="G705" s="65"/>
      <c r="H705" s="66"/>
      <c r="I705" s="69"/>
      <c r="K705" s="41"/>
      <c r="L705" s="41"/>
      <c r="M705" s="41"/>
    </row>
    <row r="706" spans="1:13" s="1" customFormat="1" ht="15.75" customHeight="1" x14ac:dyDescent="0.3">
      <c r="A706" s="5"/>
      <c r="B706" s="5"/>
      <c r="C706" s="17"/>
      <c r="D706" s="5"/>
      <c r="E706" s="63"/>
      <c r="F706" s="64"/>
      <c r="G706" s="65"/>
      <c r="H706" s="66"/>
      <c r="I706" s="69"/>
      <c r="K706" s="41"/>
      <c r="L706" s="41"/>
      <c r="M706" s="41"/>
    </row>
    <row r="707" spans="1:13" s="1" customFormat="1" ht="15.75" customHeight="1" x14ac:dyDescent="0.3">
      <c r="A707" s="5"/>
      <c r="B707" s="5"/>
      <c r="C707" s="17"/>
      <c r="D707" s="5"/>
      <c r="E707" s="63"/>
      <c r="F707" s="64"/>
      <c r="G707" s="65"/>
      <c r="H707" s="66"/>
      <c r="I707" s="69"/>
      <c r="K707" s="41"/>
      <c r="L707" s="41"/>
      <c r="M707" s="41"/>
    </row>
    <row r="708" spans="1:13" s="1" customFormat="1" ht="15.75" customHeight="1" x14ac:dyDescent="0.3">
      <c r="A708" s="5"/>
      <c r="B708" s="5"/>
      <c r="C708" s="17"/>
      <c r="D708" s="5"/>
      <c r="E708" s="63"/>
      <c r="F708" s="64"/>
      <c r="G708" s="65"/>
      <c r="H708" s="66"/>
      <c r="I708" s="69"/>
      <c r="K708" s="41"/>
      <c r="L708" s="41"/>
      <c r="M708" s="41"/>
    </row>
    <row r="709" spans="1:13" s="1" customFormat="1" ht="15.75" customHeight="1" x14ac:dyDescent="0.3">
      <c r="A709" s="5"/>
      <c r="B709" s="5"/>
      <c r="C709" s="17"/>
      <c r="D709" s="5"/>
      <c r="E709" s="63"/>
      <c r="F709" s="64"/>
      <c r="G709" s="65"/>
      <c r="H709" s="66"/>
      <c r="I709" s="69"/>
      <c r="K709" s="41"/>
      <c r="L709" s="41"/>
      <c r="M709" s="41"/>
    </row>
    <row r="710" spans="1:13" s="1" customFormat="1" ht="15.75" customHeight="1" x14ac:dyDescent="0.3">
      <c r="A710" s="5"/>
      <c r="B710" s="5"/>
      <c r="C710" s="17"/>
      <c r="D710" s="5"/>
      <c r="E710" s="63"/>
      <c r="F710" s="64"/>
      <c r="G710" s="65"/>
      <c r="H710" s="66"/>
      <c r="I710" s="69"/>
      <c r="K710" s="41"/>
      <c r="L710" s="41"/>
      <c r="M710" s="41"/>
    </row>
    <row r="711" spans="1:13" s="1" customFormat="1" ht="15.75" customHeight="1" x14ac:dyDescent="0.3">
      <c r="A711" s="5"/>
      <c r="B711" s="5"/>
      <c r="C711" s="17"/>
      <c r="D711" s="5"/>
      <c r="E711" s="63"/>
      <c r="F711" s="64"/>
      <c r="G711" s="65"/>
      <c r="H711" s="66"/>
      <c r="I711" s="69"/>
      <c r="K711" s="41"/>
      <c r="L711" s="41"/>
      <c r="M711" s="41"/>
    </row>
    <row r="712" spans="1:13" s="1" customFormat="1" ht="15.75" customHeight="1" x14ac:dyDescent="0.3">
      <c r="A712" s="5"/>
      <c r="B712" s="5"/>
      <c r="C712" s="17"/>
      <c r="D712" s="5"/>
      <c r="E712" s="63"/>
      <c r="F712" s="64"/>
      <c r="G712" s="65"/>
      <c r="H712" s="66"/>
      <c r="I712" s="69"/>
      <c r="K712" s="41"/>
      <c r="L712" s="41"/>
      <c r="M712" s="41"/>
    </row>
    <row r="713" spans="1:13" s="1" customFormat="1" ht="15.75" customHeight="1" x14ac:dyDescent="0.3">
      <c r="A713" s="5"/>
      <c r="B713" s="5"/>
      <c r="C713" s="17"/>
      <c r="D713" s="5"/>
      <c r="E713" s="63"/>
      <c r="F713" s="64"/>
      <c r="G713" s="65"/>
      <c r="H713" s="66"/>
      <c r="I713" s="69"/>
      <c r="K713" s="41"/>
      <c r="L713" s="41"/>
      <c r="M713" s="41"/>
    </row>
    <row r="714" spans="1:13" s="1" customFormat="1" ht="15.75" customHeight="1" x14ac:dyDescent="0.3">
      <c r="A714" s="5"/>
      <c r="B714" s="5"/>
      <c r="C714" s="17"/>
      <c r="D714" s="5"/>
      <c r="E714" s="63"/>
      <c r="F714" s="64"/>
      <c r="G714" s="65"/>
      <c r="H714" s="66"/>
      <c r="I714" s="69"/>
      <c r="K714" s="41"/>
      <c r="L714" s="41"/>
      <c r="M714" s="41"/>
    </row>
    <row r="715" spans="1:13" s="1" customFormat="1" ht="15.75" customHeight="1" x14ac:dyDescent="0.3">
      <c r="A715" s="5"/>
      <c r="B715" s="5"/>
      <c r="C715" s="17"/>
      <c r="D715" s="5"/>
      <c r="E715" s="63"/>
      <c r="F715" s="64"/>
      <c r="G715" s="65"/>
      <c r="H715" s="66"/>
      <c r="I715" s="69"/>
      <c r="K715" s="41"/>
      <c r="L715" s="41"/>
      <c r="M715" s="41"/>
    </row>
    <row r="716" spans="1:13" s="1" customFormat="1" ht="15.75" customHeight="1" x14ac:dyDescent="0.3">
      <c r="A716" s="5"/>
      <c r="B716" s="5"/>
      <c r="C716" s="17"/>
      <c r="D716" s="5"/>
      <c r="E716" s="63"/>
      <c r="F716" s="64"/>
      <c r="G716" s="65"/>
      <c r="H716" s="66"/>
      <c r="I716" s="69"/>
      <c r="K716" s="41"/>
      <c r="L716" s="41"/>
      <c r="M716" s="41"/>
    </row>
    <row r="717" spans="1:13" s="1" customFormat="1" ht="15.75" customHeight="1" x14ac:dyDescent="0.3">
      <c r="A717" s="5"/>
      <c r="B717" s="5"/>
      <c r="C717" s="17"/>
      <c r="D717" s="5"/>
      <c r="E717" s="63"/>
      <c r="F717" s="64"/>
      <c r="G717" s="65"/>
      <c r="H717" s="66"/>
      <c r="I717" s="69"/>
      <c r="K717" s="41"/>
      <c r="L717" s="41"/>
      <c r="M717" s="41"/>
    </row>
    <row r="718" spans="1:13" s="1" customFormat="1" ht="15.75" customHeight="1" x14ac:dyDescent="0.3">
      <c r="A718" s="5"/>
      <c r="B718" s="5"/>
      <c r="C718" s="17"/>
      <c r="D718" s="5"/>
      <c r="E718" s="63"/>
      <c r="F718" s="64"/>
      <c r="G718" s="65"/>
      <c r="H718" s="66"/>
      <c r="I718" s="69"/>
      <c r="K718" s="41"/>
      <c r="L718" s="41"/>
      <c r="M718" s="41"/>
    </row>
    <row r="719" spans="1:13" s="1" customFormat="1" ht="15.75" customHeight="1" x14ac:dyDescent="0.3">
      <c r="A719" s="5"/>
      <c r="B719" s="5"/>
      <c r="C719" s="17"/>
      <c r="D719" s="5"/>
      <c r="E719" s="63"/>
      <c r="F719" s="64"/>
      <c r="G719" s="65"/>
      <c r="H719" s="66"/>
      <c r="I719" s="69"/>
      <c r="K719" s="41"/>
      <c r="L719" s="41"/>
      <c r="M719" s="41"/>
    </row>
    <row r="720" spans="1:13" s="1" customFormat="1" ht="15.75" customHeight="1" x14ac:dyDescent="0.3">
      <c r="A720" s="5"/>
      <c r="B720" s="5"/>
      <c r="C720" s="17"/>
      <c r="D720" s="5"/>
      <c r="E720" s="63"/>
      <c r="F720" s="64"/>
      <c r="G720" s="65"/>
      <c r="H720" s="66"/>
      <c r="I720" s="69"/>
      <c r="K720" s="41"/>
      <c r="L720" s="41"/>
      <c r="M720" s="41"/>
    </row>
    <row r="721" spans="1:13" s="1" customFormat="1" ht="15.75" customHeight="1" x14ac:dyDescent="0.3">
      <c r="A721" s="5"/>
      <c r="B721" s="5"/>
      <c r="C721" s="17"/>
      <c r="D721" s="5"/>
      <c r="E721" s="63"/>
      <c r="F721" s="64"/>
      <c r="G721" s="65"/>
      <c r="H721" s="66"/>
      <c r="I721" s="69"/>
      <c r="K721" s="41"/>
      <c r="L721" s="41"/>
      <c r="M721" s="41"/>
    </row>
    <row r="722" spans="1:13" s="1" customFormat="1" ht="15.75" customHeight="1" x14ac:dyDescent="0.3">
      <c r="A722" s="5"/>
      <c r="B722" s="5"/>
      <c r="C722" s="17"/>
      <c r="D722" s="5"/>
      <c r="E722" s="63"/>
      <c r="F722" s="64"/>
      <c r="G722" s="65"/>
      <c r="H722" s="66"/>
      <c r="I722" s="69"/>
      <c r="K722" s="41"/>
      <c r="L722" s="41"/>
      <c r="M722" s="41"/>
    </row>
    <row r="723" spans="1:13" s="1" customFormat="1" ht="15.75" customHeight="1" x14ac:dyDescent="0.3">
      <c r="A723" s="5"/>
      <c r="B723" s="5"/>
      <c r="C723" s="17"/>
      <c r="D723" s="5"/>
      <c r="E723" s="63"/>
      <c r="F723" s="64"/>
      <c r="G723" s="65"/>
      <c r="H723" s="66"/>
      <c r="I723" s="69"/>
      <c r="K723" s="41"/>
      <c r="L723" s="41"/>
      <c r="M723" s="41"/>
    </row>
    <row r="724" spans="1:13" s="1" customFormat="1" ht="15.75" customHeight="1" x14ac:dyDescent="0.3">
      <c r="A724" s="5"/>
      <c r="B724" s="5"/>
      <c r="C724" s="17"/>
      <c r="D724" s="5"/>
      <c r="E724" s="63"/>
      <c r="F724" s="64"/>
      <c r="G724" s="65"/>
      <c r="H724" s="66"/>
      <c r="I724" s="69"/>
      <c r="K724" s="41"/>
      <c r="L724" s="41"/>
      <c r="M724" s="41"/>
    </row>
    <row r="725" spans="1:13" s="1" customFormat="1" ht="15.75" customHeight="1" x14ac:dyDescent="0.3">
      <c r="A725" s="5"/>
      <c r="B725" s="5"/>
      <c r="C725" s="17"/>
      <c r="D725" s="5"/>
      <c r="E725" s="63"/>
      <c r="F725" s="64"/>
      <c r="G725" s="65"/>
      <c r="H725" s="66"/>
      <c r="I725" s="69"/>
      <c r="K725" s="41"/>
      <c r="L725" s="41"/>
      <c r="M725" s="41"/>
    </row>
    <row r="726" spans="1:13" s="1" customFormat="1" ht="15.75" customHeight="1" x14ac:dyDescent="0.3">
      <c r="A726" s="5"/>
      <c r="B726" s="5"/>
      <c r="C726" s="17"/>
      <c r="D726" s="5"/>
      <c r="E726" s="63"/>
      <c r="F726" s="64"/>
      <c r="G726" s="65"/>
      <c r="H726" s="66"/>
      <c r="I726" s="69"/>
      <c r="K726" s="41"/>
      <c r="L726" s="41"/>
      <c r="M726" s="41"/>
    </row>
    <row r="727" spans="1:13" s="1" customFormat="1" ht="15.75" customHeight="1" x14ac:dyDescent="0.3">
      <c r="A727" s="5"/>
      <c r="B727" s="5"/>
      <c r="C727" s="17"/>
      <c r="D727" s="5"/>
      <c r="E727" s="63"/>
      <c r="F727" s="64"/>
      <c r="G727" s="65"/>
      <c r="H727" s="66"/>
      <c r="I727" s="69"/>
      <c r="K727" s="41"/>
      <c r="L727" s="41"/>
      <c r="M727" s="41"/>
    </row>
    <row r="728" spans="1:13" s="1" customFormat="1" ht="15.75" customHeight="1" x14ac:dyDescent="0.3">
      <c r="A728" s="5"/>
      <c r="B728" s="5"/>
      <c r="C728" s="17"/>
      <c r="D728" s="5"/>
      <c r="E728" s="63"/>
      <c r="F728" s="64"/>
      <c r="G728" s="65"/>
      <c r="H728" s="66"/>
      <c r="I728" s="69"/>
      <c r="K728" s="41"/>
      <c r="L728" s="41"/>
      <c r="M728" s="41"/>
    </row>
    <row r="729" spans="1:13" s="1" customFormat="1" ht="15.75" customHeight="1" x14ac:dyDescent="0.3">
      <c r="A729" s="5"/>
      <c r="B729" s="5"/>
      <c r="C729" s="17"/>
      <c r="D729" s="5"/>
      <c r="E729" s="63"/>
      <c r="F729" s="64"/>
      <c r="G729" s="65"/>
      <c r="H729" s="66"/>
      <c r="I729" s="69"/>
      <c r="K729" s="41"/>
      <c r="L729" s="41"/>
      <c r="M729" s="41"/>
    </row>
    <row r="730" spans="1:13" s="1" customFormat="1" ht="15.75" customHeight="1" x14ac:dyDescent="0.3">
      <c r="A730" s="5"/>
      <c r="B730" s="5"/>
      <c r="C730" s="17"/>
      <c r="D730" s="5"/>
      <c r="E730" s="63"/>
      <c r="F730" s="64"/>
      <c r="G730" s="65"/>
      <c r="H730" s="66"/>
      <c r="I730" s="69"/>
      <c r="K730" s="41"/>
      <c r="L730" s="41"/>
      <c r="M730" s="41"/>
    </row>
    <row r="731" spans="1:13" s="1" customFormat="1" ht="15.75" customHeight="1" x14ac:dyDescent="0.3">
      <c r="A731" s="5"/>
      <c r="B731" s="5"/>
      <c r="C731" s="17"/>
      <c r="D731" s="5"/>
      <c r="E731" s="63"/>
      <c r="F731" s="64"/>
      <c r="G731" s="65"/>
      <c r="H731" s="66"/>
      <c r="I731" s="69"/>
      <c r="K731" s="41"/>
      <c r="L731" s="41"/>
      <c r="M731" s="41"/>
    </row>
    <row r="732" spans="1:13" s="1" customFormat="1" ht="15.75" customHeight="1" x14ac:dyDescent="0.3">
      <c r="A732" s="5"/>
      <c r="B732" s="5"/>
      <c r="C732" s="17"/>
      <c r="D732" s="5"/>
      <c r="E732" s="63"/>
      <c r="F732" s="64"/>
      <c r="G732" s="65"/>
      <c r="H732" s="66"/>
      <c r="I732" s="69"/>
      <c r="K732" s="41"/>
      <c r="L732" s="41"/>
      <c r="M732" s="41"/>
    </row>
    <row r="733" spans="1:13" s="1" customFormat="1" ht="15.75" customHeight="1" x14ac:dyDescent="0.3">
      <c r="A733" s="5"/>
      <c r="B733" s="5"/>
      <c r="C733" s="17"/>
      <c r="D733" s="5"/>
      <c r="E733" s="63"/>
      <c r="F733" s="64"/>
      <c r="G733" s="65"/>
      <c r="H733" s="66"/>
      <c r="I733" s="69"/>
      <c r="K733" s="41"/>
      <c r="L733" s="41"/>
      <c r="M733" s="41"/>
    </row>
    <row r="734" spans="1:13" s="1" customFormat="1" ht="15.75" customHeight="1" x14ac:dyDescent="0.3">
      <c r="A734" s="5"/>
      <c r="B734" s="5"/>
      <c r="C734" s="17"/>
      <c r="D734" s="5"/>
      <c r="E734" s="63"/>
      <c r="F734" s="64"/>
      <c r="G734" s="65"/>
      <c r="H734" s="66"/>
      <c r="I734" s="69"/>
      <c r="K734" s="41"/>
      <c r="L734" s="41"/>
      <c r="M734" s="41"/>
    </row>
    <row r="735" spans="1:13" s="1" customFormat="1" ht="15.75" customHeight="1" x14ac:dyDescent="0.3">
      <c r="A735" s="5"/>
      <c r="B735" s="5"/>
      <c r="C735" s="17"/>
      <c r="D735" s="5"/>
      <c r="E735" s="63"/>
      <c r="F735" s="64"/>
      <c r="G735" s="65"/>
      <c r="H735" s="66"/>
      <c r="I735" s="69"/>
      <c r="K735" s="41"/>
      <c r="L735" s="41"/>
      <c r="M735" s="41"/>
    </row>
    <row r="736" spans="1:13" s="1" customFormat="1" ht="15.75" customHeight="1" x14ac:dyDescent="0.3">
      <c r="A736" s="5"/>
      <c r="B736" s="5"/>
      <c r="C736" s="17"/>
      <c r="D736" s="5"/>
      <c r="E736" s="63"/>
      <c r="F736" s="64"/>
      <c r="G736" s="65"/>
      <c r="H736" s="66"/>
      <c r="I736" s="69"/>
      <c r="K736" s="41"/>
      <c r="L736" s="41"/>
      <c r="M736" s="41"/>
    </row>
    <row r="737" spans="1:13" s="1" customFormat="1" ht="15.75" customHeight="1" x14ac:dyDescent="0.3">
      <c r="A737" s="5"/>
      <c r="B737" s="5"/>
      <c r="C737" s="17"/>
      <c r="D737" s="5"/>
      <c r="E737" s="63"/>
      <c r="F737" s="64"/>
      <c r="G737" s="65"/>
      <c r="H737" s="66"/>
      <c r="I737" s="69"/>
      <c r="K737" s="41"/>
      <c r="L737" s="41"/>
      <c r="M737" s="41"/>
    </row>
    <row r="738" spans="1:13" s="1" customFormat="1" ht="15.75" customHeight="1" x14ac:dyDescent="0.3">
      <c r="A738" s="5"/>
      <c r="B738" s="5"/>
      <c r="C738" s="17"/>
      <c r="D738" s="5"/>
      <c r="E738" s="63"/>
      <c r="F738" s="64"/>
      <c r="G738" s="65"/>
      <c r="H738" s="66"/>
      <c r="I738" s="69"/>
      <c r="K738" s="41"/>
      <c r="L738" s="41"/>
      <c r="M738" s="41"/>
    </row>
    <row r="739" spans="1:13" s="1" customFormat="1" ht="15.75" customHeight="1" x14ac:dyDescent="0.3">
      <c r="A739" s="5"/>
      <c r="B739" s="5"/>
      <c r="C739" s="17"/>
      <c r="D739" s="5"/>
      <c r="E739" s="63"/>
      <c r="F739" s="64"/>
      <c r="G739" s="65"/>
      <c r="H739" s="66"/>
      <c r="I739" s="69"/>
      <c r="K739" s="41"/>
      <c r="L739" s="41"/>
      <c r="M739" s="41"/>
    </row>
    <row r="740" spans="1:13" s="1" customFormat="1" ht="15.75" customHeight="1" x14ac:dyDescent="0.3">
      <c r="A740" s="5"/>
      <c r="B740" s="5"/>
      <c r="C740" s="17"/>
      <c r="D740" s="5"/>
      <c r="E740" s="63"/>
      <c r="F740" s="64"/>
      <c r="G740" s="65"/>
      <c r="H740" s="66"/>
      <c r="I740" s="69"/>
      <c r="K740" s="41"/>
      <c r="L740" s="41"/>
      <c r="M740" s="41"/>
    </row>
    <row r="741" spans="1:13" s="1" customFormat="1" ht="15.75" customHeight="1" x14ac:dyDescent="0.3">
      <c r="A741" s="5"/>
      <c r="B741" s="5"/>
      <c r="C741" s="17"/>
      <c r="D741" s="5"/>
      <c r="E741" s="63"/>
      <c r="F741" s="64"/>
      <c r="G741" s="65"/>
      <c r="H741" s="66"/>
      <c r="I741" s="69"/>
      <c r="K741" s="41"/>
      <c r="L741" s="41"/>
      <c r="M741" s="41"/>
    </row>
    <row r="742" spans="1:13" s="1" customFormat="1" ht="15.75" customHeight="1" x14ac:dyDescent="0.3">
      <c r="A742" s="5"/>
      <c r="B742" s="5"/>
      <c r="C742" s="17"/>
      <c r="D742" s="5"/>
      <c r="E742" s="63"/>
      <c r="F742" s="64"/>
      <c r="G742" s="65"/>
      <c r="H742" s="66"/>
      <c r="I742" s="69"/>
      <c r="K742" s="41"/>
      <c r="L742" s="41"/>
      <c r="M742" s="41"/>
    </row>
    <row r="743" spans="1:13" s="1" customFormat="1" ht="15.75" customHeight="1" x14ac:dyDescent="0.3">
      <c r="A743" s="5"/>
      <c r="B743" s="5"/>
      <c r="C743" s="17"/>
      <c r="D743" s="5"/>
      <c r="E743" s="63"/>
      <c r="F743" s="64"/>
      <c r="G743" s="65"/>
      <c r="H743" s="66"/>
      <c r="I743" s="69"/>
      <c r="K743" s="41"/>
      <c r="L743" s="41"/>
      <c r="M743" s="41"/>
    </row>
    <row r="744" spans="1:13" s="1" customFormat="1" ht="15.75" customHeight="1" x14ac:dyDescent="0.3">
      <c r="A744" s="5"/>
      <c r="B744" s="5"/>
      <c r="C744" s="17"/>
      <c r="D744" s="5"/>
      <c r="E744" s="63"/>
      <c r="F744" s="64"/>
      <c r="G744" s="65"/>
      <c r="H744" s="66"/>
      <c r="I744" s="69"/>
      <c r="K744" s="41"/>
      <c r="L744" s="41"/>
      <c r="M744" s="41"/>
    </row>
    <row r="745" spans="1:13" s="1" customFormat="1" ht="15.75" customHeight="1" x14ac:dyDescent="0.3">
      <c r="A745" s="5"/>
      <c r="B745" s="5"/>
      <c r="C745" s="17"/>
      <c r="D745" s="5"/>
      <c r="E745" s="63"/>
      <c r="F745" s="64"/>
      <c r="G745" s="65"/>
      <c r="H745" s="66"/>
      <c r="I745" s="69"/>
      <c r="K745" s="41"/>
      <c r="L745" s="41"/>
      <c r="M745" s="41"/>
    </row>
    <row r="746" spans="1:13" s="1" customFormat="1" ht="15.75" customHeight="1" x14ac:dyDescent="0.3">
      <c r="A746" s="5"/>
      <c r="B746" s="5"/>
      <c r="C746" s="17"/>
      <c r="D746" s="5"/>
      <c r="E746" s="63"/>
      <c r="F746" s="64"/>
      <c r="G746" s="65"/>
      <c r="H746" s="66"/>
      <c r="I746" s="69"/>
      <c r="K746" s="41"/>
      <c r="L746" s="41"/>
      <c r="M746" s="41"/>
    </row>
    <row r="747" spans="1:13" s="1" customFormat="1" ht="15.75" customHeight="1" x14ac:dyDescent="0.3">
      <c r="A747" s="5"/>
      <c r="B747" s="5"/>
      <c r="C747" s="17"/>
      <c r="D747" s="5"/>
      <c r="E747" s="63"/>
      <c r="F747" s="64"/>
      <c r="G747" s="65"/>
      <c r="H747" s="66"/>
      <c r="I747" s="69"/>
      <c r="K747" s="41"/>
      <c r="L747" s="41"/>
      <c r="M747" s="41"/>
    </row>
    <row r="748" spans="1:13" s="1" customFormat="1" ht="15.75" customHeight="1" x14ac:dyDescent="0.3">
      <c r="A748" s="5"/>
      <c r="B748" s="5"/>
      <c r="C748" s="17"/>
      <c r="D748" s="5"/>
      <c r="E748" s="63"/>
      <c r="F748" s="64"/>
      <c r="G748" s="65"/>
      <c r="H748" s="66"/>
      <c r="I748" s="69"/>
      <c r="K748" s="41"/>
      <c r="L748" s="41"/>
      <c r="M748" s="41"/>
    </row>
    <row r="749" spans="1:13" s="1" customFormat="1" ht="15.75" customHeight="1" x14ac:dyDescent="0.3">
      <c r="A749" s="5"/>
      <c r="B749" s="5"/>
      <c r="C749" s="17"/>
      <c r="D749" s="5"/>
      <c r="E749" s="63"/>
      <c r="F749" s="64"/>
      <c r="G749" s="65"/>
      <c r="H749" s="66"/>
      <c r="I749" s="69"/>
      <c r="K749" s="41"/>
      <c r="L749" s="41"/>
      <c r="M749" s="41"/>
    </row>
    <row r="750" spans="1:13" s="1" customFormat="1" ht="15.75" customHeight="1" x14ac:dyDescent="0.3">
      <c r="A750" s="5"/>
      <c r="B750" s="5"/>
      <c r="C750" s="17"/>
      <c r="D750" s="5"/>
      <c r="E750" s="63"/>
      <c r="F750" s="64"/>
      <c r="G750" s="65"/>
      <c r="H750" s="66"/>
      <c r="I750" s="69"/>
      <c r="K750" s="41"/>
      <c r="L750" s="41"/>
      <c r="M750" s="41"/>
    </row>
    <row r="751" spans="1:13" s="1" customFormat="1" ht="15.75" customHeight="1" x14ac:dyDescent="0.3">
      <c r="A751" s="5"/>
      <c r="B751" s="5"/>
      <c r="C751" s="17"/>
      <c r="D751" s="5"/>
      <c r="E751" s="63"/>
      <c r="F751" s="64"/>
      <c r="G751" s="65"/>
      <c r="H751" s="66"/>
      <c r="I751" s="69"/>
      <c r="K751" s="41"/>
      <c r="L751" s="41"/>
      <c r="M751" s="41"/>
    </row>
    <row r="752" spans="1:13" s="1" customFormat="1" ht="15.75" customHeight="1" x14ac:dyDescent="0.3">
      <c r="A752" s="5"/>
      <c r="B752" s="5"/>
      <c r="C752" s="17"/>
      <c r="D752" s="5"/>
      <c r="E752" s="63"/>
      <c r="F752" s="64"/>
      <c r="G752" s="65"/>
      <c r="H752" s="66"/>
      <c r="I752" s="69"/>
      <c r="K752" s="41"/>
      <c r="L752" s="41"/>
      <c r="M752" s="41"/>
    </row>
    <row r="753" spans="1:13" s="1" customFormat="1" ht="15.75" customHeight="1" x14ac:dyDescent="0.3">
      <c r="A753" s="5"/>
      <c r="B753" s="5"/>
      <c r="C753" s="17"/>
      <c r="D753" s="5"/>
      <c r="E753" s="63"/>
      <c r="F753" s="64"/>
      <c r="G753" s="65"/>
      <c r="H753" s="66"/>
      <c r="I753" s="69"/>
      <c r="K753" s="41"/>
      <c r="L753" s="41"/>
      <c r="M753" s="41"/>
    </row>
    <row r="754" spans="1:13" s="1" customFormat="1" ht="15.75" customHeight="1" x14ac:dyDescent="0.3">
      <c r="A754" s="5"/>
      <c r="B754" s="5"/>
      <c r="C754" s="17"/>
      <c r="D754" s="5"/>
      <c r="E754" s="63"/>
      <c r="F754" s="64"/>
      <c r="G754" s="65"/>
      <c r="H754" s="66"/>
      <c r="I754" s="69"/>
      <c r="K754" s="41"/>
      <c r="L754" s="41"/>
      <c r="M754" s="41"/>
    </row>
    <row r="755" spans="1:13" s="1" customFormat="1" ht="15.75" customHeight="1" x14ac:dyDescent="0.3">
      <c r="A755" s="5"/>
      <c r="B755" s="5"/>
      <c r="C755" s="17"/>
      <c r="D755" s="5"/>
      <c r="E755" s="63"/>
      <c r="F755" s="64"/>
      <c r="G755" s="65"/>
      <c r="H755" s="66"/>
      <c r="I755" s="69"/>
      <c r="K755" s="41"/>
      <c r="L755" s="41"/>
      <c r="M755" s="41"/>
    </row>
    <row r="756" spans="1:13" s="1" customFormat="1" ht="15.75" customHeight="1" x14ac:dyDescent="0.3">
      <c r="A756" s="5"/>
      <c r="B756" s="5"/>
      <c r="C756" s="17"/>
      <c r="D756" s="5"/>
      <c r="E756" s="63"/>
      <c r="F756" s="64"/>
      <c r="G756" s="65"/>
      <c r="H756" s="66"/>
      <c r="I756" s="69"/>
      <c r="K756" s="41"/>
      <c r="L756" s="41"/>
      <c r="M756" s="41"/>
    </row>
    <row r="757" spans="1:13" s="1" customFormat="1" ht="15.75" customHeight="1" x14ac:dyDescent="0.3">
      <c r="A757" s="5"/>
      <c r="B757" s="5"/>
      <c r="C757" s="17"/>
      <c r="D757" s="5"/>
      <c r="E757" s="63"/>
      <c r="F757" s="64"/>
      <c r="G757" s="65"/>
      <c r="H757" s="66"/>
      <c r="I757" s="69"/>
      <c r="K757" s="41"/>
      <c r="L757" s="41"/>
      <c r="M757" s="41"/>
    </row>
    <row r="758" spans="1:13" s="1" customFormat="1" ht="15.75" customHeight="1" x14ac:dyDescent="0.3">
      <c r="A758" s="5"/>
      <c r="B758" s="5"/>
      <c r="C758" s="17"/>
      <c r="D758" s="5"/>
      <c r="E758" s="63"/>
      <c r="F758" s="64"/>
      <c r="G758" s="65"/>
      <c r="H758" s="66"/>
      <c r="I758" s="69"/>
      <c r="K758" s="41"/>
      <c r="L758" s="41"/>
      <c r="M758" s="41"/>
    </row>
    <row r="759" spans="1:13" s="1" customFormat="1" ht="15.75" customHeight="1" x14ac:dyDescent="0.3">
      <c r="A759" s="5"/>
      <c r="B759" s="5"/>
      <c r="C759" s="17"/>
      <c r="D759" s="5"/>
      <c r="E759" s="63"/>
      <c r="F759" s="64"/>
      <c r="G759" s="65"/>
      <c r="H759" s="66"/>
      <c r="I759" s="69"/>
      <c r="K759" s="41"/>
      <c r="L759" s="41"/>
      <c r="M759" s="41"/>
    </row>
    <row r="760" spans="1:13" s="1" customFormat="1" ht="15.75" customHeight="1" x14ac:dyDescent="0.3">
      <c r="A760" s="5"/>
      <c r="B760" s="5"/>
      <c r="C760" s="17"/>
      <c r="D760" s="5"/>
      <c r="E760" s="63"/>
      <c r="F760" s="64"/>
      <c r="G760" s="65"/>
      <c r="H760" s="66"/>
      <c r="I760" s="69"/>
      <c r="K760" s="41"/>
      <c r="L760" s="41"/>
      <c r="M760" s="41"/>
    </row>
    <row r="761" spans="1:13" s="1" customFormat="1" ht="15.75" customHeight="1" x14ac:dyDescent="0.3">
      <c r="A761" s="5"/>
      <c r="B761" s="5"/>
      <c r="C761" s="17"/>
      <c r="D761" s="5"/>
      <c r="E761" s="63"/>
      <c r="F761" s="64"/>
      <c r="G761" s="65"/>
      <c r="H761" s="66"/>
      <c r="I761" s="69"/>
      <c r="K761" s="41"/>
      <c r="L761" s="41"/>
      <c r="M761" s="41"/>
    </row>
    <row r="762" spans="1:13" s="1" customFormat="1" ht="15.75" customHeight="1" x14ac:dyDescent="0.3">
      <c r="A762" s="5"/>
      <c r="B762" s="5"/>
      <c r="C762" s="17"/>
      <c r="D762" s="5"/>
      <c r="E762" s="63"/>
      <c r="F762" s="64"/>
      <c r="G762" s="65"/>
      <c r="H762" s="66"/>
      <c r="I762" s="69"/>
      <c r="K762" s="41"/>
      <c r="L762" s="41"/>
      <c r="M762" s="41"/>
    </row>
    <row r="763" spans="1:13" s="1" customFormat="1" ht="15.75" customHeight="1" x14ac:dyDescent="0.3">
      <c r="A763" s="5"/>
      <c r="B763" s="5"/>
      <c r="C763" s="17"/>
      <c r="D763" s="5"/>
      <c r="E763" s="63"/>
      <c r="F763" s="64"/>
      <c r="G763" s="65"/>
      <c r="H763" s="66"/>
      <c r="I763" s="69"/>
      <c r="K763" s="41"/>
      <c r="L763" s="41"/>
      <c r="M763" s="41"/>
    </row>
    <row r="764" spans="1:13" s="1" customFormat="1" ht="15.75" customHeight="1" x14ac:dyDescent="0.3">
      <c r="A764" s="5"/>
      <c r="B764" s="5"/>
      <c r="C764" s="17"/>
      <c r="D764" s="5"/>
      <c r="E764" s="63"/>
      <c r="F764" s="64"/>
      <c r="G764" s="65"/>
      <c r="H764" s="66"/>
      <c r="I764" s="69"/>
      <c r="K764" s="41"/>
      <c r="L764" s="41"/>
      <c r="M764" s="41"/>
    </row>
    <row r="765" spans="1:13" s="1" customFormat="1" ht="15.75" customHeight="1" x14ac:dyDescent="0.3">
      <c r="A765" s="5"/>
      <c r="B765" s="5"/>
      <c r="C765" s="17"/>
      <c r="D765" s="5"/>
      <c r="E765" s="63"/>
      <c r="F765" s="64"/>
      <c r="G765" s="65"/>
      <c r="H765" s="66"/>
      <c r="I765" s="69"/>
      <c r="K765" s="41"/>
      <c r="L765" s="41"/>
      <c r="M765" s="41"/>
    </row>
    <row r="766" spans="1:13" s="1" customFormat="1" ht="15.75" customHeight="1" x14ac:dyDescent="0.3">
      <c r="A766" s="5"/>
      <c r="B766" s="5"/>
      <c r="C766" s="17"/>
      <c r="D766" s="5"/>
      <c r="E766" s="63"/>
      <c r="F766" s="64"/>
      <c r="G766" s="65"/>
      <c r="H766" s="66"/>
      <c r="I766" s="69"/>
      <c r="K766" s="41"/>
      <c r="L766" s="41"/>
      <c r="M766" s="41"/>
    </row>
    <row r="767" spans="1:13" s="1" customFormat="1" ht="15.75" customHeight="1" x14ac:dyDescent="0.3">
      <c r="A767" s="5"/>
      <c r="B767" s="5"/>
      <c r="C767" s="17"/>
      <c r="D767" s="5"/>
      <c r="E767" s="63"/>
      <c r="F767" s="64"/>
      <c r="G767" s="65"/>
      <c r="H767" s="66"/>
      <c r="I767" s="69"/>
      <c r="K767" s="41"/>
      <c r="L767" s="41"/>
      <c r="M767" s="41"/>
    </row>
    <row r="768" spans="1:13" s="1" customFormat="1" ht="15.75" customHeight="1" x14ac:dyDescent="0.3">
      <c r="A768" s="5"/>
      <c r="B768" s="5"/>
      <c r="C768" s="17"/>
      <c r="D768" s="5"/>
      <c r="E768" s="63"/>
      <c r="F768" s="64"/>
      <c r="G768" s="65"/>
      <c r="H768" s="66"/>
      <c r="I768" s="69"/>
      <c r="K768" s="41"/>
      <c r="L768" s="41"/>
      <c r="M768" s="41"/>
    </row>
    <row r="769" spans="1:13" s="1" customFormat="1" ht="15.75" customHeight="1" x14ac:dyDescent="0.3">
      <c r="A769" s="5"/>
      <c r="B769" s="5"/>
      <c r="C769" s="17"/>
      <c r="D769" s="5"/>
      <c r="E769" s="63"/>
      <c r="F769" s="64"/>
      <c r="G769" s="65"/>
      <c r="H769" s="66"/>
      <c r="I769" s="69"/>
      <c r="K769" s="41"/>
      <c r="L769" s="41"/>
      <c r="M769" s="41"/>
    </row>
    <row r="770" spans="1:13" s="1" customFormat="1" ht="15.75" customHeight="1" x14ac:dyDescent="0.3">
      <c r="A770" s="5"/>
      <c r="B770" s="5"/>
      <c r="C770" s="17"/>
      <c r="D770" s="5"/>
      <c r="E770" s="63"/>
      <c r="F770" s="64"/>
      <c r="G770" s="65"/>
      <c r="H770" s="66"/>
      <c r="I770" s="69"/>
      <c r="K770" s="41"/>
      <c r="L770" s="41"/>
      <c r="M770" s="41"/>
    </row>
    <row r="771" spans="1:13" s="1" customFormat="1" ht="15.75" customHeight="1" x14ac:dyDescent="0.3">
      <c r="A771" s="5"/>
      <c r="B771" s="5"/>
      <c r="C771" s="17"/>
      <c r="D771" s="5"/>
      <c r="E771" s="63"/>
      <c r="F771" s="64"/>
      <c r="G771" s="65"/>
      <c r="H771" s="66"/>
      <c r="I771" s="69"/>
      <c r="K771" s="41"/>
      <c r="L771" s="41"/>
      <c r="M771" s="41"/>
    </row>
    <row r="772" spans="1:13" s="1" customFormat="1" ht="15.75" customHeight="1" x14ac:dyDescent="0.3">
      <c r="A772" s="5"/>
      <c r="B772" s="5"/>
      <c r="C772" s="17"/>
      <c r="D772" s="5"/>
      <c r="E772" s="63"/>
      <c r="F772" s="64"/>
      <c r="G772" s="65"/>
      <c r="H772" s="66"/>
      <c r="I772" s="69"/>
      <c r="K772" s="41"/>
      <c r="L772" s="41"/>
      <c r="M772" s="41"/>
    </row>
    <row r="773" spans="1:13" s="1" customFormat="1" ht="15.75" customHeight="1" x14ac:dyDescent="0.3">
      <c r="A773" s="5"/>
      <c r="B773" s="5"/>
      <c r="C773" s="17"/>
      <c r="D773" s="5"/>
      <c r="E773" s="63"/>
      <c r="F773" s="64"/>
      <c r="G773" s="65"/>
      <c r="H773" s="66"/>
      <c r="I773" s="69"/>
      <c r="K773" s="41"/>
      <c r="L773" s="41"/>
      <c r="M773" s="41"/>
    </row>
    <row r="774" spans="1:13" s="1" customFormat="1" ht="15.75" customHeight="1" x14ac:dyDescent="0.3">
      <c r="A774" s="5"/>
      <c r="B774" s="5"/>
      <c r="C774" s="17"/>
      <c r="D774" s="5"/>
      <c r="E774" s="63"/>
      <c r="F774" s="64"/>
      <c r="G774" s="65"/>
      <c r="H774" s="66"/>
      <c r="I774" s="69"/>
      <c r="K774" s="41"/>
      <c r="L774" s="41"/>
      <c r="M774" s="41"/>
    </row>
    <row r="775" spans="1:13" s="1" customFormat="1" ht="15.75" customHeight="1" x14ac:dyDescent="0.3">
      <c r="A775" s="5"/>
      <c r="B775" s="5"/>
      <c r="C775" s="17"/>
      <c r="D775" s="5"/>
      <c r="E775" s="63"/>
      <c r="F775" s="64"/>
      <c r="G775" s="65"/>
      <c r="H775" s="66"/>
      <c r="I775" s="69"/>
      <c r="K775" s="41"/>
      <c r="L775" s="41"/>
      <c r="M775" s="41"/>
    </row>
    <row r="776" spans="1:13" s="1" customFormat="1" ht="15.75" customHeight="1" x14ac:dyDescent="0.3">
      <c r="A776" s="5"/>
      <c r="B776" s="5"/>
      <c r="C776" s="17"/>
      <c r="D776" s="5"/>
      <c r="E776" s="63"/>
      <c r="F776" s="64"/>
      <c r="G776" s="65"/>
      <c r="H776" s="66"/>
      <c r="I776" s="69"/>
      <c r="K776" s="41"/>
      <c r="L776" s="41"/>
      <c r="M776" s="41"/>
    </row>
    <row r="777" spans="1:13" s="1" customFormat="1" ht="15.75" customHeight="1" x14ac:dyDescent="0.3">
      <c r="A777" s="5"/>
      <c r="B777" s="5"/>
      <c r="C777" s="17"/>
      <c r="D777" s="5"/>
      <c r="E777" s="63"/>
      <c r="F777" s="64"/>
      <c r="G777" s="65"/>
      <c r="H777" s="66"/>
      <c r="I777" s="69"/>
      <c r="K777" s="41"/>
      <c r="L777" s="41"/>
      <c r="M777" s="41"/>
    </row>
    <row r="778" spans="1:13" s="1" customFormat="1" ht="15.75" customHeight="1" x14ac:dyDescent="0.3">
      <c r="A778" s="5"/>
      <c r="B778" s="5"/>
      <c r="C778" s="17"/>
      <c r="D778" s="5"/>
      <c r="E778" s="63"/>
      <c r="F778" s="64"/>
      <c r="G778" s="65"/>
      <c r="H778" s="66"/>
      <c r="I778" s="69"/>
      <c r="K778" s="41"/>
      <c r="L778" s="41"/>
      <c r="M778" s="41"/>
    </row>
    <row r="779" spans="1:13" s="1" customFormat="1" ht="15.75" customHeight="1" x14ac:dyDescent="0.3">
      <c r="A779" s="5"/>
      <c r="B779" s="5"/>
      <c r="C779" s="17"/>
      <c r="D779" s="5"/>
      <c r="E779" s="63"/>
      <c r="F779" s="64"/>
      <c r="G779" s="65"/>
      <c r="H779" s="66"/>
      <c r="I779" s="69"/>
      <c r="K779" s="41"/>
      <c r="L779" s="41"/>
      <c r="M779" s="41"/>
    </row>
    <row r="780" spans="1:13" s="1" customFormat="1" ht="15.75" customHeight="1" x14ac:dyDescent="0.3">
      <c r="A780" s="5"/>
      <c r="B780" s="5"/>
      <c r="C780" s="17"/>
      <c r="D780" s="5"/>
      <c r="E780" s="63"/>
      <c r="F780" s="64"/>
      <c r="G780" s="65"/>
      <c r="H780" s="66"/>
      <c r="I780" s="69"/>
      <c r="K780" s="41"/>
      <c r="L780" s="41"/>
      <c r="M780" s="41"/>
    </row>
    <row r="781" spans="1:13" s="1" customFormat="1" ht="15.75" customHeight="1" x14ac:dyDescent="0.3">
      <c r="A781" s="5"/>
      <c r="B781" s="5"/>
      <c r="C781" s="17"/>
      <c r="D781" s="5"/>
      <c r="E781" s="63"/>
      <c r="F781" s="64"/>
      <c r="G781" s="65"/>
      <c r="H781" s="66"/>
      <c r="I781" s="69"/>
      <c r="K781" s="41"/>
      <c r="L781" s="41"/>
      <c r="M781" s="41"/>
    </row>
    <row r="782" spans="1:13" s="1" customFormat="1" ht="15.75" customHeight="1" x14ac:dyDescent="0.3">
      <c r="A782" s="5"/>
      <c r="B782" s="5"/>
      <c r="C782" s="17"/>
      <c r="D782" s="5"/>
      <c r="E782" s="63"/>
      <c r="F782" s="64"/>
      <c r="G782" s="65"/>
      <c r="H782" s="66"/>
      <c r="I782" s="69"/>
      <c r="K782" s="41"/>
      <c r="L782" s="41"/>
      <c r="M782" s="41"/>
    </row>
    <row r="783" spans="1:13" s="1" customFormat="1" ht="15.75" customHeight="1" x14ac:dyDescent="0.3">
      <c r="A783" s="5"/>
      <c r="B783" s="5"/>
      <c r="C783" s="17"/>
      <c r="D783" s="5"/>
      <c r="E783" s="63"/>
      <c r="F783" s="64"/>
      <c r="G783" s="65"/>
      <c r="H783" s="66"/>
      <c r="I783" s="69"/>
      <c r="K783" s="41"/>
      <c r="L783" s="41"/>
      <c r="M783" s="41"/>
    </row>
    <row r="784" spans="1:13" s="1" customFormat="1" ht="15.75" customHeight="1" x14ac:dyDescent="0.3">
      <c r="A784" s="5"/>
      <c r="B784" s="5"/>
      <c r="C784" s="17"/>
      <c r="D784" s="5"/>
      <c r="E784" s="63"/>
      <c r="F784" s="64"/>
      <c r="G784" s="65"/>
      <c r="H784" s="66"/>
      <c r="I784" s="69"/>
      <c r="K784" s="41"/>
      <c r="L784" s="41"/>
      <c r="M784" s="41"/>
    </row>
    <row r="785" spans="1:13" s="1" customFormat="1" ht="15.75" customHeight="1" x14ac:dyDescent="0.3">
      <c r="A785" s="5"/>
      <c r="B785" s="5"/>
      <c r="C785" s="17"/>
      <c r="D785" s="5"/>
      <c r="E785" s="63"/>
      <c r="F785" s="64"/>
      <c r="G785" s="65"/>
      <c r="H785" s="66"/>
      <c r="I785" s="69"/>
      <c r="K785" s="41"/>
      <c r="L785" s="41"/>
      <c r="M785" s="41"/>
    </row>
    <row r="786" spans="1:13" s="1" customFormat="1" ht="15.75" customHeight="1" x14ac:dyDescent="0.3">
      <c r="A786" s="5"/>
      <c r="B786" s="5"/>
      <c r="C786" s="17"/>
      <c r="D786" s="5"/>
      <c r="E786" s="63"/>
      <c r="F786" s="64"/>
      <c r="G786" s="65"/>
      <c r="H786" s="66"/>
      <c r="I786" s="69"/>
      <c r="K786" s="41"/>
      <c r="L786" s="41"/>
      <c r="M786" s="41"/>
    </row>
    <row r="787" spans="1:13" s="1" customFormat="1" ht="15.75" customHeight="1" x14ac:dyDescent="0.3">
      <c r="A787" s="5"/>
      <c r="B787" s="5"/>
      <c r="C787" s="17"/>
      <c r="D787" s="5"/>
      <c r="E787" s="63"/>
      <c r="F787" s="64"/>
      <c r="G787" s="65"/>
      <c r="H787" s="66"/>
      <c r="I787" s="69"/>
      <c r="K787" s="41"/>
      <c r="L787" s="41"/>
      <c r="M787" s="41"/>
    </row>
    <row r="788" spans="1:13" s="1" customFormat="1" ht="15.75" customHeight="1" x14ac:dyDescent="0.3">
      <c r="A788" s="5"/>
      <c r="B788" s="5"/>
      <c r="C788" s="17"/>
      <c r="D788" s="5"/>
      <c r="E788" s="63"/>
      <c r="F788" s="64"/>
      <c r="G788" s="65"/>
      <c r="H788" s="66"/>
      <c r="I788" s="69"/>
      <c r="K788" s="41"/>
      <c r="L788" s="41"/>
      <c r="M788" s="41"/>
    </row>
    <row r="789" spans="1:13" s="1" customFormat="1" ht="15.75" customHeight="1" x14ac:dyDescent="0.3">
      <c r="A789" s="5"/>
      <c r="B789" s="5"/>
      <c r="C789" s="17"/>
      <c r="D789" s="5"/>
      <c r="E789" s="63"/>
      <c r="F789" s="64"/>
      <c r="G789" s="65"/>
      <c r="H789" s="66"/>
      <c r="I789" s="69"/>
      <c r="K789" s="41"/>
      <c r="L789" s="41"/>
      <c r="M789" s="41"/>
    </row>
    <row r="790" spans="1:13" s="1" customFormat="1" ht="15.75" customHeight="1" x14ac:dyDescent="0.3">
      <c r="A790" s="5"/>
      <c r="B790" s="5"/>
      <c r="C790" s="17"/>
      <c r="D790" s="5"/>
      <c r="E790" s="63"/>
      <c r="F790" s="64"/>
      <c r="G790" s="65"/>
      <c r="H790" s="66"/>
      <c r="I790" s="69"/>
      <c r="K790" s="41"/>
      <c r="L790" s="41"/>
      <c r="M790" s="41"/>
    </row>
    <row r="791" spans="1:13" s="1" customFormat="1" ht="15.75" customHeight="1" x14ac:dyDescent="0.3">
      <c r="A791" s="5"/>
      <c r="B791" s="5"/>
      <c r="C791" s="17"/>
      <c r="D791" s="5"/>
      <c r="E791" s="63"/>
      <c r="F791" s="64"/>
      <c r="G791" s="65"/>
      <c r="H791" s="66"/>
      <c r="I791" s="69"/>
      <c r="K791" s="41"/>
      <c r="L791" s="41"/>
      <c r="M791" s="41"/>
    </row>
    <row r="792" spans="1:13" s="1" customFormat="1" ht="15.75" customHeight="1" x14ac:dyDescent="0.3">
      <c r="A792" s="5"/>
      <c r="B792" s="5"/>
      <c r="C792" s="17"/>
      <c r="D792" s="5"/>
      <c r="E792" s="63"/>
      <c r="F792" s="64"/>
      <c r="G792" s="65"/>
      <c r="H792" s="66"/>
      <c r="I792" s="69"/>
      <c r="K792" s="41"/>
      <c r="L792" s="41"/>
      <c r="M792" s="41"/>
    </row>
    <row r="793" spans="1:13" s="1" customFormat="1" ht="15.75" customHeight="1" x14ac:dyDescent="0.3">
      <c r="A793" s="5"/>
      <c r="B793" s="5"/>
      <c r="C793" s="17"/>
      <c r="D793" s="5"/>
      <c r="E793" s="63"/>
      <c r="F793" s="64"/>
      <c r="G793" s="65"/>
      <c r="H793" s="66"/>
      <c r="I793" s="69"/>
      <c r="K793" s="41"/>
      <c r="L793" s="41"/>
      <c r="M793" s="41"/>
    </row>
    <row r="794" spans="1:13" ht="15.75" customHeight="1" x14ac:dyDescent="0.3">
      <c r="C794" s="18"/>
    </row>
    <row r="795" spans="1:13" ht="15.75" customHeight="1" x14ac:dyDescent="0.3">
      <c r="C795" s="18"/>
    </row>
    <row r="796" spans="1:13" ht="15.75" customHeight="1" x14ac:dyDescent="0.3">
      <c r="C796" s="18"/>
    </row>
    <row r="797" spans="1:13" ht="15.75" customHeight="1" x14ac:dyDescent="0.3">
      <c r="C797" s="18"/>
    </row>
    <row r="798" spans="1:13" ht="15.75" customHeight="1" x14ac:dyDescent="0.3">
      <c r="C798" s="18"/>
    </row>
    <row r="799" spans="1:13" ht="15.75" customHeight="1" x14ac:dyDescent="0.3">
      <c r="C799" s="18"/>
    </row>
    <row r="800" spans="1:13" ht="15.75" customHeight="1" x14ac:dyDescent="0.3">
      <c r="C800" s="18"/>
    </row>
    <row r="801" spans="3:3" ht="15.75" customHeight="1" x14ac:dyDescent="0.3">
      <c r="C801" s="18"/>
    </row>
    <row r="802" spans="3:3" ht="15.75" customHeight="1" x14ac:dyDescent="0.3">
      <c r="C802" s="18"/>
    </row>
    <row r="803" spans="3:3" ht="15.75" customHeight="1" x14ac:dyDescent="0.3">
      <c r="C803" s="18"/>
    </row>
    <row r="804" spans="3:3" ht="15.75" customHeight="1" x14ac:dyDescent="0.3">
      <c r="C804" s="18"/>
    </row>
    <row r="805" spans="3:3" ht="15.75" customHeight="1" x14ac:dyDescent="0.3">
      <c r="C805" s="18"/>
    </row>
    <row r="806" spans="3:3" ht="15.75" customHeight="1" x14ac:dyDescent="0.3">
      <c r="C806" s="18"/>
    </row>
    <row r="807" spans="3:3" ht="15.75" customHeight="1" x14ac:dyDescent="0.3">
      <c r="C807" s="18"/>
    </row>
    <row r="808" spans="3:3" ht="15.75" customHeight="1" x14ac:dyDescent="0.3">
      <c r="C808" s="18"/>
    </row>
    <row r="809" spans="3:3" ht="15.75" customHeight="1" x14ac:dyDescent="0.3">
      <c r="C809" s="18"/>
    </row>
    <row r="810" spans="3:3" ht="15.75" customHeight="1" x14ac:dyDescent="0.3">
      <c r="C810" s="18"/>
    </row>
    <row r="811" spans="3:3" ht="15.75" customHeight="1" x14ac:dyDescent="0.3">
      <c r="C811" s="18"/>
    </row>
    <row r="812" spans="3:3" ht="15.75" customHeight="1" x14ac:dyDescent="0.3">
      <c r="C812" s="18"/>
    </row>
    <row r="813" spans="3:3" ht="15.75" customHeight="1" x14ac:dyDescent="0.3"/>
    <row r="814" spans="3:3" ht="15.75" customHeight="1" x14ac:dyDescent="0.3"/>
    <row r="815" spans="3:3" ht="15.75" customHeight="1" x14ac:dyDescent="0.3"/>
    <row r="816" spans="3:3"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sheetData>
  <mergeCells count="29">
    <mergeCell ref="A3:A6"/>
    <mergeCell ref="B3:B6"/>
    <mergeCell ref="A1:E1"/>
    <mergeCell ref="F1:G1"/>
    <mergeCell ref="H1:I1"/>
    <mergeCell ref="J1:K1"/>
    <mergeCell ref="L1:M1"/>
    <mergeCell ref="A7:E7"/>
    <mergeCell ref="A8:A16"/>
    <mergeCell ref="B8:B16"/>
    <mergeCell ref="A17:E17"/>
    <mergeCell ref="A18:A21"/>
    <mergeCell ref="B18:B21"/>
    <mergeCell ref="A22:E22"/>
    <mergeCell ref="A23:A29"/>
    <mergeCell ref="B23:B29"/>
    <mergeCell ref="A30:E30"/>
    <mergeCell ref="A31:A34"/>
    <mergeCell ref="B31:B34"/>
    <mergeCell ref="A44:A58"/>
    <mergeCell ref="B44:B58"/>
    <mergeCell ref="A59:E59"/>
    <mergeCell ref="A60:E60"/>
    <mergeCell ref="A35:E35"/>
    <mergeCell ref="A37:E37"/>
    <mergeCell ref="A39:E39"/>
    <mergeCell ref="A40:A42"/>
    <mergeCell ref="B40:B42"/>
    <mergeCell ref="A43:E43"/>
  </mergeCells>
  <conditionalFormatting sqref="B3">
    <cfRule type="cellIs" dxfId="11" priority="10" stopIfTrue="1" operator="equal">
      <formula>"ESCRIBA AQUÍ EL NOMBRE DEL CAPITULO"</formula>
    </cfRule>
  </conditionalFormatting>
  <conditionalFormatting sqref="B18">
    <cfRule type="cellIs" dxfId="10" priority="9" stopIfTrue="1" operator="equal">
      <formula>"ESCRIBA AQUÍ EL NOMBRE DEL CAPITULO"</formula>
    </cfRule>
  </conditionalFormatting>
  <conditionalFormatting sqref="B23">
    <cfRule type="cellIs" dxfId="9" priority="8" stopIfTrue="1" operator="equal">
      <formula>"ESCRIBA AQUÍ EL NOMBRE DEL CAPITULO"</formula>
    </cfRule>
  </conditionalFormatting>
  <conditionalFormatting sqref="B31">
    <cfRule type="cellIs" dxfId="8" priority="7" stopIfTrue="1" operator="equal">
      <formula>"ESCRIBA AQUÍ EL NOMBRE DEL CAPITULO"</formula>
    </cfRule>
  </conditionalFormatting>
  <conditionalFormatting sqref="B36">
    <cfRule type="cellIs" dxfId="7" priority="6" stopIfTrue="1" operator="equal">
      <formula>"ESCRIBA AQUÍ EL NOMBRE DEL CAPITULO"</formula>
    </cfRule>
  </conditionalFormatting>
  <conditionalFormatting sqref="B38">
    <cfRule type="cellIs" dxfId="6" priority="5" stopIfTrue="1" operator="equal">
      <formula>"ESCRIBA AQUÍ EL NOMBRE DEL CAPITULO"</formula>
    </cfRule>
  </conditionalFormatting>
  <conditionalFormatting sqref="B40">
    <cfRule type="cellIs" dxfId="5" priority="4" stopIfTrue="1" operator="equal">
      <formula>"ESCRIBA AQUÍ EL NOMBRE DEL CAPITULO"</formula>
    </cfRule>
  </conditionalFormatting>
  <conditionalFormatting sqref="B44">
    <cfRule type="cellIs" dxfId="4" priority="1" stopIfTrue="1" operator="equal">
      <formula>"ESCRIBA AQUÍ EL NOMBRE DEL CAPITULO"</formula>
    </cfRule>
  </conditionalFormatting>
  <conditionalFormatting sqref="C23:C25">
    <cfRule type="cellIs" dxfId="3" priority="11" operator="equal">
      <formula>"ESCRIBA AQUÍ EL NOMBRE DEL CAPITULO"</formula>
    </cfRule>
    <cfRule type="cellIs" dxfId="2" priority="12" operator="equal">
      <formula>"ESCRIBA AQUÍ EL NOMBRE DEL CAPITULO"</formula>
    </cfRule>
  </conditionalFormatting>
  <conditionalFormatting sqref="C28:C29">
    <cfRule type="cellIs" dxfId="1" priority="2" operator="equal">
      <formula>"ESCRIBA AQUÍ EL NOMBRE DEL CAPITULO"</formula>
    </cfRule>
    <cfRule type="cellIs" dxfId="0" priority="3" operator="equal">
      <formula>"ESCRIBA AQUÍ EL NOMBRE DEL CAPITULO"</formula>
    </cfRule>
  </conditionalFormatting>
  <pageMargins left="0.70866141732283472" right="0.70866141732283472" top="0.74803149606299213" bottom="0.74803149606299213" header="0" footer="0"/>
  <pageSetup scale="65" orientation="portrait" r:id="rId1"/>
  <headerFooter>
    <oddFooter>&amp;LEste documento es propiedad de la Administración Central del Distrito de Santiago de Cali. Prohibida su copia, alteración o modificación por cualquier medio, sin previa autorización del Alcalde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AF255-B3C5-4CFF-A1C6-60FE062B1ECA}">
  <dimension ref="B3:N16"/>
  <sheetViews>
    <sheetView tabSelected="1" topLeftCell="C7" workbookViewId="0">
      <selection activeCell="N10" sqref="N10"/>
    </sheetView>
  </sheetViews>
  <sheetFormatPr baseColWidth="10" defaultRowHeight="14.4" x14ac:dyDescent="0.3"/>
  <cols>
    <col min="2" max="2" width="34.44140625" customWidth="1"/>
    <col min="3" max="3" width="11.5546875" style="112"/>
    <col min="4" max="4" width="14.77734375" style="108" customWidth="1"/>
    <col min="5" max="5" width="16.5546875" style="103" customWidth="1"/>
    <col min="6" max="6" width="14" style="103" bestFit="1" customWidth="1"/>
    <col min="7" max="7" width="15.44140625" style="103" bestFit="1" customWidth="1"/>
    <col min="8" max="8" width="13.88671875" style="103" bestFit="1" customWidth="1"/>
    <col min="9" max="9" width="15.44140625" style="103" bestFit="1" customWidth="1"/>
    <col min="10" max="10" width="18.109375" style="103" bestFit="1" customWidth="1"/>
    <col min="11" max="11" width="15.44140625" style="103" bestFit="1" customWidth="1"/>
    <col min="14" max="14" width="15.44140625" bestFit="1" customWidth="1"/>
  </cols>
  <sheetData>
    <row r="3" spans="2:14" ht="56.4" customHeight="1" x14ac:dyDescent="0.3">
      <c r="B3" s="116" t="s">
        <v>115</v>
      </c>
      <c r="C3" s="116"/>
      <c r="D3" s="116" t="s">
        <v>112</v>
      </c>
      <c r="E3" s="116"/>
      <c r="F3" s="117" t="s">
        <v>114</v>
      </c>
      <c r="G3" s="118"/>
      <c r="H3" s="117" t="s">
        <v>113</v>
      </c>
      <c r="I3" s="118"/>
    </row>
    <row r="4" spans="2:14" s="114" customFormat="1" ht="26.4" x14ac:dyDescent="0.3">
      <c r="B4" s="100" t="s">
        <v>101</v>
      </c>
      <c r="C4" s="105" t="s">
        <v>102</v>
      </c>
      <c r="D4" s="104" t="s">
        <v>103</v>
      </c>
      <c r="E4" s="107" t="s">
        <v>111</v>
      </c>
      <c r="F4" s="104" t="s">
        <v>103</v>
      </c>
      <c r="G4" s="107" t="s">
        <v>111</v>
      </c>
      <c r="H4" s="104" t="s">
        <v>103</v>
      </c>
      <c r="I4" s="107" t="s">
        <v>111</v>
      </c>
      <c r="J4" s="113"/>
      <c r="K4" s="113"/>
    </row>
    <row r="5" spans="2:14" ht="39.6" x14ac:dyDescent="0.3">
      <c r="B5" s="101" t="s">
        <v>104</v>
      </c>
      <c r="C5" s="111">
        <f>50*25*3</f>
        <v>3750</v>
      </c>
      <c r="D5" s="109">
        <v>27500</v>
      </c>
      <c r="E5" s="106">
        <f>+D5*C5</f>
        <v>103125000</v>
      </c>
      <c r="F5" s="109">
        <v>27500</v>
      </c>
      <c r="G5" s="106">
        <f>+F5*C5</f>
        <v>103125000</v>
      </c>
      <c r="H5" s="106">
        <v>27500</v>
      </c>
      <c r="I5" s="106">
        <f>+H5*C5</f>
        <v>103125000</v>
      </c>
    </row>
    <row r="6" spans="2:14" ht="39.6" x14ac:dyDescent="0.3">
      <c r="B6" s="101" t="s">
        <v>105</v>
      </c>
      <c r="C6" s="111">
        <f>20*30*3</f>
        <v>1800</v>
      </c>
      <c r="D6" s="109">
        <v>44000</v>
      </c>
      <c r="E6" s="106">
        <f t="shared" ref="E6:E11" si="0">+D6*C6</f>
        <v>79200000</v>
      </c>
      <c r="F6" s="109">
        <v>44000</v>
      </c>
      <c r="G6" s="106">
        <f t="shared" ref="G6:G11" si="1">+F6*C6</f>
        <v>79200000</v>
      </c>
      <c r="H6" s="106">
        <v>44000</v>
      </c>
      <c r="I6" s="106">
        <f t="shared" ref="I6:I11" si="2">+H6*C6</f>
        <v>79200000</v>
      </c>
    </row>
    <row r="7" spans="2:14" ht="39.6" x14ac:dyDescent="0.3">
      <c r="B7" s="101" t="s">
        <v>106</v>
      </c>
      <c r="C7" s="111">
        <f>30*25*3</f>
        <v>2250</v>
      </c>
      <c r="D7" s="109">
        <v>46000</v>
      </c>
      <c r="E7" s="106">
        <f t="shared" si="0"/>
        <v>103500000</v>
      </c>
      <c r="F7" s="109">
        <v>46000</v>
      </c>
      <c r="G7" s="106">
        <f t="shared" si="1"/>
        <v>103500000</v>
      </c>
      <c r="H7" s="106">
        <v>46000</v>
      </c>
      <c r="I7" s="106">
        <f t="shared" si="2"/>
        <v>103500000</v>
      </c>
    </row>
    <row r="8" spans="2:14" ht="52.8" x14ac:dyDescent="0.3">
      <c r="B8" s="101" t="s">
        <v>107</v>
      </c>
      <c r="C8" s="111">
        <v>1</v>
      </c>
      <c r="D8" s="109">
        <v>102000000</v>
      </c>
      <c r="E8" s="106">
        <f t="shared" si="0"/>
        <v>102000000</v>
      </c>
      <c r="F8" s="109">
        <v>120000000</v>
      </c>
      <c r="G8" s="106">
        <f t="shared" si="1"/>
        <v>120000000</v>
      </c>
      <c r="H8" s="106">
        <v>98357143</v>
      </c>
      <c r="I8" s="106">
        <f t="shared" si="2"/>
        <v>98357143</v>
      </c>
    </row>
    <row r="9" spans="2:14" ht="52.8" x14ac:dyDescent="0.3">
      <c r="B9" s="101" t="s">
        <v>108</v>
      </c>
      <c r="C9" s="111">
        <v>2</v>
      </c>
      <c r="D9" s="109">
        <v>126000000</v>
      </c>
      <c r="E9" s="106">
        <f t="shared" si="0"/>
        <v>252000000</v>
      </c>
      <c r="F9" s="109">
        <v>150000000</v>
      </c>
      <c r="G9" s="106">
        <f t="shared" si="1"/>
        <v>300000000</v>
      </c>
      <c r="H9" s="106">
        <v>121500000</v>
      </c>
      <c r="I9" s="106">
        <f t="shared" si="2"/>
        <v>243000000</v>
      </c>
    </row>
    <row r="10" spans="2:14" ht="52.8" x14ac:dyDescent="0.3">
      <c r="B10" s="101" t="s">
        <v>109</v>
      </c>
      <c r="C10" s="111">
        <v>3</v>
      </c>
      <c r="D10" s="109">
        <v>132000000</v>
      </c>
      <c r="E10" s="106">
        <f t="shared" si="0"/>
        <v>396000000</v>
      </c>
      <c r="F10" s="109">
        <v>150000000</v>
      </c>
      <c r="G10" s="106">
        <f t="shared" si="1"/>
        <v>450000000</v>
      </c>
      <c r="H10" s="106">
        <v>127285714</v>
      </c>
      <c r="I10" s="106">
        <f t="shared" si="2"/>
        <v>381857142</v>
      </c>
    </row>
    <row r="11" spans="2:14" ht="52.8" x14ac:dyDescent="0.3">
      <c r="B11" s="101" t="s">
        <v>110</v>
      </c>
      <c r="C11" s="111">
        <v>1</v>
      </c>
      <c r="D11" s="110">
        <v>90000000</v>
      </c>
      <c r="E11" s="106">
        <f t="shared" si="0"/>
        <v>90000000</v>
      </c>
      <c r="F11" s="109">
        <v>110000000</v>
      </c>
      <c r="G11" s="106">
        <f t="shared" si="1"/>
        <v>110000000</v>
      </c>
      <c r="H11" s="106">
        <v>86785715</v>
      </c>
      <c r="I11" s="106">
        <f t="shared" si="2"/>
        <v>86785715</v>
      </c>
      <c r="N11" s="102"/>
    </row>
    <row r="12" spans="2:14" ht="16.2" x14ac:dyDescent="0.45">
      <c r="E12" s="115">
        <f>SUM(E5:E11)</f>
        <v>1125825000</v>
      </c>
      <c r="G12" s="115">
        <f>SUM(G5:G11)</f>
        <v>1265825000</v>
      </c>
      <c r="I12" s="115">
        <f>SUM(I5:I11)</f>
        <v>1095825000</v>
      </c>
      <c r="J12" s="119">
        <f>AVERAGE(E12,G12,I12)</f>
        <v>1162491666.6666667</v>
      </c>
      <c r="N12" s="103"/>
    </row>
    <row r="13" spans="2:14" x14ac:dyDescent="0.3">
      <c r="E13" s="106">
        <v>3753296322</v>
      </c>
      <c r="G13" s="106">
        <v>3753296322</v>
      </c>
      <c r="I13" s="106">
        <v>3753296322</v>
      </c>
      <c r="J13" s="103">
        <f>+'PPTO SAIHC (Oct-Dic) (2)'!M60</f>
        <v>3753296322</v>
      </c>
    </row>
    <row r="14" spans="2:14" s="120" customFormat="1" x14ac:dyDescent="0.3">
      <c r="C14" s="112"/>
      <c r="D14" s="108"/>
      <c r="E14" s="106">
        <f>SUM(E12:E13)</f>
        <v>4879121322</v>
      </c>
      <c r="F14" s="103"/>
      <c r="G14" s="106">
        <f>SUM(G12:G13)</f>
        <v>5019121322</v>
      </c>
      <c r="H14" s="103"/>
      <c r="I14" s="106">
        <f>SUM(I12:I13)</f>
        <v>4849121322</v>
      </c>
      <c r="J14" s="103"/>
      <c r="K14" s="103"/>
    </row>
    <row r="15" spans="2:14" s="120" customFormat="1" x14ac:dyDescent="0.3">
      <c r="C15" s="112"/>
      <c r="D15" s="108"/>
      <c r="E15" s="122">
        <f>+E12/E14*100</f>
        <v>23.074339121752217</v>
      </c>
      <c r="F15" s="103"/>
      <c r="G15" s="122">
        <f>+G12/G14*100</f>
        <v>25.220051853530389</v>
      </c>
      <c r="H15" s="103"/>
      <c r="I15" s="122">
        <f>+I12/I14*100</f>
        <v>22.598424069704066</v>
      </c>
      <c r="J15" s="103"/>
      <c r="K15" s="103"/>
    </row>
    <row r="16" spans="2:14" x14ac:dyDescent="0.3">
      <c r="E16" s="122"/>
      <c r="F16" s="121"/>
      <c r="G16" s="122"/>
      <c r="H16" s="121"/>
      <c r="I16" s="122"/>
      <c r="J16" s="123">
        <f>SUM(J12:J13)</f>
        <v>4915787988.666667</v>
      </c>
      <c r="K16" s="122">
        <f>+J12/J16*100</f>
        <v>23.648124560025526</v>
      </c>
    </row>
  </sheetData>
  <mergeCells count="4">
    <mergeCell ref="D3:E3"/>
    <mergeCell ref="F3:G3"/>
    <mergeCell ref="H3:I3"/>
    <mergeCell ref="B3:C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7416B-3FA4-4481-A84F-A04A337CE4EF}">
  <dimension ref="B2:E19"/>
  <sheetViews>
    <sheetView workbookViewId="0">
      <selection activeCell="F23" sqref="F23"/>
    </sheetView>
  </sheetViews>
  <sheetFormatPr baseColWidth="10" defaultColWidth="11.44140625" defaultRowHeight="14.4" x14ac:dyDescent="0.3"/>
  <cols>
    <col min="1" max="1" width="11.44140625" style="29"/>
    <col min="2" max="2" width="23.88671875" style="29" customWidth="1"/>
    <col min="3" max="3" width="13.6640625" style="29" customWidth="1"/>
    <col min="4" max="4" width="13" style="32" customWidth="1"/>
    <col min="5" max="16384" width="11.44140625" style="29"/>
  </cols>
  <sheetData>
    <row r="2" spans="2:5" x14ac:dyDescent="0.3">
      <c r="B2" s="30" t="s">
        <v>78</v>
      </c>
      <c r="C2" s="30" t="s">
        <v>79</v>
      </c>
      <c r="D2" s="31" t="s">
        <v>80</v>
      </c>
    </row>
    <row r="3" spans="2:5" x14ac:dyDescent="0.3">
      <c r="B3" s="32" t="s">
        <v>81</v>
      </c>
      <c r="C3" s="32">
        <v>150</v>
      </c>
      <c r="D3" s="32">
        <v>50</v>
      </c>
      <c r="E3" s="98">
        <f>SUM(C3:D12)</f>
        <v>640</v>
      </c>
    </row>
    <row r="4" spans="2:5" x14ac:dyDescent="0.3">
      <c r="B4" s="32" t="s">
        <v>82</v>
      </c>
      <c r="C4" s="34"/>
      <c r="E4" s="98"/>
    </row>
    <row r="5" spans="2:5" x14ac:dyDescent="0.3">
      <c r="B5" s="32" t="s">
        <v>83</v>
      </c>
      <c r="C5" s="32">
        <v>150</v>
      </c>
      <c r="D5" s="32">
        <v>20</v>
      </c>
      <c r="E5" s="98"/>
    </row>
    <row r="6" spans="2:5" x14ac:dyDescent="0.3">
      <c r="B6" s="32" t="s">
        <v>84</v>
      </c>
      <c r="C6" s="34"/>
      <c r="E6" s="98"/>
    </row>
    <row r="7" spans="2:5" x14ac:dyDescent="0.3">
      <c r="B7" s="32" t="s">
        <v>85</v>
      </c>
      <c r="C7" s="32">
        <v>40</v>
      </c>
      <c r="E7" s="98"/>
    </row>
    <row r="8" spans="2:5" x14ac:dyDescent="0.3">
      <c r="B8" s="32" t="s">
        <v>86</v>
      </c>
      <c r="C8" s="34"/>
      <c r="E8" s="98"/>
    </row>
    <row r="9" spans="2:5" x14ac:dyDescent="0.3">
      <c r="B9" s="32" t="s">
        <v>87</v>
      </c>
      <c r="C9" s="32">
        <v>10</v>
      </c>
      <c r="E9" s="98"/>
    </row>
    <row r="10" spans="2:5" x14ac:dyDescent="0.3">
      <c r="B10" s="32" t="s">
        <v>88</v>
      </c>
      <c r="C10" s="32">
        <v>150</v>
      </c>
      <c r="D10" s="32">
        <v>30</v>
      </c>
      <c r="E10" s="98"/>
    </row>
    <row r="11" spans="2:5" x14ac:dyDescent="0.3">
      <c r="B11" s="32" t="s">
        <v>89</v>
      </c>
      <c r="C11" s="34"/>
      <c r="E11" s="98"/>
    </row>
    <row r="12" spans="2:5" x14ac:dyDescent="0.3">
      <c r="B12" s="32" t="s">
        <v>90</v>
      </c>
      <c r="C12" s="32">
        <v>40</v>
      </c>
      <c r="E12" s="98"/>
    </row>
    <row r="13" spans="2:5" hidden="1" x14ac:dyDescent="0.3">
      <c r="B13" s="32" t="s">
        <v>91</v>
      </c>
      <c r="C13" s="33">
        <v>40</v>
      </c>
    </row>
    <row r="14" spans="2:5" hidden="1" x14ac:dyDescent="0.3">
      <c r="B14" s="32" t="s">
        <v>92</v>
      </c>
      <c r="C14" s="33">
        <v>60</v>
      </c>
    </row>
    <row r="15" spans="2:5" hidden="1" x14ac:dyDescent="0.3">
      <c r="B15" s="32" t="s">
        <v>93</v>
      </c>
      <c r="C15" s="33">
        <v>100</v>
      </c>
    </row>
    <row r="17" spans="2:5" x14ac:dyDescent="0.3">
      <c r="B17" s="32" t="s">
        <v>94</v>
      </c>
      <c r="C17" s="32">
        <f>300*6</f>
        <v>1800</v>
      </c>
      <c r="E17" s="98">
        <f>SUM(C17:C18)</f>
        <v>4200</v>
      </c>
    </row>
    <row r="18" spans="2:5" x14ac:dyDescent="0.3">
      <c r="B18" s="32" t="s">
        <v>95</v>
      </c>
      <c r="C18" s="32">
        <v>2400</v>
      </c>
      <c r="E18" s="98"/>
    </row>
    <row r="19" spans="2:5" x14ac:dyDescent="0.3">
      <c r="B19" s="32"/>
    </row>
  </sheetData>
  <mergeCells count="2">
    <mergeCell ref="E3:E12"/>
    <mergeCell ref="E17:E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PPTO SAIHC (Oct-Dic) (2)</vt:lpstr>
      <vt:lpstr>CONTRAPARTIDA </vt:lpstr>
      <vt:lpstr>Cupos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Maria Pereira Buitrago</dc:creator>
  <cp:lastModifiedBy>carolina wady</cp:lastModifiedBy>
  <dcterms:created xsi:type="dcterms:W3CDTF">2026-10-05T04:05:51Z</dcterms:created>
  <dcterms:modified xsi:type="dcterms:W3CDTF">2026-10-15T20:43:52Z</dcterms:modified>
</cp:coreProperties>
</file>