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BIENES Y SERVICIOS 2026\MATERIAL DE ARTE\NUEVO PROCESO\"/>
    </mc:Choice>
  </mc:AlternateContent>
  <xr:revisionPtr revIDLastSave="0" documentId="13_ncr:1_{9CF2DD98-9BC8-4C88-B621-B87D650557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7" i="2" l="1"/>
  <c r="L10" i="2"/>
  <c r="L11" i="2"/>
  <c r="L18" i="2"/>
  <c r="L19" i="2"/>
  <c r="L28" i="2"/>
  <c r="L12" i="2"/>
  <c r="L13" i="2"/>
  <c r="L20" i="2"/>
  <c r="L21" i="2"/>
  <c r="L29" i="2"/>
  <c r="H17" i="2"/>
  <c r="I17" i="2"/>
  <c r="J17" i="2"/>
  <c r="L6" i="2"/>
  <c r="L7" i="2"/>
  <c r="L8" i="2"/>
  <c r="L9" i="2"/>
  <c r="L14" i="2"/>
  <c r="L15" i="2"/>
  <c r="L16" i="2"/>
  <c r="L22" i="2"/>
  <c r="L23" i="2"/>
  <c r="L24" i="2"/>
  <c r="L25" i="2"/>
  <c r="L26" i="2"/>
  <c r="L27" i="2"/>
  <c r="L30" i="2"/>
  <c r="L31" i="2"/>
  <c r="J6" i="2"/>
  <c r="J7" i="2"/>
  <c r="J8" i="2"/>
  <c r="J9" i="2"/>
  <c r="J10" i="2"/>
  <c r="J11" i="2"/>
  <c r="J12" i="2"/>
  <c r="J13" i="2"/>
  <c r="J14" i="2"/>
  <c r="J15" i="2"/>
  <c r="J16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I6" i="2"/>
  <c r="I7" i="2"/>
  <c r="I8" i="2"/>
  <c r="I9" i="2"/>
  <c r="I10" i="2"/>
  <c r="I11" i="2"/>
  <c r="I12" i="2"/>
  <c r="I13" i="2"/>
  <c r="I14" i="2"/>
  <c r="I15" i="2"/>
  <c r="I16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5" i="2"/>
  <c r="J5" i="2"/>
  <c r="H6" i="2"/>
  <c r="H7" i="2"/>
  <c r="H8" i="2"/>
  <c r="H9" i="2"/>
  <c r="H10" i="2"/>
  <c r="H11" i="2"/>
  <c r="H12" i="2"/>
  <c r="H13" i="2"/>
  <c r="H14" i="2"/>
  <c r="H15" i="2"/>
  <c r="H16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5" i="2"/>
  <c r="M24" i="2" l="1"/>
  <c r="M7" i="2"/>
  <c r="M18" i="2"/>
  <c r="M27" i="2"/>
  <c r="M23" i="2"/>
  <c r="M14" i="2"/>
  <c r="M6" i="2"/>
  <c r="M29" i="2"/>
  <c r="M12" i="2"/>
  <c r="M11" i="2"/>
  <c r="M30" i="2"/>
  <c r="M15" i="2"/>
  <c r="M13" i="2"/>
  <c r="M26" i="2"/>
  <c r="M22" i="2"/>
  <c r="M9" i="2"/>
  <c r="M21" i="2"/>
  <c r="M28" i="2"/>
  <c r="M10" i="2"/>
  <c r="M31" i="2"/>
  <c r="M25" i="2"/>
  <c r="M16" i="2"/>
  <c r="M8" i="2"/>
  <c r="M20" i="2"/>
  <c r="M19" i="2"/>
  <c r="M17" i="2"/>
  <c r="K29" i="2"/>
  <c r="K21" i="2"/>
  <c r="K12" i="2"/>
  <c r="K16" i="2"/>
  <c r="K11" i="2"/>
  <c r="K28" i="2"/>
  <c r="K27" i="2"/>
  <c r="K19" i="2"/>
  <c r="K10" i="2"/>
  <c r="K20" i="2"/>
  <c r="K26" i="2"/>
  <c r="K18" i="2"/>
  <c r="K9" i="2"/>
  <c r="K17" i="2"/>
  <c r="K30" i="2"/>
  <c r="K25" i="2"/>
  <c r="K8" i="2"/>
  <c r="K15" i="2"/>
  <c r="K24" i="2"/>
  <c r="K31" i="2"/>
  <c r="K23" i="2"/>
  <c r="K14" i="2"/>
  <c r="K6" i="2"/>
  <c r="K22" i="2"/>
  <c r="K13" i="2"/>
  <c r="K7" i="2"/>
  <c r="L5" i="2" l="1"/>
  <c r="K5" i="2"/>
  <c r="M5" i="2" l="1"/>
  <c r="M32" i="2" s="1"/>
</calcChain>
</file>

<file path=xl/sharedStrings.xml><?xml version="1.0" encoding="utf-8"?>
<sst xmlns="http://schemas.openxmlformats.org/spreadsheetml/2006/main" count="76" uniqueCount="64">
  <si>
    <t>Ítem</t>
  </si>
  <si>
    <t>Especificación técnica</t>
  </si>
  <si>
    <t>U. med.</t>
  </si>
  <si>
    <t>Cant.</t>
  </si>
  <si>
    <t>Int 1</t>
  </si>
  <si>
    <t>Int 2</t>
  </si>
  <si>
    <t>Int 3</t>
  </si>
  <si>
    <t>Unidad</t>
  </si>
  <si>
    <t>ESTUDIO DE MERCADO</t>
  </si>
  <si>
    <t>PRECIO UNITARIO INTERNET ( IVA INLCUIDO)</t>
  </si>
  <si>
    <t>PRECIO UNITARIO INTERNET (ANTES DE  IVA =/1,19)</t>
  </si>
  <si>
    <t xml:space="preserve">PRECIO PROMEDIO UNITARIO INTERNET </t>
  </si>
  <si>
    <t>VALOR TOTAL PROMEDIO IVA INCLUIDO</t>
  </si>
  <si>
    <t>Internet 1</t>
  </si>
  <si>
    <t>Internet 2</t>
  </si>
  <si>
    <t>Internet 3</t>
  </si>
  <si>
    <t>ANTES DE IVA</t>
  </si>
  <si>
    <t xml:space="preserve"> IVA INCLUIDO</t>
  </si>
  <si>
    <t>TOTAL</t>
  </si>
  <si>
    <t xml:space="preserve"> </t>
  </si>
  <si>
    <r>
      <t>Proyectó:</t>
    </r>
    <r>
      <rPr>
        <b/>
        <sz val="11"/>
        <color rgb="FF000000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Teresita Molina Ramírez – Apoyo en contratación Centro de Comercio </t>
    </r>
  </si>
  <si>
    <t>Cartulina Durex 180 gr - 1/8</t>
  </si>
  <si>
    <t>Lápiz de dibujo 6B</t>
  </si>
  <si>
    <t>Caja de colores</t>
  </si>
  <si>
    <t>Plumones delgados x 12 colores.</t>
  </si>
  <si>
    <t>Bisturí grande de 18 mm de plástico, genérico.</t>
  </si>
  <si>
    <t>Sacapuntas metálico</t>
  </si>
  <si>
    <t>Borrador de nata pequeño  624</t>
  </si>
  <si>
    <t>Pistola para silicona en barra delgada</t>
  </si>
  <si>
    <t>Cartulina Bristol negra de 1/8 x 10 hojas</t>
  </si>
  <si>
    <t>Agujas de crochet #1 en acero inoxidable</t>
  </si>
  <si>
    <t>Marcadores lettering doble punta</t>
  </si>
  <si>
    <t>Acrílicos en tubo de 12 ml</t>
  </si>
  <si>
    <t>Set de Pinceles Sintéticos, tamaños Surtidos.</t>
  </si>
  <si>
    <t>Lápiz carboncillo artístico</t>
  </si>
  <si>
    <t>Cartulina acuarela de 1/8</t>
  </si>
  <si>
    <t>Difuminos para dibujo</t>
  </si>
  <si>
    <t>Block papel iris tamaño carta de 35 hojas, colores surtidos.</t>
  </si>
  <si>
    <t>Cartulina  colores surtidos paquete por 10 octavos</t>
  </si>
  <si>
    <t>Papel opalina tamaño carta  180 gr resma por 500</t>
  </si>
  <si>
    <t xml:space="preserve">Colbón-Pegante liquido de papel por 250 g </t>
  </si>
  <si>
    <t>Revisó: Ildamaris Zapata Gómez - Profesional G 03 Centro de Comercio</t>
  </si>
  <si>
    <t>OBJETO: 5_9301_343 Contratar la adquisición de materiales y recursos para el desarrollo de actividades culturales y artísticas de los aprendices del Centro de formación, fomentando creatividad, inclusión y aprovechamiento del tiempo libre en la vigencia 2026</t>
  </si>
  <si>
    <t>Paquete x 10 hojas</t>
  </si>
  <si>
    <t>Caja x 12 colores</t>
  </si>
  <si>
    <t xml:space="preserve">Caja x 12 </t>
  </si>
  <si>
    <t>Set X 12 Unidades</t>
  </si>
  <si>
    <t>Resma</t>
  </si>
  <si>
    <t>Paquete por 500 unidades</t>
  </si>
  <si>
    <t>Cinta gruesa adhesiva 48 mm x 100 m</t>
  </si>
  <si>
    <t>Lienzo 
Tamaño 20 x 30 cm</t>
  </si>
  <si>
    <t>Paquete x 6</t>
  </si>
  <si>
    <t>Resaltadores. Colores azul, amarillo, verde, 
naranja y rosado, punto de escritura 5.0 mm, tipo de tinta base agua y colorantes</t>
  </si>
  <si>
    <t>Frasco</t>
  </si>
  <si>
    <t>Rollo</t>
  </si>
  <si>
    <t>Paquete  por 10 octavos</t>
  </si>
  <si>
    <t xml:space="preserve">Papel periódico 70 por 100 cm  48 gr </t>
  </si>
  <si>
    <t xml:space="preserve"> Ovillo lana escolar x 50 gr (Colores surtidos)</t>
  </si>
  <si>
    <t xml:space="preserve">Marcador permanente colores surtidos. </t>
  </si>
  <si>
    <t>Empaque por 12 unidades</t>
  </si>
  <si>
    <t xml:space="preserve">Unidad </t>
  </si>
  <si>
    <t>Empaque por 5 unidades</t>
  </si>
  <si>
    <t>Caja por 24 unidades</t>
  </si>
  <si>
    <t>Tijeras escolares  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</si>
</sst>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;&quot;($&quot;#,##0\);\-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EDF2FA"/>
        <bgColor rgb="FFFFFFFF"/>
      </patternFill>
    </fill>
    <fill>
      <patternFill patternType="solid">
        <fgColor theme="4" tint="0.79998168889431442"/>
        <bgColor rgb="FF404040"/>
      </patternFill>
    </fill>
    <fill>
      <patternFill patternType="solid">
        <fgColor theme="0" tint="-0.249977111117893"/>
        <bgColor rgb="FF2F5496"/>
      </patternFill>
    </fill>
    <fill>
      <patternFill patternType="solid">
        <fgColor theme="9" tint="0.59999389629810485"/>
        <bgColor rgb="FF305496"/>
      </patternFill>
    </fill>
    <fill>
      <patternFill patternType="solid">
        <fgColor theme="9" tint="0.59999389629810485"/>
        <bgColor rgb="FF404040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DDEBD8"/>
      </patternFill>
    </fill>
    <fill>
      <patternFill patternType="solid">
        <fgColor theme="0"/>
        <bgColor rgb="FF404040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/>
    </xf>
    <xf numFmtId="164" fontId="4" fillId="8" borderId="1" xfId="0" applyNumberFormat="1" applyFont="1" applyFill="1" applyBorder="1" applyAlignment="1">
      <alignment horizontal="right"/>
    </xf>
    <xf numFmtId="0" fontId="3" fillId="9" borderId="1" xfId="0" applyFont="1" applyFill="1" applyBorder="1"/>
    <xf numFmtId="3" fontId="4" fillId="9" borderId="1" xfId="0" applyNumberFormat="1" applyFont="1" applyFill="1" applyBorder="1" applyAlignment="1">
      <alignment horizontal="center"/>
    </xf>
    <xf numFmtId="0" fontId="2" fillId="0" borderId="1" xfId="0" applyFont="1" applyBorder="1"/>
    <xf numFmtId="0" fontId="6" fillId="0" borderId="0" xfId="0" applyFont="1"/>
    <xf numFmtId="0" fontId="8" fillId="0" borderId="0" xfId="0" applyFont="1"/>
    <xf numFmtId="0" fontId="3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0" xfId="0" applyFont="1"/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wrapText="1"/>
    </xf>
    <xf numFmtId="3" fontId="9" fillId="0" borderId="1" xfId="0" applyNumberFormat="1" applyFont="1" applyBorder="1" applyAlignment="1">
      <alignment horizontal="center"/>
    </xf>
    <xf numFmtId="3" fontId="9" fillId="0" borderId="1" xfId="0" applyNumberFormat="1" applyFont="1" applyBorder="1" applyAlignment="1">
      <alignment horizontal="center" wrapText="1"/>
    </xf>
    <xf numFmtId="164" fontId="0" fillId="0" borderId="0" xfId="0" applyNumberFormat="1"/>
    <xf numFmtId="164" fontId="5" fillId="10" borderId="1" xfId="0" applyNumberFormat="1" applyFont="1" applyFill="1" applyBorder="1"/>
    <xf numFmtId="0" fontId="9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vertical="center"/>
    </xf>
    <xf numFmtId="0" fontId="9" fillId="7" borderId="1" xfId="0" applyFont="1" applyFill="1" applyBorder="1" applyAlignment="1">
      <alignment wrapText="1"/>
    </xf>
    <xf numFmtId="0" fontId="9" fillId="7" borderId="1" xfId="0" applyFont="1" applyFill="1" applyBorder="1" applyAlignment="1">
      <alignment horizontal="center"/>
    </xf>
    <xf numFmtId="0" fontId="9" fillId="7" borderId="1" xfId="0" applyFont="1" applyFill="1" applyBorder="1"/>
    <xf numFmtId="0" fontId="9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1" fillId="7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323850</xdr:colOff>
      <xdr:row>35</xdr:row>
      <xdr:rowOff>171450</xdr:rowOff>
    </xdr:from>
    <xdr:to>
      <xdr:col>4</xdr:col>
      <xdr:colOff>590550</xdr:colOff>
      <xdr:row>37</xdr:row>
      <xdr:rowOff>44450</xdr:rowOff>
    </xdr:to>
    <xdr:pic>
      <xdr:nvPicPr>
        <xdr:cNvPr id="4" name="Image 1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62400" y="6451600"/>
          <a:ext cx="1028700" cy="241300"/>
        </a:xfrm>
        <a:prstGeom prst="rect">
          <a:avLst/>
        </a:prstGeom>
      </xdr:spPr>
    </xdr:pic>
    <xdr:clientData/>
  </xdr:twoCellAnchor>
  <xdr:twoCellAnchor editAs="oneCell">
    <xdr:from>
      <xdr:col>3</xdr:col>
      <xdr:colOff>57149</xdr:colOff>
      <xdr:row>38</xdr:row>
      <xdr:rowOff>9526</xdr:rowOff>
    </xdr:from>
    <xdr:to>
      <xdr:col>5</xdr:col>
      <xdr:colOff>346074</xdr:colOff>
      <xdr:row>39</xdr:row>
      <xdr:rowOff>28576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E7A5933-D281-48FB-B827-62245A5DED0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4" y="10534651"/>
          <a:ext cx="1736725" cy="209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tabSelected="1" topLeftCell="A5" workbookViewId="0">
      <selection activeCell="C11" sqref="C11"/>
    </sheetView>
  </sheetViews>
  <sheetFormatPr baseColWidth="10" defaultColWidth="10.85546875" defaultRowHeight="11.25" x14ac:dyDescent="0.2"/>
  <cols>
    <col min="1" max="1" width="10.85546875" style="1"/>
    <col min="2" max="2" width="30.42578125" style="1" customWidth="1"/>
    <col min="3" max="3" width="17" style="1" customWidth="1"/>
    <col min="4" max="12" width="10.85546875" style="1"/>
    <col min="13" max="13" width="12.7109375" style="1" customWidth="1"/>
    <col min="14" max="16384" width="10.85546875" style="1"/>
  </cols>
  <sheetData>
    <row r="1" spans="1:13" ht="27.6" customHeight="1" x14ac:dyDescent="0.2">
      <c r="A1" s="32" t="s">
        <v>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44.45" customHeight="1" x14ac:dyDescent="0.2">
      <c r="A2" s="34" t="s">
        <v>42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 ht="32.450000000000003" customHeight="1" x14ac:dyDescent="0.2">
      <c r="A3" s="35" t="s">
        <v>0</v>
      </c>
      <c r="B3" s="35" t="s">
        <v>1</v>
      </c>
      <c r="C3" s="35" t="s">
        <v>2</v>
      </c>
      <c r="D3" s="35" t="s">
        <v>3</v>
      </c>
      <c r="E3" s="36" t="s">
        <v>9</v>
      </c>
      <c r="F3" s="36"/>
      <c r="G3" s="36"/>
      <c r="H3" s="36" t="s">
        <v>10</v>
      </c>
      <c r="I3" s="36"/>
      <c r="J3" s="36"/>
      <c r="K3" s="37" t="s">
        <v>11</v>
      </c>
      <c r="L3" s="37"/>
      <c r="M3" s="38" t="s">
        <v>12</v>
      </c>
    </row>
    <row r="4" spans="1:13" ht="22.5" x14ac:dyDescent="0.2">
      <c r="A4" s="35"/>
      <c r="B4" s="35"/>
      <c r="C4" s="35"/>
      <c r="D4" s="35"/>
      <c r="E4" s="2" t="s">
        <v>13</v>
      </c>
      <c r="F4" s="2" t="s">
        <v>14</v>
      </c>
      <c r="G4" s="2" t="s">
        <v>15</v>
      </c>
      <c r="H4" s="2" t="s">
        <v>4</v>
      </c>
      <c r="I4" s="2" t="s">
        <v>5</v>
      </c>
      <c r="J4" s="2" t="s">
        <v>6</v>
      </c>
      <c r="K4" s="12" t="s">
        <v>16</v>
      </c>
      <c r="L4" s="3" t="s">
        <v>17</v>
      </c>
      <c r="M4" s="38"/>
    </row>
    <row r="5" spans="1:13" ht="32.450000000000003" customHeight="1" x14ac:dyDescent="0.2">
      <c r="A5" s="4">
        <v>1</v>
      </c>
      <c r="B5" s="13" t="s">
        <v>21</v>
      </c>
      <c r="C5" s="20" t="s">
        <v>43</v>
      </c>
      <c r="D5" s="19">
        <v>132</v>
      </c>
      <c r="E5" s="21">
        <v>10000</v>
      </c>
      <c r="F5" s="21">
        <v>15700</v>
      </c>
      <c r="G5" s="21">
        <v>12000</v>
      </c>
      <c r="H5" s="5">
        <f t="shared" ref="H5:H20" si="0">E5/1.19</f>
        <v>8403.361344537816</v>
      </c>
      <c r="I5" s="5">
        <f t="shared" ref="I5:I20" si="1">F5/1.19</f>
        <v>13193.27731092437</v>
      </c>
      <c r="J5" s="5">
        <f t="shared" ref="J5:J20" si="2">G5/1.19</f>
        <v>10084.033613445379</v>
      </c>
      <c r="K5" s="6">
        <f>ROUND(AVERAGE(H5:J5),0)</f>
        <v>10560</v>
      </c>
      <c r="L5" s="6">
        <f t="shared" ref="L5:L16" si="3">ROUND(AVERAGE(E5:G5),0)</f>
        <v>12567</v>
      </c>
      <c r="M5" s="6">
        <f t="shared" ref="M5:M31" si="4">ROUND((D5*L5),0)</f>
        <v>1658844</v>
      </c>
    </row>
    <row r="6" spans="1:13" ht="19.5" customHeight="1" x14ac:dyDescent="0.2">
      <c r="A6" s="4">
        <v>2</v>
      </c>
      <c r="B6" s="13" t="s">
        <v>22</v>
      </c>
      <c r="C6" s="16" t="s">
        <v>7</v>
      </c>
      <c r="D6" s="19">
        <v>100</v>
      </c>
      <c r="E6" s="21">
        <v>3742</v>
      </c>
      <c r="F6" s="21">
        <v>2200</v>
      </c>
      <c r="G6" s="21">
        <v>2200</v>
      </c>
      <c r="H6" s="5">
        <f t="shared" si="0"/>
        <v>3144.5378151260506</v>
      </c>
      <c r="I6" s="5">
        <f t="shared" si="1"/>
        <v>1848.7394957983195</v>
      </c>
      <c r="J6" s="5">
        <f t="shared" si="2"/>
        <v>1848.7394957983195</v>
      </c>
      <c r="K6" s="6">
        <f t="shared" ref="K6:K31" si="5">ROUND(AVERAGE(H6:J6),0)</f>
        <v>2281</v>
      </c>
      <c r="L6" s="6">
        <f t="shared" si="3"/>
        <v>2714</v>
      </c>
      <c r="M6" s="6">
        <f t="shared" si="4"/>
        <v>271400</v>
      </c>
    </row>
    <row r="7" spans="1:13" ht="14.45" customHeight="1" x14ac:dyDescent="0.2">
      <c r="A7" s="4">
        <v>3</v>
      </c>
      <c r="B7" s="13" t="s">
        <v>23</v>
      </c>
      <c r="C7" s="16" t="s">
        <v>44</v>
      </c>
      <c r="D7" s="19">
        <v>50</v>
      </c>
      <c r="E7" s="21">
        <v>10000</v>
      </c>
      <c r="F7" s="21">
        <v>14000</v>
      </c>
      <c r="G7" s="21">
        <v>9900</v>
      </c>
      <c r="H7" s="5">
        <f t="shared" si="0"/>
        <v>8403.361344537816</v>
      </c>
      <c r="I7" s="5">
        <f t="shared" si="1"/>
        <v>11764.705882352942</v>
      </c>
      <c r="J7" s="5">
        <f t="shared" si="2"/>
        <v>8319.3277310924368</v>
      </c>
      <c r="K7" s="6">
        <f t="shared" si="5"/>
        <v>9496</v>
      </c>
      <c r="L7" s="6">
        <f t="shared" si="3"/>
        <v>11300</v>
      </c>
      <c r="M7" s="6">
        <f t="shared" si="4"/>
        <v>565000</v>
      </c>
    </row>
    <row r="8" spans="1:13" ht="16.5" customHeight="1" x14ac:dyDescent="0.2">
      <c r="A8" s="4">
        <v>4</v>
      </c>
      <c r="B8" s="13" t="s">
        <v>63</v>
      </c>
      <c r="C8" s="16" t="s">
        <v>7</v>
      </c>
      <c r="D8" s="19">
        <v>50</v>
      </c>
      <c r="E8" s="22">
        <v>4900</v>
      </c>
      <c r="F8" s="21">
        <v>7000</v>
      </c>
      <c r="G8" s="21">
        <v>8900</v>
      </c>
      <c r="H8" s="5">
        <f t="shared" si="0"/>
        <v>4117.6470588235297</v>
      </c>
      <c r="I8" s="5">
        <f t="shared" si="1"/>
        <v>5882.3529411764712</v>
      </c>
      <c r="J8" s="5">
        <f t="shared" si="2"/>
        <v>7478.9915966386561</v>
      </c>
      <c r="K8" s="6">
        <f t="shared" si="5"/>
        <v>5826</v>
      </c>
      <c r="L8" s="6">
        <f t="shared" si="3"/>
        <v>6933</v>
      </c>
      <c r="M8" s="6">
        <f t="shared" si="4"/>
        <v>346650</v>
      </c>
    </row>
    <row r="9" spans="1:13" ht="14.45" customHeight="1" x14ac:dyDescent="0.2">
      <c r="A9" s="4">
        <v>5</v>
      </c>
      <c r="B9" s="13" t="s">
        <v>24</v>
      </c>
      <c r="C9" s="16" t="s">
        <v>44</v>
      </c>
      <c r="D9" s="19">
        <v>50</v>
      </c>
      <c r="E9" s="21">
        <v>13349</v>
      </c>
      <c r="F9" s="21">
        <v>14500</v>
      </c>
      <c r="G9" s="21">
        <v>11100</v>
      </c>
      <c r="H9" s="5">
        <f t="shared" si="0"/>
        <v>11217.64705882353</v>
      </c>
      <c r="I9" s="5">
        <f t="shared" si="1"/>
        <v>12184.873949579833</v>
      </c>
      <c r="J9" s="5">
        <f t="shared" si="2"/>
        <v>9327.7310924369758</v>
      </c>
      <c r="K9" s="6">
        <f t="shared" si="5"/>
        <v>10910</v>
      </c>
      <c r="L9" s="6">
        <f t="shared" si="3"/>
        <v>12983</v>
      </c>
      <c r="M9" s="6">
        <f t="shared" si="4"/>
        <v>649150</v>
      </c>
    </row>
    <row r="10" spans="1:13" ht="21" customHeight="1" x14ac:dyDescent="0.2">
      <c r="A10" s="4">
        <v>6</v>
      </c>
      <c r="B10" s="14" t="s">
        <v>25</v>
      </c>
      <c r="C10" s="16" t="s">
        <v>7</v>
      </c>
      <c r="D10" s="19">
        <v>20</v>
      </c>
      <c r="E10" s="21">
        <v>3300</v>
      </c>
      <c r="F10" s="21">
        <v>6000</v>
      </c>
      <c r="G10" s="21">
        <v>4990</v>
      </c>
      <c r="H10" s="5">
        <f t="shared" si="0"/>
        <v>2773.1092436974791</v>
      </c>
      <c r="I10" s="5">
        <f t="shared" si="1"/>
        <v>5042.0168067226896</v>
      </c>
      <c r="J10" s="5">
        <f t="shared" si="2"/>
        <v>4193.2773109243699</v>
      </c>
      <c r="K10" s="6">
        <f t="shared" si="5"/>
        <v>4003</v>
      </c>
      <c r="L10" s="6">
        <f t="shared" si="3"/>
        <v>4763</v>
      </c>
      <c r="M10" s="6">
        <f t="shared" si="4"/>
        <v>95260</v>
      </c>
    </row>
    <row r="11" spans="1:13" ht="18.95" customHeight="1" x14ac:dyDescent="0.2">
      <c r="A11" s="4">
        <v>7</v>
      </c>
      <c r="B11" s="13" t="s">
        <v>26</v>
      </c>
      <c r="C11" s="17" t="s">
        <v>62</v>
      </c>
      <c r="D11" s="19">
        <v>4</v>
      </c>
      <c r="E11" s="21">
        <v>21600</v>
      </c>
      <c r="F11" s="21">
        <v>16000</v>
      </c>
      <c r="G11" s="21">
        <v>17000</v>
      </c>
      <c r="H11" s="5">
        <f t="shared" si="0"/>
        <v>18151.26050420168</v>
      </c>
      <c r="I11" s="5">
        <f t="shared" si="1"/>
        <v>13445.378151260506</v>
      </c>
      <c r="J11" s="5">
        <f t="shared" si="2"/>
        <v>14285.714285714286</v>
      </c>
      <c r="K11" s="6">
        <f t="shared" si="5"/>
        <v>15294</v>
      </c>
      <c r="L11" s="6">
        <f t="shared" si="3"/>
        <v>18200</v>
      </c>
      <c r="M11" s="6">
        <f t="shared" si="4"/>
        <v>72800</v>
      </c>
    </row>
    <row r="12" spans="1:13" ht="20.45" customHeight="1" x14ac:dyDescent="0.2">
      <c r="A12" s="4">
        <v>8</v>
      </c>
      <c r="B12" s="13" t="s">
        <v>27</v>
      </c>
      <c r="C12" s="17" t="s">
        <v>60</v>
      </c>
      <c r="D12" s="29">
        <v>96</v>
      </c>
      <c r="E12" s="21">
        <v>400</v>
      </c>
      <c r="F12" s="21">
        <v>500</v>
      </c>
      <c r="G12" s="21">
        <v>700</v>
      </c>
      <c r="H12" s="5">
        <f t="shared" si="0"/>
        <v>336.1344537815126</v>
      </c>
      <c r="I12" s="5">
        <f t="shared" si="1"/>
        <v>420.1680672268908</v>
      </c>
      <c r="J12" s="5">
        <f t="shared" si="2"/>
        <v>588.23529411764707</v>
      </c>
      <c r="K12" s="6">
        <f t="shared" si="5"/>
        <v>448</v>
      </c>
      <c r="L12" s="6">
        <f t="shared" si="3"/>
        <v>533</v>
      </c>
      <c r="M12" s="6">
        <f t="shared" si="4"/>
        <v>51168</v>
      </c>
    </row>
    <row r="13" spans="1:13" ht="21.6" customHeight="1" x14ac:dyDescent="0.2">
      <c r="A13" s="4">
        <v>9</v>
      </c>
      <c r="B13" s="13" t="s">
        <v>28</v>
      </c>
      <c r="C13" s="17" t="s">
        <v>7</v>
      </c>
      <c r="D13" s="19">
        <v>2</v>
      </c>
      <c r="E13" s="21">
        <v>10500</v>
      </c>
      <c r="F13" s="21">
        <v>8000</v>
      </c>
      <c r="G13" s="21">
        <v>10413</v>
      </c>
      <c r="H13" s="5">
        <f t="shared" si="0"/>
        <v>8823.5294117647063</v>
      </c>
      <c r="I13" s="5">
        <f t="shared" si="1"/>
        <v>6722.6890756302528</v>
      </c>
      <c r="J13" s="5">
        <f t="shared" si="2"/>
        <v>8750.4201680672268</v>
      </c>
      <c r="K13" s="6">
        <f t="shared" si="5"/>
        <v>8099</v>
      </c>
      <c r="L13" s="6">
        <f t="shared" si="3"/>
        <v>9638</v>
      </c>
      <c r="M13" s="6">
        <f t="shared" si="4"/>
        <v>19276</v>
      </c>
    </row>
    <row r="14" spans="1:13" ht="20.100000000000001" customHeight="1" x14ac:dyDescent="0.2">
      <c r="A14" s="4">
        <v>10</v>
      </c>
      <c r="B14" s="26" t="s">
        <v>49</v>
      </c>
      <c r="C14" s="27" t="s">
        <v>54</v>
      </c>
      <c r="D14" s="19">
        <v>50</v>
      </c>
      <c r="E14" s="21">
        <v>7030</v>
      </c>
      <c r="F14" s="21">
        <v>6872</v>
      </c>
      <c r="G14" s="21">
        <v>7720</v>
      </c>
      <c r="H14" s="5">
        <f t="shared" si="0"/>
        <v>5907.5630252100846</v>
      </c>
      <c r="I14" s="5">
        <f t="shared" si="1"/>
        <v>5774.7899159663866</v>
      </c>
      <c r="J14" s="5">
        <f t="shared" si="2"/>
        <v>6487.3949579831933</v>
      </c>
      <c r="K14" s="6">
        <f t="shared" si="5"/>
        <v>6057</v>
      </c>
      <c r="L14" s="6">
        <f t="shared" si="3"/>
        <v>7207</v>
      </c>
      <c r="M14" s="6">
        <f t="shared" si="4"/>
        <v>360350</v>
      </c>
    </row>
    <row r="15" spans="1:13" ht="24" customHeight="1" x14ac:dyDescent="0.2">
      <c r="A15" s="4">
        <v>11</v>
      </c>
      <c r="B15" s="13" t="s">
        <v>29</v>
      </c>
      <c r="C15" s="17" t="s">
        <v>43</v>
      </c>
      <c r="D15" s="19">
        <v>50</v>
      </c>
      <c r="E15" s="21">
        <v>3000</v>
      </c>
      <c r="F15" s="21">
        <v>4500</v>
      </c>
      <c r="G15" s="21">
        <v>4500</v>
      </c>
      <c r="H15" s="5">
        <f t="shared" si="0"/>
        <v>2521.0084033613448</v>
      </c>
      <c r="I15" s="5">
        <f t="shared" si="1"/>
        <v>3781.5126050420172</v>
      </c>
      <c r="J15" s="5">
        <f t="shared" si="2"/>
        <v>3781.5126050420172</v>
      </c>
      <c r="K15" s="6">
        <f t="shared" si="5"/>
        <v>3361</v>
      </c>
      <c r="L15" s="6">
        <f t="shared" si="3"/>
        <v>4000</v>
      </c>
      <c r="M15" s="6">
        <f t="shared" si="4"/>
        <v>200000</v>
      </c>
    </row>
    <row r="16" spans="1:13" ht="21.6" customHeight="1" x14ac:dyDescent="0.2">
      <c r="A16" s="4">
        <v>12</v>
      </c>
      <c r="B16" s="13" t="s">
        <v>57</v>
      </c>
      <c r="C16" s="17" t="s">
        <v>7</v>
      </c>
      <c r="D16" s="19">
        <v>80</v>
      </c>
      <c r="E16" s="21">
        <v>4063</v>
      </c>
      <c r="F16" s="21">
        <v>4770</v>
      </c>
      <c r="G16" s="21"/>
      <c r="H16" s="5">
        <f t="shared" si="0"/>
        <v>3414.2857142857142</v>
      </c>
      <c r="I16" s="5">
        <f t="shared" si="1"/>
        <v>4008.4033613445381</v>
      </c>
      <c r="J16" s="5">
        <f t="shared" si="2"/>
        <v>0</v>
      </c>
      <c r="K16" s="6">
        <f>ROUND(AVERAGE(H16:I16),0)</f>
        <v>3711</v>
      </c>
      <c r="L16" s="6">
        <f t="shared" si="3"/>
        <v>4417</v>
      </c>
      <c r="M16" s="6">
        <f t="shared" si="4"/>
        <v>353360</v>
      </c>
    </row>
    <row r="17" spans="1:13" ht="27" customHeight="1" x14ac:dyDescent="0.2">
      <c r="A17" s="4">
        <v>13</v>
      </c>
      <c r="B17" s="13" t="s">
        <v>30</v>
      </c>
      <c r="C17" s="17" t="s">
        <v>7</v>
      </c>
      <c r="D17" s="19">
        <v>40</v>
      </c>
      <c r="E17" s="21">
        <v>3800</v>
      </c>
      <c r="F17" s="21">
        <v>4060</v>
      </c>
      <c r="G17" s="19">
        <v>3800</v>
      </c>
      <c r="H17" s="5">
        <f t="shared" si="0"/>
        <v>3193.2773109243699</v>
      </c>
      <c r="I17" s="5">
        <f t="shared" si="1"/>
        <v>3411.7647058823532</v>
      </c>
      <c r="J17" s="5">
        <f t="shared" si="2"/>
        <v>3193.2773109243699</v>
      </c>
      <c r="K17" s="6">
        <f t="shared" si="5"/>
        <v>3266</v>
      </c>
      <c r="L17" s="6">
        <f>ROUND(AVERAGE(E17:F17),0)</f>
        <v>3930</v>
      </c>
      <c r="M17" s="6">
        <f t="shared" si="4"/>
        <v>157200</v>
      </c>
    </row>
    <row r="18" spans="1:13" ht="18.95" customHeight="1" x14ac:dyDescent="0.2">
      <c r="A18" s="4">
        <v>14</v>
      </c>
      <c r="B18" s="13" t="s">
        <v>31</v>
      </c>
      <c r="C18" s="16" t="s">
        <v>44</v>
      </c>
      <c r="D18" s="19">
        <v>85</v>
      </c>
      <c r="E18" s="21">
        <v>14690</v>
      </c>
      <c r="F18" s="21">
        <v>19200</v>
      </c>
      <c r="G18" s="21">
        <v>11690</v>
      </c>
      <c r="H18" s="5">
        <f t="shared" si="0"/>
        <v>12344.53781512605</v>
      </c>
      <c r="I18" s="5">
        <f t="shared" si="1"/>
        <v>16134.453781512606</v>
      </c>
      <c r="J18" s="5">
        <f t="shared" si="2"/>
        <v>9823.5294117647063</v>
      </c>
      <c r="K18" s="6">
        <f t="shared" si="5"/>
        <v>12768</v>
      </c>
      <c r="L18" s="6">
        <f t="shared" ref="L18:L31" si="6">ROUND(AVERAGE(E18:G18),0)</f>
        <v>15193</v>
      </c>
      <c r="M18" s="6">
        <f t="shared" si="4"/>
        <v>1291405</v>
      </c>
    </row>
    <row r="19" spans="1:13" ht="22.5" x14ac:dyDescent="0.2">
      <c r="A19" s="4">
        <v>15</v>
      </c>
      <c r="B19" s="14" t="s">
        <v>50</v>
      </c>
      <c r="C19" s="16" t="s">
        <v>7</v>
      </c>
      <c r="D19" s="19">
        <v>50</v>
      </c>
      <c r="E19" s="21">
        <v>7000</v>
      </c>
      <c r="F19" s="21">
        <v>9950</v>
      </c>
      <c r="G19" s="21">
        <v>8500</v>
      </c>
      <c r="H19" s="5">
        <f t="shared" si="0"/>
        <v>5882.3529411764712</v>
      </c>
      <c r="I19" s="5">
        <f t="shared" si="1"/>
        <v>8361.3445378151264</v>
      </c>
      <c r="J19" s="5">
        <f t="shared" si="2"/>
        <v>7142.8571428571431</v>
      </c>
      <c r="K19" s="6">
        <f t="shared" si="5"/>
        <v>7129</v>
      </c>
      <c r="L19" s="6">
        <f t="shared" si="6"/>
        <v>8483</v>
      </c>
      <c r="M19" s="6">
        <f t="shared" si="4"/>
        <v>424150</v>
      </c>
    </row>
    <row r="20" spans="1:13" ht="22.5" customHeight="1" x14ac:dyDescent="0.2">
      <c r="A20" s="4">
        <v>16</v>
      </c>
      <c r="B20" s="13" t="s">
        <v>32</v>
      </c>
      <c r="C20" s="16" t="s">
        <v>45</v>
      </c>
      <c r="D20" s="19">
        <v>50</v>
      </c>
      <c r="E20" s="21">
        <v>29990</v>
      </c>
      <c r="F20" s="21">
        <v>22500</v>
      </c>
      <c r="G20" s="21">
        <v>29990</v>
      </c>
      <c r="H20" s="5">
        <f t="shared" si="0"/>
        <v>25201.680672268907</v>
      </c>
      <c r="I20" s="5">
        <f t="shared" si="1"/>
        <v>18907.563025210085</v>
      </c>
      <c r="J20" s="5">
        <f t="shared" si="2"/>
        <v>25201.680672268907</v>
      </c>
      <c r="K20" s="6">
        <f t="shared" si="5"/>
        <v>23104</v>
      </c>
      <c r="L20" s="6">
        <f t="shared" si="6"/>
        <v>27493</v>
      </c>
      <c r="M20" s="6">
        <f t="shared" si="4"/>
        <v>1374650</v>
      </c>
    </row>
    <row r="21" spans="1:13" ht="21" customHeight="1" x14ac:dyDescent="0.2">
      <c r="A21" s="4">
        <v>17</v>
      </c>
      <c r="B21" s="25" t="s">
        <v>33</v>
      </c>
      <c r="C21" s="16" t="s">
        <v>46</v>
      </c>
      <c r="D21" s="19">
        <v>50</v>
      </c>
      <c r="E21" s="21">
        <v>27900</v>
      </c>
      <c r="F21" s="21">
        <v>28900</v>
      </c>
      <c r="G21" s="21">
        <v>23000</v>
      </c>
      <c r="H21" s="5">
        <f t="shared" ref="H21:H31" si="7">E21/1.19</f>
        <v>23445.378151260506</v>
      </c>
      <c r="I21" s="5">
        <f t="shared" ref="I21:I31" si="8">F21/1.19</f>
        <v>24285.714285714286</v>
      </c>
      <c r="J21" s="5">
        <f t="shared" ref="J21:J31" si="9">G21/1.19</f>
        <v>19327.731092436974</v>
      </c>
      <c r="K21" s="6">
        <f t="shared" si="5"/>
        <v>22353</v>
      </c>
      <c r="L21" s="6">
        <f t="shared" si="6"/>
        <v>26600</v>
      </c>
      <c r="M21" s="6">
        <f t="shared" si="4"/>
        <v>1330000</v>
      </c>
    </row>
    <row r="22" spans="1:13" ht="15.95" customHeight="1" x14ac:dyDescent="0.2">
      <c r="A22" s="4">
        <v>18</v>
      </c>
      <c r="B22" s="13" t="s">
        <v>34</v>
      </c>
      <c r="C22" s="16" t="s">
        <v>7</v>
      </c>
      <c r="D22" s="19">
        <v>50</v>
      </c>
      <c r="E22" s="21">
        <v>3600</v>
      </c>
      <c r="F22" s="21">
        <v>4000</v>
      </c>
      <c r="G22" s="21">
        <v>5600</v>
      </c>
      <c r="H22" s="5">
        <f t="shared" si="7"/>
        <v>3025.2100840336134</v>
      </c>
      <c r="I22" s="5">
        <f t="shared" si="8"/>
        <v>3361.3445378151264</v>
      </c>
      <c r="J22" s="5">
        <f t="shared" si="9"/>
        <v>4705.8823529411766</v>
      </c>
      <c r="K22" s="6">
        <f t="shared" si="5"/>
        <v>3697</v>
      </c>
      <c r="L22" s="6">
        <f t="shared" si="6"/>
        <v>4400</v>
      </c>
      <c r="M22" s="6">
        <f t="shared" si="4"/>
        <v>220000</v>
      </c>
    </row>
    <row r="23" spans="1:13" ht="24" customHeight="1" x14ac:dyDescent="0.2">
      <c r="A23" s="4">
        <v>19</v>
      </c>
      <c r="B23" s="13" t="s">
        <v>35</v>
      </c>
      <c r="C23" s="16" t="s">
        <v>43</v>
      </c>
      <c r="D23" s="19">
        <v>99</v>
      </c>
      <c r="E23" s="21">
        <v>18900</v>
      </c>
      <c r="F23" s="21">
        <v>13800</v>
      </c>
      <c r="G23" s="21">
        <v>14400</v>
      </c>
      <c r="H23" s="5">
        <f t="shared" si="7"/>
        <v>15882.352941176472</v>
      </c>
      <c r="I23" s="5">
        <f t="shared" si="8"/>
        <v>11596.638655462186</v>
      </c>
      <c r="J23" s="5">
        <f t="shared" si="9"/>
        <v>12100.840336134454</v>
      </c>
      <c r="K23" s="6">
        <f t="shared" si="5"/>
        <v>13193</v>
      </c>
      <c r="L23" s="6">
        <f t="shared" si="6"/>
        <v>15700</v>
      </c>
      <c r="M23" s="6">
        <f t="shared" si="4"/>
        <v>1554300</v>
      </c>
    </row>
    <row r="24" spans="1:13" ht="29.45" customHeight="1" x14ac:dyDescent="0.2">
      <c r="A24" s="4">
        <v>20</v>
      </c>
      <c r="B24" s="13" t="s">
        <v>36</v>
      </c>
      <c r="C24" s="16" t="s">
        <v>51</v>
      </c>
      <c r="D24" s="19">
        <v>50</v>
      </c>
      <c r="E24" s="21">
        <v>5200</v>
      </c>
      <c r="F24" s="21">
        <v>6400</v>
      </c>
      <c r="G24" s="21">
        <v>6700</v>
      </c>
      <c r="H24" s="5">
        <f t="shared" si="7"/>
        <v>4369.7478991596645</v>
      </c>
      <c r="I24" s="5">
        <f t="shared" si="8"/>
        <v>5378.1512605042017</v>
      </c>
      <c r="J24" s="5">
        <f t="shared" si="9"/>
        <v>5630.2521008403364</v>
      </c>
      <c r="K24" s="6">
        <f t="shared" si="5"/>
        <v>5126</v>
      </c>
      <c r="L24" s="6">
        <f t="shared" si="6"/>
        <v>6100</v>
      </c>
      <c r="M24" s="6">
        <f t="shared" si="4"/>
        <v>305000</v>
      </c>
    </row>
    <row r="25" spans="1:13" ht="25.5" customHeight="1" x14ac:dyDescent="0.2">
      <c r="A25" s="4">
        <v>21</v>
      </c>
      <c r="B25" s="14" t="s">
        <v>37</v>
      </c>
      <c r="C25" s="16" t="s">
        <v>7</v>
      </c>
      <c r="D25" s="19">
        <v>70</v>
      </c>
      <c r="E25" s="21">
        <v>4800</v>
      </c>
      <c r="F25" s="21">
        <v>3682</v>
      </c>
      <c r="G25" s="21">
        <v>6400</v>
      </c>
      <c r="H25" s="5">
        <f t="shared" si="7"/>
        <v>4033.6134453781515</v>
      </c>
      <c r="I25" s="5">
        <f t="shared" si="8"/>
        <v>3094.1176470588239</v>
      </c>
      <c r="J25" s="5">
        <f t="shared" si="9"/>
        <v>5378.1512605042017</v>
      </c>
      <c r="K25" s="6">
        <f t="shared" si="5"/>
        <v>4169</v>
      </c>
      <c r="L25" s="6">
        <f t="shared" si="6"/>
        <v>4961</v>
      </c>
      <c r="M25" s="6">
        <f t="shared" si="4"/>
        <v>347270</v>
      </c>
    </row>
    <row r="26" spans="1:13" ht="22.5" x14ac:dyDescent="0.2">
      <c r="A26" s="4">
        <v>22</v>
      </c>
      <c r="B26" s="14" t="s">
        <v>38</v>
      </c>
      <c r="C26" s="28" t="s">
        <v>55</v>
      </c>
      <c r="D26" s="19">
        <v>70</v>
      </c>
      <c r="E26" s="21">
        <v>3200</v>
      </c>
      <c r="F26" s="21">
        <v>4800</v>
      </c>
      <c r="G26" s="21">
        <v>4900</v>
      </c>
      <c r="H26" s="5">
        <f t="shared" si="7"/>
        <v>2689.0756302521008</v>
      </c>
      <c r="I26" s="5">
        <f t="shared" si="8"/>
        <v>4033.6134453781515</v>
      </c>
      <c r="J26" s="5">
        <f t="shared" si="9"/>
        <v>4117.6470588235297</v>
      </c>
      <c r="K26" s="6">
        <f t="shared" si="5"/>
        <v>3613</v>
      </c>
      <c r="L26" s="6">
        <f t="shared" si="6"/>
        <v>4300</v>
      </c>
      <c r="M26" s="6">
        <f t="shared" si="4"/>
        <v>301000</v>
      </c>
    </row>
    <row r="27" spans="1:13" ht="23.45" customHeight="1" x14ac:dyDescent="0.2">
      <c r="A27" s="4">
        <v>23</v>
      </c>
      <c r="B27" s="25" t="s">
        <v>58</v>
      </c>
      <c r="C27" s="28" t="s">
        <v>59</v>
      </c>
      <c r="D27" s="19">
        <v>10</v>
      </c>
      <c r="E27" s="21">
        <v>34450</v>
      </c>
      <c r="F27" s="21">
        <v>42000</v>
      </c>
      <c r="G27" s="21">
        <v>26000</v>
      </c>
      <c r="H27" s="5">
        <f t="shared" si="7"/>
        <v>28949.579831932773</v>
      </c>
      <c r="I27" s="5">
        <f t="shared" si="8"/>
        <v>35294.117647058825</v>
      </c>
      <c r="J27" s="5">
        <f t="shared" si="9"/>
        <v>21848.73949579832</v>
      </c>
      <c r="K27" s="6">
        <f t="shared" si="5"/>
        <v>28697</v>
      </c>
      <c r="L27" s="6">
        <f t="shared" si="6"/>
        <v>34150</v>
      </c>
      <c r="M27" s="6">
        <f t="shared" si="4"/>
        <v>341500</v>
      </c>
    </row>
    <row r="28" spans="1:13" ht="29.25" customHeight="1" x14ac:dyDescent="0.2">
      <c r="A28" s="4">
        <v>24</v>
      </c>
      <c r="B28" s="14" t="s">
        <v>39</v>
      </c>
      <c r="C28" s="16" t="s">
        <v>47</v>
      </c>
      <c r="D28" s="19">
        <v>2</v>
      </c>
      <c r="E28" s="21">
        <v>134900</v>
      </c>
      <c r="F28" s="21">
        <v>158777</v>
      </c>
      <c r="G28" s="21">
        <v>149430</v>
      </c>
      <c r="H28" s="5">
        <f t="shared" si="7"/>
        <v>113361.34453781514</v>
      </c>
      <c r="I28" s="5">
        <f t="shared" si="8"/>
        <v>133426.05042016806</v>
      </c>
      <c r="J28" s="5">
        <f t="shared" si="9"/>
        <v>125571.42857142858</v>
      </c>
      <c r="K28" s="6">
        <f t="shared" si="5"/>
        <v>124120</v>
      </c>
      <c r="L28" s="6">
        <f t="shared" si="6"/>
        <v>147702</v>
      </c>
      <c r="M28" s="6">
        <f t="shared" si="4"/>
        <v>295404</v>
      </c>
    </row>
    <row r="29" spans="1:13" ht="43.5" customHeight="1" x14ac:dyDescent="0.2">
      <c r="A29" s="4">
        <v>25</v>
      </c>
      <c r="B29" s="14" t="s">
        <v>52</v>
      </c>
      <c r="C29" s="31" t="s">
        <v>61</v>
      </c>
      <c r="D29" s="19">
        <v>30</v>
      </c>
      <c r="E29" s="21">
        <v>11400</v>
      </c>
      <c r="F29" s="21">
        <v>16900</v>
      </c>
      <c r="G29" s="21">
        <v>13500</v>
      </c>
      <c r="H29" s="5">
        <f t="shared" si="7"/>
        <v>9579.8319327731097</v>
      </c>
      <c r="I29" s="5">
        <f t="shared" si="8"/>
        <v>14201.680672268909</v>
      </c>
      <c r="J29" s="5">
        <f t="shared" si="9"/>
        <v>11344.53781512605</v>
      </c>
      <c r="K29" s="6">
        <f t="shared" si="5"/>
        <v>11709</v>
      </c>
      <c r="L29" s="6">
        <f t="shared" si="6"/>
        <v>13933</v>
      </c>
      <c r="M29" s="6">
        <f t="shared" si="4"/>
        <v>417990</v>
      </c>
    </row>
    <row r="30" spans="1:13" ht="25.5" customHeight="1" x14ac:dyDescent="0.2">
      <c r="A30" s="4">
        <v>26</v>
      </c>
      <c r="B30" s="13" t="s">
        <v>40</v>
      </c>
      <c r="C30" s="30" t="s">
        <v>53</v>
      </c>
      <c r="D30" s="19">
        <v>21</v>
      </c>
      <c r="E30" s="21">
        <v>4225</v>
      </c>
      <c r="F30" s="21">
        <v>5500</v>
      </c>
      <c r="G30" s="21">
        <v>5200</v>
      </c>
      <c r="H30" s="5">
        <f t="shared" si="7"/>
        <v>3550.4201680672272</v>
      </c>
      <c r="I30" s="5">
        <f t="shared" si="8"/>
        <v>4621.8487394957983</v>
      </c>
      <c r="J30" s="5">
        <f t="shared" si="9"/>
        <v>4369.7478991596645</v>
      </c>
      <c r="K30" s="6">
        <f t="shared" si="5"/>
        <v>4181</v>
      </c>
      <c r="L30" s="6">
        <f t="shared" si="6"/>
        <v>4975</v>
      </c>
      <c r="M30" s="6">
        <f t="shared" si="4"/>
        <v>104475</v>
      </c>
    </row>
    <row r="31" spans="1:13" ht="22.5" x14ac:dyDescent="0.2">
      <c r="A31" s="4">
        <v>27</v>
      </c>
      <c r="B31" s="25" t="s">
        <v>56</v>
      </c>
      <c r="C31" s="18" t="s">
        <v>48</v>
      </c>
      <c r="D31" s="19">
        <v>2</v>
      </c>
      <c r="E31" s="21">
        <v>184900</v>
      </c>
      <c r="F31" s="21">
        <v>175000</v>
      </c>
      <c r="G31" s="21">
        <v>224000</v>
      </c>
      <c r="H31" s="5">
        <f t="shared" si="7"/>
        <v>155378.15126050421</v>
      </c>
      <c r="I31" s="5">
        <f t="shared" si="8"/>
        <v>147058.82352941178</v>
      </c>
      <c r="J31" s="5">
        <f t="shared" si="9"/>
        <v>188235.29411764708</v>
      </c>
      <c r="K31" s="6">
        <f t="shared" si="5"/>
        <v>163557</v>
      </c>
      <c r="L31" s="6">
        <f t="shared" si="6"/>
        <v>194633</v>
      </c>
      <c r="M31" s="6">
        <f t="shared" si="4"/>
        <v>389266</v>
      </c>
    </row>
    <row r="32" spans="1:13" ht="15" customHeight="1" x14ac:dyDescent="0.2">
      <c r="A32" s="7" t="s">
        <v>18</v>
      </c>
      <c r="B32" s="7"/>
      <c r="C32" s="7"/>
      <c r="D32" s="8"/>
      <c r="E32" s="9"/>
      <c r="F32" s="9"/>
      <c r="G32" s="9"/>
      <c r="H32" s="9"/>
      <c r="I32" s="9"/>
      <c r="J32" s="9"/>
      <c r="K32" s="9"/>
      <c r="L32" s="9"/>
      <c r="M32" s="24">
        <f>ROUND(SUM(M5:M31),0)</f>
        <v>13496868</v>
      </c>
    </row>
    <row r="34" spans="1:13" ht="15" x14ac:dyDescent="0.25">
      <c r="A34" s="10"/>
      <c r="B34"/>
      <c r="C34" s="15"/>
      <c r="D34"/>
      <c r="E34"/>
      <c r="F34"/>
      <c r="G34"/>
      <c r="H34"/>
      <c r="I34"/>
      <c r="J34"/>
      <c r="K34"/>
      <c r="L34"/>
      <c r="M34"/>
    </row>
    <row r="35" spans="1:13" ht="14.45" customHeight="1" x14ac:dyDescent="0.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</row>
    <row r="36" spans="1:13" ht="15" x14ac:dyDescent="0.25">
      <c r="A36"/>
      <c r="B36"/>
      <c r="C36" s="15"/>
      <c r="D36"/>
      <c r="E36"/>
      <c r="F36"/>
      <c r="G36"/>
      <c r="H36"/>
      <c r="I36"/>
      <c r="J36"/>
      <c r="K36"/>
      <c r="L36"/>
      <c r="M36" s="23"/>
    </row>
    <row r="37" spans="1:13" ht="15" x14ac:dyDescent="0.25">
      <c r="A37" s="11" t="s">
        <v>20</v>
      </c>
      <c r="B37"/>
      <c r="C37" s="15"/>
      <c r="D37"/>
      <c r="E37"/>
      <c r="F37"/>
      <c r="G37"/>
      <c r="H37"/>
      <c r="I37"/>
      <c r="J37"/>
      <c r="K37"/>
      <c r="L37"/>
      <c r="M37"/>
    </row>
    <row r="38" spans="1:13" ht="15" x14ac:dyDescent="0.25">
      <c r="A38"/>
      <c r="B38"/>
      <c r="C38" s="15"/>
      <c r="D38"/>
      <c r="E38"/>
      <c r="F38"/>
      <c r="G38"/>
      <c r="H38"/>
      <c r="I38"/>
      <c r="J38"/>
      <c r="K38"/>
      <c r="L38"/>
      <c r="M38"/>
    </row>
    <row r="39" spans="1:13" ht="15" x14ac:dyDescent="0.25">
      <c r="A39" s="11" t="s">
        <v>41</v>
      </c>
      <c r="B39"/>
      <c r="C39" s="15"/>
      <c r="D39" t="s">
        <v>19</v>
      </c>
      <c r="E39"/>
      <c r="F39"/>
      <c r="G39"/>
      <c r="H39"/>
      <c r="I39"/>
      <c r="J39"/>
      <c r="K39"/>
      <c r="L39"/>
      <c r="M39"/>
    </row>
  </sheetData>
  <mergeCells count="11">
    <mergeCell ref="A1:M1"/>
    <mergeCell ref="A35:M35"/>
    <mergeCell ref="A2:M2"/>
    <mergeCell ref="A3:A4"/>
    <mergeCell ref="B3:B4"/>
    <mergeCell ref="C3:C4"/>
    <mergeCell ref="D3:D4"/>
    <mergeCell ref="E3:G3"/>
    <mergeCell ref="H3:J3"/>
    <mergeCell ref="K3:L3"/>
    <mergeCell ref="M3:M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Teresita Molina Ramirez</cp:lastModifiedBy>
  <dcterms:created xsi:type="dcterms:W3CDTF">2026-08-26T23:55:56Z</dcterms:created>
  <dcterms:modified xsi:type="dcterms:W3CDTF">2026-10-22T20:18:18Z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2026-08-27T15:19:33Z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04efcb2e-f6ee-4807-884a-807ec3986735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