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guerrerG\Desktop\CONTRATOS 2026\12.VIGILANCIA II\SECOP II\"/>
    </mc:Choice>
  </mc:AlternateContent>
  <xr:revisionPtr revIDLastSave="0" documentId="13_ncr:1_{319E7A54-6AFA-4F7C-A62F-DEE170E0EB8E}" xr6:coauthVersionLast="47" xr6:coauthVersionMax="47" xr10:uidLastSave="{00000000-0000-0000-0000-000000000000}"/>
  <bookViews>
    <workbookView xWindow="-120" yWindow="-120" windowWidth="29040" windowHeight="15720" tabRatio="919" xr2:uid="{0E289D25-110F-442D-A484-B6E712EB48AB}"/>
  </bookViews>
  <sheets>
    <sheet name="PRESUPUESTO OFICIAL " sheetId="4" r:id="rId1"/>
  </sheets>
  <definedNames>
    <definedName name="_xlnm._FilterDatabase" localSheetId="0" hidden="1">'PRESUPUESTO OFICIAL '!$A$13:$P$50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7" i="4" l="1"/>
  <c r="E51" i="4" l="1"/>
  <c r="O7" i="4" l="1"/>
  <c r="M51" i="4" l="1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50" i="4"/>
  <c r="N14" i="4" l="1"/>
  <c r="L51" i="4" l="1"/>
  <c r="F51" i="4"/>
  <c r="G51" i="4"/>
  <c r="I51" i="4"/>
  <c r="J51" i="4"/>
  <c r="H51" i="4"/>
  <c r="O50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14" i="4"/>
  <c r="K51" i="4"/>
  <c r="N51" i="4" l="1"/>
  <c r="K53" i="4"/>
  <c r="H53" i="4"/>
  <c r="E53" i="4"/>
  <c r="O51" i="4"/>
  <c r="P51" i="4"/>
  <c r="N56" i="4" l="1"/>
  <c r="N50" i="4"/>
  <c r="N17" i="4" l="1"/>
  <c r="N44" i="4"/>
  <c r="N46" i="4"/>
  <c r="N39" i="4"/>
  <c r="N47" i="4"/>
  <c r="N21" i="4"/>
  <c r="N35" i="4"/>
  <c r="N42" i="4"/>
  <c r="N20" i="4"/>
  <c r="N24" i="4"/>
  <c r="N25" i="4"/>
  <c r="N48" i="4"/>
  <c r="N41" i="4"/>
  <c r="N28" i="4"/>
  <c r="N32" i="4"/>
  <c r="N19" i="4"/>
  <c r="N31" i="4"/>
  <c r="N29" i="4"/>
  <c r="N43" i="4"/>
  <c r="N30" i="4"/>
  <c r="N16" i="4"/>
  <c r="N36" i="4"/>
  <c r="N38" i="4"/>
  <c r="N18" i="4"/>
  <c r="N40" i="4"/>
  <c r="N22" i="4"/>
  <c r="N37" i="4"/>
  <c r="N23" i="4"/>
  <c r="N45" i="4"/>
  <c r="N34" i="4"/>
  <c r="N33" i="4"/>
  <c r="N15" i="4"/>
  <c r="N26" i="4"/>
  <c r="N27" i="4"/>
</calcChain>
</file>

<file path=xl/sharedStrings.xml><?xml version="1.0" encoding="utf-8"?>
<sst xmlns="http://schemas.openxmlformats.org/spreadsheetml/2006/main" count="100" uniqueCount="37">
  <si>
    <t>EMPRESA</t>
  </si>
  <si>
    <t>ITEM</t>
  </si>
  <si>
    <t>CANTIDAD</t>
  </si>
  <si>
    <t>DESCRIPCIÓN</t>
  </si>
  <si>
    <t>TECNISEG</t>
  </si>
  <si>
    <t>SIN ARMA 12 HORAS DE LUNES A VIERNES SIN INCLUIR FESTIVOS CONTROLANDO INGRESO (7:00 A.M. A 19:00 P.M.)</t>
  </si>
  <si>
    <t>CON ARMA 24 HORAS DE DOMINGO A DOMINGO</t>
  </si>
  <si>
    <t xml:space="preserve">CON ARMA 12 HORAS DE LUNES A VIERNES SIN INCLUIR FESTIVOS </t>
  </si>
  <si>
    <t xml:space="preserve">SIN ARMA 8 HORAS DE LUNES A VIERNES SIN INCLUIR FESTIVOS </t>
  </si>
  <si>
    <t>CON ARMA (ESCOPETA CALIBRE 12 Y CHALECO ANTIBALAS) 24 HORAS DE DOMINGO A DOMINGO</t>
  </si>
  <si>
    <t>CON ARMA 12 HORAS DE DOMINGO A - DOMINGO</t>
  </si>
  <si>
    <t>SIN ARMA 24 HORAS DE DOMINGO A DOMINGO</t>
  </si>
  <si>
    <t>CON CANINO RASTREADOR PARA DETECTAR EXPLOSIVOS MES 12 HORAS DIURNAS DE 6:00 A.M. A 18:00 PM DE DOMINGO A DOMINGO</t>
  </si>
  <si>
    <t>CON ARMA 12 HORAS DE DOMINGO A - DOMINGO RONDA INTERNA-EXTERNA (7:00 A.M. A 19:00 P.M.)</t>
  </si>
  <si>
    <t>SIN ARMA 8 HORAS DIURNAS DE LUNES A VIERNES SIN INCLUIR FESTIVOS</t>
  </si>
  <si>
    <t>CON ARMA 24 HORAS DE DOMINGO A DOMINGO CONTROLANDO INGRESO</t>
  </si>
  <si>
    <t>CON ARMA 12 HORAS DIURNAS DE DOMINGO A DOMINGO</t>
  </si>
  <si>
    <t xml:space="preserve">CON ARMA 24 HORAS DE DOMINGO A DOMINGO </t>
  </si>
  <si>
    <t>MEDIOS TECNOLOGICOS</t>
  </si>
  <si>
    <t>MEDIOS TECNOLÓGICOS (POR EL PLAZO TOTAL DEL CONTRATO)</t>
  </si>
  <si>
    <t>11 HORAS CON ARMA NOCTURNAS DE DOMINGO A DOMINGO (19:00 PM A 6:00 AM)</t>
  </si>
  <si>
    <t>VALOR TOTAL</t>
  </si>
  <si>
    <t>Granadina de Vigilancia Limitada</t>
  </si>
  <si>
    <t xml:space="preserve"> 29 DE DICIEMBRE DE 2026 A 31 DE DICIEMBRE DE 2026 </t>
  </si>
  <si>
    <t>VALOR SERVICIOS</t>
  </si>
  <si>
    <t xml:space="preserve">SUB UNIDAD 221 </t>
  </si>
  <si>
    <t>DEL 1 DE ENERO DE 2027 A 31 DE MAYO DE 2027</t>
  </si>
  <si>
    <t>DEL 1 AL 28 DE JUNIO DE 2027</t>
  </si>
  <si>
    <t>Serviconfor Ltda</t>
  </si>
  <si>
    <t>Servisión de Colombia &amp; CIA LTDA</t>
  </si>
  <si>
    <t>PROMEDIO DE SERVICIO</t>
  </si>
  <si>
    <t>PRESUPUESTO OFICIAL</t>
  </si>
  <si>
    <t>SUB UNIDAD 821</t>
  </si>
  <si>
    <t xml:space="preserve">TOTAL DEL SERVICIO SUBUNIDADD 221 Y 821 </t>
  </si>
  <si>
    <t>PRESUPUESTO OFICIAL ESTIMADO</t>
  </si>
  <si>
    <t>PRECIO RPOMEDIO DE REFERENCIA</t>
  </si>
  <si>
    <t>DEL 1 DE ENERO DE 2027 A 26 DE MAYO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</si>
</sst>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&quot;$&quot;\ * #,##0_-;\-&quot;$&quot;\ * #,##0_-;_-&quot;$&quot;\ * &quot;-&quot;??_-;_-@_-"/>
    <numFmt numFmtId="166" formatCode="&quot;$&quot;\ #,##0.00"/>
    <numFmt numFmtId="167" formatCode="_-&quot;$&quot;\ * #,##0.000_-;\-&quot;$&quot;\ * #,##0.0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Arial Black"/>
      <family val="2"/>
    </font>
    <font>
      <b/>
      <sz val="2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5" fontId="0" fillId="0" borderId="0" xfId="2" applyNumberFormat="1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44" fontId="0" fillId="0" borderId="0" xfId="2" applyFont="1" applyBorder="1" applyAlignment="1">
      <alignment horizontal="center" vertical="center"/>
    </xf>
    <xf numFmtId="165" fontId="0" fillId="0" borderId="0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0" fillId="0" borderId="11" xfId="0" applyBorder="1"/>
    <xf numFmtId="0" fontId="2" fillId="9" borderId="9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7" fontId="0" fillId="0" borderId="1" xfId="2" applyNumberFormat="1" applyFont="1" applyBorder="1"/>
    <xf numFmtId="165" fontId="0" fillId="10" borderId="1" xfId="2" applyNumberFormat="1" applyFon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5" fontId="0" fillId="0" borderId="13" xfId="2" applyNumberFormat="1" applyFont="1" applyFill="1" applyBorder="1" applyAlignment="1">
      <alignment horizontal="center" vertical="center"/>
    </xf>
    <xf numFmtId="165" fontId="0" fillId="0" borderId="14" xfId="2" applyNumberFormat="1" applyFont="1" applyFill="1" applyBorder="1" applyAlignment="1">
      <alignment horizontal="center" vertical="center"/>
    </xf>
    <xf numFmtId="44" fontId="0" fillId="0" borderId="9" xfId="2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4" fontId="6" fillId="5" borderId="1" xfId="2" applyFont="1" applyFill="1" applyBorder="1" applyAlignment="1">
      <alignment horizontal="center" vertical="center"/>
    </xf>
    <xf numFmtId="42" fontId="6" fillId="5" borderId="1" xfId="0" applyNumberFormat="1" applyFont="1" applyFill="1" applyBorder="1" applyAlignment="1">
      <alignment horizontal="center" vertical="center"/>
    </xf>
    <xf numFmtId="44" fontId="6" fillId="7" borderId="1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44" fontId="2" fillId="8" borderId="1" xfId="2" applyFont="1" applyFill="1" applyBorder="1" applyAlignment="1">
      <alignment horizontal="center" vertical="center" wrapText="1"/>
    </xf>
    <xf numFmtId="44" fontId="2" fillId="8" borderId="1" xfId="2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2" fillId="8" borderId="15" xfId="0" applyNumberFormat="1" applyFont="1" applyFill="1" applyBorder="1" applyAlignment="1">
      <alignment horizontal="center" vertical="center"/>
    </xf>
    <xf numFmtId="166" fontId="2" fillId="8" borderId="16" xfId="0" applyNumberFormat="1" applyFont="1" applyFill="1" applyBorder="1" applyAlignment="1">
      <alignment horizontal="center" vertical="center"/>
    </xf>
    <xf numFmtId="166" fontId="2" fillId="8" borderId="17" xfId="0" applyNumberFormat="1" applyFont="1" applyFill="1" applyBorder="1" applyAlignment="1">
      <alignment horizontal="center" vertical="center"/>
    </xf>
    <xf numFmtId="166" fontId="2" fillId="9" borderId="9" xfId="0" applyNumberFormat="1" applyFont="1" applyFill="1" applyBorder="1" applyAlignment="1">
      <alignment horizontal="center" vertical="center" wrapText="1"/>
    </xf>
    <xf numFmtId="166" fontId="2" fillId="9" borderId="1" xfId="0" applyNumberFormat="1" applyFont="1" applyFill="1" applyBorder="1" applyAlignment="1">
      <alignment horizontal="center" vertical="center" wrapText="1"/>
    </xf>
    <xf numFmtId="166" fontId="2" fillId="8" borderId="1" xfId="2" applyNumberFormat="1" applyFont="1" applyFill="1" applyBorder="1" applyAlignment="1">
      <alignment horizontal="center" vertical="center" wrapText="1"/>
    </xf>
    <xf numFmtId="166" fontId="2" fillId="8" borderId="1" xfId="2" applyNumberFormat="1" applyFont="1" applyFill="1" applyBorder="1" applyAlignment="1">
      <alignment horizontal="center" vertical="center"/>
    </xf>
  </cellXfs>
  <cellStyles count="3">
    <cellStyle name="Millares 2" xfId="1" xr:uid="{D54E8E02-F1FB-4F00-B980-0850A956CAAD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BB6CF-A104-433D-B1FC-5317C40D6BB8}">
  <dimension ref="A1:P57"/>
  <sheetViews>
    <sheetView tabSelected="1" topLeftCell="B7" zoomScale="70" zoomScaleNormal="70" workbookViewId="0">
      <selection activeCell="I5" sqref="I5"/>
    </sheetView>
  </sheetViews>
  <sheetFormatPr baseColWidth="10" defaultRowHeight="15" x14ac:dyDescent="0.25"/>
  <cols>
    <col min="1" max="1" width="12.5703125" hidden="1" customWidth="1"/>
    <col min="2" max="2" width="6.5703125" style="1" customWidth="1"/>
    <col min="3" max="3" width="10.140625" style="1" customWidth="1"/>
    <col min="4" max="4" width="128.7109375" customWidth="1"/>
    <col min="5" max="5" width="23.5703125" style="12" customWidth="1"/>
    <col min="6" max="6" width="25.5703125" style="12" bestFit="1" customWidth="1"/>
    <col min="7" max="7" width="23.7109375" style="12" customWidth="1"/>
    <col min="8" max="8" width="28" style="13" bestFit="1" customWidth="1"/>
    <col min="9" max="9" width="28.42578125" style="13" customWidth="1"/>
    <col min="10" max="10" width="26.5703125" style="13" customWidth="1"/>
    <col min="11" max="11" width="28" style="13" bestFit="1" customWidth="1"/>
    <col min="12" max="12" width="31.42578125" style="13" customWidth="1"/>
    <col min="13" max="13" width="26.85546875" style="13" customWidth="1"/>
    <col min="14" max="14" width="29.42578125" style="10" customWidth="1"/>
    <col min="15" max="15" width="29.5703125" style="10" customWidth="1"/>
    <col min="16" max="16" width="34.140625" style="10" bestFit="1" customWidth="1"/>
  </cols>
  <sheetData>
    <row r="1" spans="1:16" ht="36.75" x14ac:dyDescent="0.7">
      <c r="B1" s="56" t="s">
        <v>31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3" spans="1:16" s="16" customFormat="1" ht="15.75" thickBot="1" x14ac:dyDescent="0.3">
      <c r="B3" s="15"/>
      <c r="C3" s="15"/>
      <c r="E3" s="18"/>
      <c r="F3" s="18"/>
      <c r="G3" s="18"/>
      <c r="H3" s="17"/>
      <c r="I3" s="17"/>
      <c r="J3" s="17"/>
      <c r="K3" s="17"/>
      <c r="L3" s="17"/>
      <c r="M3" s="17"/>
      <c r="N3" s="28"/>
      <c r="O3" s="28"/>
      <c r="P3" s="28"/>
    </row>
    <row r="4" spans="1:16" x14ac:dyDescent="0.25">
      <c r="A4" s="4"/>
      <c r="B4" s="54" t="s">
        <v>25</v>
      </c>
      <c r="C4" s="54"/>
      <c r="D4" s="55"/>
      <c r="E4" s="68" t="s">
        <v>22</v>
      </c>
      <c r="F4" s="69"/>
      <c r="G4" s="70"/>
      <c r="H4" s="71" t="s">
        <v>28</v>
      </c>
      <c r="I4" s="72"/>
      <c r="J4" s="73"/>
      <c r="K4" s="74" t="s">
        <v>29</v>
      </c>
      <c r="L4" s="75"/>
      <c r="M4" s="75"/>
      <c r="N4" s="63" t="s">
        <v>35</v>
      </c>
      <c r="O4" s="63"/>
      <c r="P4" s="63"/>
    </row>
    <row r="5" spans="1:16" ht="69.75" customHeight="1" x14ac:dyDescent="0.25">
      <c r="A5" s="4"/>
      <c r="B5" s="54"/>
      <c r="C5" s="54"/>
      <c r="D5" s="55"/>
      <c r="E5" s="21" t="s">
        <v>23</v>
      </c>
      <c r="F5" s="23" t="s">
        <v>36</v>
      </c>
      <c r="G5" s="39"/>
      <c r="H5" s="22" t="s">
        <v>23</v>
      </c>
      <c r="I5" s="24" t="s">
        <v>36</v>
      </c>
      <c r="J5" s="24"/>
      <c r="K5" s="23" t="s">
        <v>23</v>
      </c>
      <c r="L5" s="23" t="s">
        <v>36</v>
      </c>
      <c r="M5" s="23"/>
      <c r="N5" s="25" t="s">
        <v>23</v>
      </c>
      <c r="O5" s="25" t="s">
        <v>36</v>
      </c>
      <c r="P5" s="25"/>
    </row>
    <row r="6" spans="1:16" ht="25.5" x14ac:dyDescent="0.25">
      <c r="A6" s="8" t="s">
        <v>0</v>
      </c>
      <c r="B6" s="2" t="s">
        <v>1</v>
      </c>
      <c r="C6" s="3" t="s">
        <v>2</v>
      </c>
      <c r="D6" s="36" t="s">
        <v>3</v>
      </c>
      <c r="E6" s="40" t="s">
        <v>24</v>
      </c>
      <c r="F6" s="26" t="s">
        <v>24</v>
      </c>
      <c r="G6" s="41"/>
      <c r="H6" s="38" t="s">
        <v>24</v>
      </c>
      <c r="I6" s="27" t="s">
        <v>24</v>
      </c>
      <c r="J6" s="27"/>
      <c r="K6" s="26" t="s">
        <v>24</v>
      </c>
      <c r="L6" s="26" t="s">
        <v>24</v>
      </c>
      <c r="M6" s="26"/>
      <c r="N6" s="29" t="s">
        <v>30</v>
      </c>
      <c r="O6" s="29" t="s">
        <v>30</v>
      </c>
      <c r="P6" s="29"/>
    </row>
    <row r="7" spans="1:16" ht="15.75" thickBot="1" x14ac:dyDescent="0.3">
      <c r="A7" s="9" t="s">
        <v>4</v>
      </c>
      <c r="B7" s="4">
        <v>1</v>
      </c>
      <c r="C7" s="5">
        <v>1</v>
      </c>
      <c r="D7" s="37" t="s">
        <v>5</v>
      </c>
      <c r="E7" s="47">
        <v>864432.23865103314</v>
      </c>
      <c r="F7" s="50">
        <v>29626617.761569429</v>
      </c>
      <c r="G7" s="51"/>
      <c r="H7" s="52">
        <v>864420</v>
      </c>
      <c r="I7" s="32">
        <v>29626228</v>
      </c>
      <c r="J7" s="32"/>
      <c r="K7" s="32">
        <v>864420</v>
      </c>
      <c r="L7" s="32">
        <v>29626228</v>
      </c>
      <c r="M7" s="32"/>
      <c r="N7" s="53">
        <f>AVERAGE(E7,H7,K7)</f>
        <v>864424.07955034438</v>
      </c>
      <c r="O7" s="53">
        <f>AVERAGE(F7,I7,L7)</f>
        <v>29626357.920523141</v>
      </c>
      <c r="P7" s="53"/>
    </row>
    <row r="8" spans="1:16" s="16" customFormat="1" x14ac:dyDescent="0.25">
      <c r="B8" s="15"/>
      <c r="C8" s="15"/>
      <c r="E8" s="18"/>
      <c r="F8" s="18"/>
      <c r="G8" s="18"/>
      <c r="H8" s="17"/>
      <c r="I8" s="17"/>
      <c r="J8" s="17"/>
      <c r="K8" s="17"/>
      <c r="L8" s="17"/>
      <c r="M8" s="17"/>
      <c r="N8" s="35"/>
      <c r="O8" s="28"/>
      <c r="P8" s="28"/>
    </row>
    <row r="9" spans="1:16" s="16" customFormat="1" x14ac:dyDescent="0.25">
      <c r="B9" s="15"/>
      <c r="C9" s="15"/>
      <c r="E9" s="18"/>
      <c r="F9" s="18"/>
      <c r="G9" s="18"/>
      <c r="H9" s="17"/>
      <c r="I9" s="17"/>
      <c r="J9" s="17"/>
      <c r="K9" s="17"/>
      <c r="L9" s="17"/>
      <c r="M9" s="17"/>
      <c r="N9" s="35"/>
      <c r="O9" s="28"/>
      <c r="P9" s="28"/>
    </row>
    <row r="10" spans="1:16" s="16" customFormat="1" x14ac:dyDescent="0.25">
      <c r="B10" s="15"/>
      <c r="C10" s="15"/>
      <c r="E10" s="18"/>
      <c r="F10" s="18"/>
      <c r="G10" s="18"/>
      <c r="H10" s="17"/>
      <c r="I10" s="17"/>
      <c r="J10" s="17"/>
      <c r="K10" s="17"/>
      <c r="L10" s="17"/>
      <c r="M10" s="17"/>
      <c r="N10" s="28"/>
      <c r="O10" s="28"/>
      <c r="P10" s="28"/>
    </row>
    <row r="11" spans="1:16" x14ac:dyDescent="0.25">
      <c r="A11" s="4"/>
      <c r="B11" s="54" t="s">
        <v>32</v>
      </c>
      <c r="C11" s="54"/>
      <c r="D11" s="54"/>
      <c r="E11" s="76" t="s">
        <v>22</v>
      </c>
      <c r="F11" s="76"/>
      <c r="G11" s="76"/>
      <c r="H11" s="77" t="s">
        <v>28</v>
      </c>
      <c r="I11" s="77"/>
      <c r="J11" s="77"/>
      <c r="K11" s="74" t="s">
        <v>29</v>
      </c>
      <c r="L11" s="75"/>
      <c r="M11" s="75"/>
      <c r="N11" s="63" t="s">
        <v>35</v>
      </c>
      <c r="O11" s="63"/>
      <c r="P11" s="63"/>
    </row>
    <row r="12" spans="1:16" ht="45" x14ac:dyDescent="0.25">
      <c r="A12" s="4"/>
      <c r="B12" s="54"/>
      <c r="C12" s="54"/>
      <c r="D12" s="54"/>
      <c r="E12" s="23" t="s">
        <v>23</v>
      </c>
      <c r="F12" s="23" t="s">
        <v>26</v>
      </c>
      <c r="G12" s="23" t="s">
        <v>27</v>
      </c>
      <c r="H12" s="24" t="s">
        <v>23</v>
      </c>
      <c r="I12" s="24" t="s">
        <v>26</v>
      </c>
      <c r="J12" s="24" t="s">
        <v>27</v>
      </c>
      <c r="K12" s="23" t="s">
        <v>23</v>
      </c>
      <c r="L12" s="23" t="s">
        <v>26</v>
      </c>
      <c r="M12" s="23" t="s">
        <v>27</v>
      </c>
      <c r="N12" s="25" t="s">
        <v>23</v>
      </c>
      <c r="O12" s="25" t="s">
        <v>26</v>
      </c>
      <c r="P12" s="25" t="s">
        <v>27</v>
      </c>
    </row>
    <row r="13" spans="1:16" ht="38.25" customHeight="1" x14ac:dyDescent="0.25">
      <c r="B13" s="43" t="s">
        <v>1</v>
      </c>
      <c r="C13" s="44" t="s">
        <v>2</v>
      </c>
      <c r="D13" s="44" t="s">
        <v>3</v>
      </c>
      <c r="E13" s="33" t="s">
        <v>24</v>
      </c>
      <c r="F13" s="33" t="s">
        <v>24</v>
      </c>
      <c r="G13" s="33" t="s">
        <v>24</v>
      </c>
      <c r="H13" s="45" t="s">
        <v>24</v>
      </c>
      <c r="I13" s="45" t="s">
        <v>24</v>
      </c>
      <c r="J13" s="45" t="s">
        <v>24</v>
      </c>
      <c r="K13" s="33" t="s">
        <v>24</v>
      </c>
      <c r="L13" s="33" t="s">
        <v>24</v>
      </c>
      <c r="M13" s="33" t="s">
        <v>24</v>
      </c>
      <c r="N13" s="34" t="s">
        <v>30</v>
      </c>
      <c r="O13" s="34" t="s">
        <v>30</v>
      </c>
      <c r="P13" s="34" t="s">
        <v>30</v>
      </c>
    </row>
    <row r="14" spans="1:16" x14ac:dyDescent="0.25">
      <c r="B14" s="4">
        <v>1</v>
      </c>
      <c r="C14" s="5">
        <v>1</v>
      </c>
      <c r="D14" s="4" t="s">
        <v>6</v>
      </c>
      <c r="E14" s="14">
        <v>2004224.1297044999</v>
      </c>
      <c r="F14" s="14">
        <v>106222600.69525501</v>
      </c>
      <c r="G14" s="14">
        <v>19828218.796447605</v>
      </c>
      <c r="H14" s="20">
        <v>2004196</v>
      </c>
      <c r="I14" s="20">
        <v>106221200</v>
      </c>
      <c r="J14" s="20">
        <v>19827958</v>
      </c>
      <c r="K14" s="20">
        <v>2004196</v>
      </c>
      <c r="L14" s="20">
        <v>106221200</v>
      </c>
      <c r="M14" s="20">
        <v>19827958</v>
      </c>
      <c r="N14" s="30">
        <f t="shared" ref="N14:N48" si="0">AVERAGE(E14,H14,K14)</f>
        <v>2004205.3765681665</v>
      </c>
      <c r="O14" s="30">
        <f t="shared" ref="O14:P14" si="1">AVERAGE(F14,I14,L14)</f>
        <v>106221666.89841835</v>
      </c>
      <c r="P14" s="30">
        <f t="shared" si="1"/>
        <v>19828044.932149202</v>
      </c>
    </row>
    <row r="15" spans="1:16" x14ac:dyDescent="0.25">
      <c r="B15" s="7">
        <v>2</v>
      </c>
      <c r="C15" s="5">
        <v>1</v>
      </c>
      <c r="D15" s="4" t="s">
        <v>7</v>
      </c>
      <c r="E15" s="14">
        <v>880440.24307049683</v>
      </c>
      <c r="F15" s="14">
        <v>31108514.258998062</v>
      </c>
      <c r="G15" s="14">
        <v>5910617.7092096321</v>
      </c>
      <c r="H15" s="20">
        <v>880428</v>
      </c>
      <c r="I15" s="20">
        <v>31108103</v>
      </c>
      <c r="J15" s="20">
        <v>5910539</v>
      </c>
      <c r="K15" s="20">
        <v>880428</v>
      </c>
      <c r="L15" s="20">
        <v>31108103</v>
      </c>
      <c r="M15" s="20">
        <v>5910539</v>
      </c>
      <c r="N15" s="30">
        <f t="shared" si="0"/>
        <v>880432.0810234989</v>
      </c>
      <c r="O15" s="30">
        <f t="shared" ref="O15:O48" si="2">AVERAGE(F15,I15,L15)</f>
        <v>31108240.08633269</v>
      </c>
      <c r="P15" s="30">
        <f t="shared" ref="P15:P48" si="3">AVERAGE(G15,J15,M15)</f>
        <v>5910565.236403211</v>
      </c>
    </row>
    <row r="16" spans="1:16" x14ac:dyDescent="0.25">
      <c r="B16" s="4">
        <v>3</v>
      </c>
      <c r="C16" s="5">
        <v>1</v>
      </c>
      <c r="D16" s="4" t="s">
        <v>8</v>
      </c>
      <c r="E16" s="14">
        <v>576288.15910068888</v>
      </c>
      <c r="F16" s="14">
        <v>20361936.605889637</v>
      </c>
      <c r="G16" s="14">
        <v>3868767.955119031</v>
      </c>
      <c r="H16" s="20">
        <v>576279</v>
      </c>
      <c r="I16" s="20">
        <v>20361668</v>
      </c>
      <c r="J16" s="20">
        <v>3868717</v>
      </c>
      <c r="K16" s="20">
        <v>576279</v>
      </c>
      <c r="L16" s="20">
        <v>20361668</v>
      </c>
      <c r="M16" s="20">
        <v>3868717</v>
      </c>
      <c r="N16" s="30">
        <f t="shared" si="0"/>
        <v>576282.05303356296</v>
      </c>
      <c r="O16" s="30">
        <f t="shared" si="2"/>
        <v>20361757.535296544</v>
      </c>
      <c r="P16" s="30">
        <f t="shared" si="3"/>
        <v>3868733.985039677</v>
      </c>
    </row>
    <row r="17" spans="2:16" x14ac:dyDescent="0.25">
      <c r="B17" s="7">
        <v>4</v>
      </c>
      <c r="C17" s="5">
        <v>1</v>
      </c>
      <c r="D17" s="4" t="s">
        <v>9</v>
      </c>
      <c r="E17" s="14">
        <v>2004224.1297044999</v>
      </c>
      <c r="F17" s="14">
        <v>106222600.69525501</v>
      </c>
      <c r="G17" s="14">
        <v>19828218.796447605</v>
      </c>
      <c r="H17" s="20">
        <v>2004196</v>
      </c>
      <c r="I17" s="20">
        <v>106221200</v>
      </c>
      <c r="J17" s="20">
        <v>19827958</v>
      </c>
      <c r="K17" s="20">
        <v>2004196</v>
      </c>
      <c r="L17" s="20">
        <v>106221200</v>
      </c>
      <c r="M17" s="20">
        <v>19827958</v>
      </c>
      <c r="N17" s="30">
        <f t="shared" si="0"/>
        <v>2004205.3765681665</v>
      </c>
      <c r="O17" s="30">
        <f t="shared" si="2"/>
        <v>106221666.89841835</v>
      </c>
      <c r="P17" s="30">
        <f t="shared" si="3"/>
        <v>19828044.932149202</v>
      </c>
    </row>
    <row r="18" spans="2:16" x14ac:dyDescent="0.25">
      <c r="B18" s="4">
        <v>5</v>
      </c>
      <c r="C18" s="5">
        <v>1</v>
      </c>
      <c r="D18" s="4" t="s">
        <v>9</v>
      </c>
      <c r="E18" s="14">
        <v>2004224.1297044999</v>
      </c>
      <c r="F18" s="14">
        <v>106222600.69525501</v>
      </c>
      <c r="G18" s="14">
        <v>19828218.796447605</v>
      </c>
      <c r="H18" s="20">
        <v>2004196</v>
      </c>
      <c r="I18" s="20">
        <v>106221200</v>
      </c>
      <c r="J18" s="20">
        <v>19827958</v>
      </c>
      <c r="K18" s="20">
        <v>2004196</v>
      </c>
      <c r="L18" s="20">
        <v>106221200</v>
      </c>
      <c r="M18" s="20">
        <v>19827958</v>
      </c>
      <c r="N18" s="30">
        <f t="shared" si="0"/>
        <v>2004205.3765681665</v>
      </c>
      <c r="O18" s="30">
        <f t="shared" si="2"/>
        <v>106221666.89841835</v>
      </c>
      <c r="P18" s="30">
        <f t="shared" si="3"/>
        <v>19828044.932149202</v>
      </c>
    </row>
    <row r="19" spans="2:16" x14ac:dyDescent="0.25">
      <c r="B19" s="7">
        <v>6</v>
      </c>
      <c r="C19" s="5">
        <v>1</v>
      </c>
      <c r="D19" s="4" t="s">
        <v>10</v>
      </c>
      <c r="E19" s="14">
        <v>880440.24307049683</v>
      </c>
      <c r="F19" s="14">
        <v>46662771.388497092</v>
      </c>
      <c r="G19" s="14">
        <v>8710383.9925194588</v>
      </c>
      <c r="H19" s="20">
        <v>880428</v>
      </c>
      <c r="I19" s="20">
        <v>46662156</v>
      </c>
      <c r="J19" s="20">
        <v>8710269</v>
      </c>
      <c r="K19" s="20">
        <v>880428</v>
      </c>
      <c r="L19" s="20">
        <v>46662156</v>
      </c>
      <c r="M19" s="20">
        <v>8710269</v>
      </c>
      <c r="N19" s="30">
        <f t="shared" si="0"/>
        <v>880432.0810234989</v>
      </c>
      <c r="O19" s="30">
        <f t="shared" si="2"/>
        <v>46662361.129499026</v>
      </c>
      <c r="P19" s="30">
        <f t="shared" si="3"/>
        <v>8710307.3308398202</v>
      </c>
    </row>
    <row r="20" spans="2:16" x14ac:dyDescent="0.25">
      <c r="B20" s="4">
        <v>7</v>
      </c>
      <c r="C20" s="5">
        <v>1</v>
      </c>
      <c r="D20" s="4" t="s">
        <v>11</v>
      </c>
      <c r="E20" s="14">
        <v>1967783.6909825997</v>
      </c>
      <c r="F20" s="14">
        <v>104291280.682614</v>
      </c>
      <c r="G20" s="14">
        <v>19467705.727421284</v>
      </c>
      <c r="H20" s="20">
        <v>1967756</v>
      </c>
      <c r="I20" s="20">
        <v>104289906</v>
      </c>
      <c r="J20" s="20">
        <v>19467449</v>
      </c>
      <c r="K20" s="20">
        <v>1967756</v>
      </c>
      <c r="L20" s="20">
        <v>104289906</v>
      </c>
      <c r="M20" s="20">
        <v>19467449</v>
      </c>
      <c r="N20" s="30">
        <f t="shared" si="0"/>
        <v>1967765.2303275333</v>
      </c>
      <c r="O20" s="30">
        <f t="shared" si="2"/>
        <v>104290364.22753799</v>
      </c>
      <c r="P20" s="30">
        <f t="shared" si="3"/>
        <v>19467534.575807095</v>
      </c>
    </row>
    <row r="21" spans="2:16" x14ac:dyDescent="0.25">
      <c r="B21" s="7">
        <v>8</v>
      </c>
      <c r="C21" s="5">
        <v>1</v>
      </c>
      <c r="D21" s="6" t="s">
        <v>6</v>
      </c>
      <c r="E21" s="14">
        <v>2004224.1297044999</v>
      </c>
      <c r="F21" s="14">
        <v>106222600.69525501</v>
      </c>
      <c r="G21" s="14">
        <v>19828218.796447605</v>
      </c>
      <c r="H21" s="20">
        <v>2004196</v>
      </c>
      <c r="I21" s="20">
        <v>106221200</v>
      </c>
      <c r="J21" s="20">
        <v>19827958</v>
      </c>
      <c r="K21" s="20">
        <v>2004196</v>
      </c>
      <c r="L21" s="20">
        <v>106221200</v>
      </c>
      <c r="M21" s="20">
        <v>19827958</v>
      </c>
      <c r="N21" s="30">
        <f t="shared" si="0"/>
        <v>2004205.3765681665</v>
      </c>
      <c r="O21" s="30">
        <f t="shared" si="2"/>
        <v>106221666.89841835</v>
      </c>
      <c r="P21" s="30">
        <f t="shared" si="3"/>
        <v>19828044.932149202</v>
      </c>
    </row>
    <row r="22" spans="2:16" x14ac:dyDescent="0.25">
      <c r="B22" s="4">
        <v>9</v>
      </c>
      <c r="C22" s="5">
        <v>1</v>
      </c>
      <c r="D22" s="6" t="s">
        <v>10</v>
      </c>
      <c r="E22" s="14">
        <v>880440.24307049683</v>
      </c>
      <c r="F22" s="14">
        <v>46662771.388497092</v>
      </c>
      <c r="G22" s="14">
        <v>8710383.9925194588</v>
      </c>
      <c r="H22" s="20">
        <v>880428</v>
      </c>
      <c r="I22" s="20">
        <v>46662156</v>
      </c>
      <c r="J22" s="20">
        <v>8710269</v>
      </c>
      <c r="K22" s="20">
        <v>880428</v>
      </c>
      <c r="L22" s="20">
        <v>46662156</v>
      </c>
      <c r="M22" s="20">
        <v>8710269</v>
      </c>
      <c r="N22" s="30">
        <f t="shared" si="0"/>
        <v>880432.0810234989</v>
      </c>
      <c r="O22" s="30">
        <f t="shared" si="2"/>
        <v>46662361.129499026</v>
      </c>
      <c r="P22" s="30">
        <f t="shared" si="3"/>
        <v>8710307.3308398202</v>
      </c>
    </row>
    <row r="23" spans="2:16" x14ac:dyDescent="0.25">
      <c r="B23" s="7">
        <v>10</v>
      </c>
      <c r="C23" s="5">
        <v>1</v>
      </c>
      <c r="D23" s="4" t="s">
        <v>12</v>
      </c>
      <c r="E23" s="14">
        <v>890100.8145305058</v>
      </c>
      <c r="F23" s="14">
        <v>47174775.514919721</v>
      </c>
      <c r="G23" s="14">
        <v>8805958.0961183477</v>
      </c>
      <c r="H23" s="20">
        <v>890088</v>
      </c>
      <c r="I23" s="20">
        <v>47174154</v>
      </c>
      <c r="J23" s="20">
        <v>8805842</v>
      </c>
      <c r="K23" s="20">
        <v>890088</v>
      </c>
      <c r="L23" s="20">
        <v>47174154</v>
      </c>
      <c r="M23" s="20">
        <v>8805842</v>
      </c>
      <c r="N23" s="30">
        <f t="shared" si="0"/>
        <v>890092.27151016856</v>
      </c>
      <c r="O23" s="30">
        <f t="shared" si="2"/>
        <v>47174361.171639912</v>
      </c>
      <c r="P23" s="30">
        <f t="shared" si="3"/>
        <v>8805880.6987061147</v>
      </c>
    </row>
    <row r="24" spans="2:16" x14ac:dyDescent="0.25">
      <c r="B24" s="4">
        <v>11</v>
      </c>
      <c r="C24" s="5">
        <v>1</v>
      </c>
      <c r="D24" s="6" t="s">
        <v>20</v>
      </c>
      <c r="E24" s="14">
        <v>1050413.8663781285</v>
      </c>
      <c r="F24" s="14">
        <v>55671265.024383165</v>
      </c>
      <c r="G24" s="14">
        <v>10391969.471218189</v>
      </c>
      <c r="H24" s="20">
        <v>1050398</v>
      </c>
      <c r="I24" s="20">
        <v>55670531</v>
      </c>
      <c r="J24" s="20">
        <v>10391832</v>
      </c>
      <c r="K24" s="20">
        <v>1050398</v>
      </c>
      <c r="L24" s="20">
        <v>55670531</v>
      </c>
      <c r="M24" s="20">
        <v>10391832</v>
      </c>
      <c r="N24" s="30">
        <f t="shared" si="0"/>
        <v>1050403.2887927096</v>
      </c>
      <c r="O24" s="30">
        <f t="shared" si="2"/>
        <v>55670775.674794383</v>
      </c>
      <c r="P24" s="30">
        <f t="shared" si="3"/>
        <v>10391877.823739396</v>
      </c>
    </row>
    <row r="25" spans="2:16" x14ac:dyDescent="0.25">
      <c r="B25" s="7">
        <v>12</v>
      </c>
      <c r="C25" s="5">
        <v>1</v>
      </c>
      <c r="D25" s="4" t="s">
        <v>7</v>
      </c>
      <c r="E25" s="14">
        <v>880440.24307049683</v>
      </c>
      <c r="F25" s="14">
        <v>31108514.258998062</v>
      </c>
      <c r="G25" s="14">
        <v>5910617.7092096321</v>
      </c>
      <c r="H25" s="20">
        <v>880428</v>
      </c>
      <c r="I25" s="20">
        <v>31108103</v>
      </c>
      <c r="J25" s="20">
        <v>5910539</v>
      </c>
      <c r="K25" s="20">
        <v>880428</v>
      </c>
      <c r="L25" s="20">
        <v>31108103</v>
      </c>
      <c r="M25" s="20">
        <v>5910539</v>
      </c>
      <c r="N25" s="30">
        <f t="shared" si="0"/>
        <v>880432.0810234989</v>
      </c>
      <c r="O25" s="30">
        <f t="shared" si="2"/>
        <v>31108240.08633269</v>
      </c>
      <c r="P25" s="30">
        <f t="shared" si="3"/>
        <v>5910565.236403211</v>
      </c>
    </row>
    <row r="26" spans="2:16" x14ac:dyDescent="0.25">
      <c r="B26" s="4">
        <v>13</v>
      </c>
      <c r="C26" s="5">
        <v>1</v>
      </c>
      <c r="D26" s="4" t="s">
        <v>6</v>
      </c>
      <c r="E26" s="14">
        <v>2004224.1297044999</v>
      </c>
      <c r="F26" s="14">
        <v>106222600.69525501</v>
      </c>
      <c r="G26" s="14">
        <v>19828218.796447605</v>
      </c>
      <c r="H26" s="20">
        <v>2004196</v>
      </c>
      <c r="I26" s="20">
        <v>106221200</v>
      </c>
      <c r="J26" s="20">
        <v>19827958</v>
      </c>
      <c r="K26" s="20">
        <v>2004196</v>
      </c>
      <c r="L26" s="20">
        <v>106221200</v>
      </c>
      <c r="M26" s="20">
        <v>19827958</v>
      </c>
      <c r="N26" s="30">
        <f t="shared" si="0"/>
        <v>2004205.3765681665</v>
      </c>
      <c r="O26" s="30">
        <f t="shared" si="2"/>
        <v>106221666.89841835</v>
      </c>
      <c r="P26" s="30">
        <f t="shared" si="3"/>
        <v>19828044.932149202</v>
      </c>
    </row>
    <row r="27" spans="2:16" x14ac:dyDescent="0.25">
      <c r="B27" s="7">
        <v>14</v>
      </c>
      <c r="C27" s="5">
        <v>1</v>
      </c>
      <c r="D27" s="4" t="s">
        <v>6</v>
      </c>
      <c r="E27" s="14">
        <v>2004224.1297044999</v>
      </c>
      <c r="F27" s="14">
        <v>106222600.69525501</v>
      </c>
      <c r="G27" s="14">
        <v>19828218.796447605</v>
      </c>
      <c r="H27" s="20">
        <v>2004196</v>
      </c>
      <c r="I27" s="20">
        <v>106221200</v>
      </c>
      <c r="J27" s="20">
        <v>19827958</v>
      </c>
      <c r="K27" s="20">
        <v>2004196</v>
      </c>
      <c r="L27" s="20">
        <v>106221200</v>
      </c>
      <c r="M27" s="20">
        <v>19827958</v>
      </c>
      <c r="N27" s="30">
        <f t="shared" si="0"/>
        <v>2004205.3765681665</v>
      </c>
      <c r="O27" s="30">
        <f t="shared" si="2"/>
        <v>106221666.89841835</v>
      </c>
      <c r="P27" s="30">
        <f t="shared" si="3"/>
        <v>19828044.932149202</v>
      </c>
    </row>
    <row r="28" spans="2:16" x14ac:dyDescent="0.25">
      <c r="B28" s="4">
        <v>15</v>
      </c>
      <c r="C28" s="5">
        <v>1</v>
      </c>
      <c r="D28" s="4" t="s">
        <v>6</v>
      </c>
      <c r="E28" s="14">
        <v>2004224.1297044999</v>
      </c>
      <c r="F28" s="14">
        <v>106222600.69525501</v>
      </c>
      <c r="G28" s="14">
        <v>19828218.796447605</v>
      </c>
      <c r="H28" s="20">
        <v>2004196</v>
      </c>
      <c r="I28" s="20">
        <v>106221200</v>
      </c>
      <c r="J28" s="20">
        <v>19827958</v>
      </c>
      <c r="K28" s="20">
        <v>2004196</v>
      </c>
      <c r="L28" s="20">
        <v>106221200</v>
      </c>
      <c r="M28" s="20">
        <v>19827958</v>
      </c>
      <c r="N28" s="30">
        <f t="shared" si="0"/>
        <v>2004205.3765681665</v>
      </c>
      <c r="O28" s="30">
        <f t="shared" si="2"/>
        <v>106221666.89841835</v>
      </c>
      <c r="P28" s="30">
        <f t="shared" si="3"/>
        <v>19828044.932149202</v>
      </c>
    </row>
    <row r="29" spans="2:16" x14ac:dyDescent="0.25">
      <c r="B29" s="7">
        <v>16</v>
      </c>
      <c r="C29" s="5">
        <v>1</v>
      </c>
      <c r="D29" s="4" t="s">
        <v>6</v>
      </c>
      <c r="E29" s="14">
        <v>2004224.1297044999</v>
      </c>
      <c r="F29" s="14">
        <v>106222600.69525501</v>
      </c>
      <c r="G29" s="14">
        <v>19828218.796447605</v>
      </c>
      <c r="H29" s="20">
        <v>2004196</v>
      </c>
      <c r="I29" s="20">
        <v>106221200</v>
      </c>
      <c r="J29" s="20">
        <v>19827958</v>
      </c>
      <c r="K29" s="20">
        <v>2004196</v>
      </c>
      <c r="L29" s="20">
        <v>106221200</v>
      </c>
      <c r="M29" s="20">
        <v>19827958</v>
      </c>
      <c r="N29" s="30">
        <f t="shared" si="0"/>
        <v>2004205.3765681665</v>
      </c>
      <c r="O29" s="30">
        <f t="shared" si="2"/>
        <v>106221666.89841835</v>
      </c>
      <c r="P29" s="30">
        <f t="shared" si="3"/>
        <v>19828044.932149202</v>
      </c>
    </row>
    <row r="30" spans="2:16" x14ac:dyDescent="0.25">
      <c r="B30" s="4">
        <v>17</v>
      </c>
      <c r="C30" s="5">
        <v>1</v>
      </c>
      <c r="D30" s="4" t="s">
        <v>6</v>
      </c>
      <c r="E30" s="14">
        <v>2004224.1297044999</v>
      </c>
      <c r="F30" s="14">
        <v>106222600.69525501</v>
      </c>
      <c r="G30" s="14">
        <v>19828218.796447605</v>
      </c>
      <c r="H30" s="20">
        <v>2004196</v>
      </c>
      <c r="I30" s="20">
        <v>106221200</v>
      </c>
      <c r="J30" s="20">
        <v>19827958</v>
      </c>
      <c r="K30" s="20">
        <v>2004196</v>
      </c>
      <c r="L30" s="20">
        <v>106221200</v>
      </c>
      <c r="M30" s="20">
        <v>19827958</v>
      </c>
      <c r="N30" s="30">
        <f t="shared" si="0"/>
        <v>2004205.3765681665</v>
      </c>
      <c r="O30" s="30">
        <f t="shared" si="2"/>
        <v>106221666.89841835</v>
      </c>
      <c r="P30" s="30">
        <f t="shared" si="3"/>
        <v>19828044.932149202</v>
      </c>
    </row>
    <row r="31" spans="2:16" x14ac:dyDescent="0.25">
      <c r="B31" s="7">
        <v>18</v>
      </c>
      <c r="C31" s="5">
        <v>1</v>
      </c>
      <c r="D31" s="4" t="s">
        <v>6</v>
      </c>
      <c r="E31" s="14">
        <v>2004224.1297044999</v>
      </c>
      <c r="F31" s="14">
        <v>106222600.69525501</v>
      </c>
      <c r="G31" s="14">
        <v>19828218.796447605</v>
      </c>
      <c r="H31" s="20">
        <v>2004196</v>
      </c>
      <c r="I31" s="20">
        <v>106221200</v>
      </c>
      <c r="J31" s="20">
        <v>19827958</v>
      </c>
      <c r="K31" s="20">
        <v>2004196</v>
      </c>
      <c r="L31" s="20">
        <v>106221200</v>
      </c>
      <c r="M31" s="20">
        <v>19827958</v>
      </c>
      <c r="N31" s="30">
        <f t="shared" si="0"/>
        <v>2004205.3765681665</v>
      </c>
      <c r="O31" s="30">
        <f t="shared" si="2"/>
        <v>106221666.89841835</v>
      </c>
      <c r="P31" s="30">
        <f t="shared" si="3"/>
        <v>19828044.932149202</v>
      </c>
    </row>
    <row r="32" spans="2:16" x14ac:dyDescent="0.25">
      <c r="B32" s="4">
        <v>19</v>
      </c>
      <c r="C32" s="5">
        <v>1</v>
      </c>
      <c r="D32" s="4" t="s">
        <v>6</v>
      </c>
      <c r="E32" s="14">
        <v>2004224.1297044999</v>
      </c>
      <c r="F32" s="14">
        <v>106222600.69525501</v>
      </c>
      <c r="G32" s="14">
        <v>19828218.796447605</v>
      </c>
      <c r="H32" s="20">
        <v>2004196</v>
      </c>
      <c r="I32" s="20">
        <v>106221200</v>
      </c>
      <c r="J32" s="20">
        <v>19827958</v>
      </c>
      <c r="K32" s="20">
        <v>2004196</v>
      </c>
      <c r="L32" s="20">
        <v>106221200</v>
      </c>
      <c r="M32" s="20">
        <v>19827958</v>
      </c>
      <c r="N32" s="30">
        <f t="shared" si="0"/>
        <v>2004205.3765681665</v>
      </c>
      <c r="O32" s="30">
        <f t="shared" si="2"/>
        <v>106221666.89841835</v>
      </c>
      <c r="P32" s="30">
        <f t="shared" si="3"/>
        <v>19828044.932149202</v>
      </c>
    </row>
    <row r="33" spans="2:16" x14ac:dyDescent="0.25">
      <c r="B33" s="7">
        <v>20</v>
      </c>
      <c r="C33" s="5">
        <v>1</v>
      </c>
      <c r="D33" s="4" t="s">
        <v>6</v>
      </c>
      <c r="E33" s="14">
        <v>2004224.1297044999</v>
      </c>
      <c r="F33" s="14">
        <v>106222600.69525501</v>
      </c>
      <c r="G33" s="14">
        <v>19828218.796447605</v>
      </c>
      <c r="H33" s="20">
        <v>2004196</v>
      </c>
      <c r="I33" s="20">
        <v>106221200</v>
      </c>
      <c r="J33" s="20">
        <v>19827958</v>
      </c>
      <c r="K33" s="20">
        <v>2004196</v>
      </c>
      <c r="L33" s="20">
        <v>106221200</v>
      </c>
      <c r="M33" s="20">
        <v>19827958</v>
      </c>
      <c r="N33" s="30">
        <f t="shared" si="0"/>
        <v>2004205.3765681665</v>
      </c>
      <c r="O33" s="30">
        <f t="shared" si="2"/>
        <v>106221666.89841835</v>
      </c>
      <c r="P33" s="30">
        <f t="shared" si="3"/>
        <v>19828044.932149202</v>
      </c>
    </row>
    <row r="34" spans="2:16" x14ac:dyDescent="0.25">
      <c r="B34" s="4">
        <v>21</v>
      </c>
      <c r="C34" s="5">
        <v>1</v>
      </c>
      <c r="D34" s="4" t="s">
        <v>6</v>
      </c>
      <c r="E34" s="14">
        <v>2004224.1297044999</v>
      </c>
      <c r="F34" s="14">
        <v>106222600.69525501</v>
      </c>
      <c r="G34" s="14">
        <v>19828218.796447605</v>
      </c>
      <c r="H34" s="20">
        <v>2004196</v>
      </c>
      <c r="I34" s="20">
        <v>106221200</v>
      </c>
      <c r="J34" s="20">
        <v>19827958</v>
      </c>
      <c r="K34" s="20">
        <v>2004196</v>
      </c>
      <c r="L34" s="20">
        <v>106221200</v>
      </c>
      <c r="M34" s="20">
        <v>19827958</v>
      </c>
      <c r="N34" s="30">
        <f t="shared" si="0"/>
        <v>2004205.3765681665</v>
      </c>
      <c r="O34" s="30">
        <f t="shared" si="2"/>
        <v>106221666.89841835</v>
      </c>
      <c r="P34" s="30">
        <f t="shared" si="3"/>
        <v>19828044.932149202</v>
      </c>
    </row>
    <row r="35" spans="2:16" x14ac:dyDescent="0.25">
      <c r="B35" s="7">
        <v>22</v>
      </c>
      <c r="C35" s="5">
        <v>1</v>
      </c>
      <c r="D35" s="4" t="s">
        <v>12</v>
      </c>
      <c r="E35" s="14">
        <v>890100.8145305058</v>
      </c>
      <c r="F35" s="14">
        <v>47174775.514919721</v>
      </c>
      <c r="G35" s="14">
        <v>8805958.0961183477</v>
      </c>
      <c r="H35" s="20">
        <v>890088</v>
      </c>
      <c r="I35" s="20">
        <v>47174154</v>
      </c>
      <c r="J35" s="20">
        <v>8805842</v>
      </c>
      <c r="K35" s="20">
        <v>890088</v>
      </c>
      <c r="L35" s="20">
        <v>47174154</v>
      </c>
      <c r="M35" s="20">
        <v>8805842</v>
      </c>
      <c r="N35" s="30">
        <f t="shared" si="0"/>
        <v>890092.27151016856</v>
      </c>
      <c r="O35" s="30">
        <f t="shared" si="2"/>
        <v>47174361.171639912</v>
      </c>
      <c r="P35" s="30">
        <f t="shared" si="3"/>
        <v>8805880.6987061147</v>
      </c>
    </row>
    <row r="36" spans="2:16" x14ac:dyDescent="0.25">
      <c r="B36" s="4">
        <v>23</v>
      </c>
      <c r="C36" s="5">
        <v>1</v>
      </c>
      <c r="D36" s="4" t="s">
        <v>13</v>
      </c>
      <c r="E36" s="14">
        <v>880440.24307049683</v>
      </c>
      <c r="F36" s="14">
        <v>46662771.388497092</v>
      </c>
      <c r="G36" s="14">
        <v>8710383.9925194588</v>
      </c>
      <c r="H36" s="20">
        <v>880428</v>
      </c>
      <c r="I36" s="20">
        <v>46662156</v>
      </c>
      <c r="J36" s="20">
        <v>8710269</v>
      </c>
      <c r="K36" s="20">
        <v>880428</v>
      </c>
      <c r="L36" s="20">
        <v>46662156</v>
      </c>
      <c r="M36" s="20">
        <v>8710269</v>
      </c>
      <c r="N36" s="30">
        <f t="shared" si="0"/>
        <v>880432.0810234989</v>
      </c>
      <c r="O36" s="30">
        <f t="shared" si="2"/>
        <v>46662361.129499026</v>
      </c>
      <c r="P36" s="30">
        <f t="shared" si="3"/>
        <v>8710307.3308398202</v>
      </c>
    </row>
    <row r="37" spans="2:16" x14ac:dyDescent="0.25">
      <c r="B37" s="7">
        <v>24</v>
      </c>
      <c r="C37" s="5">
        <v>1</v>
      </c>
      <c r="D37" s="4" t="s">
        <v>6</v>
      </c>
      <c r="E37" s="14">
        <v>2004224.1297044999</v>
      </c>
      <c r="F37" s="14">
        <v>106222600.69525501</v>
      </c>
      <c r="G37" s="14">
        <v>19828218.796447605</v>
      </c>
      <c r="H37" s="20">
        <v>2004196</v>
      </c>
      <c r="I37" s="20">
        <v>106221200</v>
      </c>
      <c r="J37" s="20">
        <v>19827958</v>
      </c>
      <c r="K37" s="20">
        <v>2004196</v>
      </c>
      <c r="L37" s="20">
        <v>106221200</v>
      </c>
      <c r="M37" s="20">
        <v>19827958</v>
      </c>
      <c r="N37" s="30">
        <f t="shared" si="0"/>
        <v>2004205.3765681665</v>
      </c>
      <c r="O37" s="30">
        <f t="shared" si="2"/>
        <v>106221666.89841835</v>
      </c>
      <c r="P37" s="30">
        <f t="shared" si="3"/>
        <v>19828044.932149202</v>
      </c>
    </row>
    <row r="38" spans="2:16" x14ac:dyDescent="0.25">
      <c r="B38" s="4">
        <v>25</v>
      </c>
      <c r="C38" s="5">
        <v>1</v>
      </c>
      <c r="D38" s="4" t="s">
        <v>14</v>
      </c>
      <c r="E38" s="14">
        <v>576288.15910068888</v>
      </c>
      <c r="F38" s="14">
        <v>20361936.605889637</v>
      </c>
      <c r="G38" s="14">
        <v>3868767.955119031</v>
      </c>
      <c r="H38" s="20">
        <v>576279</v>
      </c>
      <c r="I38" s="20">
        <v>20361668</v>
      </c>
      <c r="J38" s="20">
        <v>3868717</v>
      </c>
      <c r="K38" s="20">
        <v>576279</v>
      </c>
      <c r="L38" s="20">
        <v>20361668</v>
      </c>
      <c r="M38" s="20">
        <v>3868717</v>
      </c>
      <c r="N38" s="30">
        <f t="shared" si="0"/>
        <v>576282.05303356296</v>
      </c>
      <c r="O38" s="30">
        <f t="shared" si="2"/>
        <v>20361757.535296544</v>
      </c>
      <c r="P38" s="30">
        <f t="shared" si="3"/>
        <v>3868733.985039677</v>
      </c>
    </row>
    <row r="39" spans="2:16" x14ac:dyDescent="0.25">
      <c r="B39" s="7">
        <v>26</v>
      </c>
      <c r="C39" s="5">
        <v>1</v>
      </c>
      <c r="D39" s="4" t="s">
        <v>6</v>
      </c>
      <c r="E39" s="14">
        <v>2004224.1297044999</v>
      </c>
      <c r="F39" s="14">
        <v>106222600.69525501</v>
      </c>
      <c r="G39" s="14">
        <v>19828218.796447605</v>
      </c>
      <c r="H39" s="20">
        <v>2004196</v>
      </c>
      <c r="I39" s="20">
        <v>106221200</v>
      </c>
      <c r="J39" s="20">
        <v>19827958</v>
      </c>
      <c r="K39" s="20">
        <v>2004196</v>
      </c>
      <c r="L39" s="20">
        <v>106221200</v>
      </c>
      <c r="M39" s="20">
        <v>19827958</v>
      </c>
      <c r="N39" s="30">
        <f t="shared" si="0"/>
        <v>2004205.3765681665</v>
      </c>
      <c r="O39" s="30">
        <f t="shared" si="2"/>
        <v>106221666.89841835</v>
      </c>
      <c r="P39" s="30">
        <f t="shared" si="3"/>
        <v>19828044.932149202</v>
      </c>
    </row>
    <row r="40" spans="2:16" x14ac:dyDescent="0.25">
      <c r="B40" s="4">
        <v>27</v>
      </c>
      <c r="C40" s="5">
        <v>1</v>
      </c>
      <c r="D40" s="4" t="s">
        <v>12</v>
      </c>
      <c r="E40" s="14">
        <v>890100.8145305058</v>
      </c>
      <c r="F40" s="14">
        <v>47174775.514919721</v>
      </c>
      <c r="G40" s="14">
        <v>8805958.0961183477</v>
      </c>
      <c r="H40" s="20">
        <v>890088</v>
      </c>
      <c r="I40" s="20">
        <v>47174154</v>
      </c>
      <c r="J40" s="20">
        <v>8805842</v>
      </c>
      <c r="K40" s="20">
        <v>890088</v>
      </c>
      <c r="L40" s="20">
        <v>47174154</v>
      </c>
      <c r="M40" s="20">
        <v>8805842</v>
      </c>
      <c r="N40" s="30">
        <f t="shared" si="0"/>
        <v>890092.27151016856</v>
      </c>
      <c r="O40" s="30">
        <f t="shared" si="2"/>
        <v>47174361.171639912</v>
      </c>
      <c r="P40" s="30">
        <f t="shared" si="3"/>
        <v>8805880.6987061147</v>
      </c>
    </row>
    <row r="41" spans="2:16" x14ac:dyDescent="0.25">
      <c r="B41" s="7">
        <v>28</v>
      </c>
      <c r="C41" s="5">
        <v>1</v>
      </c>
      <c r="D41" s="4" t="s">
        <v>15</v>
      </c>
      <c r="E41" s="14">
        <v>2004224.1297044999</v>
      </c>
      <c r="F41" s="14">
        <v>106222600.69525501</v>
      </c>
      <c r="G41" s="14">
        <v>19828218.796447605</v>
      </c>
      <c r="H41" s="20">
        <v>2004196</v>
      </c>
      <c r="I41" s="20">
        <v>106221200</v>
      </c>
      <c r="J41" s="20">
        <v>19827958</v>
      </c>
      <c r="K41" s="20">
        <v>2004196</v>
      </c>
      <c r="L41" s="20">
        <v>106221200</v>
      </c>
      <c r="M41" s="20">
        <v>19827958</v>
      </c>
      <c r="N41" s="30">
        <f t="shared" si="0"/>
        <v>2004205.3765681665</v>
      </c>
      <c r="O41" s="30">
        <f t="shared" si="2"/>
        <v>106221666.89841835</v>
      </c>
      <c r="P41" s="30">
        <f t="shared" si="3"/>
        <v>19828044.932149202</v>
      </c>
    </row>
    <row r="42" spans="2:16" x14ac:dyDescent="0.25">
      <c r="B42" s="4">
        <v>29</v>
      </c>
      <c r="C42" s="5">
        <v>1</v>
      </c>
      <c r="D42" s="4" t="s">
        <v>13</v>
      </c>
      <c r="E42" s="14">
        <v>880440.24307049683</v>
      </c>
      <c r="F42" s="14">
        <v>46662771.388497092</v>
      </c>
      <c r="G42" s="14">
        <v>8710383.9925194588</v>
      </c>
      <c r="H42" s="20">
        <v>880428</v>
      </c>
      <c r="I42" s="20">
        <v>46662156</v>
      </c>
      <c r="J42" s="20">
        <v>8710269</v>
      </c>
      <c r="K42" s="20">
        <v>880428</v>
      </c>
      <c r="L42" s="20">
        <v>46662156</v>
      </c>
      <c r="M42" s="20">
        <v>8710269</v>
      </c>
      <c r="N42" s="30">
        <f t="shared" si="0"/>
        <v>880432.0810234989</v>
      </c>
      <c r="O42" s="30">
        <f t="shared" si="2"/>
        <v>46662361.129499026</v>
      </c>
      <c r="P42" s="30">
        <f t="shared" si="3"/>
        <v>8710307.3308398202</v>
      </c>
    </row>
    <row r="43" spans="2:16" x14ac:dyDescent="0.25">
      <c r="B43" s="7">
        <v>30</v>
      </c>
      <c r="C43" s="5">
        <v>1</v>
      </c>
      <c r="D43" s="4" t="s">
        <v>16</v>
      </c>
      <c r="E43" s="14">
        <v>880440.24307049683</v>
      </c>
      <c r="F43" s="14">
        <v>46662771.388497092</v>
      </c>
      <c r="G43" s="14">
        <v>8710383.9925194588</v>
      </c>
      <c r="H43" s="20">
        <v>880428</v>
      </c>
      <c r="I43" s="20">
        <v>46662156</v>
      </c>
      <c r="J43" s="20">
        <v>8710269</v>
      </c>
      <c r="K43" s="20">
        <v>880428</v>
      </c>
      <c r="L43" s="20">
        <v>46662156</v>
      </c>
      <c r="M43" s="20">
        <v>8710269</v>
      </c>
      <c r="N43" s="30">
        <f t="shared" si="0"/>
        <v>880432.0810234989</v>
      </c>
      <c r="O43" s="30">
        <f t="shared" si="2"/>
        <v>46662361.129499026</v>
      </c>
      <c r="P43" s="30">
        <f t="shared" si="3"/>
        <v>8710307.3308398202</v>
      </c>
    </row>
    <row r="44" spans="2:16" x14ac:dyDescent="0.25">
      <c r="B44" s="4">
        <v>31</v>
      </c>
      <c r="C44" s="5">
        <v>1</v>
      </c>
      <c r="D44" s="4" t="s">
        <v>6</v>
      </c>
      <c r="E44" s="14">
        <v>2004224.1297044999</v>
      </c>
      <c r="F44" s="14">
        <v>106222600.69525501</v>
      </c>
      <c r="G44" s="14">
        <v>19828218.796447605</v>
      </c>
      <c r="H44" s="20">
        <v>2004196</v>
      </c>
      <c r="I44" s="20">
        <v>106221200</v>
      </c>
      <c r="J44" s="20">
        <v>19827958</v>
      </c>
      <c r="K44" s="20">
        <v>2004196</v>
      </c>
      <c r="L44" s="20">
        <v>106221200</v>
      </c>
      <c r="M44" s="20">
        <v>19827958</v>
      </c>
      <c r="N44" s="30">
        <f t="shared" si="0"/>
        <v>2004205.3765681665</v>
      </c>
      <c r="O44" s="30">
        <f t="shared" si="2"/>
        <v>106221666.89841835</v>
      </c>
      <c r="P44" s="30">
        <f t="shared" si="3"/>
        <v>19828044.932149202</v>
      </c>
    </row>
    <row r="45" spans="2:16" x14ac:dyDescent="0.25">
      <c r="B45" s="7">
        <v>32</v>
      </c>
      <c r="C45" s="5">
        <v>1</v>
      </c>
      <c r="D45" s="4" t="s">
        <v>17</v>
      </c>
      <c r="E45" s="14">
        <v>2004224.1297044999</v>
      </c>
      <c r="F45" s="14">
        <v>106222600.69525501</v>
      </c>
      <c r="G45" s="14">
        <v>19828218.796447605</v>
      </c>
      <c r="H45" s="20">
        <v>2004196</v>
      </c>
      <c r="I45" s="20">
        <v>106221200</v>
      </c>
      <c r="J45" s="20">
        <v>19827958</v>
      </c>
      <c r="K45" s="20">
        <v>2004196</v>
      </c>
      <c r="L45" s="20">
        <v>106221200</v>
      </c>
      <c r="M45" s="20">
        <v>19827958</v>
      </c>
      <c r="N45" s="30">
        <f t="shared" si="0"/>
        <v>2004205.3765681665</v>
      </c>
      <c r="O45" s="30">
        <f t="shared" si="2"/>
        <v>106221666.89841835</v>
      </c>
      <c r="P45" s="30">
        <f t="shared" si="3"/>
        <v>19828044.932149202</v>
      </c>
    </row>
    <row r="46" spans="2:16" x14ac:dyDescent="0.25">
      <c r="B46" s="4">
        <v>33</v>
      </c>
      <c r="C46" s="5">
        <v>1</v>
      </c>
      <c r="D46" s="4" t="s">
        <v>6</v>
      </c>
      <c r="E46" s="14">
        <v>2004224.1297044999</v>
      </c>
      <c r="F46" s="14">
        <v>106222600.69525501</v>
      </c>
      <c r="G46" s="14">
        <v>19828218.796447605</v>
      </c>
      <c r="H46" s="20">
        <v>2004196</v>
      </c>
      <c r="I46" s="20">
        <v>106221200</v>
      </c>
      <c r="J46" s="20">
        <v>19827958</v>
      </c>
      <c r="K46" s="20">
        <v>2004196</v>
      </c>
      <c r="L46" s="20">
        <v>106221200</v>
      </c>
      <c r="M46" s="20">
        <v>19827958</v>
      </c>
      <c r="N46" s="30">
        <f t="shared" si="0"/>
        <v>2004205.3765681665</v>
      </c>
      <c r="O46" s="30">
        <f t="shared" si="2"/>
        <v>106221666.89841835</v>
      </c>
      <c r="P46" s="30">
        <f t="shared" si="3"/>
        <v>19828044.932149202</v>
      </c>
    </row>
    <row r="47" spans="2:16" x14ac:dyDescent="0.25">
      <c r="B47" s="7">
        <v>34</v>
      </c>
      <c r="C47" s="5">
        <v>1</v>
      </c>
      <c r="D47" s="4" t="s">
        <v>6</v>
      </c>
      <c r="E47" s="14">
        <v>2004224.1297044999</v>
      </c>
      <c r="F47" s="14">
        <v>106222600.69525501</v>
      </c>
      <c r="G47" s="14">
        <v>19828218.796447605</v>
      </c>
      <c r="H47" s="20">
        <v>2004196</v>
      </c>
      <c r="I47" s="20">
        <v>106221200</v>
      </c>
      <c r="J47" s="20">
        <v>19827958</v>
      </c>
      <c r="K47" s="20">
        <v>2004196</v>
      </c>
      <c r="L47" s="20">
        <v>106221200</v>
      </c>
      <c r="M47" s="20">
        <v>19827958</v>
      </c>
      <c r="N47" s="30">
        <f t="shared" si="0"/>
        <v>2004205.3765681665</v>
      </c>
      <c r="O47" s="30">
        <f t="shared" si="2"/>
        <v>106221666.89841835</v>
      </c>
      <c r="P47" s="30">
        <f t="shared" si="3"/>
        <v>19828044.932149202</v>
      </c>
    </row>
    <row r="48" spans="2:16" x14ac:dyDescent="0.25">
      <c r="B48" s="4">
        <v>35</v>
      </c>
      <c r="C48" s="5">
        <v>1</v>
      </c>
      <c r="D48" s="4" t="s">
        <v>6</v>
      </c>
      <c r="E48" s="14">
        <v>2004224.1297044999</v>
      </c>
      <c r="F48" s="14">
        <v>106222600.69525501</v>
      </c>
      <c r="G48" s="14">
        <v>19828218.796447605</v>
      </c>
      <c r="H48" s="20">
        <v>2004196</v>
      </c>
      <c r="I48" s="20">
        <v>106221200</v>
      </c>
      <c r="J48" s="20">
        <v>19827958</v>
      </c>
      <c r="K48" s="20">
        <v>2004196</v>
      </c>
      <c r="L48" s="20">
        <v>106221200</v>
      </c>
      <c r="M48" s="20">
        <v>19827958</v>
      </c>
      <c r="N48" s="30">
        <f t="shared" si="0"/>
        <v>2004205.3765681665</v>
      </c>
      <c r="O48" s="30">
        <f t="shared" si="2"/>
        <v>106221666.89841835</v>
      </c>
      <c r="P48" s="30">
        <f t="shared" si="3"/>
        <v>19828044.932149202</v>
      </c>
    </row>
    <row r="49" spans="2:16" x14ac:dyDescent="0.25">
      <c r="B49" s="67" t="s">
        <v>19</v>
      </c>
      <c r="C49" s="67"/>
      <c r="D49" s="67"/>
      <c r="E49" s="31"/>
      <c r="F49" s="31"/>
      <c r="G49" s="31"/>
      <c r="H49" s="20"/>
      <c r="I49" s="20"/>
      <c r="J49" s="20"/>
      <c r="K49" s="20"/>
      <c r="L49" s="20"/>
      <c r="M49" s="20"/>
      <c r="N49" s="30"/>
      <c r="O49" s="30"/>
      <c r="P49" s="30"/>
    </row>
    <row r="50" spans="2:16" x14ac:dyDescent="0.25">
      <c r="B50" s="7"/>
      <c r="C50" s="5"/>
      <c r="D50" s="19" t="s">
        <v>18</v>
      </c>
      <c r="E50" s="48">
        <v>19870.5</v>
      </c>
      <c r="F50" s="48">
        <v>993525</v>
      </c>
      <c r="G50" s="48">
        <v>185458</v>
      </c>
      <c r="H50" s="20">
        <v>10190</v>
      </c>
      <c r="I50" s="32">
        <v>509500</v>
      </c>
      <c r="J50" s="20">
        <v>95106.333333333343</v>
      </c>
      <c r="K50" s="20">
        <v>22034.117999999999</v>
      </c>
      <c r="L50" s="20">
        <v>985083.25400000007</v>
      </c>
      <c r="M50" s="20">
        <v>186915.12741333336</v>
      </c>
      <c r="N50" s="49">
        <f>AVERAGE(E50,H50,K50)</f>
        <v>17364.872666666666</v>
      </c>
      <c r="O50" s="49">
        <f>AVERAGE(F50,I50,L50)</f>
        <v>829369.41800000006</v>
      </c>
      <c r="P50" s="49">
        <f>AVERAGE(G50,J50,M50)</f>
        <v>155826.48691555558</v>
      </c>
    </row>
    <row r="51" spans="2:16" ht="27.75" customHeight="1" x14ac:dyDescent="0.25">
      <c r="B51" s="57" t="s">
        <v>21</v>
      </c>
      <c r="C51" s="58"/>
      <c r="D51" s="59"/>
      <c r="E51" s="65">
        <f>SUM(E7:E50)</f>
        <v>55977167.483092636</v>
      </c>
      <c r="F51" s="65">
        <f t="shared" ref="F51:L51" si="4">SUM(F7:F50)</f>
        <v>2899036388.2859406</v>
      </c>
      <c r="G51" s="65">
        <f t="shared" si="4"/>
        <v>535966293.503649</v>
      </c>
      <c r="H51" s="64">
        <f t="shared" si="4"/>
        <v>55966698</v>
      </c>
      <c r="I51" s="64">
        <f t="shared" si="4"/>
        <v>2898514149</v>
      </c>
      <c r="J51" s="64">
        <f t="shared" si="4"/>
        <v>535868888.33333331</v>
      </c>
      <c r="K51" s="64">
        <f t="shared" si="4"/>
        <v>55978542.118000001</v>
      </c>
      <c r="L51" s="64">
        <f t="shared" si="4"/>
        <v>2898989732.2540002</v>
      </c>
      <c r="M51" s="64">
        <f>SUM(M7:M50)</f>
        <v>535960697.12741333</v>
      </c>
      <c r="N51" s="66">
        <f>AVERAGE(E51,H51,K51)</f>
        <v>55974135.867030881</v>
      </c>
      <c r="O51" s="66">
        <f t="shared" ref="O51:P51" si="5">AVERAGE(F51,I51,L51)</f>
        <v>2898846756.5133133</v>
      </c>
      <c r="P51" s="66">
        <f t="shared" si="5"/>
        <v>535931959.65479851</v>
      </c>
    </row>
    <row r="52" spans="2:16" ht="15" customHeight="1" thickBot="1" x14ac:dyDescent="0.3">
      <c r="B52" s="60"/>
      <c r="C52" s="61"/>
      <c r="D52" s="62"/>
      <c r="E52" s="65"/>
      <c r="F52" s="65"/>
      <c r="G52" s="65"/>
      <c r="H52" s="64"/>
      <c r="I52" s="64"/>
      <c r="J52" s="64"/>
      <c r="K52" s="64"/>
      <c r="L52" s="64"/>
      <c r="M52" s="64"/>
      <c r="N52" s="66"/>
      <c r="O52" s="66"/>
      <c r="P52" s="66"/>
    </row>
    <row r="53" spans="2:16" ht="21" x14ac:dyDescent="0.25">
      <c r="C53" s="11"/>
      <c r="D53" s="11" t="s">
        <v>33</v>
      </c>
      <c r="E53" s="80">
        <f>E51+F51+G51</f>
        <v>3490979849.2726822</v>
      </c>
      <c r="F53" s="81"/>
      <c r="G53" s="82"/>
      <c r="H53" s="83">
        <f>SUM(H51:J52)</f>
        <v>3490349735.3333335</v>
      </c>
      <c r="I53" s="84"/>
      <c r="J53" s="84"/>
      <c r="K53" s="85">
        <f>SUM(K51:M52)</f>
        <v>3490928971.4994135</v>
      </c>
      <c r="L53" s="86"/>
      <c r="M53" s="86"/>
      <c r="N53" s="42"/>
      <c r="O53" s="42"/>
      <c r="P53" s="42"/>
    </row>
    <row r="54" spans="2:16" ht="15" customHeight="1" x14ac:dyDescent="0.25">
      <c r="H54" s="12"/>
      <c r="I54" s="12"/>
      <c r="J54" s="12"/>
      <c r="K54" s="12"/>
      <c r="L54" s="12"/>
      <c r="M54" s="12"/>
      <c r="N54" s="12"/>
      <c r="O54" s="12"/>
      <c r="P54" s="12"/>
    </row>
    <row r="55" spans="2:16" ht="21" x14ac:dyDescent="0.25">
      <c r="D55" s="11"/>
    </row>
    <row r="56" spans="2:16" ht="36" x14ac:dyDescent="0.25">
      <c r="E56" s="78" t="s">
        <v>34</v>
      </c>
      <c r="F56" s="78"/>
      <c r="G56" s="78"/>
      <c r="H56" s="78"/>
      <c r="I56" s="78"/>
      <c r="J56" s="78"/>
      <c r="K56" s="78"/>
      <c r="L56" s="78"/>
      <c r="M56" s="78"/>
      <c r="N56" s="79">
        <f>AVERAGE(E53:M53)</f>
        <v>3490752852.0351434</v>
      </c>
      <c r="O56" s="63"/>
      <c r="P56" s="63"/>
    </row>
    <row r="57" spans="2:16" x14ac:dyDescent="0.25">
      <c r="P57" s="46"/>
    </row>
  </sheetData>
  <mergeCells count="30">
    <mergeCell ref="E51:E52"/>
    <mergeCell ref="H51:H52"/>
    <mergeCell ref="K11:M11"/>
    <mergeCell ref="E56:M56"/>
    <mergeCell ref="N56:P56"/>
    <mergeCell ref="E53:G53"/>
    <mergeCell ref="H53:J53"/>
    <mergeCell ref="K53:M53"/>
    <mergeCell ref="E4:G4"/>
    <mergeCell ref="H4:J4"/>
    <mergeCell ref="K4:M4"/>
    <mergeCell ref="N4:P4"/>
    <mergeCell ref="E11:G11"/>
    <mergeCell ref="H11:J11"/>
    <mergeCell ref="B4:D5"/>
    <mergeCell ref="B1:P1"/>
    <mergeCell ref="B11:D12"/>
    <mergeCell ref="B51:D52"/>
    <mergeCell ref="N11:P11"/>
    <mergeCell ref="I51:I52"/>
    <mergeCell ref="J51:J52"/>
    <mergeCell ref="F51:F52"/>
    <mergeCell ref="G51:G52"/>
    <mergeCell ref="L51:L52"/>
    <mergeCell ref="M51:M52"/>
    <mergeCell ref="O51:O52"/>
    <mergeCell ref="P51:P52"/>
    <mergeCell ref="K51:K52"/>
    <mergeCell ref="B49:D49"/>
    <mergeCell ref="N51:N52"/>
  </mergeCells>
  <pageMargins left="0.7" right="0.7" top="0.75" bottom="0.75" header="0.3" footer="0.3"/>
  <pageSetup paperSize="1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Ramirez</dc:creator>
  <cp:lastModifiedBy>Administrativa Procesos Desaj - Santander - Bucaramang</cp:lastModifiedBy>
  <dcterms:created xsi:type="dcterms:W3CDTF">2026-07-23T19:29:41Z</dcterms:created>
  <dcterms:modified xsi:type="dcterms:W3CDTF">2026-10-23T22:27:13Z</dcterms:modified>
</cp:coreProperties>
</file>