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C:\Users\USUARIO\Desktop\IMRD TOCANCIPA\2026\LICITACION PUBLICA\OPERADOR LOGISTICO FIN DE AÑO\"/>
    </mc:Choice>
  </mc:AlternateContent>
  <xr:revisionPtr revIDLastSave="0" documentId="8_{248611F9-8A04-4AAD-B41E-A5A84CB0E46F}" xr6:coauthVersionLast="36" xr6:coauthVersionMax="36" xr10:uidLastSave="{00000000-0000-0000-0000-000000000000}"/>
  <bookViews>
    <workbookView xWindow="0" yWindow="0" windowWidth="14380" windowHeight="3980" tabRatio="500" xr2:uid="{00000000-000D-0000-FFFF-FFFF00000000}"/>
  </bookViews>
  <sheets>
    <sheet name="Presupuesto_98" sheetId="1" r:id="rId1"/>
    <sheet name="Referentes_SECOP" sheetId="4" r:id="rId2"/>
    <sheet name="Juzgamiento_REF" sheetId="5" r:id="rId3"/>
    <sheet name="Cotizaciones_Input" sheetId="6" r:id="rId4"/>
    <sheet name="Metodologia" sheetId="7" r:id="rId5"/>
  </sheets>
  <definedNames>
    <definedName name="_xlnm._FilterDatabase" localSheetId="3" hidden="1">Cotizaciones_Input!$A$1:$J$295</definedName>
    <definedName name="_xlnm._FilterDatabase" localSheetId="0" hidden="1">Presupuesto_98!$A$1:$N$99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95" i="6" l="1"/>
  <c r="I295" i="6" s="1"/>
  <c r="H294" i="6"/>
  <c r="I294" i="6" s="1"/>
  <c r="H293" i="6"/>
  <c r="I293" i="6" s="1"/>
  <c r="I97" i="1" s="1"/>
  <c r="H292" i="6"/>
  <c r="I292" i="6" s="1"/>
  <c r="H291" i="6"/>
  <c r="I291" i="6" s="1"/>
  <c r="I95" i="1" s="1"/>
  <c r="H290" i="6"/>
  <c r="I290" i="6" s="1"/>
  <c r="I94" i="1" s="1"/>
  <c r="I289" i="6"/>
  <c r="H289" i="6"/>
  <c r="I288" i="6"/>
  <c r="I92" i="1" s="1"/>
  <c r="H288" i="6"/>
  <c r="I287" i="6"/>
  <c r="H287" i="6"/>
  <c r="I286" i="6"/>
  <c r="H286" i="6"/>
  <c r="I285" i="6"/>
  <c r="H285" i="6"/>
  <c r="H284" i="6"/>
  <c r="I284" i="6" s="1"/>
  <c r="H283" i="6"/>
  <c r="I283" i="6" s="1"/>
  <c r="I87" i="1" s="1"/>
  <c r="H282" i="6"/>
  <c r="I282" i="6" s="1"/>
  <c r="I86" i="1" s="1"/>
  <c r="H281" i="6"/>
  <c r="I281" i="6" s="1"/>
  <c r="I85" i="1" s="1"/>
  <c r="I280" i="6"/>
  <c r="I84" i="1" s="1"/>
  <c r="H280" i="6"/>
  <c r="I279" i="6"/>
  <c r="H279" i="6"/>
  <c r="I278" i="6"/>
  <c r="H278" i="6"/>
  <c r="I277" i="6"/>
  <c r="H277" i="6"/>
  <c r="H276" i="6"/>
  <c r="I276" i="6" s="1"/>
  <c r="I80" i="1" s="1"/>
  <c r="H275" i="6"/>
  <c r="I275" i="6" s="1"/>
  <c r="H274" i="6"/>
  <c r="I274" i="6" s="1"/>
  <c r="I78" i="1" s="1"/>
  <c r="H273" i="6"/>
  <c r="I273" i="6" s="1"/>
  <c r="I77" i="1" s="1"/>
  <c r="H272" i="6"/>
  <c r="I272" i="6" s="1"/>
  <c r="I76" i="1" s="1"/>
  <c r="I271" i="6"/>
  <c r="H271" i="6"/>
  <c r="I270" i="6"/>
  <c r="H270" i="6"/>
  <c r="I269" i="6"/>
  <c r="H269" i="6"/>
  <c r="H268" i="6"/>
  <c r="I268" i="6" s="1"/>
  <c r="H267" i="6"/>
  <c r="I267" i="6" s="1"/>
  <c r="I71" i="1" s="1"/>
  <c r="I266" i="6"/>
  <c r="I70" i="1" s="1"/>
  <c r="H266" i="6"/>
  <c r="H265" i="6"/>
  <c r="I265" i="6" s="1"/>
  <c r="I69" i="1" s="1"/>
  <c r="H264" i="6"/>
  <c r="I264" i="6" s="1"/>
  <c r="I68" i="1" s="1"/>
  <c r="I263" i="6"/>
  <c r="H263" i="6"/>
  <c r="I262" i="6"/>
  <c r="H262" i="6"/>
  <c r="I261" i="6"/>
  <c r="H261" i="6"/>
  <c r="H260" i="6"/>
  <c r="I260" i="6" s="1"/>
  <c r="H259" i="6"/>
  <c r="I259" i="6" s="1"/>
  <c r="H258" i="6"/>
  <c r="I258" i="6" s="1"/>
  <c r="I62" i="1" s="1"/>
  <c r="I257" i="6"/>
  <c r="I61" i="1" s="1"/>
  <c r="H257" i="6"/>
  <c r="H256" i="6"/>
  <c r="I256" i="6" s="1"/>
  <c r="I60" i="1" s="1"/>
  <c r="I255" i="6"/>
  <c r="H255" i="6"/>
  <c r="I254" i="6"/>
  <c r="H254" i="6"/>
  <c r="I253" i="6"/>
  <c r="H253" i="6"/>
  <c r="H252" i="6"/>
  <c r="I252" i="6" s="1"/>
  <c r="H251" i="6"/>
  <c r="I251" i="6" s="1"/>
  <c r="H250" i="6"/>
  <c r="I250" i="6" s="1"/>
  <c r="I54" i="1" s="1"/>
  <c r="H249" i="6"/>
  <c r="I249" i="6" s="1"/>
  <c r="I53" i="1" s="1"/>
  <c r="I248" i="6"/>
  <c r="I52" i="1" s="1"/>
  <c r="H248" i="6"/>
  <c r="I247" i="6"/>
  <c r="H247" i="6"/>
  <c r="I246" i="6"/>
  <c r="H246" i="6"/>
  <c r="I245" i="6"/>
  <c r="H245" i="6"/>
  <c r="H244" i="6"/>
  <c r="I244" i="6" s="1"/>
  <c r="H243" i="6"/>
  <c r="I243" i="6" s="1"/>
  <c r="I242" i="6"/>
  <c r="H242" i="6"/>
  <c r="H241" i="6"/>
  <c r="I241" i="6" s="1"/>
  <c r="I45" i="1" s="1"/>
  <c r="H240" i="6"/>
  <c r="I240" i="6" s="1"/>
  <c r="I44" i="1" s="1"/>
  <c r="I239" i="6"/>
  <c r="H239" i="6"/>
  <c r="I238" i="6"/>
  <c r="H238" i="6"/>
  <c r="I237" i="6"/>
  <c r="H237" i="6"/>
  <c r="H236" i="6"/>
  <c r="I236" i="6" s="1"/>
  <c r="H235" i="6"/>
  <c r="I235" i="6" s="1"/>
  <c r="I234" i="6"/>
  <c r="H234" i="6"/>
  <c r="I233" i="6"/>
  <c r="H233" i="6"/>
  <c r="H232" i="6"/>
  <c r="I232" i="6" s="1"/>
  <c r="I36" i="1" s="1"/>
  <c r="I231" i="6"/>
  <c r="H231" i="6"/>
  <c r="I230" i="6"/>
  <c r="H230" i="6"/>
  <c r="I229" i="6"/>
  <c r="H229" i="6"/>
  <c r="H228" i="6"/>
  <c r="I228" i="6" s="1"/>
  <c r="H227" i="6"/>
  <c r="I227" i="6" s="1"/>
  <c r="H226" i="6"/>
  <c r="I226" i="6" s="1"/>
  <c r="I30" i="1" s="1"/>
  <c r="I225" i="6"/>
  <c r="H225" i="6"/>
  <c r="I224" i="6"/>
  <c r="H224" i="6"/>
  <c r="I223" i="6"/>
  <c r="H223" i="6"/>
  <c r="I222" i="6"/>
  <c r="H222" i="6"/>
  <c r="I221" i="6"/>
  <c r="H221" i="6"/>
  <c r="H220" i="6"/>
  <c r="I220" i="6" s="1"/>
  <c r="H219" i="6"/>
  <c r="I219" i="6" s="1"/>
  <c r="H218" i="6"/>
  <c r="I218" i="6" s="1"/>
  <c r="I22" i="1" s="1"/>
  <c r="H217" i="6"/>
  <c r="I217" i="6" s="1"/>
  <c r="I21" i="1" s="1"/>
  <c r="I216" i="6"/>
  <c r="H216" i="6"/>
  <c r="H215" i="6"/>
  <c r="I215" i="6" s="1"/>
  <c r="I214" i="6"/>
  <c r="H214" i="6"/>
  <c r="I213" i="6"/>
  <c r="H213" i="6"/>
  <c r="H212" i="6"/>
  <c r="I212" i="6" s="1"/>
  <c r="H211" i="6"/>
  <c r="I211" i="6" s="1"/>
  <c r="I15" i="1" s="1"/>
  <c r="H210" i="6"/>
  <c r="I210" i="6" s="1"/>
  <c r="I14" i="1" s="1"/>
  <c r="I209" i="6"/>
  <c r="H209" i="6"/>
  <c r="I208" i="6"/>
  <c r="H208" i="6"/>
  <c r="H207" i="6"/>
  <c r="I207" i="6" s="1"/>
  <c r="I206" i="6"/>
  <c r="H206" i="6"/>
  <c r="I205" i="6"/>
  <c r="H205" i="6"/>
  <c r="H204" i="6"/>
  <c r="I204" i="6" s="1"/>
  <c r="H203" i="6"/>
  <c r="I203" i="6" s="1"/>
  <c r="H202" i="6"/>
  <c r="I202" i="6" s="1"/>
  <c r="I6" i="1" s="1"/>
  <c r="I201" i="6"/>
  <c r="I5" i="1" s="1"/>
  <c r="H201" i="6"/>
  <c r="H200" i="6"/>
  <c r="I200" i="6" s="1"/>
  <c r="I4" i="1" s="1"/>
  <c r="H199" i="6"/>
  <c r="I199" i="6" s="1"/>
  <c r="I198" i="6"/>
  <c r="H198" i="6"/>
  <c r="I197" i="6"/>
  <c r="H197" i="6"/>
  <c r="H196" i="6"/>
  <c r="I196" i="6" s="1"/>
  <c r="H98" i="1" s="1"/>
  <c r="H195" i="6"/>
  <c r="I195" i="6" s="1"/>
  <c r="H97" i="1" s="1"/>
  <c r="I194" i="6"/>
  <c r="H194" i="6"/>
  <c r="H193" i="6"/>
  <c r="I193" i="6" s="1"/>
  <c r="H95" i="1" s="1"/>
  <c r="H192" i="6"/>
  <c r="I192" i="6" s="1"/>
  <c r="H94" i="1" s="1"/>
  <c r="I191" i="6"/>
  <c r="H191" i="6"/>
  <c r="I190" i="6"/>
  <c r="H190" i="6"/>
  <c r="I189" i="6"/>
  <c r="H189" i="6"/>
  <c r="H188" i="6"/>
  <c r="I188" i="6" s="1"/>
  <c r="H90" i="1" s="1"/>
  <c r="H187" i="6"/>
  <c r="I187" i="6" s="1"/>
  <c r="H89" i="1" s="1"/>
  <c r="H186" i="6"/>
  <c r="I186" i="6" s="1"/>
  <c r="H88" i="1" s="1"/>
  <c r="I185" i="6"/>
  <c r="H185" i="6"/>
  <c r="H184" i="6"/>
  <c r="I184" i="6" s="1"/>
  <c r="H86" i="1" s="1"/>
  <c r="H183" i="6"/>
  <c r="I183" i="6" s="1"/>
  <c r="H85" i="1" s="1"/>
  <c r="I182" i="6"/>
  <c r="H182" i="6"/>
  <c r="I181" i="6"/>
  <c r="H181" i="6"/>
  <c r="H180" i="6"/>
  <c r="I180" i="6" s="1"/>
  <c r="H179" i="6"/>
  <c r="I179" i="6" s="1"/>
  <c r="H81" i="1" s="1"/>
  <c r="H178" i="6"/>
  <c r="I178" i="6" s="1"/>
  <c r="H80" i="1" s="1"/>
  <c r="I177" i="6"/>
  <c r="H177" i="6"/>
  <c r="I176" i="6"/>
  <c r="H78" i="1" s="1"/>
  <c r="H176" i="6"/>
  <c r="H175" i="6"/>
  <c r="I175" i="6" s="1"/>
  <c r="H174" i="6"/>
  <c r="I174" i="6" s="1"/>
  <c r="I173" i="6"/>
  <c r="H173" i="6"/>
  <c r="H172" i="6"/>
  <c r="I172" i="6" s="1"/>
  <c r="H74" i="1" s="1"/>
  <c r="H171" i="6"/>
  <c r="I171" i="6" s="1"/>
  <c r="H170" i="6"/>
  <c r="I170" i="6" s="1"/>
  <c r="H72" i="1" s="1"/>
  <c r="H169" i="6"/>
  <c r="I169" i="6" s="1"/>
  <c r="H71" i="1" s="1"/>
  <c r="H168" i="6"/>
  <c r="I168" i="6" s="1"/>
  <c r="H70" i="1" s="1"/>
  <c r="H167" i="6"/>
  <c r="I167" i="6" s="1"/>
  <c r="I166" i="6"/>
  <c r="H166" i="6"/>
  <c r="I165" i="6"/>
  <c r="H165" i="6"/>
  <c r="H164" i="6"/>
  <c r="I164" i="6" s="1"/>
  <c r="H163" i="6"/>
  <c r="I163" i="6" s="1"/>
  <c r="H162" i="6"/>
  <c r="I162" i="6" s="1"/>
  <c r="H64" i="1" s="1"/>
  <c r="H161" i="6"/>
  <c r="I161" i="6" s="1"/>
  <c r="H63" i="1" s="1"/>
  <c r="I160" i="6"/>
  <c r="H160" i="6"/>
  <c r="H159" i="6"/>
  <c r="I159" i="6" s="1"/>
  <c r="I158" i="6"/>
  <c r="H158" i="6"/>
  <c r="I157" i="6"/>
  <c r="H157" i="6"/>
  <c r="H156" i="6"/>
  <c r="I156" i="6" s="1"/>
  <c r="H155" i="6"/>
  <c r="I155" i="6" s="1"/>
  <c r="H154" i="6"/>
  <c r="I154" i="6" s="1"/>
  <c r="H56" i="1" s="1"/>
  <c r="H153" i="6"/>
  <c r="I153" i="6" s="1"/>
  <c r="H55" i="1" s="1"/>
  <c r="I152" i="6"/>
  <c r="H54" i="1" s="1"/>
  <c r="H152" i="6"/>
  <c r="H151" i="6"/>
  <c r="I151" i="6" s="1"/>
  <c r="I150" i="6"/>
  <c r="H150" i="6"/>
  <c r="I149" i="6"/>
  <c r="H149" i="6"/>
  <c r="H148" i="6"/>
  <c r="I148" i="6" s="1"/>
  <c r="H147" i="6"/>
  <c r="I147" i="6" s="1"/>
  <c r="H146" i="6"/>
  <c r="I146" i="6" s="1"/>
  <c r="H48" i="1" s="1"/>
  <c r="I145" i="6"/>
  <c r="H145" i="6"/>
  <c r="H144" i="6"/>
  <c r="I144" i="6" s="1"/>
  <c r="H46" i="1" s="1"/>
  <c r="H143" i="6"/>
  <c r="I143" i="6" s="1"/>
  <c r="H45" i="1" s="1"/>
  <c r="I142" i="6"/>
  <c r="H142" i="6"/>
  <c r="I141" i="6"/>
  <c r="H141" i="6"/>
  <c r="H140" i="6"/>
  <c r="I140" i="6" s="1"/>
  <c r="H139" i="6"/>
  <c r="I139" i="6" s="1"/>
  <c r="H138" i="6"/>
  <c r="I138" i="6" s="1"/>
  <c r="H40" i="1" s="1"/>
  <c r="I137" i="6"/>
  <c r="H137" i="6"/>
  <c r="I136" i="6"/>
  <c r="H136" i="6"/>
  <c r="H135" i="6"/>
  <c r="I135" i="6" s="1"/>
  <c r="I134" i="6"/>
  <c r="H134" i="6"/>
  <c r="I133" i="6"/>
  <c r="H133" i="6"/>
  <c r="H132" i="6"/>
  <c r="I132" i="6" s="1"/>
  <c r="H131" i="6"/>
  <c r="I131" i="6" s="1"/>
  <c r="I130" i="6"/>
  <c r="H130" i="6"/>
  <c r="I129" i="6"/>
  <c r="H129" i="6"/>
  <c r="H128" i="6"/>
  <c r="I128" i="6" s="1"/>
  <c r="H30" i="1" s="1"/>
  <c r="H127" i="6"/>
  <c r="I127" i="6" s="1"/>
  <c r="I126" i="6"/>
  <c r="H126" i="6"/>
  <c r="I125" i="6"/>
  <c r="H125" i="6"/>
  <c r="H124" i="6"/>
  <c r="I124" i="6" s="1"/>
  <c r="H123" i="6"/>
  <c r="I123" i="6" s="1"/>
  <c r="I122" i="6"/>
  <c r="H122" i="6"/>
  <c r="H121" i="6"/>
  <c r="I121" i="6" s="1"/>
  <c r="H23" i="1" s="1"/>
  <c r="H120" i="6"/>
  <c r="I120" i="6" s="1"/>
  <c r="H22" i="1" s="1"/>
  <c r="H119" i="6"/>
  <c r="I119" i="6" s="1"/>
  <c r="H118" i="6"/>
  <c r="I118" i="6" s="1"/>
  <c r="H117" i="6"/>
  <c r="I117" i="6" s="1"/>
  <c r="H116" i="6"/>
  <c r="I116" i="6" s="1"/>
  <c r="H115" i="6"/>
  <c r="I115" i="6" s="1"/>
  <c r="I114" i="6"/>
  <c r="H114" i="6"/>
  <c r="H113" i="6"/>
  <c r="I113" i="6" s="1"/>
  <c r="H15" i="1" s="1"/>
  <c r="H112" i="6"/>
  <c r="I112" i="6" s="1"/>
  <c r="H14" i="1" s="1"/>
  <c r="H111" i="6"/>
  <c r="I111" i="6" s="1"/>
  <c r="H110" i="6"/>
  <c r="I110" i="6" s="1"/>
  <c r="H109" i="6"/>
  <c r="I109" i="6" s="1"/>
  <c r="H108" i="6"/>
  <c r="I108" i="6" s="1"/>
  <c r="H107" i="6"/>
  <c r="I107" i="6" s="1"/>
  <c r="H106" i="6"/>
  <c r="I106" i="6" s="1"/>
  <c r="H8" i="1" s="1"/>
  <c r="I105" i="6"/>
  <c r="H105" i="6"/>
  <c r="I104" i="6"/>
  <c r="H104" i="6"/>
  <c r="H103" i="6"/>
  <c r="I103" i="6" s="1"/>
  <c r="H102" i="6"/>
  <c r="I102" i="6" s="1"/>
  <c r="H101" i="6"/>
  <c r="I101" i="6" s="1"/>
  <c r="H100" i="6"/>
  <c r="I100" i="6" s="1"/>
  <c r="H99" i="6"/>
  <c r="I99" i="6" s="1"/>
  <c r="G99" i="1" s="1"/>
  <c r="H98" i="6"/>
  <c r="I98" i="6" s="1"/>
  <c r="G98" i="1" s="1"/>
  <c r="I97" i="6"/>
  <c r="G97" i="1" s="1"/>
  <c r="H97" i="6"/>
  <c r="I96" i="6"/>
  <c r="G96" i="1" s="1"/>
  <c r="H96" i="6"/>
  <c r="H95" i="6"/>
  <c r="I95" i="6" s="1"/>
  <c r="G95" i="1" s="1"/>
  <c r="H94" i="6"/>
  <c r="I94" i="6" s="1"/>
  <c r="G94" i="1" s="1"/>
  <c r="H93" i="6"/>
  <c r="I93" i="6" s="1"/>
  <c r="H92" i="6"/>
  <c r="I92" i="6" s="1"/>
  <c r="G92" i="1" s="1"/>
  <c r="H91" i="6"/>
  <c r="I91" i="6" s="1"/>
  <c r="H90" i="6"/>
  <c r="I90" i="6" s="1"/>
  <c r="G90" i="1" s="1"/>
  <c r="H89" i="6"/>
  <c r="I89" i="6" s="1"/>
  <c r="G89" i="1" s="1"/>
  <c r="I88" i="6"/>
  <c r="G88" i="1" s="1"/>
  <c r="H88" i="6"/>
  <c r="H87" i="6"/>
  <c r="I87" i="6" s="1"/>
  <c r="G87" i="1" s="1"/>
  <c r="H86" i="6"/>
  <c r="I86" i="6" s="1"/>
  <c r="H85" i="6"/>
  <c r="I85" i="6" s="1"/>
  <c r="H84" i="6"/>
  <c r="I84" i="6" s="1"/>
  <c r="H83" i="6"/>
  <c r="I83" i="6" s="1"/>
  <c r="I82" i="6"/>
  <c r="H82" i="6"/>
  <c r="H81" i="6"/>
  <c r="I81" i="6" s="1"/>
  <c r="G81" i="1" s="1"/>
  <c r="I80" i="6"/>
  <c r="H80" i="6"/>
  <c r="H79" i="6"/>
  <c r="I79" i="6" s="1"/>
  <c r="H78" i="6"/>
  <c r="I78" i="6" s="1"/>
  <c r="H77" i="6"/>
  <c r="I77" i="6" s="1"/>
  <c r="G77" i="1" s="1"/>
  <c r="H76" i="6"/>
  <c r="I76" i="6" s="1"/>
  <c r="G76" i="1" s="1"/>
  <c r="H75" i="6"/>
  <c r="I75" i="6" s="1"/>
  <c r="H74" i="6"/>
  <c r="I74" i="6" s="1"/>
  <c r="G74" i="1" s="1"/>
  <c r="H73" i="6"/>
  <c r="I73" i="6" s="1"/>
  <c r="G73" i="1" s="1"/>
  <c r="H72" i="6"/>
  <c r="I72" i="6" s="1"/>
  <c r="G72" i="1" s="1"/>
  <c r="H71" i="6"/>
  <c r="I71" i="6" s="1"/>
  <c r="H70" i="6"/>
  <c r="I70" i="6" s="1"/>
  <c r="H69" i="6"/>
  <c r="I69" i="6" s="1"/>
  <c r="G69" i="1" s="1"/>
  <c r="H68" i="6"/>
  <c r="I68" i="6" s="1"/>
  <c r="H67" i="6"/>
  <c r="I67" i="6" s="1"/>
  <c r="H66" i="6"/>
  <c r="I66" i="6" s="1"/>
  <c r="G66" i="1" s="1"/>
  <c r="H65" i="6"/>
  <c r="I65" i="6" s="1"/>
  <c r="G65" i="1" s="1"/>
  <c r="H64" i="6"/>
  <c r="I64" i="6" s="1"/>
  <c r="G64" i="1" s="1"/>
  <c r="H63" i="6"/>
  <c r="I63" i="6" s="1"/>
  <c r="H62" i="6"/>
  <c r="I62" i="6" s="1"/>
  <c r="H61" i="6"/>
  <c r="I61" i="6" s="1"/>
  <c r="H60" i="6"/>
  <c r="I60" i="6" s="1"/>
  <c r="H59" i="6"/>
  <c r="I59" i="6" s="1"/>
  <c r="I58" i="6"/>
  <c r="H58" i="6"/>
  <c r="I57" i="6"/>
  <c r="H57" i="6"/>
  <c r="H56" i="6"/>
  <c r="I56" i="6" s="1"/>
  <c r="G56" i="1" s="1"/>
  <c r="H55" i="6"/>
  <c r="I55" i="6" s="1"/>
  <c r="H54" i="6"/>
  <c r="I54" i="6" s="1"/>
  <c r="G54" i="1" s="1"/>
  <c r="H53" i="6"/>
  <c r="I53" i="6" s="1"/>
  <c r="G53" i="1" s="1"/>
  <c r="H52" i="6"/>
  <c r="I52" i="6" s="1"/>
  <c r="H51" i="6"/>
  <c r="I51" i="6" s="1"/>
  <c r="I50" i="6"/>
  <c r="H50" i="6"/>
  <c r="I49" i="6"/>
  <c r="H49" i="6"/>
  <c r="I48" i="6"/>
  <c r="H48" i="6"/>
  <c r="H47" i="6"/>
  <c r="I47" i="6" s="1"/>
  <c r="I46" i="6"/>
  <c r="H46" i="6"/>
  <c r="H45" i="6"/>
  <c r="I45" i="6" s="1"/>
  <c r="H44" i="6"/>
  <c r="I44" i="6" s="1"/>
  <c r="H43" i="6"/>
  <c r="I43" i="6" s="1"/>
  <c r="H42" i="6"/>
  <c r="I42" i="6" s="1"/>
  <c r="G42" i="1" s="1"/>
  <c r="H41" i="6"/>
  <c r="I41" i="6" s="1"/>
  <c r="G41" i="1" s="1"/>
  <c r="I40" i="6"/>
  <c r="H40" i="6"/>
  <c r="H39" i="6"/>
  <c r="I39" i="6" s="1"/>
  <c r="I38" i="6"/>
  <c r="H38" i="6"/>
  <c r="H37" i="6"/>
  <c r="I37" i="6" s="1"/>
  <c r="H36" i="6"/>
  <c r="I36" i="6" s="1"/>
  <c r="H35" i="6"/>
  <c r="I35" i="6" s="1"/>
  <c r="I34" i="6"/>
  <c r="H34" i="6"/>
  <c r="H33" i="6"/>
  <c r="I33" i="6" s="1"/>
  <c r="G33" i="1" s="1"/>
  <c r="H32" i="6"/>
  <c r="I32" i="6" s="1"/>
  <c r="G32" i="1" s="1"/>
  <c r="H31" i="6"/>
  <c r="I31" i="6" s="1"/>
  <c r="I30" i="6"/>
  <c r="H30" i="6"/>
  <c r="H29" i="6"/>
  <c r="I29" i="6" s="1"/>
  <c r="H28" i="6"/>
  <c r="I28" i="6" s="1"/>
  <c r="H27" i="6"/>
  <c r="I27" i="6" s="1"/>
  <c r="I26" i="6"/>
  <c r="H26" i="6"/>
  <c r="H25" i="6"/>
  <c r="I25" i="6" s="1"/>
  <c r="G25" i="1" s="1"/>
  <c r="I24" i="6"/>
  <c r="H24" i="6"/>
  <c r="I23" i="6"/>
  <c r="H23" i="6"/>
  <c r="I22" i="6"/>
  <c r="H22" i="6"/>
  <c r="H21" i="6"/>
  <c r="I21" i="6" s="1"/>
  <c r="H20" i="6"/>
  <c r="I20" i="6" s="1"/>
  <c r="H19" i="6"/>
  <c r="I19" i="6" s="1"/>
  <c r="H18" i="6"/>
  <c r="I18" i="6" s="1"/>
  <c r="G18" i="1" s="1"/>
  <c r="H17" i="6"/>
  <c r="I17" i="6" s="1"/>
  <c r="G17" i="1" s="1"/>
  <c r="I16" i="6"/>
  <c r="H16" i="6"/>
  <c r="H15" i="6"/>
  <c r="I15" i="6" s="1"/>
  <c r="H14" i="6"/>
  <c r="I14" i="6" s="1"/>
  <c r="H13" i="6"/>
  <c r="I13" i="6" s="1"/>
  <c r="H12" i="6"/>
  <c r="I12" i="6" s="1"/>
  <c r="H11" i="6"/>
  <c r="I11" i="6" s="1"/>
  <c r="H10" i="6"/>
  <c r="I10" i="6" s="1"/>
  <c r="G10" i="1" s="1"/>
  <c r="H9" i="6"/>
  <c r="I9" i="6" s="1"/>
  <c r="G9" i="1" s="1"/>
  <c r="I8" i="6"/>
  <c r="H8" i="6"/>
  <c r="H7" i="6"/>
  <c r="I7" i="6" s="1"/>
  <c r="H6" i="6"/>
  <c r="I6" i="6" s="1"/>
  <c r="H5" i="6"/>
  <c r="I5" i="6" s="1"/>
  <c r="H4" i="6"/>
  <c r="I4" i="6" s="1"/>
  <c r="H3" i="6"/>
  <c r="I3" i="6" s="1"/>
  <c r="I2" i="6"/>
  <c r="H2" i="6"/>
  <c r="I99" i="1"/>
  <c r="H99" i="1"/>
  <c r="I98" i="1"/>
  <c r="I96" i="1"/>
  <c r="H96" i="1"/>
  <c r="I93" i="1"/>
  <c r="H93" i="1"/>
  <c r="G93" i="1"/>
  <c r="H92" i="1"/>
  <c r="I91" i="1"/>
  <c r="H91" i="1"/>
  <c r="G91" i="1"/>
  <c r="I90" i="1"/>
  <c r="I89" i="1"/>
  <c r="I88" i="1"/>
  <c r="H87" i="1"/>
  <c r="G86" i="1"/>
  <c r="G85" i="1"/>
  <c r="H84" i="1"/>
  <c r="G84" i="1"/>
  <c r="I83" i="1"/>
  <c r="H83" i="1"/>
  <c r="G83" i="1"/>
  <c r="L83" i="1" s="1"/>
  <c r="M83" i="1" s="1"/>
  <c r="I82" i="1"/>
  <c r="H82" i="1"/>
  <c r="G82" i="1"/>
  <c r="I81" i="1"/>
  <c r="G80" i="1"/>
  <c r="L80" i="1" s="1"/>
  <c r="M80" i="1" s="1"/>
  <c r="I79" i="1"/>
  <c r="H79" i="1"/>
  <c r="G79" i="1"/>
  <c r="G78" i="1"/>
  <c r="H77" i="1"/>
  <c r="H76" i="1"/>
  <c r="I75" i="1"/>
  <c r="H75" i="1"/>
  <c r="G75" i="1"/>
  <c r="I74" i="1"/>
  <c r="I73" i="1"/>
  <c r="H73" i="1"/>
  <c r="I72" i="1"/>
  <c r="G71" i="1"/>
  <c r="G70" i="1"/>
  <c r="H69" i="1"/>
  <c r="H68" i="1"/>
  <c r="G68" i="1"/>
  <c r="I67" i="1"/>
  <c r="H67" i="1"/>
  <c r="G67" i="1"/>
  <c r="I66" i="1"/>
  <c r="H66" i="1"/>
  <c r="I65" i="1"/>
  <c r="H65" i="1"/>
  <c r="I64" i="1"/>
  <c r="I63" i="1"/>
  <c r="G63" i="1"/>
  <c r="H62" i="1"/>
  <c r="G62" i="1"/>
  <c r="H61" i="1"/>
  <c r="G61" i="1"/>
  <c r="H60" i="1"/>
  <c r="G60" i="1"/>
  <c r="L60" i="1" s="1"/>
  <c r="M60" i="1" s="1"/>
  <c r="I59" i="1"/>
  <c r="H59" i="1"/>
  <c r="G59" i="1"/>
  <c r="I58" i="1"/>
  <c r="H58" i="1"/>
  <c r="G58" i="1"/>
  <c r="I57" i="1"/>
  <c r="H57" i="1"/>
  <c r="L57" i="1" s="1"/>
  <c r="M57" i="1" s="1"/>
  <c r="G57" i="1"/>
  <c r="I56" i="1"/>
  <c r="I55" i="1"/>
  <c r="G55" i="1"/>
  <c r="H53" i="1"/>
  <c r="H52" i="1"/>
  <c r="G52" i="1"/>
  <c r="I51" i="1"/>
  <c r="H51" i="1"/>
  <c r="G51" i="1"/>
  <c r="I50" i="1"/>
  <c r="H50" i="1"/>
  <c r="G50" i="1"/>
  <c r="I49" i="1"/>
  <c r="H49" i="1"/>
  <c r="G49" i="1"/>
  <c r="I48" i="1"/>
  <c r="G48" i="1"/>
  <c r="L47" i="1"/>
  <c r="M47" i="1" s="1"/>
  <c r="I47" i="1"/>
  <c r="H47" i="1"/>
  <c r="G47" i="1"/>
  <c r="I46" i="1"/>
  <c r="G46" i="1"/>
  <c r="G45" i="1"/>
  <c r="H44" i="1"/>
  <c r="G44" i="1"/>
  <c r="L44" i="1" s="1"/>
  <c r="M44" i="1" s="1"/>
  <c r="I43" i="1"/>
  <c r="H43" i="1"/>
  <c r="G43" i="1"/>
  <c r="I42" i="1"/>
  <c r="H42" i="1"/>
  <c r="I41" i="1"/>
  <c r="H41" i="1"/>
  <c r="I40" i="1"/>
  <c r="G40" i="1"/>
  <c r="I39" i="1"/>
  <c r="L39" i="1" s="1"/>
  <c r="M39" i="1" s="1"/>
  <c r="H39" i="1"/>
  <c r="G39" i="1"/>
  <c r="L38" i="1"/>
  <c r="M38" i="1" s="1"/>
  <c r="I38" i="1"/>
  <c r="H38" i="1"/>
  <c r="G38" i="1"/>
  <c r="L37" i="1"/>
  <c r="M37" i="1" s="1"/>
  <c r="I37" i="1"/>
  <c r="H37" i="1"/>
  <c r="G37" i="1"/>
  <c r="H36" i="1"/>
  <c r="G36" i="1"/>
  <c r="I35" i="1"/>
  <c r="H35" i="1"/>
  <c r="G35" i="1"/>
  <c r="I34" i="1"/>
  <c r="H34" i="1"/>
  <c r="G34" i="1"/>
  <c r="I33" i="1"/>
  <c r="H33" i="1"/>
  <c r="I32" i="1"/>
  <c r="H32" i="1"/>
  <c r="I31" i="1"/>
  <c r="H31" i="1"/>
  <c r="G31" i="1"/>
  <c r="G30" i="1"/>
  <c r="L29" i="1"/>
  <c r="M29" i="1" s="1"/>
  <c r="I29" i="1"/>
  <c r="H29" i="1"/>
  <c r="G29" i="1"/>
  <c r="I28" i="1"/>
  <c r="H28" i="1"/>
  <c r="G28" i="1"/>
  <c r="I27" i="1"/>
  <c r="H27" i="1"/>
  <c r="G27" i="1"/>
  <c r="I26" i="1"/>
  <c r="H26" i="1"/>
  <c r="G26" i="1"/>
  <c r="I25" i="1"/>
  <c r="H25" i="1"/>
  <c r="I24" i="1"/>
  <c r="H24" i="1"/>
  <c r="G24" i="1"/>
  <c r="I23" i="1"/>
  <c r="G23" i="1"/>
  <c r="G22" i="1"/>
  <c r="H21" i="1"/>
  <c r="G21" i="1"/>
  <c r="I20" i="1"/>
  <c r="H20" i="1"/>
  <c r="G20" i="1"/>
  <c r="I19" i="1"/>
  <c r="H19" i="1"/>
  <c r="G19" i="1"/>
  <c r="I18" i="1"/>
  <c r="H18" i="1"/>
  <c r="I17" i="1"/>
  <c r="H17" i="1"/>
  <c r="I16" i="1"/>
  <c r="H16" i="1"/>
  <c r="G16" i="1"/>
  <c r="G15" i="1"/>
  <c r="G14" i="1"/>
  <c r="L13" i="1"/>
  <c r="M13" i="1" s="1"/>
  <c r="I13" i="1"/>
  <c r="H13" i="1"/>
  <c r="G13" i="1"/>
  <c r="I12" i="1"/>
  <c r="H12" i="1"/>
  <c r="G12" i="1"/>
  <c r="L12" i="1" s="1"/>
  <c r="M12" i="1" s="1"/>
  <c r="I11" i="1"/>
  <c r="H11" i="1"/>
  <c r="G11" i="1"/>
  <c r="I10" i="1"/>
  <c r="H10" i="1"/>
  <c r="I9" i="1"/>
  <c r="H9" i="1"/>
  <c r="I8" i="1"/>
  <c r="G8" i="1"/>
  <c r="I7" i="1"/>
  <c r="H7" i="1"/>
  <c r="G7" i="1"/>
  <c r="H6" i="1"/>
  <c r="G6" i="1"/>
  <c r="H5" i="1"/>
  <c r="G5" i="1"/>
  <c r="H4" i="1"/>
  <c r="G4" i="1"/>
  <c r="I3" i="1"/>
  <c r="H3" i="1"/>
  <c r="G3" i="1"/>
  <c r="L3" i="1" s="1"/>
  <c r="M3" i="1" s="1"/>
  <c r="I2" i="1"/>
  <c r="H2" i="1"/>
  <c r="G2" i="1"/>
  <c r="L8" i="1" l="1"/>
  <c r="M8" i="1" s="1"/>
  <c r="L23" i="1"/>
  <c r="M23" i="1" s="1"/>
  <c r="L81" i="1"/>
  <c r="M81" i="1" s="1"/>
  <c r="L45" i="1"/>
  <c r="M45" i="1" s="1"/>
  <c r="L5" i="1"/>
  <c r="M5" i="1" s="1"/>
  <c r="L17" i="1"/>
  <c r="M17" i="1" s="1"/>
  <c r="L41" i="1"/>
  <c r="M41" i="1" s="1"/>
  <c r="L53" i="1"/>
  <c r="M53" i="1" s="1"/>
  <c r="L46" i="1"/>
  <c r="M46" i="1" s="1"/>
  <c r="L6" i="1"/>
  <c r="M6" i="1" s="1"/>
  <c r="L42" i="1"/>
  <c r="M42" i="1" s="1"/>
  <c r="L54" i="1"/>
  <c r="M54" i="1" s="1"/>
  <c r="L96" i="1"/>
  <c r="M96" i="1" s="1"/>
  <c r="L70" i="1"/>
  <c r="M70" i="1" s="1"/>
  <c r="L22" i="1"/>
  <c r="M22" i="1" s="1"/>
  <c r="L69" i="1"/>
  <c r="M69" i="1" s="1"/>
  <c r="L71" i="1"/>
  <c r="M71" i="1" s="1"/>
  <c r="L55" i="1"/>
  <c r="M55" i="1" s="1"/>
  <c r="L98" i="1"/>
  <c r="M98" i="1" s="1"/>
  <c r="L14" i="1"/>
  <c r="M14" i="1" s="1"/>
  <c r="L61" i="1"/>
  <c r="M61" i="1" s="1"/>
  <c r="N44" i="1"/>
  <c r="L18" i="1"/>
  <c r="M18" i="1" s="1"/>
  <c r="N39" i="1"/>
  <c r="L99" i="1"/>
  <c r="M99" i="1" s="1"/>
  <c r="L85" i="1"/>
  <c r="M85" i="1" s="1"/>
  <c r="L62" i="1"/>
  <c r="M62" i="1" s="1"/>
  <c r="L56" i="1"/>
  <c r="M56" i="1" s="1"/>
  <c r="L15" i="1"/>
  <c r="M15" i="1" s="1"/>
  <c r="N3" i="1"/>
  <c r="N83" i="1"/>
  <c r="L73" i="1"/>
  <c r="M73" i="1" s="1"/>
  <c r="L21" i="1"/>
  <c r="M21" i="1" s="1"/>
  <c r="N12" i="1"/>
  <c r="N37" i="1"/>
  <c r="L65" i="1"/>
  <c r="M65" i="1" s="1"/>
  <c r="L32" i="1"/>
  <c r="M32" i="1" s="1"/>
  <c r="L74" i="1"/>
  <c r="M74" i="1" s="1"/>
  <c r="L25" i="1"/>
  <c r="M25" i="1" s="1"/>
  <c r="L64" i="1"/>
  <c r="M64" i="1" s="1"/>
  <c r="L66" i="1"/>
  <c r="M66" i="1" s="1"/>
  <c r="N13" i="1"/>
  <c r="N80" i="1"/>
  <c r="N47" i="1"/>
  <c r="L9" i="1"/>
  <c r="M9" i="1" s="1"/>
  <c r="L88" i="1"/>
  <c r="M88" i="1" s="1"/>
  <c r="L30" i="1"/>
  <c r="M30" i="1" s="1"/>
  <c r="L40" i="1"/>
  <c r="M40" i="1" s="1"/>
  <c r="L63" i="1"/>
  <c r="M63" i="1" s="1"/>
  <c r="L48" i="1"/>
  <c r="M48" i="1" s="1"/>
  <c r="L72" i="1"/>
  <c r="M72" i="1" s="1"/>
  <c r="N29" i="1"/>
  <c r="L10" i="1"/>
  <c r="M10" i="1" s="1"/>
  <c r="L76" i="1"/>
  <c r="M76" i="1" s="1"/>
  <c r="L89" i="1"/>
  <c r="M89" i="1" s="1"/>
  <c r="L87" i="1"/>
  <c r="M87" i="1" s="1"/>
  <c r="L94" i="1"/>
  <c r="M94" i="1" s="1"/>
  <c r="N38" i="1"/>
  <c r="N60" i="1"/>
  <c r="L33" i="1"/>
  <c r="M33" i="1" s="1"/>
  <c r="N57" i="1"/>
  <c r="L77" i="1"/>
  <c r="M77" i="1" s="1"/>
  <c r="L90" i="1"/>
  <c r="M90" i="1" s="1"/>
  <c r="L84" i="1"/>
  <c r="M84" i="1" s="1"/>
  <c r="L16" i="1"/>
  <c r="M16" i="1" s="1"/>
  <c r="L78" i="1"/>
  <c r="M78" i="1" s="1"/>
  <c r="L24" i="1"/>
  <c r="M24" i="1" s="1"/>
  <c r="L11" i="1"/>
  <c r="M11" i="1" s="1"/>
  <c r="L19" i="1"/>
  <c r="M19" i="1" s="1"/>
  <c r="L27" i="1"/>
  <c r="M27" i="1" s="1"/>
  <c r="L35" i="1"/>
  <c r="M35" i="1" s="1"/>
  <c r="L43" i="1"/>
  <c r="M43" i="1" s="1"/>
  <c r="L51" i="1"/>
  <c r="M51" i="1" s="1"/>
  <c r="L59" i="1"/>
  <c r="M59" i="1" s="1"/>
  <c r="L67" i="1"/>
  <c r="M67" i="1" s="1"/>
  <c r="L92" i="1"/>
  <c r="M92" i="1" s="1"/>
  <c r="L75" i="1"/>
  <c r="M75" i="1" s="1"/>
  <c r="L49" i="1"/>
  <c r="M49" i="1" s="1"/>
  <c r="L79" i="1"/>
  <c r="M79" i="1" s="1"/>
  <c r="L82" i="1"/>
  <c r="M82" i="1" s="1"/>
  <c r="L93" i="1"/>
  <c r="M93" i="1" s="1"/>
  <c r="L95" i="1"/>
  <c r="M95" i="1" s="1"/>
  <c r="L91" i="1"/>
  <c r="M91" i="1" s="1"/>
  <c r="L4" i="1"/>
  <c r="M4" i="1" s="1"/>
  <c r="L20" i="1"/>
  <c r="M20" i="1" s="1"/>
  <c r="L28" i="1"/>
  <c r="M28" i="1" s="1"/>
  <c r="L36" i="1"/>
  <c r="M36" i="1" s="1"/>
  <c r="L52" i="1"/>
  <c r="M52" i="1" s="1"/>
  <c r="L68" i="1"/>
  <c r="M68" i="1" s="1"/>
  <c r="L86" i="1"/>
  <c r="M86" i="1" s="1"/>
  <c r="L7" i="1"/>
  <c r="M7" i="1" s="1"/>
  <c r="L31" i="1"/>
  <c r="M31" i="1" s="1"/>
  <c r="L97" i="1"/>
  <c r="M97" i="1" s="1"/>
  <c r="L2" i="1"/>
  <c r="M2" i="1" s="1"/>
  <c r="L26" i="1"/>
  <c r="M26" i="1" s="1"/>
  <c r="L34" i="1"/>
  <c r="M34" i="1" s="1"/>
  <c r="L50" i="1"/>
  <c r="M50" i="1" s="1"/>
  <c r="L58" i="1"/>
  <c r="M58" i="1" s="1"/>
  <c r="N77" i="1" l="1"/>
  <c r="N26" i="1"/>
  <c r="N59" i="1"/>
  <c r="N50" i="1"/>
  <c r="N18" i="1"/>
  <c r="N73" i="1"/>
  <c r="N82" i="1"/>
  <c r="N5" i="1"/>
  <c r="N34" i="1"/>
  <c r="N88" i="1"/>
  <c r="N51" i="1"/>
  <c r="N61" i="1"/>
  <c r="N65" i="1"/>
  <c r="N56" i="1"/>
  <c r="N14" i="1"/>
  <c r="N54" i="1"/>
  <c r="N45" i="1"/>
  <c r="N58" i="1"/>
  <c r="N89" i="1"/>
  <c r="N90" i="1"/>
  <c r="N67" i="1"/>
  <c r="N22" i="1"/>
  <c r="N2" i="1"/>
  <c r="N43" i="1"/>
  <c r="N9" i="1"/>
  <c r="N11" i="1"/>
  <c r="N76" i="1"/>
  <c r="N10" i="1"/>
  <c r="N74" i="1"/>
  <c r="N17" i="1"/>
  <c r="N95" i="1"/>
  <c r="N96" i="1"/>
  <c r="N31" i="1"/>
  <c r="N79" i="1"/>
  <c r="N19" i="1"/>
  <c r="N72" i="1"/>
  <c r="N7" i="1"/>
  <c r="N86" i="1"/>
  <c r="N42" i="1"/>
  <c r="N85" i="1"/>
  <c r="N55" i="1"/>
  <c r="N6" i="1"/>
  <c r="N20" i="1"/>
  <c r="N35" i="1"/>
  <c r="N15" i="1"/>
  <c r="N98" i="1"/>
  <c r="N23" i="1"/>
  <c r="N64" i="1"/>
  <c r="N53" i="1"/>
  <c r="N92" i="1"/>
  <c r="N30" i="1"/>
  <c r="N41" i="1"/>
  <c r="N49" i="1"/>
  <c r="N24" i="1"/>
  <c r="N62" i="1"/>
  <c r="N68" i="1"/>
  <c r="N75" i="1"/>
  <c r="N63" i="1"/>
  <c r="N52" i="1"/>
  <c r="N78" i="1"/>
  <c r="N94" i="1"/>
  <c r="N36" i="1"/>
  <c r="N16" i="1"/>
  <c r="N40" i="1"/>
  <c r="N66" i="1"/>
  <c r="N21" i="1"/>
  <c r="N46" i="1"/>
  <c r="N8" i="1"/>
  <c r="N4" i="1"/>
  <c r="N69" i="1"/>
  <c r="N91" i="1"/>
  <c r="N25" i="1"/>
  <c r="N70" i="1"/>
  <c r="N93" i="1"/>
  <c r="N33" i="1"/>
  <c r="N32" i="1"/>
  <c r="N97" i="1"/>
  <c r="N27" i="1"/>
  <c r="N48" i="1"/>
  <c r="N81" i="1"/>
  <c r="N28" i="1"/>
  <c r="N84" i="1"/>
  <c r="N87" i="1"/>
  <c r="N99" i="1"/>
  <c r="N71" i="1"/>
</calcChain>
</file>

<file path=xl/sharedStrings.xml><?xml version="1.0" encoding="utf-8"?>
<sst xmlns="http://schemas.openxmlformats.org/spreadsheetml/2006/main" count="1698" uniqueCount="262">
  <si>
    <t>Ítem</t>
  </si>
  <si>
    <t>Concepto</t>
  </si>
  <si>
    <t>Categoría</t>
  </si>
  <si>
    <t>Especificación resumida</t>
  </si>
  <si>
    <t>Unidad</t>
  </si>
  <si>
    <t>Cantidad estimada</t>
  </si>
  <si>
    <t>CI INVERIOSNES DERCA SAS Cotización 1 (IVA incl.)</t>
  </si>
  <si>
    <t>CUNDAGRO SAS Cotización 2 (IVA incl.)</t>
  </si>
  <si>
    <t>SL CORPORATIVAS SAS Cotización 3 (IVA incl.)</t>
  </si>
  <si>
    <t>SECOP comparable (solo referencia)</t>
  </si>
  <si>
    <t>Histórico IMRDT actualizado</t>
  </si>
  <si>
    <t>Precio media fuentes (promedio 3 cotizaciones)</t>
  </si>
  <si>
    <t>Precio ref. adoptado</t>
  </si>
  <si>
    <t>Subtotal</t>
  </si>
  <si>
    <t>UNIFORME DE VOLEIBOL</t>
  </si>
  <si>
    <t>SUMINISTRO</t>
  </si>
  <si>
    <t>UNIFORME VOLEIBOL FEMENINO
Camiseta cuello en V y Manga Corla, material interiook 100% poliéster, hilaza poliéster 75/36/1 texturizado, fabricado en maquina circular galga 32 con un peso de 145 gr/m2 (8005) tiene excelente
solides al lavado y a la luz, planchado permanente, buena elongación y recuperación su elaboración con dry fil favorece la transpiración, sublimado con logos institucionales, bicicletero corto ( ¼ de la pierna), en lycra o escuba sublimada con numeración según reglamentación, con media semi profesional media caña. Tallas: (según requerimiento).</t>
  </si>
  <si>
    <t>UNIDAD</t>
  </si>
  <si>
    <t>UNIFORME VOLEIBOL MASCULINO</t>
  </si>
  <si>
    <t>UNIFORME VOLEIBOL MASCULINO
Camiseta cuello en V y Manga Corta. material interlook 100% poliéster, hilaza poliéster 75/36/1 texturizado, fabricado en maquina circular galga 32 con un peso de 145 gr/m2 (8005) tiene excelente
solides al lavado y a la luz, planchado permanente, buena elongación y recuperación su elaboración con dry fit favorece la transpiración, sublimado con logos institucionales. Pantaloneta corla en tejido plano de urdimbre y trama, con un peso de 107 gr /m2 %- 5 gr/m2 acabado impermeable (resistente al agua, salpicaduras accidentales) cloro resistente protección solar, con media semi profesional tipo tobillera Tallas: (según requerimiento).</t>
  </si>
  <si>
    <t>UNIFORME FUTBOL</t>
  </si>
  <si>
    <t>UNIFORME FUTBOL
Camiseta cuello en V y manga corla. material interlook 100% poliéster, hilaza poliéster 75/36/1 texturizado, fabricado en maquina circular galga 32 con un peso de 145 gr/m2 (8005) tiene excelente
solides al lavado y a la luz, planchado permanente, buena elongación y recuperación su elaboración con dry fit favorece la transpiración, sublimado con logos institucionales Pantaloneta corta en tejido plano de urdimbre y trama, con un peso de 107 gr Im2%- 5 gr/m2 acabado impermeable (resistente al agua,
salpicaduras accidentales) cloro resistente protección solar, con media semiprofesional larga Tallas: (según requerimiento).</t>
  </si>
  <si>
    <t>FUTSAL Y FUTBOL PORTEROS</t>
  </si>
  <si>
    <t>FUTSAL Y FUTBOL PORTEROS
Camibuso tela 100% micro poliéster, cuello redondo, manga corta, material interlook 100% poliéster, hilaza poliéster 75/36/1 texturizado, fabricado en maquina circular galga 32 con un peso de 145gr/m2 (8005) tiene excelente solide al lavado y a la luz, planchado permanente, buena elongación y recuperación su elaboración con dry fit favorece la transpiración, sublimado con logos institucionales Pantalón liviano material interlook 100% poliéster, hilaza poliéster 75/36/1 texturizado, fabricado en maquina circular galga 32 con un peso de 135gr/m2 (8005) tiene excelente solidez al lavado y a la luz planchado permanente, buena elongación y recuperación su elaboración dry fit favorece la transpiración , sublimado con logos institucionales Tallas: (según requerimiento).</t>
  </si>
  <si>
    <t>FUTSAL Y FUTBOL DE SALÓN</t>
  </si>
  <si>
    <t>FUTSAL Y FUTBOL DE SALÓN
Camiseta y pantaloneta en poliéster, tejido de punto con peso de 140 gr/m2 (8002) sublimado con logos institucionales, con media larga semiprofesional. Camiseta cuello en V. material interlook 100% poliéster, hilaza poliéster 75/36/1 texturizado, fabricado en maquina circular galga 32 con un peso de 145 gr/m2 (8005) tiene excelente solides al lavado y a la luz, planchado permanente, buena elongación y recuperación s u elaboración con dry fit favorece
la transpiración, sublimado con logos institucionales Pantaloneta corta en tejido plano de urdimbre y trama, con un peso de 107 gr/m2 */- 5 gr/m2 acabado impermeable (resistente al agua, salpicaduras accidentales) cloro resistente protección solar, con media semiprofesional larga 67% poliéster 30% nylon y 3 % spandex. Tallas: (según requerimiento).</t>
  </si>
  <si>
    <t>BALONCESTO MASCULINO</t>
  </si>
  <si>
    <t>BALONCESTO MASCULINO
Camiseta tipo esqueleto (manga sisa), corte clásico, cuello en "V". material interlook 100% poliéster, hilaza poliéster 75/36/1 texturizado, fabricado en maquina circular galga 3 2 con un peso de 145 gr/m2 (8005) tiene excelente solides al lavado y a la luz,
planchado permanente, buena elongación y recuperación su elaboración con dry fi t favorece la transpiración, sublimado con logos institucionales. con cuello y sisa. Pantaloneta ¾ tipo bermuda, interlook 100% poliéster, hilaza poliéster 75/36/1
texturizado, fabricado en maquina circular galga 32 con un peso de 145 gr/m2 (8005) tiene excelente solides al lavado y a la luz, planchado permanente, buena elongación y recuperación su elaboración con dry fi t favorece la transpiración. Medias semiprofesional media caña. Tallas: (según requerimiento).</t>
  </si>
  <si>
    <t>BALONCESTO FEMENINO</t>
  </si>
  <si>
    <t>BALONCESTO FEMENINO
Camiseta tipo esqueleto (manga sisa), corte clásico, cuello en "V”. material interlook 100% poliéster, hilaza poliéster 75/36/1 texturizado, fabricado en maquina circular galga 32 con un peso de 145 gr/m2 (8005) tiene excelente solides al lavado y a la luz, planchado permanente, buena elongación y recuperación su elaboración con dry fit favorece la transpiración, sublimado con logos institucionales, con cuello y sisa. Pantaloneta ¾ tipo bermuda, interlook 100% poliéster, hilaza poliéster 75/36/1
texturizado, fabricado en maquina circular galga 3 2 con u n peso de 145 gr/m2 (8005) tiene excelente solides al lavado y a la luz, planchado permanente, buena elongación y recuperación su elaboración con dry fit favorece la transpiración. Medias semiprofesional media caña. Tallas: (según requerimiento).</t>
  </si>
  <si>
    <t>TENIS DE MESA</t>
  </si>
  <si>
    <t>Camiseta deportiva cuello redondo en poliéster de alta elasticidad y tecnología de control de humedad, que permite una amplia libertad de movimiento en brazos y torso. Material altamente resistente al desgaste y de fácil mantenimiento. El diseño estético, colores e imagen institucional se implementarán bajo las precisas especificaciones del supervisor del contrato. Incluye pantalón de corte recto elaborado en material de alta resistencia. Tallas: (según requerimiento).</t>
  </si>
  <si>
    <t>TENIS DE CAMPO FEMENINO</t>
  </si>
  <si>
    <t>Camiseta cuello redondo con silueta y horma anatómica femenina, confeccionada en tejido suave de poliéster 100% que brinda confort térmico y óptima evacuación del sudor en partidos al aire libre. Mantiene su forma y color original tras múltiples usos. La distribución gráfica de estampados y emblemas se realizará en estricto cumplimiento de los requerimientos del supervisor del contrato. Incluye pantalón ajustado a la línea femenina de corte recto en textil resistente. Tallas: (según requerimiento).</t>
  </si>
  <si>
    <t>TENIS CAMPO MASCULINO</t>
  </si>
  <si>
    <t>Camiseta cuello redondo para hombre, elaborada en poliéster técnico de alto rendimiento con propiedades transpirables e inserciones de secado rápido, ideal para exigencia física en campo abierto. Presenta acabado de gran firmeza cromática al sol y al lavado continuo. Sublimada totalmente con la identidad visual solicitada por el supervisor del contrato. Acompañada de pantalón de corte recto masculino en tela sintética de gran durabilidad. Tallas: (según requerimiento).</t>
  </si>
  <si>
    <t>CICLISMO RUTA</t>
  </si>
  <si>
    <t>Jersey Frente tela con alto grado de transpirabilidad y en la espalda tela con elongación perfecta para garantizar altura de los bolsillos.
Para hombre
Mangas con corte limpio tela aerodinámica y ajuste perfecto. Cremallera completa y deslizador con bloqueo semi automático. Detalles reflectivos.
Elástico recubierto en silicona en el contorno de la cintura. Jersey ciclismo, de tres Bolsillos de fácil acceso. Protección UV. Fit Ajustado. Materiales: 90% Polyester 10% Spandex en dos piezas. Tallas: (según requerimiento).</t>
  </si>
  <si>
    <t>AJEDREZ</t>
  </si>
  <si>
    <t>Camiseta cuello redondo (manga corta) de silueta ergonómica, confeccionada en tela ligera 100% poliéster de tejido fino, pensada para brindar máxima comodidad durante largas jornadas de concentración. Ofrece excelente solidez al lavado, tratamiento anti-pilling y secado rápido. Personalizada mediante sublimación con la línea gráfica y logotipos acordes a lo dispuesto por el supervisor del contrato. Pantalón de corte recto en textil duradero y de alta calidad. Tallas: (según requerimiento).</t>
  </si>
  <si>
    <t>GOLF</t>
  </si>
  <si>
    <t>GOLF
Camiseta tipo polo, material interlook 100% poliéster, hilaza poliéster 75/36/1 texturizado, fabricado en maquina circular galga 32 con un peso de 145 gr/m2 (8005) tiene excelente solides al lavado y a la luz, planchado permanente, buena elongación y recuperación su elaboración con dry fit favorece la transpiración, pantalón suelen tener un corte recto y están confeccionados en materiales duraderos y de alta calidad, como el poliéster. sublimado con logos institucionales Tallas: (según requerimiento).</t>
  </si>
  <si>
    <t>MINITEJO</t>
  </si>
  <si>
    <t>Camiseta de cuello redondo y manga corta, confeccionada en tela deportiva 100% poliéster con tecnología transpirable (dry fit) para un secado rápido y máxima comodidad durante la competencia. Cuenta con alta resistencia al lavado y solidez al color. Diseño y colores sublimados de acuerdo con los requerimientos e indicaciones del supervisor del contrato. Acompañada de pantalón de corte recto en material sintético de alta durabilidad. Tallas: (según requerimiento).</t>
  </si>
  <si>
    <t>RANA</t>
  </si>
  <si>
    <t>Camiseta básica cuello redondo en tejido 100% poliéster de alto desempeño, liviana y de textura suave al contacto. Diseñada para brindar confort térmico mediante su sistema de secado rápido, manteniendo la forma y color tras múltiples lavados. La distribución de arte, logos y tonalidades se realizará en estricto apego a las instrucciones del supervisor del contrato. Completa con pantalón de confección recta y material de alta durabilidad. Tallas: (según requerimiento).</t>
  </si>
  <si>
    <t>TEJO</t>
  </si>
  <si>
    <t>Camiseta cuello redondo tipo deportiva, elaborada en poliéster transpirable que facilita la evacuación del sudor en campo. Presenta costuras reforzadas, acabado de alta solidez a la luz y al uso continuo, y planchado permanente. Sublimación total con logotipos institucionales y combinación cromática según lo dispuesto por la supervisión del contrato. Incluye pantalón deportivo de corte recto en textil resistente. Tallas: (según requerimiento).</t>
  </si>
  <si>
    <t>TROMPO</t>
  </si>
  <si>
    <t>Camiseta deportiva cuello redondo (manga corta), confeccionada en poliéster de alta densidad con tecnología de aireación continua que favorece la movilidad y la frescura. Ofrece gran durabilidad, conservación del color y fácil cuidado. Estampación y diseño sublimado en concordancia con las directrices emitidas por la supervisión del contrato. Se complementa con pantalón de corte recto resistente al uso continuo. Tallas: (según requerimiento).</t>
  </si>
  <si>
    <t>DOMINO</t>
  </si>
  <si>
    <t>Camiseta cuello redondo de horma confortable, elaborada en poliéster de calidad superior con propiedades de rápida absorción y secado. Material liviano que asegura solidez al lavado diario y permanencia del color. Diseñada y sublimada según los lineamientos gráficos presentados y aprobados por el supervisor del contrato. Acompañada de pantalón deportivo recto en tela de alta resistencia. Tallas: (según requerimiento).</t>
  </si>
  <si>
    <t>BILLAR TRES BANDAS</t>
  </si>
  <si>
    <t>Camiseta cuello redondo de corte clásico, fabricada en textil poliéster ligero con propiedades de control de humedad para garantizar confort durante largas jornadas. Gran resistencia al desgaste y acabado sin necesidad de planchado. Personalizada mediante sublimación digital siguiendo las especificaciones e imágen institucional definidas por el supervisor del contrato. Pantalón formal-deportivo de corte recto en material duradero. Tallas: (según requerimiento).</t>
  </si>
  <si>
    <t>BILLAR POOL FEMENINO</t>
  </si>
  <si>
    <t>Camiseta cuello redondo con silueta y horma femenina, elaborada en tela deportiva 100% poliéster de tacto suave y secado rápido. Ofrece excelente elongación, recuperación y resistencia a la decoloración. El diseño gráfico y la ubicación de emblemas institucionales se ajustarán estrictamente a lo indicado por el supervisor del contrato. Incluye pantalón de corte recto adaptado a la línea femenina en material de alta resistencia. Tallas: (según requerimiento).</t>
  </si>
  <si>
    <t>ALQUILER / SERVICIO</t>
  </si>
  <si>
    <t>Canchas reglamentarias acondicionadas con excelente consistencia, bocines, mechas y tejos de diferentes pesos, listas para la competencia y el disfrute del deporte autóctono en entornos seguros y bien delimitados.</t>
  </si>
  <si>
    <t>Zona adecuada para la práctica de tiro y precisión, con superficies y elementos aptos para el entrenamiento del swing y putt, ideal para actividades de integración y destreza.</t>
  </si>
  <si>
    <t>ALQUILER DE RANAS</t>
  </si>
  <si>
    <t>Suministro de juegos de rana tradicionales fabricados en madera de alta resistencia, con sus respectivos herrajes de bronce (rana, molinos, cepos) y argollas metálicas, listos para su montaje e instalación en cualquier punto de su evento.</t>
  </si>
  <si>
    <t>BILLAR</t>
  </si>
  <si>
    <t>Espacio equipado con mesas profesionales de Pool y Carambola, paños de alta calidad, tacos balanceados, tiza, taqueras e iluminación adecuada, garantizando las condiciones óptimas para partidas recreativas o torneos de precisión.</t>
  </si>
  <si>
    <t>CAMISETAS DE ENTRENAMIENTO ACTIVIDAD FÍSICA</t>
  </si>
  <si>
    <t>CAMISETAS DE ENTRENAMIENTO: Camiseta cuello en V. material interlook 100% poliéster, hilaza poliéster 75/36/1 texturizado, fabricado en maquina circular galga 32 con un peso de 145 gr/m2 (8005) tiene excelente solides al lavado y a la luz, planchado permanente, buena elongación y recuperación su elaboración con dry fit favorece la transpiración, sublimado con logos institucionales Tallas: (según requerimiento).</t>
  </si>
  <si>
    <t>CAMISETAS DE ENTRENAMIENTO CALISTENIA</t>
  </si>
  <si>
    <t>CAMISETAS DE ENTRENAMIENTO MATRO GIMNASIA</t>
  </si>
  <si>
    <t>CAMISETAS DE ENTRENAMIENTO INICIACIÓN DEPORTIVA</t>
  </si>
  <si>
    <t>CAMISETAS DE ENTRENAMIENTO TIRO CON ARCO</t>
  </si>
  <si>
    <t>CAMISETAS DE ENTRENAMIENTO HALTEROFILIA</t>
  </si>
  <si>
    <t>CAMISETAS DE ENTRENAMIENTO DISCAPACIDAD</t>
  </si>
  <si>
    <t>CAMISETAS DE ENTRENAMIENTO NATACIÓN</t>
  </si>
  <si>
    <t>CAMISETAS DE ENTRENAMIENTO DEFENSA PERSONAL</t>
  </si>
  <si>
    <t>CAMISETAS DE ENTRENAMIENTO HOCKEY</t>
  </si>
  <si>
    <t>Prenda tipo deportiva, cuello redondo o en “V”, manga corta. - Material: tela dry-fit 100% poliéster, transpirable, liviana, con tecnología de secado rápido y alta resistencia al desgaste. - Costuras reforzadas de seguridad en hombros y sisas. Diseño con los colores institucionales Tallas: (según requerimiento).
Pantalón corto tipo deportivo, confeccionado en tela dry-fit o microfibra liviana.- Pretina con elástico y cordón ajustable interno.- Costuras reforzadas y terminaciones de calidad industrial.- Diseño institucional con colores representativos y logotipos sublimados.</t>
  </si>
  <si>
    <t>PETO DEPORTIVO</t>
  </si>
  <si>
    <t>Peto deportivo elaborado en tela malla o poliéster 100% de alta resistencia, liviano, altamente transpirable y de secado rápido. Confeccionado con sesgos reforzados en cuello y armillas para garantizar mayor durabilidad, e incorpora elásticos laterales de excelente recuperación que brindan un ajuste cómodo y flexibilidad de movimiento para cualquier disciplina. Incluye numeración consecutiva estampada o sublimada de alta visibilidad en pecho y espalda, resistente al lavado constante y al desgaste. Marcación adicional disponible con logos institucionales. Tallas: (según requerimiento).</t>
  </si>
  <si>
    <t>JUZGAMIENTO</t>
  </si>
  <si>
    <t>juzgamiento en terna para baloncesto jueces pertenecientes a colegios de jueces avalados por la liga de cundinamarca de baloncesto o con escalafón fiba personal capacitado y con experiencia mínima de un año en arbitraje de la disciplina deportiva.</t>
  </si>
  <si>
    <t>juzgamiento en dupla (juez central y de mesa) para baloncesto, jueces pertenecientes a colegios de jueces avalados por el colegio de árbitros de cundinamarca de baloncesto o con escalafón fiba personal capacitado y con experiencia mínima de un año en arbitraje de la disciplina deportiva.</t>
  </si>
  <si>
    <t>juzgamiento terna para baloncesto personal capacitado y con experiencia mínima de un año en arbitraje de la disciplina deportiva.</t>
  </si>
  <si>
    <t>juzgamiento duplo para baloncesto personal capacitado y con experiencia mínima de un año en arbitraje de la disciplina deportiva.</t>
  </si>
  <si>
    <t>juzgamiento en terna un juez central un juez de línea y un juez de mesa para voleibol personal capacitado y con experiencia mínima de un año con jueces avalados por la liga cundinamarca de voleibol.</t>
  </si>
  <si>
    <t>juzgamiento en terna un jueces central un juez de línea y un juez de mesa para voleibol personal capacitado y con experiencia mínima de un año en voleibol.</t>
  </si>
  <si>
    <t>jueces centrales y uno de mesa para voleibol personal
capacitado y con experiencia mínima de un año en arbitraje de la disciplina deportiva.</t>
  </si>
  <si>
    <t>juzgamiento sencillo solo central para fútbol 5 personal
capacitado y con experiencia mínima de un año en arbitraje de la disciplina</t>
  </si>
  <si>
    <t>juzgamiento sencillo solo central para fútbol 7 personal
capacitado y con experiencia mínima de un año en arbitraje de la disciplina deportiva.</t>
  </si>
  <si>
    <t>juzgamiento sencillo para futbol 8 personal capacitado y con experiencia mínima de un año en arbitraje de la disciplina deportiva.</t>
  </si>
  <si>
    <t>juzgamiento sencillo solo central para fútbol 11 personal
capacitado y con experiencia mínima de un año en arbitraje de la disciplina deportiva.</t>
  </si>
  <si>
    <t>juzgamiento en terna para fútbol 11 personal capacitado y con experiencia mínima de un año en arbitraje de la disciplina deportiva.</t>
  </si>
  <si>
    <t>juzgamiento sencillo solo central para fútbol de salón
personal capacitado y con experiencia mínima de un año en arbitraje de la disciplina deportiva.</t>
  </si>
  <si>
    <t>juzgamiento en terna para futbol de salón personal capacitado y con experiencia mínima de un año en arbitraje de la disciplina deportiva.</t>
  </si>
  <si>
    <t>juzgamiento en dupla para futbol de salón personal capacitado y con experiencia mínima de un año en arbitraje de la disciplina deportiva.</t>
  </si>
  <si>
    <t>juzgamiento en terna para futbol sala personal capacitado y con experiencia mínima de un año en arbitraje de la disciplina deportiva.</t>
  </si>
  <si>
    <t>juzgamiento sencillo solo central para futbol sala personal
capacitado y con experiencia mínima de un año en arbitraje de la disciplina deportiva.</t>
  </si>
  <si>
    <t>juzgamiento en dupla a para futbol sala personal capacitado y con experiencia mínima de un año en arbitraje de la disciplina deportiva.</t>
  </si>
  <si>
    <t>juzgamiento en dupla para mini baloncesto personal capacitado y con experiencia mínima de un año en arbitraje de la disciplina deportiva.</t>
  </si>
  <si>
    <t>juzgamiento en sencillo para mini fútbol sala personal capacitado y con experiencia mínima de un año en arbitraje de la disciplina deportiva.</t>
  </si>
  <si>
    <t>juzgamiento en dupla para mini voleibol personal capacitado y con experiencia mínima de un año en arbitraje de la disciplina deportiva.</t>
  </si>
  <si>
    <t>juzgamiento para atletismo por jornada personal capacitado y con experiencia
mínima de un año en arbitraje de la disciplina deportiva y las distintas</t>
  </si>
  <si>
    <t>juzgamiento especializado para atletismo para una jornada de un día de un evento nacional, personal capacitado
y con experiencia mínima de un año en arbitraje de la disciplina deportiva pertenecientes a colegio de jueces del departamento y avalados por la liga de atletismo de cundinamarca.</t>
  </si>
  <si>
    <t>juzgamiento para ciclismo un juez por jornada, personal capacitado y con experiencia mínima de un año en arbitraje de la disciplina deportiva pertenecientes a colegios de jueces avalados por la liga de ciclismo cundinamarca.</t>
  </si>
  <si>
    <t>juzgamiento especializado para ciclismo para una jornada de un día de un evento nacional, departamental y municipal. personal capacitado y con experiencia mínima de un año en arbitraje de la disciplina deportiva</t>
  </si>
  <si>
    <t>juzgamiento para patinaje un juez por jornada, personal capacitado y con experiencia mínima de un año en arbitraje de la disciplina deportiva.</t>
  </si>
  <si>
    <t>juzgamiento especializado para patinaje para una jornada de un día de un evento nacional, personal capacitado y con experiencia mínima de un año en arbitraje de la disciplina deportiva pertenecientes a colegio de jueces del departamento y avalados por la liga de patinaje de cundinamarca.</t>
  </si>
  <si>
    <t>juzgamiento para ajedrez por jornada personal capacitado y con experiencia mínima de un año en arbitraje de la disciplina deportiva.</t>
  </si>
  <si>
    <t>juzgamiento para billar por jornada personal capacitado y con experiencia mínima de un año en arbitraje de la disciplina deportiva y las distintas modalidades.</t>
  </si>
  <si>
    <t>juzgamiento para mini tejo por jornada personal capacitado y con experiencia mínima de un año en arbitraje de la disciplina deportiva.</t>
  </si>
  <si>
    <t>juzgamiento para tejo por jornada personal capacitado y con experiencia mínima de un año en arbitraje de la disciplina deportiva.</t>
  </si>
  <si>
    <t>juzgamiento para rana por jornada personal capacitado y con experiencia mínima de un año en arbitraje de la disciplina deportiva.</t>
  </si>
  <si>
    <t>juzgamiento para trompo por jornada personal capacitado y con experiencia mínima de un año en arbitraje de la disciplina deportiva.</t>
  </si>
  <si>
    <t>juzgamiento para domino por jornada personal capacitado y con experiencia</t>
  </si>
  <si>
    <t>juzgamiento para taekwondo por jornada personal capacitado y con experiencia mínima de un año en arbitraje de la disciplina deportiva.</t>
  </si>
  <si>
    <t>juzgamiento para karate por jornada personal capacitado y
con experiencia mínima de un año en arbitraje de la disciplina deportiva.</t>
  </si>
  <si>
    <t>juzgamiento para deportes urbanos por jornada personal capacitado y con experiencia mínima de un año en arbitraje de la disciplina deportiva.</t>
  </si>
  <si>
    <t>juzgamiento para porrismo por jornada personal capacitado y con experiencia mínima de un año en arbitraje de la disciplina deportiva.</t>
  </si>
  <si>
    <t>juzgamiento para tenis de campo por jornada personal capacitado y con experiencia mínima de un año en arbitraje de la disciplina deportiva.</t>
  </si>
  <si>
    <t>juzgamiento para tenis de mesa por jornada personal capacitado y con experiencia mínima de un año en arbitraje de la disciplina deportiva.</t>
  </si>
  <si>
    <t>Sonido 1</t>
  </si>
  <si>
    <t>ALQUILER / PRODUCCIÓN</t>
  </si>
  <si>
    <t>Alquiler de producción que contenga alquiler sistema de sonido line array profesional stereo, compuesto de 16 cabinas, 8 por cada lado, line array de 3000w de capacidad y 2 parlantes de 10” cada una, 4 bajos dobles parlante de 18” con capacidad de 2.500 w cada uno, 1 consolas digitales de 32 canales, 2 controlador digital para el sistema de sonido, 2 monitores de piso de 1250 w de capacidad cada uno, 2 sidefill esterero compuesto de 1 cabina de 1000w y 1 bajo doble parlante de 18” por cada lado, 4 micrófonos inalámbricos de mano, 2 kit de micrófonos diadema, dinámico con una respuesta en frecuencia de 15 hz – 15 khz. 20 cables balanceados tipo xlr de mínimo 10 metros de longitud,20 bases para micrófono tipo boom, cableado de señal y sistema eléctrico de distribución. incluye transporte, instalación, personal de montaje y desmontaje, personal de soporte técnico y operación e ingeniero de sonido para control de equipos.</t>
  </si>
  <si>
    <t>Sonido 2</t>
  </si>
  <si>
    <t>Alquiler de producción que contenga alquiler sistema de sonido line array profesional stereo, compuesto de 10 cabinas, 5 por cada lado, line array de 3000w de capacidad y 2 parlantes de 10” cada una, 2 bajos dobles parlante de 18” con capacidad de 2.500 w cada uno, 1 consolas  de 32 canales, 2 controlador  para el sistema de sonido, 2 monitores de piso de 1250 w de capacidad cada uno  de 15 hz – 15 khz. 20 cables balanceados tipo xlr de mínimo 10 metros de longitud,20 bases para micrófono tipo boom, cableado de señal y sistema eléctrico de distribución. incluye transporte, instalación, personal de montaje y desmontaje, personal de soporte técnico y operación e ingeniero de sonido para control de equipos.</t>
  </si>
  <si>
    <t>Iluminación</t>
  </si>
  <si>
    <t>Alquiler sistema de iluminación compuesto por 20 parled 3w, 8 cabezas móviles beam, consola de programación, set de dimmers, cables, splitters y accesorios necesarios, sistema de protección y distribuidor de corriente, incluye transporte, instalación, personal de montaje y desmontaje, personal de soporte técnico y operación.</t>
  </si>
  <si>
    <t>Planta</t>
  </si>
  <si>
    <t>Planta eléctrica de 120 kva motor turbo cargado generador industrial, tres fases directas a 110 voltios con sistema de seguridad brístol, sistema de polo a tierra con varilla de cobre de 1.5 mts, sistema de combustible diésel montadas en remolque insonorizado</t>
  </si>
  <si>
    <t>Tarima</t>
  </si>
  <si>
    <t>Estructura en cubo tipo truss certificado con tarima de 9x6  con una escalera y faldón negro</t>
  </si>
  <si>
    <t>Pantalla</t>
  </si>
  <si>
    <t>Metro cuadrado de pantalla led pitch de 3.9 con procesador novatech anclajes y herrajes para montaje.</t>
  </si>
  <si>
    <t>Plato gourmet</t>
  </si>
  <si>
    <t>Plato de comida gourmet, el cual incluye 2 proteínas de 80 gr cada una, 2 carbohidratos (arroz y papa), cada uno de 80 gr, ensalada de 50 gr, y postre personal de 40 gr. Incluye menaje necesario para su consumo, el cual debe ser de porcelana y cubertería de lujo.</t>
  </si>
  <si>
    <t>Meseros</t>
  </si>
  <si>
    <t>SERVICIO</t>
  </si>
  <si>
    <t>Servicio de meseros para atención de invitados al evento, los cuales se encargaran de recepción de invitados, ubicación de los mismos y realizar servicio a la mesa de alimentos y bebidas. Su presentación personal debe ser impecable y deben contar con un distintivo que los identifique, el cual debe ser previamente aprobado por el supervisor del contrato</t>
  </si>
  <si>
    <t>Bebidas</t>
  </si>
  <si>
    <t>Bebida acompañante de comida, la cual debe ser mínimo de 300 ml</t>
  </si>
  <si>
    <t>Estación de bebidas calientes</t>
  </si>
  <si>
    <t>Mesa de bebidas calientes ilimitada, la cual consta de grecas industriales con tinto y aromática, así como los demás elementos necesarios, como lo son vasos desechables, mezcladores y azúcar en sachet</t>
  </si>
  <si>
    <t>Refrigerios</t>
  </si>
  <si>
    <t>Conformado por una fruta, un producto de panaderia y una bebida acompañante. Empacados de manera individual en bolsa de papel ecologica. Incluye servilleta</t>
  </si>
  <si>
    <t>Centro de mesa</t>
  </si>
  <si>
    <t>Centro de mesa conformado por arreglo floral, realizado con flores naturales</t>
  </si>
  <si>
    <t>Show musical</t>
  </si>
  <si>
    <t>Presentación de show musical de al menos 60 minutos, en la cual el artista debe incluir un instrumento de aire</t>
  </si>
  <si>
    <t>Maestro de ceremonias</t>
  </si>
  <si>
    <t>Maestro de ceremonia encargado de dirigir y presentar el protocolo del evento, el cual debe estar presente durante la realización de todo el evento</t>
  </si>
  <si>
    <t>Placas</t>
  </si>
  <si>
    <t>Premiación competencias desarrollado en placas conmemorativas tamaño carta con diseño del evento. Grabadas en laser.</t>
  </si>
  <si>
    <t>Cheques</t>
  </si>
  <si>
    <t>Impresión 4+0 tintas solvente de cheque simbólico en cartón piedra de 2mm de espesor, de 35 cm de alto x 100 cm de ancho según diseños y directriz del supervisor</t>
  </si>
  <si>
    <t>Panel decorativo</t>
  </si>
  <si>
    <t>Suministro de panel decorativo impresión de lona banner full color con sistema de soporte con la imagen del evento para fondo de fotografía para asistentes al evento. Tamaño: 3x3 con marco metálico, de acuerdo a diseño entregado por el supervisor del contrato.</t>
  </si>
  <si>
    <t>Números atletismo</t>
  </si>
  <si>
    <t>Números de atletismo fabricados en material resistente al agua, sudor y sol. Debe contener los datos del evento, impreso a full color, tamaño media carta. Incluye 4 ganchos de sujeción.</t>
  </si>
  <si>
    <t>Medalla</t>
  </si>
  <si>
    <t>Metálica, troquelada, grabada y personalizada con diseño especial. Texto en alto relieve de 7 cm de diámetro, por las 2 caras. cinta unicolor impresa a 1 tinta, de 25mm de ancho.</t>
  </si>
  <si>
    <t>Camisetas</t>
  </si>
  <si>
    <t>Camiseta sublimada full color en tela transpirable para el paso del aire y rápido secado. Manga corta recta y cuello redondo</t>
  </si>
  <si>
    <t>Ambulancia</t>
  </si>
  <si>
    <t>Servicio de ambulancia durante todo el evento: ambulancia de transporte asistencial básico (tab)- tipo l que consta de servicio de traslado y contará con un técnico en urgencias o enfermeria</t>
  </si>
  <si>
    <t>Baños</t>
  </si>
  <si>
    <t>Alquiler de baterías de baño sin lavamanos para uso de los participantes de la carrera y asistentes al evento. Incluye todos los insumos necesarios para su uso</t>
  </si>
  <si>
    <t>Tarjeta de invitación</t>
  </si>
  <si>
    <t>Fabricadas en opalina a full color, con sobre marcado. Tamaño media carta.</t>
  </si>
  <si>
    <t>Proceso</t>
  </si>
  <si>
    <t>Entidad</t>
  </si>
  <si>
    <t>Año</t>
  </si>
  <si>
    <t>Modalidad</t>
  </si>
  <si>
    <t>Objeto / pertinencia</t>
  </si>
  <si>
    <t>Valor proceso</t>
  </si>
  <si>
    <t>Uso</t>
  </si>
  <si>
    <t>Fuente URL</t>
  </si>
  <si>
    <t>LP-001-2025</t>
  </si>
  <si>
    <t>IMRD Tocancipá</t>
  </si>
  <si>
    <t>Licitación Pública</t>
  </si>
  <si>
    <t>Operador logístico para escuelas y eventos deportivos</t>
  </si>
  <si>
    <t>Histórico institucional directo</t>
  </si>
  <si>
    <t>https://www.licitarus.com/licitaciones?entidad=INSTITUTO+MUNICIPAL+DE+RECREACION+Y+DEPORTES+DE+TOCANCIPA</t>
  </si>
  <si>
    <t>LP No.002 DE 2025</t>
  </si>
  <si>
    <t>Uniformes, implementos y elementos deportivos</t>
  </si>
  <si>
    <t>Histórico institucional suministros</t>
  </si>
  <si>
    <t>SA-MC N.002 DE 2025</t>
  </si>
  <si>
    <t>Selección abreviada</t>
  </si>
  <si>
    <t>Operador logístico eventos fin de año</t>
  </si>
  <si>
    <t>Histórico Gala/Miguel de Ibarra</t>
  </si>
  <si>
    <t>LP-004-2026</t>
  </si>
  <si>
    <t>IMRD Cota</t>
  </si>
  <si>
    <t>Operador logístico deportivo/recreativo</t>
  </si>
  <si>
    <t>Comparable territorial principal</t>
  </si>
  <si>
    <t>https://buscasecop.com/process/CO1.REQ.10411196</t>
  </si>
  <si>
    <t>LIC-003-2025</t>
  </si>
  <si>
    <t>INDERBU</t>
  </si>
  <si>
    <t>Operador logístico programas deporte/recreación</t>
  </si>
  <si>
    <t>Comparable por rango/naturaleza</t>
  </si>
  <si>
    <t>https://noticias.inderbu.gov.co/index.php/2025/11/04/operador-logistico-de-apoyo-para-ejecucion-de-eventos-del-inderbu/</t>
  </si>
  <si>
    <t>DANE</t>
  </si>
  <si>
    <t>Operador integral + suministros</t>
  </si>
  <si>
    <t>Estructura integral</t>
  </si>
  <si>
    <t>https://community.secop.gov.co/Public/Tendering/ContractDetailView/Index?UniqueIdentifier=CO1.PCCNTR.8090776</t>
  </si>
  <si>
    <t>LP-002-2026</t>
  </si>
  <si>
    <t>INDEPORTES Cundinamarca</t>
  </si>
  <si>
    <t>Servicios logísticos integrales para eventos deportivos</t>
  </si>
  <si>
    <t>Comparable sector deporte</t>
  </si>
  <si>
    <t>https://community.secop.gov.co/Public/Tendering/PublicMessageDisplay/Index?id=10942506</t>
  </si>
  <si>
    <t>Juzgamiento 2025</t>
  </si>
  <si>
    <t>IDRF Facatativá</t>
  </si>
  <si>
    <t>Proceso competitivo</t>
  </si>
  <si>
    <t>Juzgamiento Intercolegiados fase municipal</t>
  </si>
  <si>
    <t>Referencia unitaria arbitraje</t>
  </si>
  <si>
    <t>https://community.secop.gov.co/Public/Archive/RetrieveFile/Index?DocumentId=603664408</t>
  </si>
  <si>
    <t>Disciplina / configuración</t>
  </si>
  <si>
    <t>Valor antes IVA</t>
  </si>
  <si>
    <t>IVA</t>
  </si>
  <si>
    <t>Valor incl. IVA</t>
  </si>
  <si>
    <t>Fútbol sala FIFA – 1 juez central + 1 planillero</t>
  </si>
  <si>
    <t>Partido</t>
  </si>
  <si>
    <t>Fútbol sala FIFA – 2 jueces de campo + 1 planillero</t>
  </si>
  <si>
    <t>Fútbol de salón – 1 juez central + 1 planillero</t>
  </si>
  <si>
    <t>Proveedor</t>
  </si>
  <si>
    <t>NIT</t>
  </si>
  <si>
    <t>Fecha</t>
  </si>
  <si>
    <t>Precio antes IVA</t>
  </si>
  <si>
    <t>Precio total</t>
  </si>
  <si>
    <t>Observaciones</t>
  </si>
  <si>
    <t>PROVEEDOR 1</t>
  </si>
  <si>
    <t>Cotización N° 1</t>
  </si>
  <si>
    <t>PROVEEDOR 2</t>
  </si>
  <si>
    <t>Cotización N° 2</t>
  </si>
  <si>
    <t>PROVEEDOR 3</t>
  </si>
  <si>
    <t>Cotización N° 3</t>
  </si>
  <si>
    <t>PASO</t>
  </si>
  <si>
    <t>REGLA</t>
  </si>
  <si>
    <t>Indicador</t>
  </si>
  <si>
    <t>Valor</t>
  </si>
  <si>
    <t>1</t>
  </si>
  <si>
    <t>Cerrar cantidades estimadas de los 104 ítems con programación 2026.</t>
  </si>
  <si>
    <t>IPC total cierre 2025</t>
  </si>
  <si>
    <t>2</t>
  </si>
  <si>
    <t>Solicitar la misma ficha a mínimo 8 agentes; buscar al menos 3 observaciones válidas por ítem.</t>
  </si>
  <si>
    <t>Restaurantes/hoteles 2025</t>
  </si>
  <si>
    <t>3</t>
  </si>
  <si>
    <t>Homologar técnicamente; no comparar si cambia material, capacidad, duración o composición.</t>
  </si>
  <si>
    <t>Transporte 2025</t>
  </si>
  <si>
    <t>4</t>
  </si>
  <si>
    <t>Incorporar SECOP 2025–2026 solo cuando el ítem sea comparable.</t>
  </si>
  <si>
    <t>Prendas/calzado 2025</t>
  </si>
  <si>
    <t>5</t>
  </si>
  <si>
    <t>Incorporar histórico IMRDT 2025 del mismo ítem, actualizado y contrastado.</t>
  </si>
  <si>
    <t>Recreación/cultura 2025</t>
  </si>
  <si>
    <t>6</t>
  </si>
  <si>
    <t>Con 3+ fuentes: mediana como referencia inicial.</t>
  </si>
  <si>
    <t>IPC anual agosto 2026</t>
  </si>
  <si>
    <t>7</t>
  </si>
  <si>
    <t>Con 2 fuentes: complementar; con 1: no cerrar precio.</t>
  </si>
  <si>
    <t>8</t>
  </si>
  <si>
    <t>Presupuesto oficial = suma de cantidad estimada × precio unitario adoptado.</t>
  </si>
  <si>
    <t>9</t>
  </si>
  <si>
    <t>Si difiere de $600M, prevalece el valor soportado; no forzar cantidades/precios.</t>
  </si>
  <si>
    <t>NOTA</t>
  </si>
  <si>
    <t>Se depuraron ítems repetidos (mismo nombre y misma descripción en la ficha técnica): se eliminaron los N° 12, 15, 17, 19, 29, 30 y quedan 98 ítems en el orden de la ficha, con nombre y descripción idénticos a la ficha técnica. Precio adoptado (col. L/M) = PROMEDIO de las 3 cotizaciones con IVA incluido, cantidad 1 por ítem. SECOP queda como referencia y no entra al promedio.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</si>
</sst>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.00;&quot;-$&quot;#,##0.00"/>
    <numFmt numFmtId="165" formatCode="\$#,##0;&quot;-$&quot;#,##0"/>
  </numFmts>
  <fonts count="8" x14ac:knownFonts="1">
    <font>
      <sz val="11"/>
      <color theme="1"/>
      <name val="Calibri"/>
      <family val="2"/>
      <charset val="1"/>
    </font>
    <font>
      <b/>
      <sz val="11"/>
      <color rgb="FFFFFFFF"/>
      <name val="Cambria"/>
      <family val="1"/>
      <charset val="1"/>
    </font>
    <font>
      <sz val="11"/>
      <color rgb="FF0000FF"/>
      <name val="Calibri"/>
      <family val="2"/>
      <charset val="1"/>
    </font>
    <font>
      <sz val="11"/>
      <name val="Calibri"/>
      <family val="2"/>
      <charset val="1"/>
    </font>
    <font>
      <sz val="11"/>
      <name val="Calibri"/>
      <charset val="1"/>
    </font>
    <font>
      <b/>
      <sz val="11"/>
      <name val="Calibri"/>
      <charset val="1"/>
    </font>
    <font>
      <b/>
      <sz val="11"/>
      <color rgb="FFFFFFFF"/>
      <name val="Calibri"/>
      <family val="2"/>
      <charset val="1"/>
    </font>
    <font>
      <b/>
      <sz val="11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DDEBF7"/>
        <bgColor rgb="FFE2EFDA"/>
      </patternFill>
    </fill>
    <fill>
      <patternFill patternType="solid">
        <fgColor rgb="FFE2EFDA"/>
        <bgColor rgb="FFDDEBF7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164" fontId="3" fillId="0" borderId="1" xfId="0" applyNumberFormat="1" applyFont="1" applyBorder="1" applyAlignment="1">
      <alignment vertical="top" wrapText="1"/>
    </xf>
    <xf numFmtId="164" fontId="0" fillId="0" borderId="1" xfId="0" applyNumberForma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164" fontId="4" fillId="0" borderId="0" xfId="0" applyNumberFormat="1" applyFont="1" applyAlignment="1">
      <alignment vertical="top" wrapText="1"/>
    </xf>
    <xf numFmtId="164" fontId="5" fillId="3" borderId="1" xfId="0" applyNumberFormat="1" applyFont="1" applyFill="1" applyBorder="1" applyAlignment="1">
      <alignment vertical="center" wrapText="1"/>
    </xf>
    <xf numFmtId="164" fontId="5" fillId="4" borderId="1" xfId="0" applyNumberFormat="1" applyFont="1" applyFill="1" applyBorder="1" applyAlignment="1">
      <alignment vertical="center" wrapText="1"/>
    </xf>
    <xf numFmtId="0" fontId="4" fillId="0" borderId="0" xfId="0" applyFont="1"/>
    <xf numFmtId="164" fontId="4" fillId="0" borderId="0" xfId="0" applyNumberFormat="1" applyFont="1"/>
    <xf numFmtId="0" fontId="1" fillId="2" borderId="0" xfId="0" applyFont="1" applyFill="1" applyAlignment="1">
      <alignment vertical="top" wrapText="1"/>
    </xf>
    <xf numFmtId="0" fontId="0" fillId="0" borderId="0" xfId="0" applyAlignment="1">
      <alignment vertical="top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165" fontId="2" fillId="0" borderId="1" xfId="0" applyNumberFormat="1" applyFont="1" applyBorder="1" applyAlignment="1">
      <alignment vertical="top"/>
    </xf>
    <xf numFmtId="164" fontId="3" fillId="0" borderId="1" xfId="0" applyNumberFormat="1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165" fontId="2" fillId="0" borderId="0" xfId="0" applyNumberFormat="1" applyFont="1" applyAlignment="1">
      <alignment vertical="top"/>
    </xf>
    <xf numFmtId="164" fontId="3" fillId="0" borderId="0" xfId="0" applyNumberFormat="1" applyFont="1" applyAlignment="1">
      <alignment vertical="top"/>
    </xf>
    <xf numFmtId="10" fontId="0" fillId="0" borderId="0" xfId="0" applyNumberFormat="1" applyAlignment="1">
      <alignment vertical="top" wrapText="1"/>
    </xf>
    <xf numFmtId="0" fontId="7" fillId="0" borderId="0" xfId="0" applyFont="1"/>
    <xf numFmtId="0" fontId="0" fillId="5" borderId="1" xfId="0" applyFill="1" applyBorder="1" applyAlignment="1">
      <alignment vertical="top" wrapText="1"/>
    </xf>
    <xf numFmtId="164" fontId="5" fillId="3" borderId="1" xfId="0" applyNumberFormat="1" applyFont="1" applyFill="1" applyBorder="1" applyAlignment="1">
      <alignment vertical="center" wrapText="1"/>
    </xf>
    <xf numFmtId="164" fontId="5" fillId="4" borderId="1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E2EFDA"/>
      <rgbColor rgb="FFDD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ReferentesSECOP" displayName="ReferentesSECOP" ref="A1:H9" totalsRowShown="0">
  <autoFilter ref="A1:H9" xr:uid="{00000000-0009-0000-0100-000002000000}"/>
  <tableColumns count="8">
    <tableColumn id="1" xr3:uid="{00000000-0010-0000-0000-000001000000}" name="Proceso"/>
    <tableColumn id="2" xr3:uid="{00000000-0010-0000-0000-000002000000}" name="Entidad"/>
    <tableColumn id="3" xr3:uid="{00000000-0010-0000-0000-000003000000}" name="Año"/>
    <tableColumn id="4" xr3:uid="{00000000-0010-0000-0000-000004000000}" name="Modalidad"/>
    <tableColumn id="5" xr3:uid="{00000000-0010-0000-0000-000005000000}" name="Objeto / pertinencia"/>
    <tableColumn id="6" xr3:uid="{00000000-0010-0000-0000-000006000000}" name="Valor proceso"/>
    <tableColumn id="7" xr3:uid="{00000000-0010-0000-0000-000007000000}" name="Uso"/>
    <tableColumn id="8" xr3:uid="{00000000-0010-0000-0000-000008000000}" name="Fuente URL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JuzgamientoRef" displayName="JuzgamientoRef" ref="A1:H4" totalsRowShown="0">
  <autoFilter ref="A1:H4" xr:uid="{00000000-0009-0000-0100-000001000000}"/>
  <tableColumns count="8">
    <tableColumn id="1" xr3:uid="{00000000-0010-0000-0100-000001000000}" name="Disciplina / configuración"/>
    <tableColumn id="2" xr3:uid="{00000000-0010-0000-0100-000002000000}" name="Unidad"/>
    <tableColumn id="3" xr3:uid="{00000000-0010-0000-0100-000003000000}" name="Valor antes IVA"/>
    <tableColumn id="4" xr3:uid="{00000000-0010-0000-0100-000004000000}" name="IVA"/>
    <tableColumn id="5" xr3:uid="{00000000-0010-0000-0100-000005000000}" name="Valor incl. IVA"/>
    <tableColumn id="6" xr3:uid="{00000000-0010-0000-0100-000006000000}" name="Año"/>
    <tableColumn id="7" xr3:uid="{00000000-0010-0000-0100-000007000000}" name="Entidad"/>
    <tableColumn id="8" xr3:uid="{00000000-0010-0000-0100-000008000000}" name="Fuente UR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2"/>
  <sheetViews>
    <sheetView tabSelected="1" zoomScaleNormal="100" workbookViewId="0">
      <pane xSplit="2" ySplit="1" topLeftCell="H99" activePane="bottomRight" state="frozen"/>
      <selection pane="topRight" activeCell="C1" sqref="C1"/>
      <selection pane="bottomLeft" activeCell="A6" sqref="A6"/>
      <selection pane="bottomRight" activeCell="B99" sqref="B99"/>
    </sheetView>
  </sheetViews>
  <sheetFormatPr baseColWidth="10" defaultColWidth="8.7265625" defaultRowHeight="14.5" x14ac:dyDescent="0.35"/>
  <cols>
    <col min="1" max="1" width="7" customWidth="1"/>
    <col min="2" max="2" width="28" customWidth="1"/>
    <col min="3" max="3" width="18" customWidth="1"/>
    <col min="4" max="4" width="48" customWidth="1"/>
    <col min="5" max="5" width="18" customWidth="1"/>
    <col min="6" max="6" width="14" customWidth="1"/>
    <col min="7" max="10" width="17" customWidth="1"/>
    <col min="11" max="12" width="20" customWidth="1"/>
    <col min="13" max="14" width="18" customWidth="1"/>
  </cols>
  <sheetData>
    <row r="1" spans="1:14" ht="88.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80" customHeight="1" x14ac:dyDescent="0.35">
      <c r="A2" s="2">
        <v>1</v>
      </c>
      <c r="B2" s="26" t="s">
        <v>14</v>
      </c>
      <c r="C2" s="2" t="s">
        <v>15</v>
      </c>
      <c r="D2" s="2" t="s">
        <v>16</v>
      </c>
      <c r="E2" s="2" t="s">
        <v>17</v>
      </c>
      <c r="F2" s="3">
        <v>1</v>
      </c>
      <c r="G2" s="4">
        <f>SUMIFS(Cotizaciones_Input!$I$2:$I$295,Cotizaciones_Input!$A$2:$A$295,"PROVEEDOR 1",Cotizaciones_Input!$D$2:$D$295,$A2)</f>
        <v>106862</v>
      </c>
      <c r="H2" s="4">
        <f>SUMIFS(Cotizaciones_Input!$I$2:$I$295,Cotizaciones_Input!$A$2:$A$295,"PROVEEDOR 2",Cotizaciones_Input!$D$2:$D$295,$A2)</f>
        <v>118762</v>
      </c>
      <c r="I2" s="4">
        <f>SUMIFS(Cotizaciones_Input!$I$2:$I$295,Cotizaciones_Input!$A$2:$A$295,"PROVEEDOR 3",Cotizaciones_Input!$D$2:$D$295,$A2)</f>
        <v>113526</v>
      </c>
      <c r="J2" s="5"/>
      <c r="K2" s="5"/>
      <c r="L2" s="5">
        <f t="shared" ref="L2:L33" si="0">IF(COUNT(G2:I2)&gt;=1,AVERAGE(G2:I2),"")</f>
        <v>113050</v>
      </c>
      <c r="M2" s="5">
        <f t="shared" ref="M2:M33" si="1">L2</f>
        <v>113050</v>
      </c>
      <c r="N2" s="5">
        <f t="shared" ref="N2:N33" si="2">IF(OR(F2="",M2=""),"",F2*M2)</f>
        <v>113050</v>
      </c>
    </row>
    <row r="3" spans="1:14" ht="180" customHeight="1" x14ac:dyDescent="0.35">
      <c r="A3" s="2">
        <v>2</v>
      </c>
      <c r="B3" s="26" t="s">
        <v>18</v>
      </c>
      <c r="C3" s="2" t="s">
        <v>15</v>
      </c>
      <c r="D3" s="2" t="s">
        <v>19</v>
      </c>
      <c r="E3" s="2" t="s">
        <v>17</v>
      </c>
      <c r="F3" s="3">
        <v>1</v>
      </c>
      <c r="G3" s="4">
        <f>SUMIFS(Cotizaciones_Input!$I$2:$I$295,Cotizaciones_Input!$A$2:$A$295,"PROVEEDOR 1",Cotizaciones_Input!$D$2:$D$295,$A3)</f>
        <v>108885</v>
      </c>
      <c r="H3" s="4">
        <f>SUMIFS(Cotizaciones_Input!$I$2:$I$295,Cotizaciones_Input!$A$2:$A$295,"PROVEEDOR 2",Cotizaciones_Input!$D$2:$D$295,$A3)</f>
        <v>120785</v>
      </c>
      <c r="I3" s="4">
        <f>SUMIFS(Cotizaciones_Input!$I$2:$I$295,Cotizaciones_Input!$A$2:$A$295,"PROVEEDOR 3",Cotizaciones_Input!$D$2:$D$295,$A3)</f>
        <v>109480</v>
      </c>
      <c r="J3" s="5"/>
      <c r="K3" s="5"/>
      <c r="L3" s="5">
        <f t="shared" si="0"/>
        <v>113050</v>
      </c>
      <c r="M3" s="5">
        <f t="shared" si="1"/>
        <v>113050</v>
      </c>
      <c r="N3" s="5">
        <f t="shared" si="2"/>
        <v>113050</v>
      </c>
    </row>
    <row r="4" spans="1:14" ht="180" customHeight="1" x14ac:dyDescent="0.35">
      <c r="A4" s="2">
        <v>3</v>
      </c>
      <c r="B4" s="26" t="s">
        <v>20</v>
      </c>
      <c r="C4" s="2" t="s">
        <v>15</v>
      </c>
      <c r="D4" s="2" t="s">
        <v>21</v>
      </c>
      <c r="E4" s="2" t="s">
        <v>17</v>
      </c>
      <c r="F4" s="3">
        <v>1</v>
      </c>
      <c r="G4" s="4">
        <f>SUMIFS(Cotizaciones_Input!$I$2:$I$295,Cotizaciones_Input!$A$2:$A$295,"PROVEEDOR 1",Cotizaciones_Input!$D$2:$D$295,$A4)</f>
        <v>106743</v>
      </c>
      <c r="H4" s="4">
        <f>SUMIFS(Cotizaciones_Input!$I$2:$I$295,Cotizaciones_Input!$A$2:$A$295,"PROVEEDOR 2",Cotizaciones_Input!$D$2:$D$295,$A4)</f>
        <v>117096</v>
      </c>
      <c r="I4" s="4">
        <f>SUMIFS(Cotizaciones_Input!$I$2:$I$295,Cotizaciones_Input!$A$2:$A$295,"PROVEEDOR 3",Cotizaciones_Input!$D$2:$D$295,$A4)</f>
        <v>115311</v>
      </c>
      <c r="J4" s="5"/>
      <c r="K4" s="5"/>
      <c r="L4" s="5">
        <f t="shared" si="0"/>
        <v>113050</v>
      </c>
      <c r="M4" s="5">
        <f t="shared" si="1"/>
        <v>113050</v>
      </c>
      <c r="N4" s="5">
        <f t="shared" si="2"/>
        <v>113050</v>
      </c>
    </row>
    <row r="5" spans="1:14" ht="180" customHeight="1" x14ac:dyDescent="0.35">
      <c r="A5" s="2">
        <v>4</v>
      </c>
      <c r="B5" s="26" t="s">
        <v>22</v>
      </c>
      <c r="C5" s="2" t="s">
        <v>15</v>
      </c>
      <c r="D5" s="2" t="s">
        <v>23</v>
      </c>
      <c r="E5" s="2" t="s">
        <v>17</v>
      </c>
      <c r="F5" s="3">
        <v>1</v>
      </c>
      <c r="G5" s="4">
        <f>SUMIFS(Cotizaciones_Input!$I$2:$I$295,Cotizaciones_Input!$A$2:$A$295,"PROVEEDOR 1",Cotizaciones_Input!$D$2:$D$295,$A5)</f>
        <v>103530</v>
      </c>
      <c r="H5" s="4">
        <f>SUMIFS(Cotizaciones_Input!$I$2:$I$295,Cotizaciones_Input!$A$2:$A$295,"PROVEEDOR 2",Cotizaciones_Input!$D$2:$D$295,$A5)</f>
        <v>112812</v>
      </c>
      <c r="I5" s="4">
        <f>SUMIFS(Cotizaciones_Input!$I$2:$I$295,Cotizaciones_Input!$A$2:$A$295,"PROVEEDOR 3",Cotizaciones_Input!$D$2:$D$295,$A5)</f>
        <v>104958</v>
      </c>
      <c r="J5" s="5"/>
      <c r="K5" s="5"/>
      <c r="L5" s="5">
        <f t="shared" si="0"/>
        <v>107100</v>
      </c>
      <c r="M5" s="5">
        <f t="shared" si="1"/>
        <v>107100</v>
      </c>
      <c r="N5" s="5">
        <f t="shared" si="2"/>
        <v>107100</v>
      </c>
    </row>
    <row r="6" spans="1:14" ht="180" customHeight="1" x14ac:dyDescent="0.35">
      <c r="A6" s="2">
        <v>5</v>
      </c>
      <c r="B6" s="26" t="s">
        <v>24</v>
      </c>
      <c r="C6" s="2" t="s">
        <v>15</v>
      </c>
      <c r="D6" s="2" t="s">
        <v>25</v>
      </c>
      <c r="E6" s="2" t="s">
        <v>17</v>
      </c>
      <c r="F6" s="3">
        <v>1</v>
      </c>
      <c r="G6" s="4">
        <f>SUMIFS(Cotizaciones_Input!$I$2:$I$295,Cotizaciones_Input!$A$2:$A$295,"PROVEEDOR 1",Cotizaciones_Input!$D$2:$D$295,$A6)</f>
        <v>110194</v>
      </c>
      <c r="H6" s="4">
        <f>SUMIFS(Cotizaciones_Input!$I$2:$I$295,Cotizaciones_Input!$A$2:$A$295,"PROVEEDOR 2",Cotizaciones_Input!$D$2:$D$295,$A6)</f>
        <v>119000</v>
      </c>
      <c r="I6" s="4">
        <f>SUMIFS(Cotizaciones_Input!$I$2:$I$295,Cotizaciones_Input!$A$2:$A$295,"PROVEEDOR 3",Cotizaciones_Input!$D$2:$D$295,$A6)</f>
        <v>109956</v>
      </c>
      <c r="J6" s="5"/>
      <c r="K6" s="5"/>
      <c r="L6" s="5">
        <f t="shared" si="0"/>
        <v>113050</v>
      </c>
      <c r="M6" s="5">
        <f t="shared" si="1"/>
        <v>113050</v>
      </c>
      <c r="N6" s="5">
        <f t="shared" si="2"/>
        <v>113050</v>
      </c>
    </row>
    <row r="7" spans="1:14" ht="180" customHeight="1" x14ac:dyDescent="0.35">
      <c r="A7" s="2">
        <v>6</v>
      </c>
      <c r="B7" s="26" t="s">
        <v>26</v>
      </c>
      <c r="C7" s="2" t="s">
        <v>15</v>
      </c>
      <c r="D7" s="2" t="s">
        <v>27</v>
      </c>
      <c r="E7" s="2" t="s">
        <v>17</v>
      </c>
      <c r="F7" s="3">
        <v>1</v>
      </c>
      <c r="G7" s="4">
        <f>SUMIFS(Cotizaciones_Input!$I$2:$I$295,Cotizaciones_Input!$A$2:$A$295,"PROVEEDOR 1",Cotizaciones_Input!$D$2:$D$295,$A7)</f>
        <v>109956</v>
      </c>
      <c r="H7" s="4">
        <f>SUMIFS(Cotizaciones_Input!$I$2:$I$295,Cotizaciones_Input!$A$2:$A$295,"PROVEEDOR 2",Cotizaciones_Input!$D$2:$D$295,$A7)</f>
        <v>120190</v>
      </c>
      <c r="I7" s="4">
        <f>SUMIFS(Cotizaciones_Input!$I$2:$I$295,Cotizaciones_Input!$A$2:$A$295,"PROVEEDOR 3",Cotizaciones_Input!$D$2:$D$295,$A7)</f>
        <v>109004</v>
      </c>
      <c r="J7" s="5"/>
      <c r="K7" s="5"/>
      <c r="L7" s="5">
        <f t="shared" si="0"/>
        <v>113050</v>
      </c>
      <c r="M7" s="5">
        <f t="shared" si="1"/>
        <v>113050</v>
      </c>
      <c r="N7" s="5">
        <f t="shared" si="2"/>
        <v>113050</v>
      </c>
    </row>
    <row r="8" spans="1:14" ht="180" customHeight="1" x14ac:dyDescent="0.35">
      <c r="A8" s="2">
        <v>7</v>
      </c>
      <c r="B8" s="26" t="s">
        <v>28</v>
      </c>
      <c r="C8" s="2" t="s">
        <v>15</v>
      </c>
      <c r="D8" s="2" t="s">
        <v>29</v>
      </c>
      <c r="E8" s="2" t="s">
        <v>17</v>
      </c>
      <c r="F8" s="3">
        <v>1</v>
      </c>
      <c r="G8" s="4">
        <f>SUMIFS(Cotizaciones_Input!$I$2:$I$295,Cotizaciones_Input!$A$2:$A$295,"PROVEEDOR 1",Cotizaciones_Input!$D$2:$D$295,$A8)</f>
        <v>110075</v>
      </c>
      <c r="H8" s="4">
        <f>SUMIFS(Cotizaciones_Input!$I$2:$I$295,Cotizaciones_Input!$A$2:$A$295,"PROVEEDOR 2",Cotizaciones_Input!$D$2:$D$295,$A8)</f>
        <v>119238</v>
      </c>
      <c r="I8" s="4">
        <f>SUMIFS(Cotizaciones_Input!$I$2:$I$295,Cotizaciones_Input!$A$2:$A$295,"PROVEEDOR 3",Cotizaciones_Input!$D$2:$D$295,$A8)</f>
        <v>109837</v>
      </c>
      <c r="J8" s="5"/>
      <c r="K8" s="5"/>
      <c r="L8" s="5">
        <f t="shared" si="0"/>
        <v>113050</v>
      </c>
      <c r="M8" s="5">
        <f t="shared" si="1"/>
        <v>113050</v>
      </c>
      <c r="N8" s="5">
        <f t="shared" si="2"/>
        <v>113050</v>
      </c>
    </row>
    <row r="9" spans="1:14" ht="180" customHeight="1" x14ac:dyDescent="0.35">
      <c r="A9" s="2">
        <v>8</v>
      </c>
      <c r="B9" s="26" t="s">
        <v>30</v>
      </c>
      <c r="C9" s="2" t="s">
        <v>15</v>
      </c>
      <c r="D9" s="2" t="s">
        <v>31</v>
      </c>
      <c r="E9" s="2" t="s">
        <v>17</v>
      </c>
      <c r="F9" s="3">
        <v>1</v>
      </c>
      <c r="G9" s="4">
        <f>SUMIFS(Cotizaciones_Input!$I$2:$I$295,Cotizaciones_Input!$A$2:$A$295,"PROVEEDOR 1",Cotizaciones_Input!$D$2:$D$295,$A9)</f>
        <v>107457</v>
      </c>
      <c r="H9" s="4">
        <f>SUMIFS(Cotizaciones_Input!$I$2:$I$295,Cotizaciones_Input!$A$2:$A$295,"PROVEEDOR 2",Cotizaciones_Input!$D$2:$D$295,$A9)</f>
        <v>119357</v>
      </c>
      <c r="I9" s="4">
        <f>SUMIFS(Cotizaciones_Input!$I$2:$I$295,Cotizaciones_Input!$A$2:$A$295,"PROVEEDOR 3",Cotizaciones_Input!$D$2:$D$295,$A9)</f>
        <v>112336</v>
      </c>
      <c r="J9" s="5"/>
      <c r="K9" s="5"/>
      <c r="L9" s="5">
        <f t="shared" si="0"/>
        <v>113050</v>
      </c>
      <c r="M9" s="5">
        <f t="shared" si="1"/>
        <v>113050</v>
      </c>
      <c r="N9" s="5">
        <f t="shared" si="2"/>
        <v>113050</v>
      </c>
    </row>
    <row r="10" spans="1:14" ht="180" customHeight="1" x14ac:dyDescent="0.35">
      <c r="A10" s="2">
        <v>9</v>
      </c>
      <c r="B10" s="26" t="s">
        <v>32</v>
      </c>
      <c r="C10" s="2" t="s">
        <v>15</v>
      </c>
      <c r="D10" s="2" t="s">
        <v>33</v>
      </c>
      <c r="E10" s="2" t="s">
        <v>17</v>
      </c>
      <c r="F10" s="3">
        <v>1</v>
      </c>
      <c r="G10" s="4">
        <f>SUMIFS(Cotizaciones_Input!$I$2:$I$295,Cotizaciones_Input!$A$2:$A$295,"PROVEEDOR 1",Cotizaciones_Input!$D$2:$D$295,$A10)</f>
        <v>129353</v>
      </c>
      <c r="H10" s="4">
        <f>SUMIFS(Cotizaciones_Input!$I$2:$I$295,Cotizaciones_Input!$A$2:$A$295,"PROVEEDOR 2",Cotizaciones_Input!$D$2:$D$295,$A10)</f>
        <v>145894</v>
      </c>
      <c r="I10" s="4">
        <f>SUMIFS(Cotizaciones_Input!$I$2:$I$295,Cotizaciones_Input!$A$2:$A$295,"PROVEEDOR 3",Cotizaciones_Input!$D$2:$D$295,$A10)</f>
        <v>135303</v>
      </c>
      <c r="J10" s="5"/>
      <c r="K10" s="5"/>
      <c r="L10" s="5">
        <f t="shared" si="0"/>
        <v>136850</v>
      </c>
      <c r="M10" s="5">
        <f t="shared" si="1"/>
        <v>136850</v>
      </c>
      <c r="N10" s="5">
        <f t="shared" si="2"/>
        <v>136850</v>
      </c>
    </row>
    <row r="11" spans="1:14" ht="180" customHeight="1" x14ac:dyDescent="0.35">
      <c r="A11" s="2">
        <v>10</v>
      </c>
      <c r="B11" s="26" t="s">
        <v>34</v>
      </c>
      <c r="C11" s="2" t="s">
        <v>15</v>
      </c>
      <c r="D11" s="2" t="s">
        <v>35</v>
      </c>
      <c r="E11" s="2" t="s">
        <v>17</v>
      </c>
      <c r="F11" s="3">
        <v>1</v>
      </c>
      <c r="G11" s="4">
        <f>SUMIFS(Cotizaciones_Input!$I$2:$I$295,Cotizaciones_Input!$A$2:$A$295,"PROVEEDOR 1",Cotizaciones_Input!$D$2:$D$295,$A11)</f>
        <v>131376</v>
      </c>
      <c r="H11" s="4">
        <f>SUMIFS(Cotizaciones_Input!$I$2:$I$295,Cotizaciones_Input!$A$2:$A$295,"PROVEEDOR 2",Cotizaciones_Input!$D$2:$D$295,$A11)</f>
        <v>145894</v>
      </c>
      <c r="I11" s="4">
        <f>SUMIFS(Cotizaciones_Input!$I$2:$I$295,Cotizaciones_Input!$A$2:$A$295,"PROVEEDOR 3",Cotizaciones_Input!$D$2:$D$295,$A11)</f>
        <v>133280</v>
      </c>
      <c r="J11" s="5"/>
      <c r="K11" s="5"/>
      <c r="L11" s="5">
        <f t="shared" si="0"/>
        <v>136850</v>
      </c>
      <c r="M11" s="5">
        <f t="shared" si="1"/>
        <v>136850</v>
      </c>
      <c r="N11" s="5">
        <f t="shared" si="2"/>
        <v>136850</v>
      </c>
    </row>
    <row r="12" spans="1:14" ht="180" customHeight="1" x14ac:dyDescent="0.35">
      <c r="A12" s="2">
        <v>11</v>
      </c>
      <c r="B12" s="26" t="s">
        <v>36</v>
      </c>
      <c r="C12" s="2" t="s">
        <v>15</v>
      </c>
      <c r="D12" s="2" t="s">
        <v>37</v>
      </c>
      <c r="E12" s="2" t="s">
        <v>17</v>
      </c>
      <c r="F12" s="3">
        <v>1</v>
      </c>
      <c r="G12" s="4">
        <f>SUMIFS(Cotizaciones_Input!$I$2:$I$295,Cotizaciones_Input!$A$2:$A$295,"PROVEEDOR 1",Cotizaciones_Input!$D$2:$D$295,$A12)</f>
        <v>427448</v>
      </c>
      <c r="H12" s="4">
        <f>SUMIFS(Cotizaciones_Input!$I$2:$I$295,Cotizaciones_Input!$A$2:$A$295,"PROVEEDOR 2",Cotizaciones_Input!$D$2:$D$295,$A12)</f>
        <v>466242</v>
      </c>
      <c r="I12" s="4">
        <f>SUMIFS(Cotizaciones_Input!$I$2:$I$295,Cotizaciones_Input!$A$2:$A$295,"PROVEEDOR 3",Cotizaciones_Input!$D$2:$D$295,$A12)</f>
        <v>427210</v>
      </c>
      <c r="J12" s="5"/>
      <c r="K12" s="5"/>
      <c r="L12" s="5">
        <f t="shared" si="0"/>
        <v>440300</v>
      </c>
      <c r="M12" s="5">
        <f t="shared" si="1"/>
        <v>440300</v>
      </c>
      <c r="N12" s="5">
        <f t="shared" si="2"/>
        <v>440300</v>
      </c>
    </row>
    <row r="13" spans="1:14" ht="180" customHeight="1" x14ac:dyDescent="0.35">
      <c r="A13" s="2">
        <v>12</v>
      </c>
      <c r="B13" s="26" t="s">
        <v>38</v>
      </c>
      <c r="C13" s="2" t="s">
        <v>15</v>
      </c>
      <c r="D13" s="2" t="s">
        <v>39</v>
      </c>
      <c r="E13" s="2" t="s">
        <v>17</v>
      </c>
      <c r="F13" s="3">
        <v>1</v>
      </c>
      <c r="G13" s="4">
        <f>SUMIFS(Cotizaciones_Input!$I$2:$I$295,Cotizaciones_Input!$A$2:$A$295,"PROVEEDOR 1",Cotizaciones_Input!$D$2:$D$295,$A13)</f>
        <v>111265</v>
      </c>
      <c r="H13" s="4">
        <f>SUMIFS(Cotizaciones_Input!$I$2:$I$295,Cotizaciones_Input!$A$2:$A$295,"PROVEEDOR 2",Cotizaciones_Input!$D$2:$D$295,$A13)</f>
        <v>121142</v>
      </c>
      <c r="I13" s="4">
        <f>SUMIFS(Cotizaciones_Input!$I$2:$I$295,Cotizaciones_Input!$A$2:$A$295,"PROVEEDOR 3",Cotizaciones_Input!$D$2:$D$295,$A13)</f>
        <v>106743</v>
      </c>
      <c r="J13" s="5"/>
      <c r="K13" s="5"/>
      <c r="L13" s="5">
        <f t="shared" si="0"/>
        <v>113050</v>
      </c>
      <c r="M13" s="5">
        <f t="shared" si="1"/>
        <v>113050</v>
      </c>
      <c r="N13" s="5">
        <f t="shared" si="2"/>
        <v>113050</v>
      </c>
    </row>
    <row r="14" spans="1:14" ht="180" customHeight="1" x14ac:dyDescent="0.35">
      <c r="A14" s="2">
        <v>13</v>
      </c>
      <c r="B14" s="26" t="s">
        <v>40</v>
      </c>
      <c r="C14" s="2" t="s">
        <v>15</v>
      </c>
      <c r="D14" s="2" t="s">
        <v>41</v>
      </c>
      <c r="E14" s="2" t="s">
        <v>17</v>
      </c>
      <c r="F14" s="3">
        <v>1</v>
      </c>
      <c r="G14" s="4">
        <f>SUMIFS(Cotizaciones_Input!$I$2:$I$295,Cotizaciones_Input!$A$2:$A$295,"PROVEEDOR 1",Cotizaciones_Input!$D$2:$D$295,$A14)</f>
        <v>435659</v>
      </c>
      <c r="H14" s="4">
        <f>SUMIFS(Cotizaciones_Input!$I$2:$I$295,Cotizaciones_Input!$A$2:$A$295,"PROVEEDOR 2",Cotizaciones_Input!$D$2:$D$295,$A14)</f>
        <v>479689</v>
      </c>
      <c r="I14" s="4">
        <f>SUMIFS(Cotizaciones_Input!$I$2:$I$295,Cotizaciones_Input!$A$2:$A$295,"PROVEEDOR 3",Cotizaciones_Input!$D$2:$D$295,$A14)</f>
        <v>423402</v>
      </c>
      <c r="J14" s="5"/>
      <c r="K14" s="5"/>
      <c r="L14" s="5">
        <f t="shared" si="0"/>
        <v>446250</v>
      </c>
      <c r="M14" s="5">
        <f t="shared" si="1"/>
        <v>446250</v>
      </c>
      <c r="N14" s="5">
        <f t="shared" si="2"/>
        <v>446250</v>
      </c>
    </row>
    <row r="15" spans="1:14" ht="180" customHeight="1" x14ac:dyDescent="0.35">
      <c r="A15" s="2">
        <v>14</v>
      </c>
      <c r="B15" s="26" t="s">
        <v>42</v>
      </c>
      <c r="C15" s="2" t="s">
        <v>15</v>
      </c>
      <c r="D15" s="2" t="s">
        <v>43</v>
      </c>
      <c r="E15" s="2" t="s">
        <v>17</v>
      </c>
      <c r="F15" s="3">
        <v>1</v>
      </c>
      <c r="G15" s="4">
        <f>SUMIFS(Cotizaciones_Input!$I$2:$I$295,Cotizaciones_Input!$A$2:$A$295,"PROVEEDOR 1",Cotizaciones_Input!$D$2:$D$295,$A15)</f>
        <v>119357</v>
      </c>
      <c r="H15" s="4">
        <f>SUMIFS(Cotizaciones_Input!$I$2:$I$295,Cotizaciones_Input!$A$2:$A$295,"PROVEEDOR 2",Cotizaciones_Input!$D$2:$D$295,$A15)</f>
        <v>131614</v>
      </c>
      <c r="I15" s="4">
        <f>SUMIFS(Cotizaciones_Input!$I$2:$I$295,Cotizaciones_Input!$A$2:$A$295,"PROVEEDOR 3",Cotizaciones_Input!$D$2:$D$295,$A15)</f>
        <v>123879</v>
      </c>
      <c r="J15" s="5"/>
      <c r="K15" s="5"/>
      <c r="L15" s="5">
        <f t="shared" si="0"/>
        <v>124950</v>
      </c>
      <c r="M15" s="5">
        <f t="shared" si="1"/>
        <v>124950</v>
      </c>
      <c r="N15" s="5">
        <f t="shared" si="2"/>
        <v>124950</v>
      </c>
    </row>
    <row r="16" spans="1:14" ht="180" customHeight="1" x14ac:dyDescent="0.35">
      <c r="A16" s="2">
        <v>15</v>
      </c>
      <c r="B16" s="26" t="s">
        <v>44</v>
      </c>
      <c r="C16" s="2" t="s">
        <v>15</v>
      </c>
      <c r="D16" s="2" t="s">
        <v>45</v>
      </c>
      <c r="E16" s="2" t="s">
        <v>17</v>
      </c>
      <c r="F16" s="3">
        <v>1</v>
      </c>
      <c r="G16" s="4">
        <f>SUMIFS(Cotizaciones_Input!$I$2:$I$295,Cotizaciones_Input!$A$2:$A$295,"PROVEEDOR 1",Cotizaciones_Input!$D$2:$D$295,$A16)</f>
        <v>122332</v>
      </c>
      <c r="H16" s="4">
        <f>SUMIFS(Cotizaciones_Input!$I$2:$I$295,Cotizaciones_Input!$A$2:$A$295,"PROVEEDOR 2",Cotizaciones_Input!$D$2:$D$295,$A16)</f>
        <v>132447</v>
      </c>
      <c r="I16" s="4">
        <f>SUMIFS(Cotizaciones_Input!$I$2:$I$295,Cotizaciones_Input!$A$2:$A$295,"PROVEEDOR 3",Cotizaciones_Input!$D$2:$D$295,$A16)</f>
        <v>120071</v>
      </c>
      <c r="J16" s="5"/>
      <c r="K16" s="5"/>
      <c r="L16" s="5">
        <f t="shared" si="0"/>
        <v>124950</v>
      </c>
      <c r="M16" s="5">
        <f t="shared" si="1"/>
        <v>124950</v>
      </c>
      <c r="N16" s="5">
        <f t="shared" si="2"/>
        <v>124950</v>
      </c>
    </row>
    <row r="17" spans="1:14" ht="180" customHeight="1" x14ac:dyDescent="0.35">
      <c r="A17" s="2">
        <v>16</v>
      </c>
      <c r="B17" s="26" t="s">
        <v>46</v>
      </c>
      <c r="C17" s="2" t="s">
        <v>15</v>
      </c>
      <c r="D17" s="2" t="s">
        <v>47</v>
      </c>
      <c r="E17" s="2" t="s">
        <v>17</v>
      </c>
      <c r="F17" s="3">
        <v>1</v>
      </c>
      <c r="G17" s="4">
        <f>SUMIFS(Cotizaciones_Input!$I$2:$I$295,Cotizaciones_Input!$A$2:$A$295,"PROVEEDOR 1",Cotizaciones_Input!$D$2:$D$295,$A17)</f>
        <v>121499</v>
      </c>
      <c r="H17" s="4">
        <f>SUMIFS(Cotizaciones_Input!$I$2:$I$295,Cotizaciones_Input!$A$2:$A$295,"PROVEEDOR 2",Cotizaciones_Input!$D$2:$D$295,$A17)</f>
        <v>130305</v>
      </c>
      <c r="I17" s="4">
        <f>SUMIFS(Cotizaciones_Input!$I$2:$I$295,Cotizaciones_Input!$A$2:$A$295,"PROVEEDOR 3",Cotizaciones_Input!$D$2:$D$295,$A17)</f>
        <v>123046</v>
      </c>
      <c r="J17" s="5"/>
      <c r="K17" s="5"/>
      <c r="L17" s="5">
        <f t="shared" si="0"/>
        <v>124950</v>
      </c>
      <c r="M17" s="5">
        <f t="shared" si="1"/>
        <v>124950</v>
      </c>
      <c r="N17" s="5">
        <f t="shared" si="2"/>
        <v>124950</v>
      </c>
    </row>
    <row r="18" spans="1:14" ht="180" customHeight="1" x14ac:dyDescent="0.35">
      <c r="A18" s="2">
        <v>17</v>
      </c>
      <c r="B18" s="26" t="s">
        <v>48</v>
      </c>
      <c r="C18" s="2" t="s">
        <v>15</v>
      </c>
      <c r="D18" s="2" t="s">
        <v>49</v>
      </c>
      <c r="E18" s="2" t="s">
        <v>17</v>
      </c>
      <c r="F18" s="3">
        <v>1</v>
      </c>
      <c r="G18" s="4">
        <f>SUMIFS(Cotizaciones_Input!$I$2:$I$295,Cotizaciones_Input!$A$2:$A$295,"PROVEEDOR 1",Cotizaciones_Input!$D$2:$D$295,$A18)</f>
        <v>119833</v>
      </c>
      <c r="H18" s="4">
        <f>SUMIFS(Cotizaciones_Input!$I$2:$I$295,Cotizaciones_Input!$A$2:$A$295,"PROVEEDOR 2",Cotizaciones_Input!$D$2:$D$295,$A18)</f>
        <v>130543</v>
      </c>
      <c r="I18" s="4">
        <f>SUMIFS(Cotizaciones_Input!$I$2:$I$295,Cotizaciones_Input!$A$2:$A$295,"PROVEEDOR 3",Cotizaciones_Input!$D$2:$D$295,$A18)</f>
        <v>124474</v>
      </c>
      <c r="J18" s="5"/>
      <c r="K18" s="5"/>
      <c r="L18" s="5">
        <f t="shared" si="0"/>
        <v>124950</v>
      </c>
      <c r="M18" s="5">
        <f t="shared" si="1"/>
        <v>124950</v>
      </c>
      <c r="N18" s="5">
        <f t="shared" si="2"/>
        <v>124950</v>
      </c>
    </row>
    <row r="19" spans="1:14" ht="180" customHeight="1" x14ac:dyDescent="0.35">
      <c r="A19" s="2">
        <v>18</v>
      </c>
      <c r="B19" s="26" t="s">
        <v>50</v>
      </c>
      <c r="C19" s="2" t="s">
        <v>15</v>
      </c>
      <c r="D19" s="2" t="s">
        <v>51</v>
      </c>
      <c r="E19" s="2" t="s">
        <v>17</v>
      </c>
      <c r="F19" s="3">
        <v>1</v>
      </c>
      <c r="G19" s="4">
        <f>SUMIFS(Cotizaciones_Input!$I$2:$I$295,Cotizaciones_Input!$A$2:$A$295,"PROVEEDOR 1",Cotizaciones_Input!$D$2:$D$295,$A19)</f>
        <v>120785</v>
      </c>
      <c r="H19" s="4">
        <f>SUMIFS(Cotizaciones_Input!$I$2:$I$295,Cotizaciones_Input!$A$2:$A$295,"PROVEEDOR 2",Cotizaciones_Input!$D$2:$D$295,$A19)</f>
        <v>131138</v>
      </c>
      <c r="I19" s="4">
        <f>SUMIFS(Cotizaciones_Input!$I$2:$I$295,Cotizaciones_Input!$A$2:$A$295,"PROVEEDOR 3",Cotizaciones_Input!$D$2:$D$295,$A19)</f>
        <v>122927</v>
      </c>
      <c r="J19" s="5"/>
      <c r="K19" s="5"/>
      <c r="L19" s="5">
        <f t="shared" si="0"/>
        <v>124950</v>
      </c>
      <c r="M19" s="5">
        <f t="shared" si="1"/>
        <v>124950</v>
      </c>
      <c r="N19" s="5">
        <f t="shared" si="2"/>
        <v>124950</v>
      </c>
    </row>
    <row r="20" spans="1:14" ht="180" customHeight="1" x14ac:dyDescent="0.35">
      <c r="A20" s="2">
        <v>19</v>
      </c>
      <c r="B20" s="26" t="s">
        <v>52</v>
      </c>
      <c r="C20" s="2" t="s">
        <v>15</v>
      </c>
      <c r="D20" s="2" t="s">
        <v>53</v>
      </c>
      <c r="E20" s="2" t="s">
        <v>17</v>
      </c>
      <c r="F20" s="3">
        <v>1</v>
      </c>
      <c r="G20" s="4">
        <f>SUMIFS(Cotizaciones_Input!$I$2:$I$295,Cotizaciones_Input!$A$2:$A$295,"PROVEEDOR 1",Cotizaciones_Input!$D$2:$D$295,$A20)</f>
        <v>118167</v>
      </c>
      <c r="H20" s="4">
        <f>SUMIFS(Cotizaciones_Input!$I$2:$I$295,Cotizaciones_Input!$A$2:$A$295,"PROVEEDOR 2",Cotizaciones_Input!$D$2:$D$295,$A20)</f>
        <v>131257</v>
      </c>
      <c r="I20" s="4">
        <f>SUMIFS(Cotizaciones_Input!$I$2:$I$295,Cotizaciones_Input!$A$2:$A$295,"PROVEEDOR 3",Cotizaciones_Input!$D$2:$D$295,$A20)</f>
        <v>125426</v>
      </c>
      <c r="J20" s="5"/>
      <c r="K20" s="5"/>
      <c r="L20" s="5">
        <f t="shared" si="0"/>
        <v>124950</v>
      </c>
      <c r="M20" s="5">
        <f t="shared" si="1"/>
        <v>124950</v>
      </c>
      <c r="N20" s="5">
        <f t="shared" si="2"/>
        <v>124950</v>
      </c>
    </row>
    <row r="21" spans="1:14" ht="180" customHeight="1" x14ac:dyDescent="0.35">
      <c r="A21" s="2">
        <v>20</v>
      </c>
      <c r="B21" s="26" t="s">
        <v>54</v>
      </c>
      <c r="C21" s="2" t="s">
        <v>15</v>
      </c>
      <c r="D21" s="2" t="s">
        <v>55</v>
      </c>
      <c r="E21" s="2" t="s">
        <v>17</v>
      </c>
      <c r="F21" s="3">
        <v>1</v>
      </c>
      <c r="G21" s="4">
        <f>SUMIFS(Cotizaciones_Input!$I$2:$I$295,Cotizaciones_Input!$A$2:$A$295,"PROVEEDOR 1",Cotizaciones_Input!$D$2:$D$295,$A21)</f>
        <v>121618</v>
      </c>
      <c r="H21" s="4">
        <f>SUMIFS(Cotizaciones_Input!$I$2:$I$295,Cotizaciones_Input!$A$2:$A$295,"PROVEEDOR 2",Cotizaciones_Input!$D$2:$D$295,$A21)</f>
        <v>131852</v>
      </c>
      <c r="I21" s="4">
        <f>SUMIFS(Cotizaciones_Input!$I$2:$I$295,Cotizaciones_Input!$A$2:$A$295,"PROVEEDOR 3",Cotizaciones_Input!$D$2:$D$295,$A21)</f>
        <v>121380</v>
      </c>
      <c r="J21" s="5"/>
      <c r="K21" s="5"/>
      <c r="L21" s="5">
        <f t="shared" si="0"/>
        <v>124950</v>
      </c>
      <c r="M21" s="5">
        <f t="shared" si="1"/>
        <v>124950</v>
      </c>
      <c r="N21" s="5">
        <f t="shared" si="2"/>
        <v>124950</v>
      </c>
    </row>
    <row r="22" spans="1:14" ht="180" customHeight="1" x14ac:dyDescent="0.35">
      <c r="A22" s="2">
        <v>21</v>
      </c>
      <c r="B22" s="26" t="s">
        <v>46</v>
      </c>
      <c r="C22" s="2" t="s">
        <v>56</v>
      </c>
      <c r="D22" s="2" t="s">
        <v>57</v>
      </c>
      <c r="E22" s="2" t="s">
        <v>17</v>
      </c>
      <c r="F22" s="3">
        <v>1</v>
      </c>
      <c r="G22" s="4">
        <f>SUMIFS(Cotizaciones_Input!$I$2:$I$295,Cotizaciones_Input!$A$2:$A$295,"PROVEEDOR 1",Cotizaciones_Input!$D$2:$D$295,$A22)</f>
        <v>286195</v>
      </c>
      <c r="H22" s="4">
        <f>SUMIFS(Cotizaciones_Input!$I$2:$I$295,Cotizaciones_Input!$A$2:$A$295,"PROVEEDOR 2",Cotizaciones_Input!$D$2:$D$295,$A22)</f>
        <v>318563</v>
      </c>
      <c r="I22" s="4">
        <f>SUMIFS(Cotizaciones_Input!$I$2:$I$295,Cotizaciones_Input!$A$2:$A$295,"PROVEEDOR 3",Cotizaciones_Input!$D$2:$D$295,$A22)</f>
        <v>287742</v>
      </c>
      <c r="J22" s="5"/>
      <c r="K22" s="5"/>
      <c r="L22" s="5">
        <f t="shared" si="0"/>
        <v>297500</v>
      </c>
      <c r="M22" s="5">
        <f t="shared" si="1"/>
        <v>297500</v>
      </c>
      <c r="N22" s="5">
        <f t="shared" si="2"/>
        <v>297500</v>
      </c>
    </row>
    <row r="23" spans="1:14" ht="180" customHeight="1" x14ac:dyDescent="0.35">
      <c r="A23" s="2">
        <v>22</v>
      </c>
      <c r="B23" s="26" t="s">
        <v>40</v>
      </c>
      <c r="C23" s="2" t="s">
        <v>56</v>
      </c>
      <c r="D23" s="2" t="s">
        <v>58</v>
      </c>
      <c r="E23" s="2" t="s">
        <v>17</v>
      </c>
      <c r="F23" s="3">
        <v>1</v>
      </c>
      <c r="G23" s="4">
        <f>SUMIFS(Cotizaciones_Input!$I$2:$I$295,Cotizaciones_Input!$A$2:$A$295,"PROVEEDOR 1",Cotizaciones_Input!$D$2:$D$295,$A23)</f>
        <v>328440</v>
      </c>
      <c r="H23" s="4">
        <f>SUMIFS(Cotizaciones_Input!$I$2:$I$295,Cotizaciones_Input!$A$2:$A$295,"PROVEEDOR 2",Cotizaciones_Input!$D$2:$D$295,$A23)</f>
        <v>360927</v>
      </c>
      <c r="I23" s="4">
        <f>SUMIFS(Cotizaciones_Input!$I$2:$I$295,Cotizaciones_Input!$A$2:$A$295,"PROVEEDOR 3",Cotizaciones_Input!$D$2:$D$295,$A23)</f>
        <v>345933</v>
      </c>
      <c r="J23" s="5"/>
      <c r="K23" s="5"/>
      <c r="L23" s="5">
        <f t="shared" si="0"/>
        <v>345100</v>
      </c>
      <c r="M23" s="5">
        <f t="shared" si="1"/>
        <v>345100</v>
      </c>
      <c r="N23" s="5">
        <f t="shared" si="2"/>
        <v>345100</v>
      </c>
    </row>
    <row r="24" spans="1:14" ht="180" customHeight="1" x14ac:dyDescent="0.35">
      <c r="A24" s="2">
        <v>23</v>
      </c>
      <c r="B24" s="26" t="s">
        <v>59</v>
      </c>
      <c r="C24" s="2" t="s">
        <v>56</v>
      </c>
      <c r="D24" s="2" t="s">
        <v>60</v>
      </c>
      <c r="E24" s="2" t="s">
        <v>17</v>
      </c>
      <c r="F24" s="3">
        <v>1</v>
      </c>
      <c r="G24" s="4">
        <f>SUMIFS(Cotizaciones_Input!$I$2:$I$295,Cotizaciones_Input!$A$2:$A$295,"PROVEEDOR 1",Cotizaciones_Input!$D$2:$D$295,$A24)</f>
        <v>338793</v>
      </c>
      <c r="H24" s="4">
        <f>SUMIFS(Cotizaciones_Input!$I$2:$I$295,Cotizaciones_Input!$A$2:$A$295,"PROVEEDOR 2",Cotizaciones_Input!$D$2:$D$295,$A24)</f>
        <v>361998</v>
      </c>
      <c r="I24" s="4">
        <f>SUMIFS(Cotizaciones_Input!$I$2:$I$295,Cotizaciones_Input!$A$2:$A$295,"PROVEEDOR 3",Cotizaciones_Input!$D$2:$D$295,$A24)</f>
        <v>334509</v>
      </c>
      <c r="J24" s="5"/>
      <c r="K24" s="5"/>
      <c r="L24" s="5">
        <f t="shared" si="0"/>
        <v>345100</v>
      </c>
      <c r="M24" s="5">
        <f t="shared" si="1"/>
        <v>345100</v>
      </c>
      <c r="N24" s="5">
        <f t="shared" si="2"/>
        <v>345100</v>
      </c>
    </row>
    <row r="25" spans="1:14" ht="180" customHeight="1" x14ac:dyDescent="0.35">
      <c r="A25" s="2">
        <v>24</v>
      </c>
      <c r="B25" s="26" t="s">
        <v>61</v>
      </c>
      <c r="C25" s="2" t="s">
        <v>56</v>
      </c>
      <c r="D25" s="2" t="s">
        <v>62</v>
      </c>
      <c r="E25" s="2" t="s">
        <v>17</v>
      </c>
      <c r="F25" s="3">
        <v>1</v>
      </c>
      <c r="G25" s="4">
        <f>SUMIFS(Cotizaciones_Input!$I$2:$I$295,Cotizaciones_Input!$A$2:$A$295,"PROVEEDOR 1",Cotizaciones_Input!$D$2:$D$295,$A25)</f>
        <v>447083</v>
      </c>
      <c r="H25" s="4">
        <f>SUMIFS(Cotizaciones_Input!$I$2:$I$295,Cotizaciones_Input!$A$2:$A$295,"PROVEEDOR 2",Cotizaciones_Input!$D$2:$D$295,$A25)</f>
        <v>476238</v>
      </c>
      <c r="I25" s="4">
        <f>SUMIFS(Cotizaciones_Input!$I$2:$I$295,Cotizaciones_Input!$A$2:$A$295,"PROVEEDOR 3",Cotizaciones_Input!$D$2:$D$295,$A25)</f>
        <v>468979</v>
      </c>
      <c r="J25" s="5"/>
      <c r="K25" s="5"/>
      <c r="L25" s="5">
        <f t="shared" si="0"/>
        <v>464100</v>
      </c>
      <c r="M25" s="5">
        <f t="shared" si="1"/>
        <v>464100</v>
      </c>
      <c r="N25" s="5">
        <f t="shared" si="2"/>
        <v>464100</v>
      </c>
    </row>
    <row r="26" spans="1:14" ht="180" customHeight="1" x14ac:dyDescent="0.35">
      <c r="A26" s="2">
        <v>25</v>
      </c>
      <c r="B26" s="26" t="s">
        <v>63</v>
      </c>
      <c r="C26" s="2" t="s">
        <v>15</v>
      </c>
      <c r="D26" s="2" t="s">
        <v>64</v>
      </c>
      <c r="E26" s="2" t="s">
        <v>17</v>
      </c>
      <c r="F26" s="3">
        <v>1</v>
      </c>
      <c r="G26" s="4">
        <f>SUMIFS(Cotizaciones_Input!$I$2:$I$295,Cotizaciones_Input!$A$2:$A$295,"PROVEEDOR 1",Cotizaciones_Input!$D$2:$D$295,$A26)</f>
        <v>69972</v>
      </c>
      <c r="H26" s="4">
        <f>SUMIFS(Cotizaciones_Input!$I$2:$I$295,Cotizaciones_Input!$A$2:$A$295,"PROVEEDOR 2",Cotizaciones_Input!$D$2:$D$295,$A26)</f>
        <v>73542</v>
      </c>
      <c r="I26" s="4">
        <f>SUMIFS(Cotizaciones_Input!$I$2:$I$295,Cotizaciones_Input!$A$2:$A$295,"PROVEEDOR 3",Cotizaciones_Input!$D$2:$D$295,$A26)</f>
        <v>70686</v>
      </c>
      <c r="J26" s="5"/>
      <c r="K26" s="5"/>
      <c r="L26" s="5">
        <f t="shared" si="0"/>
        <v>71400</v>
      </c>
      <c r="M26" s="5">
        <f t="shared" si="1"/>
        <v>71400</v>
      </c>
      <c r="N26" s="5">
        <f t="shared" si="2"/>
        <v>71400</v>
      </c>
    </row>
    <row r="27" spans="1:14" ht="180" customHeight="1" x14ac:dyDescent="0.35">
      <c r="A27" s="2">
        <v>26</v>
      </c>
      <c r="B27" s="26" t="s">
        <v>65</v>
      </c>
      <c r="C27" s="2" t="s">
        <v>15</v>
      </c>
      <c r="D27" s="2" t="s">
        <v>64</v>
      </c>
      <c r="E27" s="2" t="s">
        <v>17</v>
      </c>
      <c r="F27" s="3">
        <v>1</v>
      </c>
      <c r="G27" s="4">
        <f>SUMIFS(Cotizaciones_Input!$I$2:$I$295,Cotizaciones_Input!$A$2:$A$295,"PROVEEDOR 1",Cotizaciones_Input!$D$2:$D$295,$A27)</f>
        <v>69139</v>
      </c>
      <c r="H27" s="4">
        <f>SUMIFS(Cotizaciones_Input!$I$2:$I$295,Cotizaciones_Input!$A$2:$A$295,"PROVEEDOR 2",Cotizaciones_Input!$D$2:$D$295,$A27)</f>
        <v>74851</v>
      </c>
      <c r="I27" s="4">
        <f>SUMIFS(Cotizaciones_Input!$I$2:$I$295,Cotizaciones_Input!$A$2:$A$295,"PROVEEDOR 3",Cotizaciones_Input!$D$2:$D$295,$A27)</f>
        <v>70210</v>
      </c>
      <c r="J27" s="5"/>
      <c r="K27" s="5"/>
      <c r="L27" s="5">
        <f t="shared" si="0"/>
        <v>71400</v>
      </c>
      <c r="M27" s="5">
        <f t="shared" si="1"/>
        <v>71400</v>
      </c>
      <c r="N27" s="5">
        <f t="shared" si="2"/>
        <v>71400</v>
      </c>
    </row>
    <row r="28" spans="1:14" ht="180" customHeight="1" x14ac:dyDescent="0.35">
      <c r="A28" s="2">
        <v>27</v>
      </c>
      <c r="B28" s="26" t="s">
        <v>66</v>
      </c>
      <c r="C28" s="2" t="s">
        <v>15</v>
      </c>
      <c r="D28" s="2" t="s">
        <v>64</v>
      </c>
      <c r="E28" s="2" t="s">
        <v>17</v>
      </c>
      <c r="F28" s="3">
        <v>1</v>
      </c>
      <c r="G28" s="4">
        <f>SUMIFS(Cotizaciones_Input!$I$2:$I$295,Cotizaciones_Input!$A$2:$A$295,"PROVEEDOR 1",Cotizaciones_Input!$D$2:$D$295,$A28)</f>
        <v>68663</v>
      </c>
      <c r="H28" s="4">
        <f>SUMIFS(Cotizaciones_Input!$I$2:$I$295,Cotizaciones_Input!$A$2:$A$295,"PROVEEDOR 2",Cotizaciones_Input!$D$2:$D$295,$A28)</f>
        <v>74018</v>
      </c>
      <c r="I28" s="4">
        <f>SUMIFS(Cotizaciones_Input!$I$2:$I$295,Cotizaciones_Input!$A$2:$A$295,"PROVEEDOR 3",Cotizaciones_Input!$D$2:$D$295,$A28)</f>
        <v>71519</v>
      </c>
      <c r="J28" s="5"/>
      <c r="K28" s="5"/>
      <c r="L28" s="5">
        <f t="shared" si="0"/>
        <v>71400</v>
      </c>
      <c r="M28" s="5">
        <f t="shared" si="1"/>
        <v>71400</v>
      </c>
      <c r="N28" s="5">
        <f t="shared" si="2"/>
        <v>71400</v>
      </c>
    </row>
    <row r="29" spans="1:14" ht="180" customHeight="1" x14ac:dyDescent="0.35">
      <c r="A29" s="2">
        <v>28</v>
      </c>
      <c r="B29" s="26" t="s">
        <v>67</v>
      </c>
      <c r="C29" s="2" t="s">
        <v>15</v>
      </c>
      <c r="D29" s="2" t="s">
        <v>64</v>
      </c>
      <c r="E29" s="2" t="s">
        <v>17</v>
      </c>
      <c r="F29" s="3">
        <v>1</v>
      </c>
      <c r="G29" s="4">
        <f>SUMIFS(Cotizaciones_Input!$I$2:$I$295,Cotizaciones_Input!$A$2:$A$295,"PROVEEDOR 1",Cotizaciones_Input!$D$2:$D$295,$A29)</f>
        <v>69972</v>
      </c>
      <c r="H29" s="4">
        <f>SUMIFS(Cotizaciones_Input!$I$2:$I$295,Cotizaciones_Input!$A$2:$A$295,"PROVEEDOR 2",Cotizaciones_Input!$D$2:$D$295,$A29)</f>
        <v>75446</v>
      </c>
      <c r="I29" s="4">
        <f>SUMIFS(Cotizaciones_Input!$I$2:$I$295,Cotizaciones_Input!$A$2:$A$295,"PROVEEDOR 3",Cotizaciones_Input!$D$2:$D$295,$A29)</f>
        <v>68782</v>
      </c>
      <c r="J29" s="5"/>
      <c r="K29" s="5"/>
      <c r="L29" s="5">
        <f t="shared" si="0"/>
        <v>71400</v>
      </c>
      <c r="M29" s="5">
        <f t="shared" si="1"/>
        <v>71400</v>
      </c>
      <c r="N29" s="5">
        <f t="shared" si="2"/>
        <v>71400</v>
      </c>
    </row>
    <row r="30" spans="1:14" ht="180" customHeight="1" x14ac:dyDescent="0.35">
      <c r="A30" s="2">
        <v>29</v>
      </c>
      <c r="B30" s="26" t="s">
        <v>68</v>
      </c>
      <c r="C30" s="2" t="s">
        <v>15</v>
      </c>
      <c r="D30" s="2" t="s">
        <v>64</v>
      </c>
      <c r="E30" s="2" t="s">
        <v>17</v>
      </c>
      <c r="F30" s="3">
        <v>1</v>
      </c>
      <c r="G30" s="4">
        <f>SUMIFS(Cotizaciones_Input!$I$2:$I$295,Cotizaciones_Input!$A$2:$A$295,"PROVEEDOR 1",Cotizaciones_Input!$D$2:$D$295,$A30)</f>
        <v>68544</v>
      </c>
      <c r="H30" s="4">
        <f>SUMIFS(Cotizaciones_Input!$I$2:$I$295,Cotizaciones_Input!$A$2:$A$295,"PROVEEDOR 2",Cotizaciones_Input!$D$2:$D$295,$A30)</f>
        <v>74851</v>
      </c>
      <c r="I30" s="4">
        <f>SUMIFS(Cotizaciones_Input!$I$2:$I$295,Cotizaciones_Input!$A$2:$A$295,"PROVEEDOR 3",Cotizaciones_Input!$D$2:$D$295,$A30)</f>
        <v>70805</v>
      </c>
      <c r="J30" s="5"/>
      <c r="K30" s="5"/>
      <c r="L30" s="5">
        <f t="shared" si="0"/>
        <v>71400</v>
      </c>
      <c r="M30" s="5">
        <f t="shared" si="1"/>
        <v>71400</v>
      </c>
      <c r="N30" s="5">
        <f t="shared" si="2"/>
        <v>71400</v>
      </c>
    </row>
    <row r="31" spans="1:14" ht="180" customHeight="1" x14ac:dyDescent="0.35">
      <c r="A31" s="2">
        <v>30</v>
      </c>
      <c r="B31" s="26" t="s">
        <v>69</v>
      </c>
      <c r="C31" s="2" t="s">
        <v>15</v>
      </c>
      <c r="D31" s="2" t="s">
        <v>64</v>
      </c>
      <c r="E31" s="2" t="s">
        <v>17</v>
      </c>
      <c r="F31" s="3">
        <v>1</v>
      </c>
      <c r="G31" s="4">
        <f>SUMIFS(Cotizaciones_Input!$I$2:$I$295,Cotizaciones_Input!$A$2:$A$295,"PROVEEDOR 1",Cotizaciones_Input!$D$2:$D$295,$A31)</f>
        <v>70091</v>
      </c>
      <c r="H31" s="4">
        <f>SUMIFS(Cotizaciones_Input!$I$2:$I$295,Cotizaciones_Input!$A$2:$A$295,"PROVEEDOR 2",Cotizaciones_Input!$D$2:$D$295,$A31)</f>
        <v>76755</v>
      </c>
      <c r="I31" s="4">
        <f>SUMIFS(Cotizaciones_Input!$I$2:$I$295,Cotizaciones_Input!$A$2:$A$295,"PROVEEDOR 3",Cotizaciones_Input!$D$2:$D$295,$A31)</f>
        <v>67354</v>
      </c>
      <c r="J31" s="5"/>
      <c r="K31" s="5"/>
      <c r="L31" s="5">
        <f t="shared" si="0"/>
        <v>71400</v>
      </c>
      <c r="M31" s="5">
        <f t="shared" si="1"/>
        <v>71400</v>
      </c>
      <c r="N31" s="5">
        <f t="shared" si="2"/>
        <v>71400</v>
      </c>
    </row>
    <row r="32" spans="1:14" ht="180" customHeight="1" x14ac:dyDescent="0.35">
      <c r="A32" s="2">
        <v>31</v>
      </c>
      <c r="B32" s="26" t="s">
        <v>70</v>
      </c>
      <c r="C32" s="2" t="s">
        <v>15</v>
      </c>
      <c r="D32" s="2" t="s">
        <v>64</v>
      </c>
      <c r="E32" s="2" t="s">
        <v>17</v>
      </c>
      <c r="F32" s="3">
        <v>1</v>
      </c>
      <c r="G32" s="4">
        <f>SUMIFS(Cotizaciones_Input!$I$2:$I$295,Cotizaciones_Input!$A$2:$A$295,"PROVEEDOR 1",Cotizaciones_Input!$D$2:$D$295,$A32)</f>
        <v>68901</v>
      </c>
      <c r="H32" s="4">
        <f>SUMIFS(Cotizaciones_Input!$I$2:$I$295,Cotizaciones_Input!$A$2:$A$295,"PROVEEDOR 2",Cotizaciones_Input!$D$2:$D$295,$A32)</f>
        <v>75208</v>
      </c>
      <c r="I32" s="4">
        <f>SUMIFS(Cotizaciones_Input!$I$2:$I$295,Cotizaciones_Input!$A$2:$A$295,"PROVEEDOR 3",Cotizaciones_Input!$D$2:$D$295,$A32)</f>
        <v>70091</v>
      </c>
      <c r="J32" s="5"/>
      <c r="K32" s="5"/>
      <c r="L32" s="5">
        <f t="shared" si="0"/>
        <v>71400</v>
      </c>
      <c r="M32" s="5">
        <f t="shared" si="1"/>
        <v>71400</v>
      </c>
      <c r="N32" s="5">
        <f t="shared" si="2"/>
        <v>71400</v>
      </c>
    </row>
    <row r="33" spans="1:14" ht="180" customHeight="1" x14ac:dyDescent="0.35">
      <c r="A33" s="2">
        <v>32</v>
      </c>
      <c r="B33" s="26" t="s">
        <v>71</v>
      </c>
      <c r="C33" s="2" t="s">
        <v>15</v>
      </c>
      <c r="D33" s="2" t="s">
        <v>64</v>
      </c>
      <c r="E33" s="2" t="s">
        <v>17</v>
      </c>
      <c r="F33" s="3">
        <v>1</v>
      </c>
      <c r="G33" s="4">
        <f>SUMIFS(Cotizaciones_Input!$I$2:$I$295,Cotizaciones_Input!$A$2:$A$295,"PROVEEDOR 1",Cotizaciones_Input!$D$2:$D$295,$A33)</f>
        <v>69258</v>
      </c>
      <c r="H33" s="4">
        <f>SUMIFS(Cotizaciones_Input!$I$2:$I$295,Cotizaciones_Input!$A$2:$A$295,"PROVEEDOR 2",Cotizaciones_Input!$D$2:$D$295,$A33)</f>
        <v>74256</v>
      </c>
      <c r="I33" s="4">
        <f>SUMIFS(Cotizaciones_Input!$I$2:$I$295,Cotizaciones_Input!$A$2:$A$295,"PROVEEDOR 3",Cotizaciones_Input!$D$2:$D$295,$A33)</f>
        <v>70686</v>
      </c>
      <c r="J33" s="5"/>
      <c r="K33" s="5"/>
      <c r="L33" s="5">
        <f t="shared" si="0"/>
        <v>71400</v>
      </c>
      <c r="M33" s="5">
        <f t="shared" si="1"/>
        <v>71400</v>
      </c>
      <c r="N33" s="5">
        <f t="shared" si="2"/>
        <v>71400</v>
      </c>
    </row>
    <row r="34" spans="1:14" ht="180" customHeight="1" x14ac:dyDescent="0.35">
      <c r="A34" s="2">
        <v>33</v>
      </c>
      <c r="B34" s="26" t="s">
        <v>72</v>
      </c>
      <c r="C34" s="2" t="s">
        <v>15</v>
      </c>
      <c r="D34" s="2" t="s">
        <v>64</v>
      </c>
      <c r="E34" s="2" t="s">
        <v>17</v>
      </c>
      <c r="F34" s="3">
        <v>1</v>
      </c>
      <c r="G34" s="4">
        <f>SUMIFS(Cotizaciones_Input!$I$2:$I$295,Cotizaciones_Input!$A$2:$A$295,"PROVEEDOR 1",Cotizaciones_Input!$D$2:$D$295,$A34)</f>
        <v>69734</v>
      </c>
      <c r="H34" s="4">
        <f>SUMIFS(Cotizaciones_Input!$I$2:$I$295,Cotizaciones_Input!$A$2:$A$295,"PROVEEDOR 2",Cotizaciones_Input!$D$2:$D$295,$A34)</f>
        <v>74970</v>
      </c>
      <c r="I34" s="4">
        <f>SUMIFS(Cotizaciones_Input!$I$2:$I$295,Cotizaciones_Input!$A$2:$A$295,"PROVEEDOR 3",Cotizaciones_Input!$D$2:$D$295,$A34)</f>
        <v>69496</v>
      </c>
      <c r="J34" s="5"/>
      <c r="K34" s="5"/>
      <c r="L34" s="5">
        <f t="shared" ref="L34:L65" si="3">IF(COUNT(G34:I34)&gt;=1,AVERAGE(G34:I34),"")</f>
        <v>71400</v>
      </c>
      <c r="M34" s="5">
        <f t="shared" ref="M34:M65" si="4">L34</f>
        <v>71400</v>
      </c>
      <c r="N34" s="5">
        <f t="shared" ref="N34:N65" si="5">IF(OR(F34="",M34=""),"",F34*M34)</f>
        <v>71400</v>
      </c>
    </row>
    <row r="35" spans="1:14" ht="180" customHeight="1" x14ac:dyDescent="0.35">
      <c r="A35" s="2">
        <v>34</v>
      </c>
      <c r="B35" s="26" t="s">
        <v>73</v>
      </c>
      <c r="C35" s="2" t="s">
        <v>15</v>
      </c>
      <c r="D35" s="2" t="s">
        <v>74</v>
      </c>
      <c r="E35" s="2" t="s">
        <v>17</v>
      </c>
      <c r="F35" s="3">
        <v>1</v>
      </c>
      <c r="G35" s="4">
        <f>SUMIFS(Cotizaciones_Input!$I$2:$I$295,Cotizaciones_Input!$A$2:$A$295,"PROVEEDOR 1",Cotizaciones_Input!$D$2:$D$295,$A35)</f>
        <v>85799</v>
      </c>
      <c r="H35" s="4">
        <f>SUMIFS(Cotizaciones_Input!$I$2:$I$295,Cotizaciones_Input!$A$2:$A$295,"PROVEEDOR 2",Cotizaciones_Input!$D$2:$D$295,$A35)</f>
        <v>95438</v>
      </c>
      <c r="I35" s="4">
        <f>SUMIFS(Cotizaciones_Input!$I$2:$I$295,Cotizaciones_Input!$A$2:$A$295,"PROVEEDOR 3",Cotizaciones_Input!$D$2:$D$295,$A35)</f>
        <v>86513</v>
      </c>
      <c r="J35" s="5"/>
      <c r="K35" s="5"/>
      <c r="L35" s="5">
        <f t="shared" si="3"/>
        <v>89250</v>
      </c>
      <c r="M35" s="5">
        <f t="shared" si="4"/>
        <v>89250</v>
      </c>
      <c r="N35" s="5">
        <f t="shared" si="5"/>
        <v>89250</v>
      </c>
    </row>
    <row r="36" spans="1:14" ht="180" customHeight="1" x14ac:dyDescent="0.35">
      <c r="A36" s="2">
        <v>35</v>
      </c>
      <c r="B36" s="26" t="s">
        <v>75</v>
      </c>
      <c r="C36" s="2" t="s">
        <v>15</v>
      </c>
      <c r="D36" s="2" t="s">
        <v>76</v>
      </c>
      <c r="E36" s="2" t="s">
        <v>17</v>
      </c>
      <c r="F36" s="3">
        <v>1</v>
      </c>
      <c r="G36" s="4">
        <f>SUMIFS(Cotizaciones_Input!$I$2:$I$295,Cotizaciones_Input!$A$2:$A$295,"PROVEEDOR 1",Cotizaciones_Input!$D$2:$D$295,$A36)</f>
        <v>42483</v>
      </c>
      <c r="H36" s="4">
        <f>SUMIFS(Cotizaciones_Input!$I$2:$I$295,Cotizaciones_Input!$A$2:$A$295,"PROVEEDOR 2",Cotizaciones_Input!$D$2:$D$295,$A36)</f>
        <v>45815</v>
      </c>
      <c r="I36" s="4">
        <f>SUMIFS(Cotizaciones_Input!$I$2:$I$295,Cotizaciones_Input!$A$2:$A$295,"PROVEEDOR 3",Cotizaciones_Input!$D$2:$D$295,$A36)</f>
        <v>45577</v>
      </c>
      <c r="J36" s="5"/>
      <c r="K36" s="5"/>
      <c r="L36" s="5">
        <f t="shared" si="3"/>
        <v>44625</v>
      </c>
      <c r="M36" s="5">
        <f t="shared" si="4"/>
        <v>44625</v>
      </c>
      <c r="N36" s="5">
        <f t="shared" si="5"/>
        <v>44625</v>
      </c>
    </row>
    <row r="37" spans="1:14" ht="180" customHeight="1" x14ac:dyDescent="0.35">
      <c r="A37" s="2">
        <v>36</v>
      </c>
      <c r="B37" s="26" t="s">
        <v>77</v>
      </c>
      <c r="C37" s="2" t="s">
        <v>77</v>
      </c>
      <c r="D37" s="2" t="s">
        <v>78</v>
      </c>
      <c r="E37" s="2" t="s">
        <v>17</v>
      </c>
      <c r="F37" s="3">
        <v>1</v>
      </c>
      <c r="G37" s="4">
        <f>SUMIFS(Cotizaciones_Input!$I$2:$I$295,Cotizaciones_Input!$A$2:$A$295,"PROVEEDOR 1",Cotizaciones_Input!$D$2:$D$295,$A37)</f>
        <v>409598</v>
      </c>
      <c r="H37" s="4">
        <f>SUMIFS(Cotizaciones_Input!$I$2:$I$295,Cotizaciones_Input!$A$2:$A$295,"PROVEEDOR 2",Cotizaciones_Input!$D$2:$D$295,$A37)</f>
        <v>445655</v>
      </c>
      <c r="I37" s="4">
        <f>SUMIFS(Cotizaciones_Input!$I$2:$I$295,Cotizaciones_Input!$A$2:$A$295,"PROVEEDOR 3",Cotizaciones_Input!$D$2:$D$295,$A37)</f>
        <v>412097</v>
      </c>
      <c r="J37" s="5"/>
      <c r="K37" s="5"/>
      <c r="L37" s="5">
        <f t="shared" si="3"/>
        <v>422450</v>
      </c>
      <c r="M37" s="5">
        <f t="shared" si="4"/>
        <v>422450</v>
      </c>
      <c r="N37" s="5">
        <f t="shared" si="5"/>
        <v>422450</v>
      </c>
    </row>
    <row r="38" spans="1:14" ht="180" customHeight="1" x14ac:dyDescent="0.35">
      <c r="A38" s="2">
        <v>37</v>
      </c>
      <c r="B38" s="26" t="s">
        <v>77</v>
      </c>
      <c r="C38" s="2" t="s">
        <v>77</v>
      </c>
      <c r="D38" s="2" t="s">
        <v>79</v>
      </c>
      <c r="E38" s="2" t="s">
        <v>17</v>
      </c>
      <c r="F38" s="3">
        <v>1</v>
      </c>
      <c r="G38" s="4">
        <f>SUMIFS(Cotizaciones_Input!$I$2:$I$295,Cotizaciones_Input!$A$2:$A$295,"PROVEEDOR 1",Cotizaciones_Input!$D$2:$D$295,$A38)</f>
        <v>405790</v>
      </c>
      <c r="H38" s="4">
        <f>SUMIFS(Cotizaciones_Input!$I$2:$I$295,Cotizaciones_Input!$A$2:$A$295,"PROVEEDOR 2",Cotizaciones_Input!$D$2:$D$295,$A38)</f>
        <v>444108</v>
      </c>
      <c r="I38" s="4">
        <f>SUMIFS(Cotizaciones_Input!$I$2:$I$295,Cotizaciones_Input!$A$2:$A$295,"PROVEEDOR 3",Cotizaciones_Input!$D$2:$D$295,$A38)</f>
        <v>417452</v>
      </c>
      <c r="J38" s="5"/>
      <c r="K38" s="5"/>
      <c r="L38" s="5">
        <f t="shared" si="3"/>
        <v>422450</v>
      </c>
      <c r="M38" s="5">
        <f t="shared" si="4"/>
        <v>422450</v>
      </c>
      <c r="N38" s="5">
        <f t="shared" si="5"/>
        <v>422450</v>
      </c>
    </row>
    <row r="39" spans="1:14" ht="180" customHeight="1" x14ac:dyDescent="0.35">
      <c r="A39" s="2">
        <v>38</v>
      </c>
      <c r="B39" s="26" t="s">
        <v>77</v>
      </c>
      <c r="C39" s="2" t="s">
        <v>77</v>
      </c>
      <c r="D39" s="2" t="s">
        <v>80</v>
      </c>
      <c r="E39" s="2" t="s">
        <v>17</v>
      </c>
      <c r="F39" s="3">
        <v>1</v>
      </c>
      <c r="G39" s="4">
        <f>SUMIFS(Cotizaciones_Input!$I$2:$I$295,Cotizaciones_Input!$A$2:$A$295,"PROVEEDOR 1",Cotizaciones_Input!$D$2:$D$295,$A39)</f>
        <v>377825</v>
      </c>
      <c r="H39" s="4">
        <f>SUMIFS(Cotizaciones_Input!$I$2:$I$295,Cotizaciones_Input!$A$2:$A$295,"PROVEEDOR 2",Cotizaciones_Input!$D$2:$D$295,$A39)</f>
        <v>420665</v>
      </c>
      <c r="I39" s="4">
        <f>SUMIFS(Cotizaciones_Input!$I$2:$I$295,Cotizaciones_Input!$A$2:$A$295,"PROVEEDOR 3",Cotizaciones_Input!$D$2:$D$295,$A39)</f>
        <v>379610</v>
      </c>
      <c r="J39" s="5"/>
      <c r="K39" s="5"/>
      <c r="L39" s="5">
        <f t="shared" si="3"/>
        <v>392700</v>
      </c>
      <c r="M39" s="5">
        <f t="shared" si="4"/>
        <v>392700</v>
      </c>
      <c r="N39" s="5">
        <f t="shared" si="5"/>
        <v>392700</v>
      </c>
    </row>
    <row r="40" spans="1:14" ht="180" customHeight="1" x14ac:dyDescent="0.35">
      <c r="A40" s="2">
        <v>39</v>
      </c>
      <c r="B40" s="26" t="s">
        <v>77</v>
      </c>
      <c r="C40" s="2" t="s">
        <v>77</v>
      </c>
      <c r="D40" s="2" t="s">
        <v>81</v>
      </c>
      <c r="E40" s="2" t="s">
        <v>17</v>
      </c>
      <c r="F40" s="3">
        <v>1</v>
      </c>
      <c r="G40" s="4">
        <f>SUMIFS(Cotizaciones_Input!$I$2:$I$295,Cotizaciones_Input!$A$2:$A$295,"PROVEEDOR 1",Cotizaciones_Input!$D$2:$D$295,$A40)</f>
        <v>373779</v>
      </c>
      <c r="H40" s="4">
        <f>SUMIFS(Cotizaciones_Input!$I$2:$I$295,Cotizaciones_Input!$A$2:$A$295,"PROVEEDOR 2",Cotizaciones_Input!$D$2:$D$295,$A40)</f>
        <v>412097</v>
      </c>
      <c r="I40" s="4">
        <f>SUMIFS(Cotizaciones_Input!$I$2:$I$295,Cotizaciones_Input!$A$2:$A$295,"PROVEEDOR 3",Cotizaciones_Input!$D$2:$D$295,$A40)</f>
        <v>392224</v>
      </c>
      <c r="J40" s="5"/>
      <c r="K40" s="5"/>
      <c r="L40" s="5">
        <f t="shared" si="3"/>
        <v>392700</v>
      </c>
      <c r="M40" s="5">
        <f t="shared" si="4"/>
        <v>392700</v>
      </c>
      <c r="N40" s="5">
        <f t="shared" si="5"/>
        <v>392700</v>
      </c>
    </row>
    <row r="41" spans="1:14" ht="180" customHeight="1" x14ac:dyDescent="0.35">
      <c r="A41" s="2">
        <v>40</v>
      </c>
      <c r="B41" s="26" t="s">
        <v>77</v>
      </c>
      <c r="C41" s="2" t="s">
        <v>77</v>
      </c>
      <c r="D41" s="2" t="s">
        <v>82</v>
      </c>
      <c r="E41" s="2" t="s">
        <v>17</v>
      </c>
      <c r="F41" s="3">
        <v>1</v>
      </c>
      <c r="G41" s="4">
        <f>SUMIFS(Cotizaciones_Input!$I$2:$I$295,Cotizaciones_Input!$A$2:$A$295,"PROVEEDOR 1",Cotizaciones_Input!$D$2:$D$295,$A41)</f>
        <v>263585</v>
      </c>
      <c r="H41" s="4">
        <f>SUMIFS(Cotizaciones_Input!$I$2:$I$295,Cotizaciones_Input!$A$2:$A$295,"PROVEEDOR 2",Cotizaciones_Input!$D$2:$D$295,$A41)</f>
        <v>291907</v>
      </c>
      <c r="I41" s="4">
        <f>SUMIFS(Cotizaciones_Input!$I$2:$I$295,Cotizaciones_Input!$A$2:$A$295,"PROVEEDOR 3",Cotizaciones_Input!$D$2:$D$295,$A41)</f>
        <v>265608</v>
      </c>
      <c r="J41" s="5"/>
      <c r="K41" s="5"/>
      <c r="L41" s="5">
        <f t="shared" si="3"/>
        <v>273700</v>
      </c>
      <c r="M41" s="5">
        <f t="shared" si="4"/>
        <v>273700</v>
      </c>
      <c r="N41" s="5">
        <f t="shared" si="5"/>
        <v>273700</v>
      </c>
    </row>
    <row r="42" spans="1:14" ht="180" customHeight="1" x14ac:dyDescent="0.35">
      <c r="A42" s="2">
        <v>41</v>
      </c>
      <c r="B42" s="26" t="s">
        <v>77</v>
      </c>
      <c r="C42" s="2" t="s">
        <v>77</v>
      </c>
      <c r="D42" s="2" t="s">
        <v>83</v>
      </c>
      <c r="E42" s="2" t="s">
        <v>17</v>
      </c>
      <c r="F42" s="3">
        <v>1</v>
      </c>
      <c r="G42" s="4">
        <f>SUMIFS(Cotizaciones_Input!$I$2:$I$295,Cotizaciones_Input!$A$2:$A$295,"PROVEEDOR 1",Cotizaciones_Input!$D$2:$D$295,$A42)</f>
        <v>209083</v>
      </c>
      <c r="H42" s="4">
        <f>SUMIFS(Cotizaciones_Input!$I$2:$I$295,Cotizaciones_Input!$A$2:$A$295,"PROVEEDOR 2",Cotizaciones_Input!$D$2:$D$295,$A42)</f>
        <v>225505</v>
      </c>
      <c r="I42" s="4">
        <f>SUMIFS(Cotizaciones_Input!$I$2:$I$295,Cotizaciones_Input!$A$2:$A$295,"PROVEEDOR 3",Cotizaciones_Input!$D$2:$D$295,$A42)</f>
        <v>208012</v>
      </c>
      <c r="J42" s="5"/>
      <c r="K42" s="5"/>
      <c r="L42" s="5">
        <f t="shared" si="3"/>
        <v>214200</v>
      </c>
      <c r="M42" s="5">
        <f t="shared" si="4"/>
        <v>214200</v>
      </c>
      <c r="N42" s="5">
        <f t="shared" si="5"/>
        <v>214200</v>
      </c>
    </row>
    <row r="43" spans="1:14" ht="180" customHeight="1" x14ac:dyDescent="0.35">
      <c r="A43" s="2">
        <v>42</v>
      </c>
      <c r="B43" s="26" t="s">
        <v>77</v>
      </c>
      <c r="C43" s="2" t="s">
        <v>77</v>
      </c>
      <c r="D43" s="2" t="s">
        <v>84</v>
      </c>
      <c r="E43" s="2" t="s">
        <v>17</v>
      </c>
      <c r="F43" s="3">
        <v>1</v>
      </c>
      <c r="G43" s="4">
        <f>SUMIFS(Cotizaciones_Input!$I$2:$I$295,Cotizaciones_Input!$A$2:$A$295,"PROVEEDOR 1",Cotizaciones_Input!$D$2:$D$295,$A43)</f>
        <v>268464</v>
      </c>
      <c r="H43" s="4">
        <f>SUMIFS(Cotizaciones_Input!$I$2:$I$295,Cotizaciones_Input!$A$2:$A$295,"PROVEEDOR 2",Cotizaciones_Input!$D$2:$D$295,$A43)</f>
        <v>291907</v>
      </c>
      <c r="I43" s="4">
        <f>SUMIFS(Cotizaciones_Input!$I$2:$I$295,Cotizaciones_Input!$A$2:$A$295,"PROVEEDOR 3",Cotizaciones_Input!$D$2:$D$295,$A43)</f>
        <v>260729</v>
      </c>
      <c r="J43" s="5"/>
      <c r="K43" s="5"/>
      <c r="L43" s="5">
        <f t="shared" si="3"/>
        <v>273700</v>
      </c>
      <c r="M43" s="5">
        <f t="shared" si="4"/>
        <v>273700</v>
      </c>
      <c r="N43" s="5">
        <f t="shared" si="5"/>
        <v>273700</v>
      </c>
    </row>
    <row r="44" spans="1:14" ht="180" customHeight="1" x14ac:dyDescent="0.35">
      <c r="A44" s="2">
        <v>43</v>
      </c>
      <c r="B44" s="26" t="s">
        <v>77</v>
      </c>
      <c r="C44" s="2" t="s">
        <v>77</v>
      </c>
      <c r="D44" s="2" t="s">
        <v>85</v>
      </c>
      <c r="E44" s="2" t="s">
        <v>17</v>
      </c>
      <c r="F44" s="3">
        <v>1</v>
      </c>
      <c r="G44" s="4">
        <f>SUMIFS(Cotizaciones_Input!$I$2:$I$295,Cotizaciones_Input!$A$2:$A$295,"PROVEEDOR 1",Cotizaciones_Input!$D$2:$D$295,$A44)</f>
        <v>261205</v>
      </c>
      <c r="H44" s="4">
        <f>SUMIFS(Cotizaciones_Input!$I$2:$I$295,Cotizaciones_Input!$A$2:$A$295,"PROVEEDOR 2",Cotizaciones_Input!$D$2:$D$295,$A44)</f>
        <v>293097</v>
      </c>
      <c r="I44" s="4">
        <f>SUMIFS(Cotizaciones_Input!$I$2:$I$295,Cotizaciones_Input!$A$2:$A$295,"PROVEEDOR 3",Cotizaciones_Input!$D$2:$D$295,$A44)</f>
        <v>266798</v>
      </c>
      <c r="J44" s="5"/>
      <c r="K44" s="5"/>
      <c r="L44" s="5">
        <f t="shared" si="3"/>
        <v>273700</v>
      </c>
      <c r="M44" s="5">
        <f t="shared" si="4"/>
        <v>273700</v>
      </c>
      <c r="N44" s="5">
        <f t="shared" si="5"/>
        <v>273700</v>
      </c>
    </row>
    <row r="45" spans="1:14" ht="180" customHeight="1" x14ac:dyDescent="0.35">
      <c r="A45" s="2">
        <v>44</v>
      </c>
      <c r="B45" s="26" t="s">
        <v>77</v>
      </c>
      <c r="C45" s="2" t="s">
        <v>77</v>
      </c>
      <c r="D45" s="2" t="s">
        <v>86</v>
      </c>
      <c r="E45" s="2" t="s">
        <v>17</v>
      </c>
      <c r="F45" s="3">
        <v>1</v>
      </c>
      <c r="G45" s="4">
        <f>SUMIFS(Cotizaciones_Input!$I$2:$I$295,Cotizaciones_Input!$A$2:$A$295,"PROVEEDOR 1",Cotizaciones_Input!$D$2:$D$295,$A45)</f>
        <v>213486</v>
      </c>
      <c r="H45" s="4">
        <f>SUMIFS(Cotizaciones_Input!$I$2:$I$295,Cotizaciones_Input!$A$2:$A$295,"PROVEEDOR 2",Cotizaciones_Input!$D$2:$D$295,$A45)</f>
        <v>239547</v>
      </c>
      <c r="I45" s="4">
        <f>SUMIFS(Cotizaciones_Input!$I$2:$I$295,Cotizaciones_Input!$A$2:$A$295,"PROVEEDOR 3",Cotizaciones_Input!$D$2:$D$295,$A45)</f>
        <v>225267</v>
      </c>
      <c r="J45" s="5"/>
      <c r="K45" s="5"/>
      <c r="L45" s="5">
        <f t="shared" si="3"/>
        <v>226100</v>
      </c>
      <c r="M45" s="5">
        <f t="shared" si="4"/>
        <v>226100</v>
      </c>
      <c r="N45" s="5">
        <f t="shared" si="5"/>
        <v>226100</v>
      </c>
    </row>
    <row r="46" spans="1:14" ht="180" customHeight="1" x14ac:dyDescent="0.35">
      <c r="A46" s="2">
        <v>45</v>
      </c>
      <c r="B46" s="26" t="s">
        <v>77</v>
      </c>
      <c r="C46" s="2" t="s">
        <v>77</v>
      </c>
      <c r="D46" s="2" t="s">
        <v>87</v>
      </c>
      <c r="E46" s="2" t="s">
        <v>17</v>
      </c>
      <c r="F46" s="3">
        <v>1</v>
      </c>
      <c r="G46" s="4">
        <f>SUMIFS(Cotizaciones_Input!$I$2:$I$295,Cotizaciones_Input!$A$2:$A$295,"PROVEEDOR 1",Cotizaciones_Input!$D$2:$D$295,$A46)</f>
        <v>278579</v>
      </c>
      <c r="H46" s="4">
        <f>SUMIFS(Cotizaciones_Input!$I$2:$I$295,Cotizaciones_Input!$A$2:$A$295,"PROVEEDOR 2",Cotizaciones_Input!$D$2:$D$295,$A46)</f>
        <v>300118</v>
      </c>
      <c r="I46" s="4">
        <f>SUMIFS(Cotizaciones_Input!$I$2:$I$295,Cotizaciones_Input!$A$2:$A$295,"PROVEEDOR 3",Cotizaciones_Input!$D$2:$D$295,$A46)</f>
        <v>278103</v>
      </c>
      <c r="J46" s="5"/>
      <c r="K46" s="5"/>
      <c r="L46" s="5">
        <f t="shared" si="3"/>
        <v>285600</v>
      </c>
      <c r="M46" s="5">
        <f t="shared" si="4"/>
        <v>285600</v>
      </c>
      <c r="N46" s="5">
        <f t="shared" si="5"/>
        <v>285600</v>
      </c>
    </row>
    <row r="47" spans="1:14" ht="180" customHeight="1" x14ac:dyDescent="0.35">
      <c r="A47" s="2">
        <v>46</v>
      </c>
      <c r="B47" s="26" t="s">
        <v>77</v>
      </c>
      <c r="C47" s="2" t="s">
        <v>77</v>
      </c>
      <c r="D47" s="2" t="s">
        <v>88</v>
      </c>
      <c r="E47" s="2" t="s">
        <v>17</v>
      </c>
      <c r="F47" s="3">
        <v>1</v>
      </c>
      <c r="G47" s="4">
        <f>SUMIFS(Cotizaciones_Input!$I$2:$I$295,Cotizaciones_Input!$A$2:$A$295,"PROVEEDOR 1",Cotizaciones_Input!$D$2:$D$295,$A47)</f>
        <v>331415</v>
      </c>
      <c r="H47" s="4">
        <f>SUMIFS(Cotizaciones_Input!$I$2:$I$295,Cotizaciones_Input!$A$2:$A$295,"PROVEEDOR 2",Cotizaciones_Input!$D$2:$D$295,$A47)</f>
        <v>370328</v>
      </c>
      <c r="I47" s="4">
        <f>SUMIFS(Cotizaciones_Input!$I$2:$I$295,Cotizaciones_Input!$A$2:$A$295,"PROVEEDOR 3",Cotizaciones_Input!$D$2:$D$295,$A47)</f>
        <v>333557</v>
      </c>
      <c r="J47" s="5"/>
      <c r="K47" s="5"/>
      <c r="L47" s="5">
        <f t="shared" si="3"/>
        <v>345100</v>
      </c>
      <c r="M47" s="5">
        <f t="shared" si="4"/>
        <v>345100</v>
      </c>
      <c r="N47" s="5">
        <f t="shared" si="5"/>
        <v>345100</v>
      </c>
    </row>
    <row r="48" spans="1:14" ht="180" customHeight="1" x14ac:dyDescent="0.35">
      <c r="A48" s="2">
        <v>47</v>
      </c>
      <c r="B48" s="26" t="s">
        <v>77</v>
      </c>
      <c r="C48" s="2" t="s">
        <v>77</v>
      </c>
      <c r="D48" s="2" t="s">
        <v>89</v>
      </c>
      <c r="E48" s="2" t="s">
        <v>17</v>
      </c>
      <c r="F48" s="3">
        <v>1</v>
      </c>
      <c r="G48" s="4">
        <f>SUMIFS(Cotizaciones_Input!$I$2:$I$295,Cotizaciones_Input!$A$2:$A$295,"PROVEEDOR 1",Cotizaciones_Input!$D$2:$D$295,$A48)</f>
        <v>561799</v>
      </c>
      <c r="H48" s="4">
        <f>SUMIFS(Cotizaciones_Input!$I$2:$I$295,Cotizaciones_Input!$A$2:$A$295,"PROVEEDOR 2",Cotizaciones_Input!$D$2:$D$295,$A48)</f>
        <v>609518</v>
      </c>
      <c r="I48" s="4">
        <f>SUMIFS(Cotizaciones_Input!$I$2:$I$295,Cotizaciones_Input!$A$2:$A$295,"PROVEEDOR 3",Cotizaciones_Input!$D$2:$D$295,$A48)</f>
        <v>542283</v>
      </c>
      <c r="J48" s="5"/>
      <c r="K48" s="5"/>
      <c r="L48" s="5">
        <f t="shared" si="3"/>
        <v>571200</v>
      </c>
      <c r="M48" s="5">
        <f t="shared" si="4"/>
        <v>571200</v>
      </c>
      <c r="N48" s="5">
        <f t="shared" si="5"/>
        <v>571200</v>
      </c>
    </row>
    <row r="49" spans="1:14" ht="180" customHeight="1" x14ac:dyDescent="0.35">
      <c r="A49" s="2">
        <v>48</v>
      </c>
      <c r="B49" s="26" t="s">
        <v>77</v>
      </c>
      <c r="C49" s="2" t="s">
        <v>77</v>
      </c>
      <c r="D49" s="2" t="s">
        <v>90</v>
      </c>
      <c r="E49" s="2" t="s">
        <v>17</v>
      </c>
      <c r="F49" s="3">
        <v>1</v>
      </c>
      <c r="G49" s="4">
        <f>SUMIFS(Cotizaciones_Input!$I$2:$I$295,Cotizaciones_Input!$A$2:$A$295,"PROVEEDOR 1",Cotizaciones_Input!$D$2:$D$295,$A49)</f>
        <v>217413</v>
      </c>
      <c r="H49" s="4">
        <f>SUMIFS(Cotizaciones_Input!$I$2:$I$295,Cotizaciones_Input!$A$2:$A$295,"PROVEEDOR 2",Cotizaciones_Input!$D$2:$D$295,$A49)</f>
        <v>232526</v>
      </c>
      <c r="I49" s="4">
        <f>SUMIFS(Cotizaciones_Input!$I$2:$I$295,Cotizaciones_Input!$A$2:$A$295,"PROVEEDOR 3",Cotizaciones_Input!$D$2:$D$295,$A49)</f>
        <v>228361</v>
      </c>
      <c r="J49" s="5">
        <v>106743</v>
      </c>
      <c r="K49" s="5"/>
      <c r="L49" s="5">
        <f t="shared" si="3"/>
        <v>226100</v>
      </c>
      <c r="M49" s="5">
        <f t="shared" si="4"/>
        <v>226100</v>
      </c>
      <c r="N49" s="5">
        <f t="shared" si="5"/>
        <v>226100</v>
      </c>
    </row>
    <row r="50" spans="1:14" ht="180" customHeight="1" x14ac:dyDescent="0.35">
      <c r="A50" s="2">
        <v>49</v>
      </c>
      <c r="B50" s="26" t="s">
        <v>77</v>
      </c>
      <c r="C50" s="2" t="s">
        <v>77</v>
      </c>
      <c r="D50" s="2" t="s">
        <v>91</v>
      </c>
      <c r="E50" s="2" t="s">
        <v>17</v>
      </c>
      <c r="F50" s="3">
        <v>1</v>
      </c>
      <c r="G50" s="4">
        <f>SUMIFS(Cotizaciones_Input!$I$2:$I$295,Cotizaciones_Input!$A$2:$A$295,"PROVEEDOR 1",Cotizaciones_Input!$D$2:$D$295,$A50)</f>
        <v>317254</v>
      </c>
      <c r="H50" s="4">
        <f>SUMIFS(Cotizaciones_Input!$I$2:$I$295,Cotizaciones_Input!$A$2:$A$295,"PROVEEDOR 2",Cotizaciones_Input!$D$2:$D$295,$A50)</f>
        <v>349860</v>
      </c>
      <c r="I50" s="4">
        <f>SUMIFS(Cotizaciones_Input!$I$2:$I$295,Cotizaciones_Input!$A$2:$A$295,"PROVEEDOR 3",Cotizaciones_Input!$D$2:$D$295,$A50)</f>
        <v>332486</v>
      </c>
      <c r="J50" s="5">
        <v>106743</v>
      </c>
      <c r="K50" s="5"/>
      <c r="L50" s="5">
        <f t="shared" si="3"/>
        <v>333200</v>
      </c>
      <c r="M50" s="5">
        <f t="shared" si="4"/>
        <v>333200</v>
      </c>
      <c r="N50" s="5">
        <f t="shared" si="5"/>
        <v>333200</v>
      </c>
    </row>
    <row r="51" spans="1:14" ht="180" customHeight="1" x14ac:dyDescent="0.35">
      <c r="A51" s="2">
        <v>50</v>
      </c>
      <c r="B51" s="26" t="s">
        <v>77</v>
      </c>
      <c r="C51" s="2" t="s">
        <v>77</v>
      </c>
      <c r="D51" s="2" t="s">
        <v>92</v>
      </c>
      <c r="E51" s="2" t="s">
        <v>17</v>
      </c>
      <c r="F51" s="3">
        <v>1</v>
      </c>
      <c r="G51" s="4">
        <f>SUMIFS(Cotizaciones_Input!$I$2:$I$295,Cotizaciones_Input!$A$2:$A$295,"PROVEEDOR 1",Cotizaciones_Input!$D$2:$D$295,$A51)</f>
        <v>247282</v>
      </c>
      <c r="H51" s="4">
        <f>SUMIFS(Cotizaciones_Input!$I$2:$I$295,Cotizaciones_Input!$A$2:$A$295,"PROVEEDOR 2",Cotizaciones_Input!$D$2:$D$295,$A51)</f>
        <v>278103</v>
      </c>
      <c r="I51" s="4">
        <f>SUMIFS(Cotizaciones_Input!$I$2:$I$295,Cotizaciones_Input!$A$2:$A$295,"PROVEEDOR 3",Cotizaciones_Input!$D$2:$D$295,$A51)</f>
        <v>260015</v>
      </c>
      <c r="J51" s="5">
        <v>106743</v>
      </c>
      <c r="K51" s="5"/>
      <c r="L51" s="5">
        <f t="shared" si="3"/>
        <v>261800</v>
      </c>
      <c r="M51" s="5">
        <f t="shared" si="4"/>
        <v>261800</v>
      </c>
      <c r="N51" s="5">
        <f t="shared" si="5"/>
        <v>261800</v>
      </c>
    </row>
    <row r="52" spans="1:14" ht="180" customHeight="1" x14ac:dyDescent="0.35">
      <c r="A52" s="2">
        <v>51</v>
      </c>
      <c r="B52" s="26" t="s">
        <v>77</v>
      </c>
      <c r="C52" s="2" t="s">
        <v>77</v>
      </c>
      <c r="D52" s="2" t="s">
        <v>93</v>
      </c>
      <c r="E52" s="2" t="s">
        <v>17</v>
      </c>
      <c r="F52" s="3">
        <v>1</v>
      </c>
      <c r="G52" s="4">
        <f>SUMIFS(Cotizaciones_Input!$I$2:$I$295,Cotizaciones_Input!$A$2:$A$295,"PROVEEDOR 1",Cotizaciones_Input!$D$2:$D$295,$A52)</f>
        <v>307972</v>
      </c>
      <c r="H52" s="4">
        <f>SUMIFS(Cotizaciones_Input!$I$2:$I$295,Cotizaciones_Input!$A$2:$A$295,"PROVEEDOR 2",Cotizaciones_Input!$D$2:$D$295,$A52)</f>
        <v>336532</v>
      </c>
      <c r="I52" s="4">
        <f>SUMIFS(Cotizaciones_Input!$I$2:$I$295,Cotizaciones_Input!$A$2:$A$295,"PROVEEDOR 3",Cotizaciones_Input!$D$2:$D$295,$A52)</f>
        <v>319396</v>
      </c>
      <c r="J52" s="5">
        <v>106743</v>
      </c>
      <c r="K52" s="5"/>
      <c r="L52" s="5">
        <f t="shared" si="3"/>
        <v>321300</v>
      </c>
      <c r="M52" s="5">
        <f t="shared" si="4"/>
        <v>321300</v>
      </c>
      <c r="N52" s="5">
        <f t="shared" si="5"/>
        <v>321300</v>
      </c>
    </row>
    <row r="53" spans="1:14" ht="180" customHeight="1" x14ac:dyDescent="0.35">
      <c r="A53" s="2">
        <v>52</v>
      </c>
      <c r="B53" s="26" t="s">
        <v>77</v>
      </c>
      <c r="C53" s="2" t="s">
        <v>77</v>
      </c>
      <c r="D53" s="2" t="s">
        <v>94</v>
      </c>
      <c r="E53" s="2" t="s">
        <v>17</v>
      </c>
      <c r="F53" s="3">
        <v>1</v>
      </c>
      <c r="G53" s="4">
        <f>SUMIFS(Cotizaciones_Input!$I$2:$I$295,Cotizaciones_Input!$A$2:$A$295,"PROVEEDOR 1",Cotizaciones_Input!$D$2:$D$295,$A53)</f>
        <v>212653</v>
      </c>
      <c r="H53" s="4">
        <f>SUMIFS(Cotizaciones_Input!$I$2:$I$295,Cotizaciones_Input!$A$2:$A$295,"PROVEEDOR 2",Cotizaciones_Input!$D$2:$D$295,$A53)</f>
        <v>231812</v>
      </c>
      <c r="I53" s="4">
        <f>SUMIFS(Cotizaciones_Input!$I$2:$I$295,Cotizaciones_Input!$A$2:$A$295,"PROVEEDOR 3",Cotizaciones_Input!$D$2:$D$295,$A53)</f>
        <v>233835</v>
      </c>
      <c r="J53" s="5">
        <v>106743</v>
      </c>
      <c r="K53" s="5"/>
      <c r="L53" s="5">
        <f t="shared" si="3"/>
        <v>226100</v>
      </c>
      <c r="M53" s="5">
        <f t="shared" si="4"/>
        <v>226100</v>
      </c>
      <c r="N53" s="5">
        <f t="shared" si="5"/>
        <v>226100</v>
      </c>
    </row>
    <row r="54" spans="1:14" ht="180" customHeight="1" x14ac:dyDescent="0.35">
      <c r="A54" s="2">
        <v>53</v>
      </c>
      <c r="B54" s="26" t="s">
        <v>77</v>
      </c>
      <c r="C54" s="2" t="s">
        <v>77</v>
      </c>
      <c r="D54" s="2" t="s">
        <v>95</v>
      </c>
      <c r="E54" s="2" t="s">
        <v>17</v>
      </c>
      <c r="F54" s="3">
        <v>1</v>
      </c>
      <c r="G54" s="4">
        <f>SUMIFS(Cotizaciones_Input!$I$2:$I$295,Cotizaciones_Input!$A$2:$A$295,"PROVEEDOR 1",Cotizaciones_Input!$D$2:$D$295,$A54)</f>
        <v>252875</v>
      </c>
      <c r="H54" s="4">
        <f>SUMIFS(Cotizaciones_Input!$I$2:$I$295,Cotizaciones_Input!$A$2:$A$295,"PROVEEDOR 2",Cotizaciones_Input!$D$2:$D$295,$A54)</f>
        <v>280602</v>
      </c>
      <c r="I54" s="4">
        <f>SUMIFS(Cotizaciones_Input!$I$2:$I$295,Cotizaciones_Input!$A$2:$A$295,"PROVEEDOR 3",Cotizaciones_Input!$D$2:$D$295,$A54)</f>
        <v>251923</v>
      </c>
      <c r="J54" s="5">
        <v>106743</v>
      </c>
      <c r="K54" s="5"/>
      <c r="L54" s="5">
        <f t="shared" si="3"/>
        <v>261800</v>
      </c>
      <c r="M54" s="5">
        <f t="shared" si="4"/>
        <v>261800</v>
      </c>
      <c r="N54" s="5">
        <f t="shared" si="5"/>
        <v>261800</v>
      </c>
    </row>
    <row r="55" spans="1:14" ht="180" customHeight="1" x14ac:dyDescent="0.35">
      <c r="A55" s="2">
        <v>54</v>
      </c>
      <c r="B55" s="26" t="s">
        <v>77</v>
      </c>
      <c r="C55" s="2" t="s">
        <v>77</v>
      </c>
      <c r="D55" s="2" t="s">
        <v>96</v>
      </c>
      <c r="E55" s="2" t="s">
        <v>17</v>
      </c>
      <c r="F55" s="3">
        <v>1</v>
      </c>
      <c r="G55" s="4">
        <f>SUMIFS(Cotizaciones_Input!$I$2:$I$295,Cotizaciones_Input!$A$2:$A$295,"PROVEEDOR 1",Cotizaciones_Input!$D$2:$D$295,$A55)</f>
        <v>314398</v>
      </c>
      <c r="H55" s="4">
        <f>SUMIFS(Cotizaciones_Input!$I$2:$I$295,Cotizaciones_Input!$A$2:$A$295,"PROVEEDOR 2",Cotizaciones_Input!$D$2:$D$295,$A55)</f>
        <v>354739</v>
      </c>
      <c r="I55" s="4">
        <f>SUMIFS(Cotizaciones_Input!$I$2:$I$295,Cotizaciones_Input!$A$2:$A$295,"PROVEEDOR 3",Cotizaciones_Input!$D$2:$D$295,$A55)</f>
        <v>330463</v>
      </c>
      <c r="J55" s="5"/>
      <c r="K55" s="5"/>
      <c r="L55" s="5">
        <f t="shared" si="3"/>
        <v>333200</v>
      </c>
      <c r="M55" s="5">
        <f t="shared" si="4"/>
        <v>333200</v>
      </c>
      <c r="N55" s="5">
        <f t="shared" si="5"/>
        <v>333200</v>
      </c>
    </row>
    <row r="56" spans="1:14" ht="180" customHeight="1" x14ac:dyDescent="0.35">
      <c r="A56" s="2">
        <v>55</v>
      </c>
      <c r="B56" s="26" t="s">
        <v>77</v>
      </c>
      <c r="C56" s="2" t="s">
        <v>77</v>
      </c>
      <c r="D56" s="2" t="s">
        <v>97</v>
      </c>
      <c r="E56" s="2" t="s">
        <v>17</v>
      </c>
      <c r="F56" s="3">
        <v>1</v>
      </c>
      <c r="G56" s="4">
        <f>SUMIFS(Cotizaciones_Input!$I$2:$I$295,Cotizaciones_Input!$A$2:$A$295,"PROVEEDOR 1",Cotizaciones_Input!$D$2:$D$295,$A56)</f>
        <v>215033</v>
      </c>
      <c r="H56" s="4">
        <f>SUMIFS(Cotizaciones_Input!$I$2:$I$295,Cotizaciones_Input!$A$2:$A$295,"PROVEEDOR 2",Cotizaciones_Input!$D$2:$D$295,$A56)</f>
        <v>238833</v>
      </c>
      <c r="I56" s="4">
        <f>SUMIFS(Cotizaciones_Input!$I$2:$I$295,Cotizaciones_Input!$A$2:$A$295,"PROVEEDOR 3",Cotizaciones_Input!$D$2:$D$295,$A56)</f>
        <v>224434</v>
      </c>
      <c r="J56" s="5">
        <v>106743</v>
      </c>
      <c r="K56" s="5"/>
      <c r="L56" s="5">
        <f t="shared" si="3"/>
        <v>226100</v>
      </c>
      <c r="M56" s="5">
        <f t="shared" si="4"/>
        <v>226100</v>
      </c>
      <c r="N56" s="5">
        <f t="shared" si="5"/>
        <v>226100</v>
      </c>
    </row>
    <row r="57" spans="1:14" ht="180" customHeight="1" x14ac:dyDescent="0.35">
      <c r="A57" s="2">
        <v>56</v>
      </c>
      <c r="B57" s="26" t="s">
        <v>77</v>
      </c>
      <c r="C57" s="2" t="s">
        <v>77</v>
      </c>
      <c r="D57" s="2" t="s">
        <v>98</v>
      </c>
      <c r="E57" s="2" t="s">
        <v>17</v>
      </c>
      <c r="F57" s="3">
        <v>1</v>
      </c>
      <c r="G57" s="4">
        <f>SUMIFS(Cotizaciones_Input!$I$2:$I$295,Cotizaciones_Input!$A$2:$A$295,"PROVEEDOR 1",Cotizaciones_Input!$D$2:$D$295,$A57)</f>
        <v>254898</v>
      </c>
      <c r="H57" s="4">
        <f>SUMIFS(Cotizaciones_Input!$I$2:$I$295,Cotizaciones_Input!$A$2:$A$295,"PROVEEDOR 2",Cotizaciones_Input!$D$2:$D$295,$A57)</f>
        <v>280840</v>
      </c>
      <c r="I57" s="4">
        <f>SUMIFS(Cotizaciones_Input!$I$2:$I$295,Cotizaciones_Input!$A$2:$A$295,"PROVEEDOR 3",Cotizaciones_Input!$D$2:$D$295,$A57)</f>
        <v>249662</v>
      </c>
      <c r="J57" s="5"/>
      <c r="K57" s="5"/>
      <c r="L57" s="5">
        <f t="shared" si="3"/>
        <v>261800</v>
      </c>
      <c r="M57" s="5">
        <f t="shared" si="4"/>
        <v>261800</v>
      </c>
      <c r="N57" s="5">
        <f t="shared" si="5"/>
        <v>261800</v>
      </c>
    </row>
    <row r="58" spans="1:14" ht="180" customHeight="1" x14ac:dyDescent="0.35">
      <c r="A58" s="2">
        <v>57</v>
      </c>
      <c r="B58" s="26" t="s">
        <v>77</v>
      </c>
      <c r="C58" s="2" t="s">
        <v>77</v>
      </c>
      <c r="D58" s="2" t="s">
        <v>99</v>
      </c>
      <c r="E58" s="2" t="s">
        <v>17</v>
      </c>
      <c r="F58" s="3">
        <v>1</v>
      </c>
      <c r="G58" s="4">
        <f>SUMIFS(Cotizaciones_Input!$I$2:$I$295,Cotizaciones_Input!$A$2:$A$295,"PROVEEDOR 1",Cotizaciones_Input!$D$2:$D$295,$A58)</f>
        <v>219317</v>
      </c>
      <c r="H58" s="4">
        <f>SUMIFS(Cotizaciones_Input!$I$2:$I$295,Cotizaciones_Input!$A$2:$A$295,"PROVEEDOR 2",Cotizaciones_Input!$D$2:$D$295,$A58)</f>
        <v>238952</v>
      </c>
      <c r="I58" s="4">
        <f>SUMIFS(Cotizaciones_Input!$I$2:$I$295,Cotizaciones_Input!$A$2:$A$295,"PROVEEDOR 3",Cotizaciones_Input!$D$2:$D$295,$A58)</f>
        <v>220031</v>
      </c>
      <c r="J58" s="5"/>
      <c r="K58" s="5"/>
      <c r="L58" s="5">
        <f t="shared" si="3"/>
        <v>226100</v>
      </c>
      <c r="M58" s="5">
        <f t="shared" si="4"/>
        <v>226100</v>
      </c>
      <c r="N58" s="5">
        <f t="shared" si="5"/>
        <v>226100</v>
      </c>
    </row>
    <row r="59" spans="1:14" ht="180" customHeight="1" x14ac:dyDescent="0.35">
      <c r="A59" s="2">
        <v>58</v>
      </c>
      <c r="B59" s="26" t="s">
        <v>77</v>
      </c>
      <c r="C59" s="2" t="s">
        <v>77</v>
      </c>
      <c r="D59" s="2" t="s">
        <v>100</v>
      </c>
      <c r="E59" s="2" t="s">
        <v>17</v>
      </c>
      <c r="F59" s="3">
        <v>1</v>
      </c>
      <c r="G59" s="4">
        <f>SUMIFS(Cotizaciones_Input!$I$2:$I$295,Cotizaciones_Input!$A$2:$A$295,"PROVEEDOR 1",Cotizaciones_Input!$D$2:$D$295,$A59)</f>
        <v>552160</v>
      </c>
      <c r="H59" s="4">
        <f>SUMIFS(Cotizaciones_Input!$I$2:$I$295,Cotizaciones_Input!$A$2:$A$295,"PROVEEDOR 2",Cotizaciones_Input!$D$2:$D$295,$A59)</f>
        <v>606781</v>
      </c>
      <c r="I59" s="4">
        <f>SUMIFS(Cotizaciones_Input!$I$2:$I$295,Cotizaciones_Input!$A$2:$A$295,"PROVEEDOR 3",Cotizaciones_Input!$D$2:$D$295,$A59)</f>
        <v>590359</v>
      </c>
      <c r="J59" s="5"/>
      <c r="K59" s="5"/>
      <c r="L59" s="5">
        <f t="shared" si="3"/>
        <v>583100</v>
      </c>
      <c r="M59" s="5">
        <f t="shared" si="4"/>
        <v>583100</v>
      </c>
      <c r="N59" s="5">
        <f t="shared" si="5"/>
        <v>583100</v>
      </c>
    </row>
    <row r="60" spans="1:14" ht="180" customHeight="1" x14ac:dyDescent="0.35">
      <c r="A60" s="2">
        <v>59</v>
      </c>
      <c r="B60" s="26" t="s">
        <v>77</v>
      </c>
      <c r="C60" s="2" t="s">
        <v>77</v>
      </c>
      <c r="D60" s="2" t="s">
        <v>101</v>
      </c>
      <c r="E60" s="2" t="s">
        <v>17</v>
      </c>
      <c r="F60" s="3">
        <v>1</v>
      </c>
      <c r="G60" s="4">
        <f>SUMIFS(Cotizaciones_Input!$I$2:$I$295,Cotizaciones_Input!$A$2:$A$295,"PROVEEDOR 1",Cotizaciones_Input!$D$2:$D$295,$A60)</f>
        <v>666876</v>
      </c>
      <c r="H60" s="4">
        <f>SUMIFS(Cotizaciones_Input!$I$2:$I$295,Cotizaciones_Input!$A$2:$A$295,"PROVEEDOR 2",Cotizaciones_Input!$D$2:$D$295,$A60)</f>
        <v>733992</v>
      </c>
      <c r="I60" s="4">
        <f>SUMIFS(Cotizaciones_Input!$I$2:$I$295,Cotizaciones_Input!$A$2:$A$295,"PROVEEDOR 3",Cotizaciones_Input!$D$2:$D$295,$A60)</f>
        <v>669732</v>
      </c>
      <c r="J60" s="5"/>
      <c r="K60" s="5"/>
      <c r="L60" s="5">
        <f t="shared" si="3"/>
        <v>690200</v>
      </c>
      <c r="M60" s="5">
        <f t="shared" si="4"/>
        <v>690200</v>
      </c>
      <c r="N60" s="5">
        <f t="shared" si="5"/>
        <v>690200</v>
      </c>
    </row>
    <row r="61" spans="1:14" ht="180" customHeight="1" x14ac:dyDescent="0.35">
      <c r="A61" s="2">
        <v>60</v>
      </c>
      <c r="B61" s="26" t="s">
        <v>77</v>
      </c>
      <c r="C61" s="2" t="s">
        <v>77</v>
      </c>
      <c r="D61" s="2" t="s">
        <v>102</v>
      </c>
      <c r="E61" s="2" t="s">
        <v>17</v>
      </c>
      <c r="F61" s="3">
        <v>1</v>
      </c>
      <c r="G61" s="4">
        <f>SUMIFS(Cotizaciones_Input!$I$2:$I$295,Cotizaciones_Input!$A$2:$A$295,"PROVEEDOR 1",Cotizaciones_Input!$D$2:$D$295,$A61)</f>
        <v>666638</v>
      </c>
      <c r="H61" s="4">
        <f>SUMIFS(Cotizaciones_Input!$I$2:$I$295,Cotizaciones_Input!$A$2:$A$295,"PROVEEDOR 2",Cotizaciones_Input!$D$2:$D$295,$A61)</f>
        <v>711977</v>
      </c>
      <c r="I61" s="4">
        <f>SUMIFS(Cotizaciones_Input!$I$2:$I$295,Cotizaciones_Input!$A$2:$A$295,"PROVEEDOR 3",Cotizaciones_Input!$D$2:$D$295,$A61)</f>
        <v>656285</v>
      </c>
      <c r="J61" s="5"/>
      <c r="K61" s="5"/>
      <c r="L61" s="5">
        <f t="shared" si="3"/>
        <v>678300</v>
      </c>
      <c r="M61" s="5">
        <f t="shared" si="4"/>
        <v>678300</v>
      </c>
      <c r="N61" s="5">
        <f t="shared" si="5"/>
        <v>678300</v>
      </c>
    </row>
    <row r="62" spans="1:14" ht="180" customHeight="1" x14ac:dyDescent="0.35">
      <c r="A62" s="2">
        <v>61</v>
      </c>
      <c r="B62" s="26" t="s">
        <v>77</v>
      </c>
      <c r="C62" s="2" t="s">
        <v>77</v>
      </c>
      <c r="D62" s="2" t="s">
        <v>103</v>
      </c>
      <c r="E62" s="2" t="s">
        <v>17</v>
      </c>
      <c r="F62" s="3">
        <v>1</v>
      </c>
      <c r="G62" s="4">
        <f>SUMIFS(Cotizaciones_Input!$I$2:$I$295,Cotizaciones_Input!$A$2:$A$295,"PROVEEDOR 1",Cotizaciones_Input!$D$2:$D$295,$A62)</f>
        <v>659617</v>
      </c>
      <c r="H62" s="4">
        <f>SUMIFS(Cotizaciones_Input!$I$2:$I$295,Cotizaciones_Input!$A$2:$A$295,"PROVEEDOR 2",Cotizaciones_Input!$D$2:$D$295,$A62)</f>
        <v>699839</v>
      </c>
      <c r="I62" s="4">
        <f>SUMIFS(Cotizaciones_Input!$I$2:$I$295,Cotizaciones_Input!$A$2:$A$295,"PROVEEDOR 3",Cotizaciones_Input!$D$2:$D$295,$A62)</f>
        <v>675444</v>
      </c>
      <c r="J62" s="5"/>
      <c r="K62" s="5"/>
      <c r="L62" s="5">
        <f t="shared" si="3"/>
        <v>678300</v>
      </c>
      <c r="M62" s="5">
        <f t="shared" si="4"/>
        <v>678300</v>
      </c>
      <c r="N62" s="5">
        <f t="shared" si="5"/>
        <v>678300</v>
      </c>
    </row>
    <row r="63" spans="1:14" ht="180" customHeight="1" x14ac:dyDescent="0.35">
      <c r="A63" s="2">
        <v>62</v>
      </c>
      <c r="B63" s="26" t="s">
        <v>77</v>
      </c>
      <c r="C63" s="2" t="s">
        <v>77</v>
      </c>
      <c r="D63" s="2" t="s">
        <v>104</v>
      </c>
      <c r="E63" s="2" t="s">
        <v>17</v>
      </c>
      <c r="F63" s="3">
        <v>1</v>
      </c>
      <c r="G63" s="4">
        <f>SUMIFS(Cotizaciones_Input!$I$2:$I$295,Cotizaciones_Input!$A$2:$A$295,"PROVEEDOR 1",Cotizaciones_Input!$D$2:$D$295,$A63)</f>
        <v>644385</v>
      </c>
      <c r="H63" s="4">
        <f>SUMIFS(Cotizaciones_Input!$I$2:$I$295,Cotizaciones_Input!$A$2:$A$295,"PROVEEDOR 2",Cotizaciones_Input!$D$2:$D$295,$A63)</f>
        <v>715190</v>
      </c>
      <c r="I63" s="4">
        <f>SUMIFS(Cotizaciones_Input!$I$2:$I$295,Cotizaciones_Input!$A$2:$A$295,"PROVEEDOR 3",Cotizaciones_Input!$D$2:$D$295,$A63)</f>
        <v>675325</v>
      </c>
      <c r="J63" s="5"/>
      <c r="K63" s="5"/>
      <c r="L63" s="5">
        <f t="shared" si="3"/>
        <v>678300</v>
      </c>
      <c r="M63" s="5">
        <f t="shared" si="4"/>
        <v>678300</v>
      </c>
      <c r="N63" s="5">
        <f t="shared" si="5"/>
        <v>678300</v>
      </c>
    </row>
    <row r="64" spans="1:14" ht="180" customHeight="1" x14ac:dyDescent="0.35">
      <c r="A64" s="2">
        <v>63</v>
      </c>
      <c r="B64" s="26" t="s">
        <v>77</v>
      </c>
      <c r="C64" s="2" t="s">
        <v>77</v>
      </c>
      <c r="D64" s="2" t="s">
        <v>105</v>
      </c>
      <c r="E64" s="2" t="s">
        <v>17</v>
      </c>
      <c r="F64" s="3">
        <v>1</v>
      </c>
      <c r="G64" s="4">
        <f>SUMIFS(Cotizaciones_Input!$I$2:$I$295,Cotizaciones_Input!$A$2:$A$295,"PROVEEDOR 1",Cotizaciones_Input!$D$2:$D$295,$A64)</f>
        <v>666876</v>
      </c>
      <c r="H64" s="4">
        <f>SUMIFS(Cotizaciones_Input!$I$2:$I$295,Cotizaciones_Input!$A$2:$A$295,"PROVEEDOR 2",Cotizaciones_Input!$D$2:$D$295,$A64)</f>
        <v>724948</v>
      </c>
      <c r="I64" s="4">
        <f>SUMIFS(Cotizaciones_Input!$I$2:$I$295,Cotizaciones_Input!$A$2:$A$295,"PROVEEDOR 3",Cotizaciones_Input!$D$2:$D$295,$A64)</f>
        <v>643076</v>
      </c>
      <c r="J64" s="5"/>
      <c r="K64" s="5"/>
      <c r="L64" s="5">
        <f t="shared" si="3"/>
        <v>678300</v>
      </c>
      <c r="M64" s="5">
        <f t="shared" si="4"/>
        <v>678300</v>
      </c>
      <c r="N64" s="5">
        <f t="shared" si="5"/>
        <v>678300</v>
      </c>
    </row>
    <row r="65" spans="1:14" ht="180" customHeight="1" x14ac:dyDescent="0.35">
      <c r="A65" s="2">
        <v>64</v>
      </c>
      <c r="B65" s="26" t="s">
        <v>77</v>
      </c>
      <c r="C65" s="2" t="s">
        <v>77</v>
      </c>
      <c r="D65" s="2" t="s">
        <v>106</v>
      </c>
      <c r="E65" s="2" t="s">
        <v>17</v>
      </c>
      <c r="F65" s="3">
        <v>1</v>
      </c>
      <c r="G65" s="4">
        <f>SUMIFS(Cotizaciones_Input!$I$2:$I$295,Cotizaciones_Input!$A$2:$A$295,"PROVEEDOR 1",Cotizaciones_Input!$D$2:$D$295,$A65)</f>
        <v>641529</v>
      </c>
      <c r="H65" s="4">
        <f>SUMIFS(Cotizaciones_Input!$I$2:$I$295,Cotizaciones_Input!$A$2:$A$295,"PROVEEDOR 2",Cotizaciones_Input!$D$2:$D$295,$A65)</f>
        <v>685916</v>
      </c>
      <c r="I65" s="4">
        <f>SUMIFS(Cotizaciones_Input!$I$2:$I$295,Cotizaciones_Input!$A$2:$A$295,"PROVEEDOR 3",Cotizaciones_Input!$D$2:$D$295,$A65)</f>
        <v>671755</v>
      </c>
      <c r="J65" s="5"/>
      <c r="K65" s="5"/>
      <c r="L65" s="5">
        <f t="shared" si="3"/>
        <v>666400</v>
      </c>
      <c r="M65" s="5">
        <f t="shared" si="4"/>
        <v>666400</v>
      </c>
      <c r="N65" s="5">
        <f t="shared" si="5"/>
        <v>666400</v>
      </c>
    </row>
    <row r="66" spans="1:14" ht="180" customHeight="1" x14ac:dyDescent="0.35">
      <c r="A66" s="2">
        <v>65</v>
      </c>
      <c r="B66" s="26" t="s">
        <v>77</v>
      </c>
      <c r="C66" s="2" t="s">
        <v>77</v>
      </c>
      <c r="D66" s="2" t="s">
        <v>107</v>
      </c>
      <c r="E66" s="2" t="s">
        <v>17</v>
      </c>
      <c r="F66" s="3">
        <v>1</v>
      </c>
      <c r="G66" s="4">
        <f>SUMIFS(Cotizaciones_Input!$I$2:$I$295,Cotizaciones_Input!$A$2:$A$295,"PROVEEDOR 1",Cotizaciones_Input!$D$2:$D$295,$A66)</f>
        <v>652239</v>
      </c>
      <c r="H66" s="4">
        <f>SUMIFS(Cotizaciones_Input!$I$2:$I$295,Cotizaciones_Input!$A$2:$A$295,"PROVEEDOR 2",Cotizaciones_Input!$D$2:$D$295,$A66)</f>
        <v>720545</v>
      </c>
      <c r="I66" s="4">
        <f>SUMIFS(Cotizaciones_Input!$I$2:$I$295,Cotizaciones_Input!$A$2:$A$295,"PROVEEDOR 3",Cotizaciones_Input!$D$2:$D$295,$A66)</f>
        <v>644266</v>
      </c>
      <c r="J66" s="5"/>
      <c r="K66" s="5"/>
      <c r="L66" s="5">
        <f t="shared" ref="L66:L99" si="6">IF(COUNT(G66:I66)&gt;=1,AVERAGE(G66:I66),"")</f>
        <v>672350</v>
      </c>
      <c r="M66" s="5">
        <f t="shared" ref="M66:M97" si="7">L66</f>
        <v>672350</v>
      </c>
      <c r="N66" s="5">
        <f t="shared" ref="N66:N97" si="8">IF(OR(F66="",M66=""),"",F66*M66)</f>
        <v>672350</v>
      </c>
    </row>
    <row r="67" spans="1:14" ht="180" customHeight="1" x14ac:dyDescent="0.35">
      <c r="A67" s="2">
        <v>66</v>
      </c>
      <c r="B67" s="26" t="s">
        <v>77</v>
      </c>
      <c r="C67" s="2" t="s">
        <v>77</v>
      </c>
      <c r="D67" s="2" t="s">
        <v>108</v>
      </c>
      <c r="E67" s="2" t="s">
        <v>17</v>
      </c>
      <c r="F67" s="3">
        <v>1</v>
      </c>
      <c r="G67" s="4">
        <f>SUMIFS(Cotizaciones_Input!$I$2:$I$295,Cotizaciones_Input!$A$2:$A$295,"PROVEEDOR 1",Cotizaciones_Input!$D$2:$D$295,$A67)</f>
        <v>649859</v>
      </c>
      <c r="H67" s="4">
        <f>SUMIFS(Cotizaciones_Input!$I$2:$I$295,Cotizaciones_Input!$A$2:$A$295,"PROVEEDOR 2",Cotizaciones_Input!$D$2:$D$295,$A67)</f>
        <v>713524</v>
      </c>
      <c r="I67" s="4">
        <f>SUMIFS(Cotizaciones_Input!$I$2:$I$295,Cotizaciones_Input!$A$2:$A$295,"PROVEEDOR 3",Cotizaciones_Input!$D$2:$D$295,$A67)</f>
        <v>635817</v>
      </c>
      <c r="J67" s="5"/>
      <c r="K67" s="5"/>
      <c r="L67" s="5">
        <f t="shared" si="6"/>
        <v>666400</v>
      </c>
      <c r="M67" s="5">
        <f t="shared" si="7"/>
        <v>666400</v>
      </c>
      <c r="N67" s="5">
        <f t="shared" si="8"/>
        <v>666400</v>
      </c>
    </row>
    <row r="68" spans="1:14" ht="180" customHeight="1" x14ac:dyDescent="0.35">
      <c r="A68" s="2">
        <v>67</v>
      </c>
      <c r="B68" s="26" t="s">
        <v>77</v>
      </c>
      <c r="C68" s="2" t="s">
        <v>77</v>
      </c>
      <c r="D68" s="2" t="s">
        <v>109</v>
      </c>
      <c r="E68" s="2" t="s">
        <v>17</v>
      </c>
      <c r="F68" s="3">
        <v>1</v>
      </c>
      <c r="G68" s="4">
        <f>SUMIFS(Cotizaciones_Input!$I$2:$I$295,Cotizaciones_Input!$A$2:$A$295,"PROVEEDOR 1",Cotizaciones_Input!$D$2:$D$295,$A68)</f>
        <v>641291</v>
      </c>
      <c r="H68" s="4">
        <f>SUMIFS(Cotizaciones_Input!$I$2:$I$295,Cotizaciones_Input!$A$2:$A$295,"PROVEEDOR 2",Cotizaciones_Input!$D$2:$D$295,$A68)</f>
        <v>703052</v>
      </c>
      <c r="I68" s="4">
        <f>SUMIFS(Cotizaciones_Input!$I$2:$I$295,Cotizaciones_Input!$A$2:$A$295,"PROVEEDOR 3",Cotizaciones_Input!$D$2:$D$295,$A68)</f>
        <v>672707</v>
      </c>
      <c r="J68" s="5"/>
      <c r="K68" s="5"/>
      <c r="L68" s="5">
        <f t="shared" si="6"/>
        <v>672350</v>
      </c>
      <c r="M68" s="5">
        <f t="shared" si="7"/>
        <v>672350</v>
      </c>
      <c r="N68" s="5">
        <f t="shared" si="8"/>
        <v>672350</v>
      </c>
    </row>
    <row r="69" spans="1:14" ht="180" customHeight="1" x14ac:dyDescent="0.35">
      <c r="A69" s="2">
        <v>68</v>
      </c>
      <c r="B69" s="26" t="s">
        <v>77</v>
      </c>
      <c r="C69" s="2" t="s">
        <v>77</v>
      </c>
      <c r="D69" s="2" t="s">
        <v>110</v>
      </c>
      <c r="E69" s="2" t="s">
        <v>17</v>
      </c>
      <c r="F69" s="3">
        <v>1</v>
      </c>
      <c r="G69" s="4">
        <f>SUMIFS(Cotizaciones_Input!$I$2:$I$295,Cotizaciones_Input!$A$2:$A$295,"PROVEEDOR 1",Cotizaciones_Input!$D$2:$D$295,$A69)</f>
        <v>639030</v>
      </c>
      <c r="H69" s="4">
        <f>SUMIFS(Cotizaciones_Input!$I$2:$I$295,Cotizaciones_Input!$A$2:$A$295,"PROVEEDOR 2",Cotizaciones_Input!$D$2:$D$295,$A69)</f>
        <v>687939</v>
      </c>
      <c r="I69" s="4">
        <f>SUMIFS(Cotizaciones_Input!$I$2:$I$295,Cotizaciones_Input!$A$2:$A$295,"PROVEEDOR 3",Cotizaciones_Input!$D$2:$D$295,$A69)</f>
        <v>636531</v>
      </c>
      <c r="J69" s="5"/>
      <c r="K69" s="5"/>
      <c r="L69" s="5">
        <f t="shared" si="6"/>
        <v>654500</v>
      </c>
      <c r="M69" s="5">
        <f t="shared" si="7"/>
        <v>654500</v>
      </c>
      <c r="N69" s="5">
        <f t="shared" si="8"/>
        <v>654500</v>
      </c>
    </row>
    <row r="70" spans="1:14" ht="180" customHeight="1" x14ac:dyDescent="0.35">
      <c r="A70" s="2">
        <v>69</v>
      </c>
      <c r="B70" s="26" t="s">
        <v>77</v>
      </c>
      <c r="C70" s="2" t="s">
        <v>77</v>
      </c>
      <c r="D70" s="2" t="s">
        <v>111</v>
      </c>
      <c r="E70" s="2" t="s">
        <v>17</v>
      </c>
      <c r="F70" s="3">
        <v>1</v>
      </c>
      <c r="G70" s="4">
        <f>SUMIFS(Cotizaciones_Input!$I$2:$I$295,Cotizaciones_Input!$A$2:$A$295,"PROVEEDOR 1",Cotizaciones_Input!$D$2:$D$295,$A70)</f>
        <v>626654</v>
      </c>
      <c r="H70" s="4">
        <f>SUMIFS(Cotizaciones_Input!$I$2:$I$295,Cotizaciones_Input!$A$2:$A$295,"PROVEEDOR 2",Cotizaciones_Input!$D$2:$D$295,$A70)</f>
        <v>677467</v>
      </c>
      <c r="I70" s="4">
        <f>SUMIFS(Cotizaciones_Input!$I$2:$I$295,Cotizaciones_Input!$A$2:$A$295,"PROVEEDOR 3",Cotizaciones_Input!$D$2:$D$295,$A70)</f>
        <v>677229</v>
      </c>
      <c r="J70" s="5"/>
      <c r="K70" s="5"/>
      <c r="L70" s="5">
        <f t="shared" si="6"/>
        <v>660450</v>
      </c>
      <c r="M70" s="5">
        <f t="shared" si="7"/>
        <v>660450</v>
      </c>
      <c r="N70" s="5">
        <f t="shared" si="8"/>
        <v>660450</v>
      </c>
    </row>
    <row r="71" spans="1:14" ht="180" customHeight="1" x14ac:dyDescent="0.35">
      <c r="A71" s="2">
        <v>70</v>
      </c>
      <c r="B71" s="26" t="s">
        <v>77</v>
      </c>
      <c r="C71" s="2" t="s">
        <v>77</v>
      </c>
      <c r="D71" s="2" t="s">
        <v>112</v>
      </c>
      <c r="E71" s="2" t="s">
        <v>17</v>
      </c>
      <c r="F71" s="3">
        <v>1</v>
      </c>
      <c r="G71" s="4">
        <f>SUMIFS(Cotizaciones_Input!$I$2:$I$295,Cotizaciones_Input!$A$2:$A$295,"PROVEEDOR 1",Cotizaciones_Input!$D$2:$D$295,$A71)</f>
        <v>505869</v>
      </c>
      <c r="H71" s="4">
        <f>SUMIFS(Cotizaciones_Input!$I$2:$I$295,Cotizaciones_Input!$A$2:$A$295,"PROVEEDOR 2",Cotizaciones_Input!$D$2:$D$295,$A71)</f>
        <v>572628</v>
      </c>
      <c r="I71" s="4">
        <f>SUMIFS(Cotizaciones_Input!$I$2:$I$295,Cotizaciones_Input!$A$2:$A$295,"PROVEEDOR 3",Cotizaciones_Input!$D$2:$D$295,$A71)</f>
        <v>528003</v>
      </c>
      <c r="J71" s="5"/>
      <c r="K71" s="5"/>
      <c r="L71" s="5">
        <f t="shared" si="6"/>
        <v>535500</v>
      </c>
      <c r="M71" s="5">
        <f t="shared" si="7"/>
        <v>535500</v>
      </c>
      <c r="N71" s="5">
        <f t="shared" si="8"/>
        <v>535500</v>
      </c>
    </row>
    <row r="72" spans="1:14" ht="180" customHeight="1" x14ac:dyDescent="0.35">
      <c r="A72" s="2">
        <v>71</v>
      </c>
      <c r="B72" s="26" t="s">
        <v>77</v>
      </c>
      <c r="C72" s="2" t="s">
        <v>77</v>
      </c>
      <c r="D72" s="2" t="s">
        <v>113</v>
      </c>
      <c r="E72" s="2" t="s">
        <v>17</v>
      </c>
      <c r="F72" s="3">
        <v>1</v>
      </c>
      <c r="G72" s="4">
        <f>SUMIFS(Cotizaciones_Input!$I$2:$I$295,Cotizaciones_Input!$A$2:$A$295,"PROVEEDOR 1",Cotizaciones_Input!$D$2:$D$295,$A72)</f>
        <v>504560</v>
      </c>
      <c r="H72" s="4">
        <f>SUMIFS(Cotizaciones_Input!$I$2:$I$295,Cotizaciones_Input!$A$2:$A$295,"PROVEEDOR 2",Cotizaciones_Input!$D$2:$D$295,$A72)</f>
        <v>558229</v>
      </c>
      <c r="I72" s="4">
        <f>SUMIFS(Cotizaciones_Input!$I$2:$I$295,Cotizaciones_Input!$A$2:$A$295,"PROVEEDOR 3",Cotizaciones_Input!$D$2:$D$295,$A72)</f>
        <v>543711</v>
      </c>
      <c r="J72" s="5"/>
      <c r="K72" s="5"/>
      <c r="L72" s="5">
        <f t="shared" si="6"/>
        <v>535500</v>
      </c>
      <c r="M72" s="5">
        <f t="shared" si="7"/>
        <v>535500</v>
      </c>
      <c r="N72" s="5">
        <f t="shared" si="8"/>
        <v>535500</v>
      </c>
    </row>
    <row r="73" spans="1:14" ht="180" customHeight="1" x14ac:dyDescent="0.35">
      <c r="A73" s="2">
        <v>72</v>
      </c>
      <c r="B73" s="26" t="s">
        <v>77</v>
      </c>
      <c r="C73" s="2" t="s">
        <v>77</v>
      </c>
      <c r="D73" s="2" t="s">
        <v>114</v>
      </c>
      <c r="E73" s="2" t="s">
        <v>17</v>
      </c>
      <c r="F73" s="3">
        <v>1</v>
      </c>
      <c r="G73" s="4">
        <f>SUMIFS(Cotizaciones_Input!$I$2:$I$295,Cotizaciones_Input!$A$2:$A$295,"PROVEEDOR 1",Cotizaciones_Input!$D$2:$D$295,$A73)</f>
        <v>591549</v>
      </c>
      <c r="H73" s="4">
        <f>SUMIFS(Cotizaciones_Input!$I$2:$I$295,Cotizaciones_Input!$A$2:$A$295,"PROVEEDOR 2",Cotizaciones_Input!$D$2:$D$295,$A73)</f>
        <v>658070</v>
      </c>
      <c r="I73" s="4">
        <f>SUMIFS(Cotizaciones_Input!$I$2:$I$295,Cotizaciones_Input!$A$2:$A$295,"PROVEEDOR 3",Cotizaciones_Input!$D$2:$D$295,$A73)</f>
        <v>606781</v>
      </c>
      <c r="J73" s="5"/>
      <c r="K73" s="5"/>
      <c r="L73" s="5">
        <f t="shared" si="6"/>
        <v>618800</v>
      </c>
      <c r="M73" s="5">
        <f t="shared" si="7"/>
        <v>618800</v>
      </c>
      <c r="N73" s="5">
        <f t="shared" si="8"/>
        <v>618800</v>
      </c>
    </row>
    <row r="74" spans="1:14" ht="180" customHeight="1" x14ac:dyDescent="0.35">
      <c r="A74" s="2">
        <v>73</v>
      </c>
      <c r="B74" s="26" t="s">
        <v>77</v>
      </c>
      <c r="C74" s="2" t="s">
        <v>77</v>
      </c>
      <c r="D74" s="2" t="s">
        <v>115</v>
      </c>
      <c r="E74" s="2" t="s">
        <v>17</v>
      </c>
      <c r="F74" s="3">
        <v>1</v>
      </c>
      <c r="G74" s="4">
        <f>SUMIFS(Cotizaciones_Input!$I$2:$I$295,Cotizaciones_Input!$A$2:$A$295,"PROVEEDOR 1",Cotizaciones_Input!$D$2:$D$295,$A74)</f>
        <v>459221</v>
      </c>
      <c r="H74" s="4">
        <f>SUMIFS(Cotizaciones_Input!$I$2:$I$295,Cotizaciones_Input!$A$2:$A$295,"PROVEEDOR 2",Cotizaciones_Input!$D$2:$D$295,$A74)</f>
        <v>512533</v>
      </c>
      <c r="I74" s="4">
        <f>SUMIFS(Cotizaciones_Input!$I$2:$I$295,Cotizaciones_Input!$A$2:$A$295,"PROVEEDOR 3",Cotizaciones_Input!$D$2:$D$295,$A74)</f>
        <v>491946</v>
      </c>
      <c r="J74" s="5"/>
      <c r="K74" s="5"/>
      <c r="L74" s="5">
        <f t="shared" si="6"/>
        <v>487900</v>
      </c>
      <c r="M74" s="5">
        <f t="shared" si="7"/>
        <v>487900</v>
      </c>
      <c r="N74" s="5">
        <f t="shared" si="8"/>
        <v>487900</v>
      </c>
    </row>
    <row r="75" spans="1:14" ht="180" customHeight="1" x14ac:dyDescent="0.35">
      <c r="A75" s="2">
        <v>74</v>
      </c>
      <c r="B75" s="26" t="s">
        <v>77</v>
      </c>
      <c r="C75" s="2" t="s">
        <v>77</v>
      </c>
      <c r="D75" s="2" t="s">
        <v>116</v>
      </c>
      <c r="E75" s="2" t="s">
        <v>17</v>
      </c>
      <c r="F75" s="3">
        <v>1</v>
      </c>
      <c r="G75" s="4">
        <f>SUMIFS(Cotizaciones_Input!$I$2:$I$295,Cotizaciones_Input!$A$2:$A$295,"PROVEEDOR 1",Cotizaciones_Input!$D$2:$D$295,$A75)</f>
        <v>636293</v>
      </c>
      <c r="H75" s="4">
        <f>SUMIFS(Cotizaciones_Input!$I$2:$I$295,Cotizaciones_Input!$A$2:$A$295,"PROVEEDOR 2",Cotizaciones_Input!$D$2:$D$295,$A75)</f>
        <v>693175</v>
      </c>
      <c r="I75" s="4">
        <f>SUMIFS(Cotizaciones_Input!$I$2:$I$295,Cotizaciones_Input!$A$2:$A$295,"PROVEEDOR 3",Cotizaciones_Input!$D$2:$D$295,$A75)</f>
        <v>669732</v>
      </c>
      <c r="J75" s="5"/>
      <c r="K75" s="5"/>
      <c r="L75" s="5">
        <f t="shared" si="6"/>
        <v>666400</v>
      </c>
      <c r="M75" s="5">
        <f t="shared" si="7"/>
        <v>666400</v>
      </c>
      <c r="N75" s="5">
        <f t="shared" si="8"/>
        <v>666400</v>
      </c>
    </row>
    <row r="76" spans="1:14" ht="180" customHeight="1" x14ac:dyDescent="0.35">
      <c r="A76" s="2">
        <v>75</v>
      </c>
      <c r="B76" s="26" t="s">
        <v>77</v>
      </c>
      <c r="C76" s="2" t="s">
        <v>77</v>
      </c>
      <c r="D76" s="2" t="s">
        <v>117</v>
      </c>
      <c r="E76" s="2" t="s">
        <v>17</v>
      </c>
      <c r="F76" s="3">
        <v>1</v>
      </c>
      <c r="G76" s="4">
        <f>SUMIFS(Cotizaciones_Input!$I$2:$I$295,Cotizaciones_Input!$A$2:$A$295,"PROVEEDOR 1",Cotizaciones_Input!$D$2:$D$295,$A76)</f>
        <v>647598</v>
      </c>
      <c r="H76" s="4">
        <f>SUMIFS(Cotizaciones_Input!$I$2:$I$295,Cotizaciones_Input!$A$2:$A$295,"PROVEEDOR 2",Cotizaciones_Input!$D$2:$D$295,$A76)</f>
        <v>699363</v>
      </c>
      <c r="I76" s="4">
        <f>SUMIFS(Cotizaciones_Input!$I$2:$I$295,Cotizaciones_Input!$A$2:$A$295,"PROVEEDOR 3",Cotizaciones_Input!$D$2:$D$295,$A76)</f>
        <v>687939</v>
      </c>
      <c r="J76" s="5"/>
      <c r="K76" s="5"/>
      <c r="L76" s="5">
        <f t="shared" si="6"/>
        <v>678300</v>
      </c>
      <c r="M76" s="5">
        <f t="shared" si="7"/>
        <v>678300</v>
      </c>
      <c r="N76" s="5">
        <f t="shared" si="8"/>
        <v>678300</v>
      </c>
    </row>
    <row r="77" spans="1:14" ht="180" customHeight="1" x14ac:dyDescent="0.35">
      <c r="A77" s="2">
        <v>76</v>
      </c>
      <c r="B77" s="26" t="s">
        <v>118</v>
      </c>
      <c r="C77" s="2" t="s">
        <v>119</v>
      </c>
      <c r="D77" s="2" t="s">
        <v>120</v>
      </c>
      <c r="E77" s="2" t="s">
        <v>17</v>
      </c>
      <c r="F77" s="3">
        <v>1</v>
      </c>
      <c r="G77" s="4">
        <f>SUMIFS(Cotizaciones_Input!$I$2:$I$295,Cotizaciones_Input!$A$2:$A$295,"PROVEEDOR 1",Cotizaciones_Input!$D$2:$D$295,$A77)</f>
        <v>25726967</v>
      </c>
      <c r="H77" s="4">
        <f>SUMIFS(Cotizaciones_Input!$I$2:$I$295,Cotizaciones_Input!$A$2:$A$295,"PROVEEDOR 2",Cotizaciones_Input!$D$2:$D$295,$A77)</f>
        <v>27582772</v>
      </c>
      <c r="I77" s="4">
        <f>SUMIFS(Cotizaciones_Input!$I$2:$I$295,Cotizaciones_Input!$A$2:$A$295,"PROVEEDOR 3",Cotizaciones_Input!$D$2:$D$295,$A77)</f>
        <v>25230261</v>
      </c>
      <c r="J77" s="5"/>
      <c r="K77" s="5"/>
      <c r="L77" s="5">
        <f t="shared" si="6"/>
        <v>26180000</v>
      </c>
      <c r="M77" s="5">
        <f t="shared" si="7"/>
        <v>26180000</v>
      </c>
      <c r="N77" s="5">
        <f t="shared" si="8"/>
        <v>26180000</v>
      </c>
    </row>
    <row r="78" spans="1:14" ht="180" customHeight="1" x14ac:dyDescent="0.35">
      <c r="A78" s="2">
        <v>77</v>
      </c>
      <c r="B78" s="26" t="s">
        <v>121</v>
      </c>
      <c r="C78" s="2" t="s">
        <v>119</v>
      </c>
      <c r="D78" s="2" t="s">
        <v>122</v>
      </c>
      <c r="E78" s="2" t="s">
        <v>17</v>
      </c>
      <c r="F78" s="3">
        <v>1</v>
      </c>
      <c r="G78" s="4">
        <f>SUMIFS(Cotizaciones_Input!$I$2:$I$295,Cotizaciones_Input!$A$2:$A$295,"PROVEEDOR 1",Cotizaciones_Input!$D$2:$D$295,$A78)</f>
        <v>19749002</v>
      </c>
      <c r="H78" s="4">
        <f>SUMIFS(Cotizaciones_Input!$I$2:$I$295,Cotizaciones_Input!$A$2:$A$295,"PROVEEDOR 2",Cotizaciones_Input!$D$2:$D$295,$A78)</f>
        <v>20891402</v>
      </c>
      <c r="I78" s="4">
        <f>SUMIFS(Cotizaciones_Input!$I$2:$I$295,Cotizaciones_Input!$A$2:$A$295,"PROVEEDOR 3",Cotizaciones_Input!$D$2:$D$295,$A78)</f>
        <v>20049596</v>
      </c>
      <c r="J78" s="5"/>
      <c r="K78" s="5"/>
      <c r="L78" s="5">
        <f t="shared" si="6"/>
        <v>20230000</v>
      </c>
      <c r="M78" s="5">
        <f t="shared" si="7"/>
        <v>20230000</v>
      </c>
      <c r="N78" s="5">
        <f t="shared" si="8"/>
        <v>20230000</v>
      </c>
    </row>
    <row r="79" spans="1:14" ht="180" customHeight="1" x14ac:dyDescent="0.35">
      <c r="A79" s="2">
        <v>78</v>
      </c>
      <c r="B79" s="26" t="s">
        <v>123</v>
      </c>
      <c r="C79" s="2" t="s">
        <v>119</v>
      </c>
      <c r="D79" s="2" t="s">
        <v>124</v>
      </c>
      <c r="E79" s="2" t="s">
        <v>17</v>
      </c>
      <c r="F79" s="3">
        <v>1</v>
      </c>
      <c r="G79" s="4">
        <f>SUMIFS(Cotizaciones_Input!$I$2:$I$295,Cotizaciones_Input!$A$2:$A$295,"PROVEEDOR 1",Cotizaciones_Input!$D$2:$D$295,$A79)</f>
        <v>14903560</v>
      </c>
      <c r="H79" s="4">
        <f>SUMIFS(Cotizaciones_Input!$I$2:$I$295,Cotizaciones_Input!$A$2:$A$295,"PROVEEDOR 2",Cotizaciones_Input!$D$2:$D$295,$A79)</f>
        <v>16192092</v>
      </c>
      <c r="I79" s="4">
        <f>SUMIFS(Cotizaciones_Input!$I$2:$I$295,Cotizaciones_Input!$A$2:$A$295,"PROVEEDOR 3",Cotizaciones_Input!$D$2:$D$295,$A79)</f>
        <v>15314348</v>
      </c>
      <c r="J79" s="5"/>
      <c r="K79" s="5"/>
      <c r="L79" s="5">
        <f t="shared" si="6"/>
        <v>15470000</v>
      </c>
      <c r="M79" s="5">
        <f t="shared" si="7"/>
        <v>15470000</v>
      </c>
      <c r="N79" s="5">
        <f t="shared" si="8"/>
        <v>15470000</v>
      </c>
    </row>
    <row r="80" spans="1:14" ht="180" customHeight="1" x14ac:dyDescent="0.35">
      <c r="A80" s="2">
        <v>79</v>
      </c>
      <c r="B80" s="26" t="s">
        <v>125</v>
      </c>
      <c r="C80" s="2" t="s">
        <v>119</v>
      </c>
      <c r="D80" s="2" t="s">
        <v>126</v>
      </c>
      <c r="E80" s="2" t="s">
        <v>17</v>
      </c>
      <c r="F80" s="3">
        <v>1</v>
      </c>
      <c r="G80" s="4">
        <f>SUMIFS(Cotizaciones_Input!$I$2:$I$295,Cotizaciones_Input!$A$2:$A$295,"PROVEEDOR 1",Cotizaciones_Input!$D$2:$D$295,$A80)</f>
        <v>6762889</v>
      </c>
      <c r="H80" s="4">
        <f>SUMIFS(Cotizaciones_Input!$I$2:$I$295,Cotizaciones_Input!$A$2:$A$295,"PROVEEDOR 2",Cotizaciones_Input!$D$2:$D$295,$A80)</f>
        <v>7469273</v>
      </c>
      <c r="I80" s="4">
        <f>SUMIFS(Cotizaciones_Input!$I$2:$I$295,Cotizaciones_Input!$A$2:$A$295,"PROVEEDOR 3",Cotizaciones_Input!$D$2:$D$295,$A80)</f>
        <v>7009338</v>
      </c>
      <c r="J80" s="5"/>
      <c r="K80" s="5"/>
      <c r="L80" s="5">
        <f t="shared" si="6"/>
        <v>7080500</v>
      </c>
      <c r="M80" s="5">
        <f t="shared" si="7"/>
        <v>7080500</v>
      </c>
      <c r="N80" s="5">
        <f t="shared" si="8"/>
        <v>7080500</v>
      </c>
    </row>
    <row r="81" spans="1:14" ht="180" customHeight="1" x14ac:dyDescent="0.35">
      <c r="A81" s="2">
        <v>80</v>
      </c>
      <c r="B81" s="26" t="s">
        <v>127</v>
      </c>
      <c r="C81" s="2" t="s">
        <v>119</v>
      </c>
      <c r="D81" s="2" t="s">
        <v>128</v>
      </c>
      <c r="E81" s="2" t="s">
        <v>17</v>
      </c>
      <c r="F81" s="3">
        <v>1</v>
      </c>
      <c r="G81" s="4">
        <f>SUMIFS(Cotizaciones_Input!$I$2:$I$295,Cotizaciones_Input!$A$2:$A$295,"PROVEEDOR 1",Cotizaciones_Input!$D$2:$D$295,$A81)</f>
        <v>16688798</v>
      </c>
      <c r="H81" s="4">
        <f>SUMIFS(Cotizaciones_Input!$I$2:$I$295,Cotizaciones_Input!$A$2:$A$295,"PROVEEDOR 2",Cotizaciones_Input!$D$2:$D$295,$A81)</f>
        <v>17685185</v>
      </c>
      <c r="I81" s="4">
        <f>SUMIFS(Cotizaciones_Input!$I$2:$I$295,Cotizaciones_Input!$A$2:$A$295,"PROVEEDOR 3",Cotizaciones_Input!$D$2:$D$295,$A81)</f>
        <v>17212517</v>
      </c>
      <c r="J81" s="5"/>
      <c r="K81" s="5"/>
      <c r="L81" s="5">
        <f t="shared" si="6"/>
        <v>17195500</v>
      </c>
      <c r="M81" s="5">
        <f t="shared" si="7"/>
        <v>17195500</v>
      </c>
      <c r="N81" s="5">
        <f t="shared" si="8"/>
        <v>17195500</v>
      </c>
    </row>
    <row r="82" spans="1:14" ht="180" customHeight="1" x14ac:dyDescent="0.35">
      <c r="A82" s="2">
        <v>81</v>
      </c>
      <c r="B82" s="26" t="s">
        <v>129</v>
      </c>
      <c r="C82" s="2" t="s">
        <v>119</v>
      </c>
      <c r="D82" s="2" t="s">
        <v>130</v>
      </c>
      <c r="E82" s="2" t="s">
        <v>17</v>
      </c>
      <c r="F82" s="3">
        <v>1</v>
      </c>
      <c r="G82" s="4">
        <f>SUMIFS(Cotizaciones_Input!$I$2:$I$295,Cotizaciones_Input!$A$2:$A$295,"PROVEEDOR 1",Cotizaciones_Input!$D$2:$D$295,$A82)</f>
        <v>809438</v>
      </c>
      <c r="H82" s="4">
        <f>SUMIFS(Cotizaciones_Input!$I$2:$I$295,Cotizaciones_Input!$A$2:$A$295,"PROVEEDOR 2",Cotizaciones_Input!$D$2:$D$295,$A82)</f>
        <v>874293</v>
      </c>
      <c r="I82" s="4">
        <f>SUMIFS(Cotizaciones_Input!$I$2:$I$295,Cotizaciones_Input!$A$2:$A$295,"PROVEEDOR 3",Cotizaciones_Input!$D$2:$D$295,$A82)</f>
        <v>850969</v>
      </c>
      <c r="J82" s="5"/>
      <c r="K82" s="5"/>
      <c r="L82" s="5">
        <f t="shared" si="6"/>
        <v>844900</v>
      </c>
      <c r="M82" s="5">
        <f t="shared" si="7"/>
        <v>844900</v>
      </c>
      <c r="N82" s="5">
        <f t="shared" si="8"/>
        <v>844900</v>
      </c>
    </row>
    <row r="83" spans="1:14" ht="180" customHeight="1" x14ac:dyDescent="0.35">
      <c r="A83" s="2">
        <v>82</v>
      </c>
      <c r="B83" s="26" t="s">
        <v>131</v>
      </c>
      <c r="C83" s="2" t="s">
        <v>15</v>
      </c>
      <c r="D83" s="2" t="s">
        <v>132</v>
      </c>
      <c r="E83" s="2" t="s">
        <v>17</v>
      </c>
      <c r="F83" s="3">
        <v>1</v>
      </c>
      <c r="G83" s="4">
        <f>SUMIFS(Cotizaciones_Input!$I$2:$I$295,Cotizaciones_Input!$A$2:$A$295,"PROVEEDOR 1",Cotizaciones_Input!$D$2:$D$295,$A83)</f>
        <v>77112</v>
      </c>
      <c r="H83" s="4">
        <f>SUMIFS(Cotizaciones_Input!$I$2:$I$295,Cotizaciones_Input!$A$2:$A$295,"PROVEEDOR 2",Cotizaciones_Input!$D$2:$D$295,$A83)</f>
        <v>80682</v>
      </c>
      <c r="I83" s="4">
        <f>SUMIFS(Cotizaciones_Input!$I$2:$I$295,Cotizaciones_Input!$A$2:$A$295,"PROVEEDOR 3",Cotizaciones_Input!$D$2:$D$295,$A83)</f>
        <v>77826</v>
      </c>
      <c r="J83" s="5"/>
      <c r="K83" s="5"/>
      <c r="L83" s="5">
        <f t="shared" si="6"/>
        <v>78540</v>
      </c>
      <c r="M83" s="5">
        <f t="shared" si="7"/>
        <v>78540</v>
      </c>
      <c r="N83" s="5">
        <f t="shared" si="8"/>
        <v>78540</v>
      </c>
    </row>
    <row r="84" spans="1:14" ht="180" customHeight="1" x14ac:dyDescent="0.35">
      <c r="A84" s="2">
        <v>83</v>
      </c>
      <c r="B84" s="26" t="s">
        <v>133</v>
      </c>
      <c r="C84" s="2" t="s">
        <v>134</v>
      </c>
      <c r="D84" s="2" t="s">
        <v>135</v>
      </c>
      <c r="E84" s="2" t="s">
        <v>17</v>
      </c>
      <c r="F84" s="3">
        <v>1</v>
      </c>
      <c r="G84" s="4">
        <f>SUMIFS(Cotizaciones_Input!$I$2:$I$295,Cotizaciones_Input!$A$2:$A$295,"PROVEEDOR 1",Cotizaciones_Input!$D$2:$D$295,$A84)</f>
        <v>240975</v>
      </c>
      <c r="H84" s="4">
        <f>SUMIFS(Cotizaciones_Input!$I$2:$I$295,Cotizaciones_Input!$A$2:$A$295,"PROVEEDOR 2",Cotizaciones_Input!$D$2:$D$295,$A84)</f>
        <v>266679</v>
      </c>
      <c r="I84" s="4">
        <f>SUMIFS(Cotizaciones_Input!$I$2:$I$295,Cotizaciones_Input!$A$2:$A$295,"PROVEEDOR 3",Cotizaciones_Input!$D$2:$D$295,$A84)</f>
        <v>242046</v>
      </c>
      <c r="J84" s="5"/>
      <c r="K84" s="5"/>
      <c r="L84" s="5">
        <f t="shared" si="6"/>
        <v>249900</v>
      </c>
      <c r="M84" s="5">
        <f t="shared" si="7"/>
        <v>249900</v>
      </c>
      <c r="N84" s="5">
        <f t="shared" si="8"/>
        <v>249900</v>
      </c>
    </row>
    <row r="85" spans="1:14" ht="180" customHeight="1" x14ac:dyDescent="0.35">
      <c r="A85" s="2">
        <v>84</v>
      </c>
      <c r="B85" s="26" t="s">
        <v>136</v>
      </c>
      <c r="C85" s="2" t="s">
        <v>15</v>
      </c>
      <c r="D85" s="2" t="s">
        <v>137</v>
      </c>
      <c r="E85" s="2" t="s">
        <v>17</v>
      </c>
      <c r="F85" s="3">
        <v>1</v>
      </c>
      <c r="G85" s="4">
        <f>SUMIFS(Cotizaciones_Input!$I$2:$I$295,Cotizaciones_Input!$A$2:$A$295,"PROVEEDOR 1",Cotizaciones_Input!$D$2:$D$295,$A85)</f>
        <v>14518</v>
      </c>
      <c r="H85" s="4">
        <f>SUMIFS(Cotizaciones_Input!$I$2:$I$295,Cotizaciones_Input!$A$2:$A$295,"PROVEEDOR 2",Cotizaciones_Input!$D$2:$D$295,$A85)</f>
        <v>16065</v>
      </c>
      <c r="I85" s="4">
        <f>SUMIFS(Cotizaciones_Input!$I$2:$I$295,Cotizaciones_Input!$A$2:$A$295,"PROVEEDOR 3",Cotizaciones_Input!$D$2:$D$295,$A85)</f>
        <v>14756</v>
      </c>
      <c r="J85" s="5"/>
      <c r="K85" s="5"/>
      <c r="L85" s="5">
        <f t="shared" si="6"/>
        <v>15113</v>
      </c>
      <c r="M85" s="5">
        <f t="shared" si="7"/>
        <v>15113</v>
      </c>
      <c r="N85" s="5">
        <f t="shared" si="8"/>
        <v>15113</v>
      </c>
    </row>
    <row r="86" spans="1:14" ht="180" customHeight="1" x14ac:dyDescent="0.35">
      <c r="A86" s="2">
        <v>85</v>
      </c>
      <c r="B86" s="26" t="s">
        <v>138</v>
      </c>
      <c r="C86" s="2" t="s">
        <v>15</v>
      </c>
      <c r="D86" s="2" t="s">
        <v>139</v>
      </c>
      <c r="E86" s="2" t="s">
        <v>17</v>
      </c>
      <c r="F86" s="3">
        <v>1</v>
      </c>
      <c r="G86" s="4">
        <f>SUMIFS(Cotizaciones_Input!$I$2:$I$295,Cotizaciones_Input!$A$2:$A$295,"PROVEEDOR 1",Cotizaciones_Input!$D$2:$D$295,$A86)</f>
        <v>2595985</v>
      </c>
      <c r="H86" s="4">
        <f>SUMIFS(Cotizaciones_Input!$I$2:$I$295,Cotizaciones_Input!$A$2:$A$295,"PROVEEDOR 2",Cotizaciones_Input!$D$2:$D$295,$A86)</f>
        <v>2902767</v>
      </c>
      <c r="I86" s="4">
        <f>SUMIFS(Cotizaciones_Input!$I$2:$I$295,Cotizaciones_Input!$A$2:$A$295,"PROVEEDOR 3",Cotizaciones_Input!$D$2:$D$295,$A86)</f>
        <v>2712248</v>
      </c>
      <c r="J86" s="5"/>
      <c r="K86" s="5"/>
      <c r="L86" s="5">
        <f t="shared" si="6"/>
        <v>2737000</v>
      </c>
      <c r="M86" s="5">
        <f t="shared" si="7"/>
        <v>2737000</v>
      </c>
      <c r="N86" s="5">
        <f t="shared" si="8"/>
        <v>2737000</v>
      </c>
    </row>
    <row r="87" spans="1:14" ht="180" customHeight="1" x14ac:dyDescent="0.35">
      <c r="A87" s="2">
        <v>86</v>
      </c>
      <c r="B87" s="26" t="s">
        <v>140</v>
      </c>
      <c r="C87" s="2" t="s">
        <v>15</v>
      </c>
      <c r="D87" s="2" t="s">
        <v>141</v>
      </c>
      <c r="E87" s="2" t="s">
        <v>17</v>
      </c>
      <c r="F87" s="3">
        <v>1</v>
      </c>
      <c r="G87" s="4">
        <f>SUMIFS(Cotizaciones_Input!$I$2:$I$295,Cotizaciones_Input!$A$2:$A$295,"PROVEEDOR 1",Cotizaciones_Input!$D$2:$D$295,$A87)</f>
        <v>34986</v>
      </c>
      <c r="H87" s="4">
        <f>SUMIFS(Cotizaciones_Input!$I$2:$I$295,Cotizaciones_Input!$A$2:$A$295,"PROVEEDOR 2",Cotizaciones_Input!$D$2:$D$295,$A87)</f>
        <v>36771</v>
      </c>
      <c r="I87" s="4">
        <f>SUMIFS(Cotizaciones_Input!$I$2:$I$295,Cotizaciones_Input!$A$2:$A$295,"PROVEEDOR 3",Cotizaciones_Input!$D$2:$D$295,$A87)</f>
        <v>35343</v>
      </c>
      <c r="J87" s="5"/>
      <c r="K87" s="5"/>
      <c r="L87" s="5">
        <f t="shared" si="6"/>
        <v>35700</v>
      </c>
      <c r="M87" s="5">
        <f t="shared" si="7"/>
        <v>35700</v>
      </c>
      <c r="N87" s="5">
        <f t="shared" si="8"/>
        <v>35700</v>
      </c>
    </row>
    <row r="88" spans="1:14" ht="180" customHeight="1" x14ac:dyDescent="0.35">
      <c r="A88" s="2">
        <v>87</v>
      </c>
      <c r="B88" s="26" t="s">
        <v>142</v>
      </c>
      <c r="C88" s="2" t="s">
        <v>15</v>
      </c>
      <c r="D88" s="2" t="s">
        <v>143</v>
      </c>
      <c r="E88" s="2" t="s">
        <v>17</v>
      </c>
      <c r="F88" s="3">
        <v>1</v>
      </c>
      <c r="G88" s="4">
        <f>SUMIFS(Cotizaciones_Input!$I$2:$I$295,Cotizaciones_Input!$A$2:$A$295,"PROVEEDOR 1",Cotizaciones_Input!$D$2:$D$295,$A88)</f>
        <v>212177</v>
      </c>
      <c r="H88" s="4">
        <f>SUMIFS(Cotizaciones_Input!$I$2:$I$295,Cotizaciones_Input!$A$2:$A$295,"PROVEEDOR 2",Cotizaciones_Input!$D$2:$D$295,$A88)</f>
        <v>234311</v>
      </c>
      <c r="I88" s="4">
        <f>SUMIFS(Cotizaciones_Input!$I$2:$I$295,Cotizaciones_Input!$A$2:$A$295,"PROVEEDOR 3",Cotizaciones_Input!$D$2:$D$295,$A88)</f>
        <v>213962</v>
      </c>
      <c r="J88" s="5"/>
      <c r="K88" s="5"/>
      <c r="L88" s="5">
        <f t="shared" si="6"/>
        <v>220150</v>
      </c>
      <c r="M88" s="5">
        <f t="shared" si="7"/>
        <v>220150</v>
      </c>
      <c r="N88" s="5">
        <f t="shared" si="8"/>
        <v>220150</v>
      </c>
    </row>
    <row r="89" spans="1:14" ht="180" customHeight="1" x14ac:dyDescent="0.35">
      <c r="A89" s="2">
        <v>88</v>
      </c>
      <c r="B89" s="26" t="s">
        <v>144</v>
      </c>
      <c r="C89" s="2" t="s">
        <v>134</v>
      </c>
      <c r="D89" s="2" t="s">
        <v>145</v>
      </c>
      <c r="E89" s="2" t="s">
        <v>17</v>
      </c>
      <c r="F89" s="3">
        <v>1</v>
      </c>
      <c r="G89" s="4">
        <f>SUMIFS(Cotizaciones_Input!$I$2:$I$295,Cotizaciones_Input!$A$2:$A$295,"PROVEEDOR 1",Cotizaciones_Input!$D$2:$D$295,$A89)</f>
        <v>1834028</v>
      </c>
      <c r="H89" s="4">
        <f>SUMIFS(Cotizaciones_Input!$I$2:$I$295,Cotizaciones_Input!$A$2:$A$295,"PROVEEDOR 2",Cotizaciones_Input!$D$2:$D$295,$A89)</f>
        <v>2042635</v>
      </c>
      <c r="I89" s="4">
        <f>SUMIFS(Cotizaciones_Input!$I$2:$I$295,Cotizaciones_Input!$A$2:$A$295,"PROVEEDOR 3",Cotizaciones_Input!$D$2:$D$295,$A89)</f>
        <v>1835337</v>
      </c>
      <c r="J89" s="5"/>
      <c r="K89" s="5"/>
      <c r="L89" s="5">
        <f t="shared" si="6"/>
        <v>1904000</v>
      </c>
      <c r="M89" s="5">
        <f t="shared" si="7"/>
        <v>1904000</v>
      </c>
      <c r="N89" s="5">
        <f t="shared" si="8"/>
        <v>1904000</v>
      </c>
    </row>
    <row r="90" spans="1:14" ht="180" customHeight="1" x14ac:dyDescent="0.35">
      <c r="A90" s="2">
        <v>89</v>
      </c>
      <c r="B90" s="26" t="s">
        <v>146</v>
      </c>
      <c r="C90" s="2" t="s">
        <v>134</v>
      </c>
      <c r="D90" s="2" t="s">
        <v>147</v>
      </c>
      <c r="E90" s="2" t="s">
        <v>17</v>
      </c>
      <c r="F90" s="3">
        <v>1</v>
      </c>
      <c r="G90" s="4">
        <f>SUMIFS(Cotizaciones_Input!$I$2:$I$295,Cotizaciones_Input!$A$2:$A$295,"PROVEEDOR 1",Cotizaciones_Input!$D$2:$D$295,$A90)</f>
        <v>2141643</v>
      </c>
      <c r="H90" s="4">
        <f>SUMIFS(Cotizaciones_Input!$I$2:$I$295,Cotizaciones_Input!$A$2:$A$295,"PROVEEDOR 2",Cotizaciones_Input!$D$2:$D$295,$A90)</f>
        <v>2412963</v>
      </c>
      <c r="I90" s="4">
        <f>SUMIFS(Cotizaciones_Input!$I$2:$I$295,Cotizaciones_Input!$A$2:$A$295,"PROVEEDOR 3",Cotizaciones_Input!$D$2:$D$295,$A90)</f>
        <v>2228394</v>
      </c>
      <c r="J90" s="5"/>
      <c r="K90" s="5"/>
      <c r="L90" s="5">
        <f t="shared" si="6"/>
        <v>2261000</v>
      </c>
      <c r="M90" s="5">
        <f t="shared" si="7"/>
        <v>2261000</v>
      </c>
      <c r="N90" s="5">
        <f t="shared" si="8"/>
        <v>2261000</v>
      </c>
    </row>
    <row r="91" spans="1:14" ht="180" customHeight="1" x14ac:dyDescent="0.35">
      <c r="A91" s="2">
        <v>90</v>
      </c>
      <c r="B91" s="26" t="s">
        <v>148</v>
      </c>
      <c r="C91" s="2" t="s">
        <v>15</v>
      </c>
      <c r="D91" s="2" t="s">
        <v>149</v>
      </c>
      <c r="E91" s="2" t="s">
        <v>17</v>
      </c>
      <c r="F91" s="3">
        <v>1</v>
      </c>
      <c r="G91" s="4">
        <f>SUMIFS(Cotizaciones_Input!$I$2:$I$295,Cotizaciones_Input!$A$2:$A$295,"PROVEEDOR 1",Cotizaciones_Input!$D$2:$D$295,$A91)</f>
        <v>307615</v>
      </c>
      <c r="H91" s="4">
        <f>SUMIFS(Cotizaciones_Input!$I$2:$I$295,Cotizaciones_Input!$A$2:$A$295,"PROVEEDOR 2",Cotizaciones_Input!$D$2:$D$295,$A91)</f>
        <v>336175</v>
      </c>
      <c r="I91" s="4">
        <f>SUMIFS(Cotizaciones_Input!$I$2:$I$295,Cotizaciones_Input!$A$2:$A$295,"PROVEEDOR 3",Cotizaciones_Input!$D$2:$D$295,$A91)</f>
        <v>320110</v>
      </c>
      <c r="J91" s="5"/>
      <c r="K91" s="5"/>
      <c r="L91" s="5">
        <f t="shared" si="6"/>
        <v>321300</v>
      </c>
      <c r="M91" s="5">
        <f t="shared" si="7"/>
        <v>321300</v>
      </c>
      <c r="N91" s="5">
        <f t="shared" si="8"/>
        <v>321300</v>
      </c>
    </row>
    <row r="92" spans="1:14" ht="180" customHeight="1" x14ac:dyDescent="0.35">
      <c r="A92" s="2">
        <v>91</v>
      </c>
      <c r="B92" s="26" t="s">
        <v>150</v>
      </c>
      <c r="C92" s="2" t="s">
        <v>15</v>
      </c>
      <c r="D92" s="2" t="s">
        <v>151</v>
      </c>
      <c r="E92" s="2" t="s">
        <v>17</v>
      </c>
      <c r="F92" s="3">
        <v>1</v>
      </c>
      <c r="G92" s="4">
        <f>SUMIFS(Cotizaciones_Input!$I$2:$I$295,Cotizaciones_Input!$A$2:$A$295,"PROVEEDOR 1",Cotizaciones_Input!$D$2:$D$295,$A92)</f>
        <v>188258</v>
      </c>
      <c r="H92" s="4">
        <f>SUMIFS(Cotizaciones_Input!$I$2:$I$295,Cotizaciones_Input!$A$2:$A$295,"PROVEEDOR 2",Cotizaciones_Input!$D$2:$D$295,$A92)</f>
        <v>202062</v>
      </c>
      <c r="I92" s="4">
        <f>SUMIFS(Cotizaciones_Input!$I$2:$I$295,Cotizaciones_Input!$A$2:$A$295,"PROVEEDOR 3",Cotizaciones_Input!$D$2:$D$295,$A92)</f>
        <v>198730</v>
      </c>
      <c r="J92" s="5"/>
      <c r="K92" s="5"/>
      <c r="L92" s="5">
        <f t="shared" si="6"/>
        <v>196350</v>
      </c>
      <c r="M92" s="5">
        <f t="shared" si="7"/>
        <v>196350</v>
      </c>
      <c r="N92" s="5">
        <f t="shared" si="8"/>
        <v>196350</v>
      </c>
    </row>
    <row r="93" spans="1:14" ht="180" customHeight="1" x14ac:dyDescent="0.35">
      <c r="A93" s="2">
        <v>92</v>
      </c>
      <c r="B93" s="26" t="s">
        <v>152</v>
      </c>
      <c r="C93" s="2" t="s">
        <v>15</v>
      </c>
      <c r="D93" s="2" t="s">
        <v>153</v>
      </c>
      <c r="E93" s="2" t="s">
        <v>17</v>
      </c>
      <c r="F93" s="3">
        <v>1</v>
      </c>
      <c r="G93" s="4">
        <f>SUMIFS(Cotizaciones_Input!$I$2:$I$295,Cotizaciones_Input!$A$2:$A$295,"PROVEEDOR 1",Cotizaciones_Input!$D$2:$D$295,$A93)</f>
        <v>2519587</v>
      </c>
      <c r="H93" s="4">
        <f>SUMIFS(Cotizaciones_Input!$I$2:$I$295,Cotizaciones_Input!$A$2:$A$295,"PROVEEDOR 2",Cotizaciones_Input!$D$2:$D$295,$A93)</f>
        <v>2753303</v>
      </c>
      <c r="I93" s="4">
        <f>SUMIFS(Cotizaciones_Input!$I$2:$I$295,Cotizaciones_Input!$A$2:$A$295,"PROVEEDOR 3",Cotizaciones_Input!$D$2:$D$295,$A93)</f>
        <v>2652510</v>
      </c>
      <c r="J93" s="5"/>
      <c r="K93" s="5"/>
      <c r="L93" s="5">
        <f t="shared" si="6"/>
        <v>2641800</v>
      </c>
      <c r="M93" s="5">
        <f t="shared" si="7"/>
        <v>2641800</v>
      </c>
      <c r="N93" s="5">
        <f t="shared" si="8"/>
        <v>2641800</v>
      </c>
    </row>
    <row r="94" spans="1:14" ht="180" customHeight="1" x14ac:dyDescent="0.35">
      <c r="A94" s="2">
        <v>93</v>
      </c>
      <c r="B94" s="26" t="s">
        <v>154</v>
      </c>
      <c r="C94" s="2" t="s">
        <v>15</v>
      </c>
      <c r="D94" s="2" t="s">
        <v>155</v>
      </c>
      <c r="E94" s="2" t="s">
        <v>17</v>
      </c>
      <c r="F94" s="3">
        <v>1</v>
      </c>
      <c r="G94" s="4">
        <f>SUMIFS(Cotizaciones_Input!$I$2:$I$295,Cotizaciones_Input!$A$2:$A$295,"PROVEEDOR 1",Cotizaciones_Input!$D$2:$D$295,$A94)</f>
        <v>14458.5</v>
      </c>
      <c r="H94" s="4">
        <f>SUMIFS(Cotizaciones_Input!$I$2:$I$295,Cotizaciones_Input!$A$2:$A$295,"PROVEEDOR 2",Cotizaciones_Input!$D$2:$D$295,$A94)</f>
        <v>15946</v>
      </c>
      <c r="I94" s="4">
        <f>SUMIFS(Cotizaciones_Input!$I$2:$I$295,Cotizaciones_Input!$A$2:$A$295,"PROVEEDOR 3",Cotizaciones_Input!$D$2:$D$295,$A94)</f>
        <v>15113</v>
      </c>
      <c r="J94" s="5"/>
      <c r="K94" s="5"/>
      <c r="L94" s="5">
        <f t="shared" si="6"/>
        <v>15172.5</v>
      </c>
      <c r="M94" s="5">
        <f t="shared" si="7"/>
        <v>15172.5</v>
      </c>
      <c r="N94" s="5">
        <f t="shared" si="8"/>
        <v>15172.5</v>
      </c>
    </row>
    <row r="95" spans="1:14" ht="180" customHeight="1" x14ac:dyDescent="0.35">
      <c r="A95" s="2">
        <v>94</v>
      </c>
      <c r="B95" s="26" t="s">
        <v>156</v>
      </c>
      <c r="C95" s="2" t="s">
        <v>15</v>
      </c>
      <c r="D95" s="2" t="s">
        <v>157</v>
      </c>
      <c r="E95" s="2" t="s">
        <v>17</v>
      </c>
      <c r="F95" s="3">
        <v>1</v>
      </c>
      <c r="G95" s="4">
        <f>SUMIFS(Cotizaciones_Input!$I$2:$I$295,Cotizaciones_Input!$A$2:$A$295,"PROVEEDOR 1",Cotizaciones_Input!$D$2:$D$295,$A95)</f>
        <v>73066</v>
      </c>
      <c r="H95" s="4">
        <f>SUMIFS(Cotizaciones_Input!$I$2:$I$295,Cotizaciones_Input!$A$2:$A$295,"PROVEEDOR 2",Cotizaciones_Input!$D$2:$D$295,$A95)</f>
        <v>78421</v>
      </c>
      <c r="I95" s="4">
        <f>SUMIFS(Cotizaciones_Input!$I$2:$I$295,Cotizaciones_Input!$A$2:$A$295,"PROVEEDOR 3",Cotizaciones_Input!$D$2:$D$295,$A95)</f>
        <v>73423</v>
      </c>
      <c r="J95" s="5"/>
      <c r="K95" s="5"/>
      <c r="L95" s="5">
        <f t="shared" si="6"/>
        <v>74970</v>
      </c>
      <c r="M95" s="5">
        <f t="shared" si="7"/>
        <v>74970</v>
      </c>
      <c r="N95" s="5">
        <f t="shared" si="8"/>
        <v>74970</v>
      </c>
    </row>
    <row r="96" spans="1:14" ht="180" customHeight="1" x14ac:dyDescent="0.35">
      <c r="A96" s="2">
        <v>95</v>
      </c>
      <c r="B96" s="26" t="s">
        <v>158</v>
      </c>
      <c r="C96" s="2" t="s">
        <v>15</v>
      </c>
      <c r="D96" s="2" t="s">
        <v>159</v>
      </c>
      <c r="E96" s="2" t="s">
        <v>17</v>
      </c>
      <c r="F96" s="3">
        <v>1</v>
      </c>
      <c r="G96" s="4">
        <f>SUMIFS(Cotizaciones_Input!$I$2:$I$295,Cotizaciones_Input!$A$2:$A$295,"PROVEEDOR 1",Cotizaciones_Input!$D$2:$D$295,$A96)</f>
        <v>75446</v>
      </c>
      <c r="H96" s="4">
        <f>SUMIFS(Cotizaciones_Input!$I$2:$I$295,Cotizaciones_Input!$A$2:$A$295,"PROVEEDOR 2",Cotizaciones_Input!$D$2:$D$295,$A96)</f>
        <v>81753</v>
      </c>
      <c r="I96" s="4">
        <f>SUMIFS(Cotizaciones_Input!$I$2:$I$295,Cotizaciones_Input!$A$2:$A$295,"PROVEEDOR 3",Cotizaciones_Input!$D$2:$D$295,$A96)</f>
        <v>78421</v>
      </c>
      <c r="J96" s="5"/>
      <c r="K96" s="5"/>
      <c r="L96" s="5">
        <f t="shared" si="6"/>
        <v>78540</v>
      </c>
      <c r="M96" s="5">
        <f t="shared" si="7"/>
        <v>78540</v>
      </c>
      <c r="N96" s="5">
        <f t="shared" si="8"/>
        <v>78540</v>
      </c>
    </row>
    <row r="97" spans="1:14" ht="180" customHeight="1" x14ac:dyDescent="0.35">
      <c r="A97" s="2">
        <v>96</v>
      </c>
      <c r="B97" s="26" t="s">
        <v>160</v>
      </c>
      <c r="C97" s="2" t="s">
        <v>134</v>
      </c>
      <c r="D97" s="2" t="s">
        <v>161</v>
      </c>
      <c r="E97" s="2" t="s">
        <v>17</v>
      </c>
      <c r="F97" s="3">
        <v>1</v>
      </c>
      <c r="G97" s="4">
        <f>SUMIFS(Cotizaciones_Input!$I$2:$I$295,Cotizaciones_Input!$A$2:$A$295,"PROVEEDOR 1",Cotizaciones_Input!$D$2:$D$295,$A97)</f>
        <v>2809590</v>
      </c>
      <c r="H97" s="4">
        <f>SUMIFS(Cotizaciones_Input!$I$2:$I$295,Cotizaciones_Input!$A$2:$A$295,"PROVEEDOR 2",Cotizaciones_Input!$D$2:$D$295,$A97)</f>
        <v>3012009</v>
      </c>
      <c r="I97" s="4">
        <f>SUMIFS(Cotizaciones_Input!$I$2:$I$295,Cotizaciones_Input!$A$2:$A$295,"PROVEEDOR 3",Cotizaciones_Input!$D$2:$D$295,$A97)</f>
        <v>2942751</v>
      </c>
      <c r="J97" s="5"/>
      <c r="K97" s="5"/>
      <c r="L97" s="5">
        <f t="shared" si="6"/>
        <v>2921450</v>
      </c>
      <c r="M97" s="5">
        <f t="shared" si="7"/>
        <v>2921450</v>
      </c>
      <c r="N97" s="5">
        <f t="shared" si="8"/>
        <v>2921450</v>
      </c>
    </row>
    <row r="98" spans="1:14" ht="180" customHeight="1" x14ac:dyDescent="0.35">
      <c r="A98" s="2">
        <v>97</v>
      </c>
      <c r="B98" s="26" t="s">
        <v>162</v>
      </c>
      <c r="C98" s="2" t="s">
        <v>119</v>
      </c>
      <c r="D98" s="2" t="s">
        <v>163</v>
      </c>
      <c r="E98" s="2" t="s">
        <v>17</v>
      </c>
      <c r="F98" s="3">
        <v>1</v>
      </c>
      <c r="G98" s="4">
        <f>SUMIFS(Cotizaciones_Input!$I$2:$I$295,Cotizaciones_Input!$A$2:$A$295,"PROVEEDOR 1",Cotizaciones_Input!$D$2:$D$295,$A98)</f>
        <v>447083</v>
      </c>
      <c r="H98" s="4">
        <f>SUMIFS(Cotizaciones_Input!$I$2:$I$295,Cotizaciones_Input!$A$2:$A$295,"PROVEEDOR 2",Cotizaciones_Input!$D$2:$D$295,$A98)</f>
        <v>487900</v>
      </c>
      <c r="I98" s="4">
        <f>SUMIFS(Cotizaciones_Input!$I$2:$I$295,Cotizaciones_Input!$A$2:$A$295,"PROVEEDOR 3",Cotizaciones_Input!$D$2:$D$295,$A98)</f>
        <v>439467</v>
      </c>
      <c r="J98" s="5"/>
      <c r="K98" s="5"/>
      <c r="L98" s="5">
        <f t="shared" si="6"/>
        <v>458150</v>
      </c>
      <c r="M98" s="5">
        <f t="shared" ref="M98:M99" si="9">L98</f>
        <v>458150</v>
      </c>
      <c r="N98" s="5">
        <f t="shared" ref="N98:N99" si="10">IF(OR(F98="",M98=""),"",F98*M98)</f>
        <v>458150</v>
      </c>
    </row>
    <row r="99" spans="1:14" ht="180" customHeight="1" x14ac:dyDescent="0.35">
      <c r="A99" s="2">
        <v>98</v>
      </c>
      <c r="B99" s="26" t="s">
        <v>164</v>
      </c>
      <c r="C99" s="2" t="s">
        <v>15</v>
      </c>
      <c r="D99" s="2" t="s">
        <v>165</v>
      </c>
      <c r="E99" s="2" t="s">
        <v>17</v>
      </c>
      <c r="F99" s="3">
        <v>1</v>
      </c>
      <c r="G99" s="4">
        <f>SUMIFS(Cotizaciones_Input!$I$2:$I$295,Cotizaciones_Input!$A$2:$A$295,"PROVEEDOR 1",Cotizaciones_Input!$D$2:$D$295,$A99)</f>
        <v>16243.5</v>
      </c>
      <c r="H99" s="4">
        <f>SUMIFS(Cotizaciones_Input!$I$2:$I$295,Cotizaciones_Input!$A$2:$A$295,"PROVEEDOR 2",Cotizaciones_Input!$D$2:$D$295,$A99)</f>
        <v>17790.5</v>
      </c>
      <c r="I99" s="4">
        <f>SUMIFS(Cotizaciones_Input!$I$2:$I$295,Cotizaciones_Input!$A$2:$A$295,"PROVEEDOR 3",Cotizaciones_Input!$D$2:$D$295,$A99)</f>
        <v>15946</v>
      </c>
      <c r="J99" s="5"/>
      <c r="K99" s="5"/>
      <c r="L99" s="5">
        <f t="shared" si="6"/>
        <v>16660</v>
      </c>
      <c r="M99" s="5">
        <f t="shared" si="9"/>
        <v>16660</v>
      </c>
      <c r="N99" s="5">
        <f t="shared" si="10"/>
        <v>16660</v>
      </c>
    </row>
    <row r="100" spans="1:14" x14ac:dyDescent="0.35">
      <c r="A100" s="6"/>
      <c r="B100" s="6"/>
      <c r="C100" s="6"/>
      <c r="D100" s="6"/>
      <c r="E100" s="6"/>
      <c r="F100" s="7"/>
      <c r="G100" s="8"/>
      <c r="H100" s="8"/>
      <c r="I100" s="8"/>
      <c r="J100" s="8"/>
      <c r="K100" s="8"/>
      <c r="L100" s="8"/>
      <c r="M100" s="8"/>
      <c r="N100" s="8"/>
    </row>
    <row r="101" spans="1:14" x14ac:dyDescent="0.35">
      <c r="A101" s="6"/>
      <c r="B101" s="6"/>
      <c r="C101" s="6"/>
      <c r="D101" s="6"/>
      <c r="E101" s="6"/>
      <c r="F101" s="7"/>
      <c r="G101" s="8"/>
      <c r="H101" s="8"/>
      <c r="I101" s="8"/>
      <c r="J101" s="8"/>
      <c r="K101" s="8"/>
      <c r="L101" s="8"/>
      <c r="M101" s="8"/>
      <c r="N101" s="8"/>
    </row>
    <row r="102" spans="1:14" ht="31.5" customHeight="1" x14ac:dyDescent="0.35">
      <c r="A102" s="6"/>
      <c r="B102" s="6"/>
      <c r="C102" s="6"/>
      <c r="D102" s="6"/>
      <c r="E102" s="6"/>
      <c r="F102" s="7"/>
      <c r="G102" s="8"/>
      <c r="H102" s="8"/>
      <c r="I102" s="8"/>
      <c r="J102" s="8"/>
      <c r="K102" s="8"/>
      <c r="L102" s="27"/>
      <c r="M102" s="27"/>
      <c r="N102" s="9"/>
    </row>
    <row r="103" spans="1:14" ht="31.5" customHeight="1" x14ac:dyDescent="0.35">
      <c r="A103" s="6"/>
      <c r="B103" s="6"/>
      <c r="C103" s="6"/>
      <c r="D103" s="6"/>
      <c r="E103" s="6"/>
      <c r="F103" s="7"/>
      <c r="G103" s="8"/>
      <c r="H103" s="8"/>
      <c r="I103" s="8"/>
      <c r="J103" s="8"/>
      <c r="K103" s="8"/>
      <c r="L103" s="27"/>
      <c r="M103" s="27"/>
      <c r="N103" s="9"/>
    </row>
    <row r="104" spans="1:14" ht="31.5" customHeight="1" x14ac:dyDescent="0.35">
      <c r="A104" s="6"/>
      <c r="B104" s="6"/>
      <c r="C104" s="6"/>
      <c r="D104" s="6"/>
      <c r="E104" s="6"/>
      <c r="F104" s="7"/>
      <c r="G104" s="8"/>
      <c r="H104" s="8"/>
      <c r="I104" s="8"/>
      <c r="J104" s="8"/>
      <c r="K104" s="8"/>
      <c r="L104" s="27"/>
      <c r="M104" s="27"/>
      <c r="N104" s="9"/>
    </row>
    <row r="105" spans="1:14" ht="31.5" customHeight="1" x14ac:dyDescent="0.35">
      <c r="A105" s="6"/>
      <c r="B105" s="6"/>
      <c r="C105" s="6"/>
      <c r="D105" s="6"/>
      <c r="E105" s="6"/>
      <c r="F105" s="7"/>
      <c r="G105" s="8"/>
      <c r="H105" s="8"/>
      <c r="I105" s="8"/>
      <c r="J105" s="8"/>
      <c r="K105" s="8"/>
      <c r="L105" s="28"/>
      <c r="M105" s="28"/>
      <c r="N105" s="10"/>
    </row>
    <row r="106" spans="1:14" ht="31.5" customHeight="1" x14ac:dyDescent="0.3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29"/>
      <c r="M106" s="29"/>
      <c r="N106" s="10"/>
    </row>
    <row r="107" spans="1:14" x14ac:dyDescent="0.3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4" x14ac:dyDescent="0.3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11"/>
      <c r="N108" s="8"/>
    </row>
    <row r="109" spans="1:14" x14ac:dyDescent="0.3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11"/>
      <c r="N109" s="8"/>
    </row>
    <row r="110" spans="1:14" x14ac:dyDescent="0.3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11"/>
      <c r="N110" s="8"/>
    </row>
    <row r="111" spans="1:14" x14ac:dyDescent="0.3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2"/>
    </row>
    <row r="112" spans="1:14" x14ac:dyDescent="0.3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2"/>
    </row>
  </sheetData>
  <autoFilter ref="A1:N99" xr:uid="{00000000-0009-0000-0000-000000000000}"/>
  <mergeCells count="5">
    <mergeCell ref="L102:M102"/>
    <mergeCell ref="L103:M103"/>
    <mergeCell ref="L104:M104"/>
    <mergeCell ref="L105:M105"/>
    <mergeCell ref="L106:M106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9"/>
  <sheetViews>
    <sheetView zoomScaleNormal="100" workbookViewId="0">
      <pane ySplit="1" topLeftCell="A2" activePane="bottomLeft" state="frozen"/>
      <selection pane="bottomLeft"/>
    </sheetView>
  </sheetViews>
  <sheetFormatPr baseColWidth="10" defaultColWidth="8.7265625" defaultRowHeight="14.5" x14ac:dyDescent="0.35"/>
  <cols>
    <col min="1" max="1" width="18" customWidth="1"/>
    <col min="2" max="2" width="24" customWidth="1"/>
    <col min="3" max="3" width="8" customWidth="1"/>
    <col min="4" max="4" width="18" customWidth="1"/>
    <col min="5" max="5" width="46" customWidth="1"/>
    <col min="6" max="6" width="18" customWidth="1"/>
    <col min="7" max="7" width="34" customWidth="1"/>
    <col min="8" max="8" width="55" customWidth="1"/>
  </cols>
  <sheetData>
    <row r="1" spans="1:8" x14ac:dyDescent="0.35">
      <c r="A1" s="13" t="s">
        <v>166</v>
      </c>
      <c r="B1" s="13" t="s">
        <v>167</v>
      </c>
      <c r="C1" s="13" t="s">
        <v>168</v>
      </c>
      <c r="D1" s="13" t="s">
        <v>169</v>
      </c>
      <c r="E1" s="13" t="s">
        <v>170</v>
      </c>
      <c r="F1" s="13" t="s">
        <v>171</v>
      </c>
      <c r="G1" s="13" t="s">
        <v>172</v>
      </c>
      <c r="H1" s="13" t="s">
        <v>173</v>
      </c>
    </row>
    <row r="2" spans="1:8" ht="45" customHeight="1" x14ac:dyDescent="0.35">
      <c r="A2" s="14" t="s">
        <v>174</v>
      </c>
      <c r="B2" s="14" t="s">
        <v>175</v>
      </c>
      <c r="C2" s="14">
        <v>2025</v>
      </c>
      <c r="D2" s="14" t="s">
        <v>176</v>
      </c>
      <c r="E2" s="14" t="s">
        <v>177</v>
      </c>
      <c r="F2" s="14">
        <v>950000000</v>
      </c>
      <c r="G2" s="14" t="s">
        <v>178</v>
      </c>
      <c r="H2" s="14" t="s">
        <v>179</v>
      </c>
    </row>
    <row r="3" spans="1:8" ht="45" customHeight="1" x14ac:dyDescent="0.35">
      <c r="A3" s="14" t="s">
        <v>180</v>
      </c>
      <c r="B3" s="14" t="s">
        <v>175</v>
      </c>
      <c r="C3" s="14">
        <v>2025</v>
      </c>
      <c r="D3" s="14" t="s">
        <v>176</v>
      </c>
      <c r="E3" s="14" t="s">
        <v>181</v>
      </c>
      <c r="F3" s="14">
        <v>500000000</v>
      </c>
      <c r="G3" s="14" t="s">
        <v>182</v>
      </c>
      <c r="H3" s="14" t="s">
        <v>179</v>
      </c>
    </row>
    <row r="4" spans="1:8" ht="45" customHeight="1" x14ac:dyDescent="0.35">
      <c r="A4" s="14" t="s">
        <v>183</v>
      </c>
      <c r="B4" s="14" t="s">
        <v>175</v>
      </c>
      <c r="C4" s="14">
        <v>2025</v>
      </c>
      <c r="D4" s="14" t="s">
        <v>184</v>
      </c>
      <c r="E4" s="14" t="s">
        <v>185</v>
      </c>
      <c r="F4" s="14">
        <v>145642286</v>
      </c>
      <c r="G4" s="14" t="s">
        <v>186</v>
      </c>
      <c r="H4" s="14" t="s">
        <v>179</v>
      </c>
    </row>
    <row r="5" spans="1:8" x14ac:dyDescent="0.35">
      <c r="A5" s="14" t="s">
        <v>187</v>
      </c>
      <c r="B5" s="14" t="s">
        <v>188</v>
      </c>
      <c r="C5" s="14">
        <v>2026</v>
      </c>
      <c r="D5" s="14" t="s">
        <v>176</v>
      </c>
      <c r="E5" s="14" t="s">
        <v>189</v>
      </c>
      <c r="F5" s="14">
        <v>1540548324</v>
      </c>
      <c r="G5" s="14" t="s">
        <v>190</v>
      </c>
      <c r="H5" s="14" t="s">
        <v>191</v>
      </c>
    </row>
    <row r="6" spans="1:8" ht="45" customHeight="1" x14ac:dyDescent="0.35">
      <c r="A6" s="14" t="s">
        <v>192</v>
      </c>
      <c r="B6" s="14" t="s">
        <v>193</v>
      </c>
      <c r="C6" s="14">
        <v>2025</v>
      </c>
      <c r="D6" s="14" t="s">
        <v>176</v>
      </c>
      <c r="E6" s="14" t="s">
        <v>194</v>
      </c>
      <c r="F6" s="14">
        <v>486468221</v>
      </c>
      <c r="G6" s="14" t="s">
        <v>195</v>
      </c>
      <c r="H6" s="14" t="s">
        <v>196</v>
      </c>
    </row>
    <row r="7" spans="1:8" ht="30" customHeight="1" x14ac:dyDescent="0.35">
      <c r="A7" s="14" t="s">
        <v>174</v>
      </c>
      <c r="B7" s="14" t="s">
        <v>197</v>
      </c>
      <c r="C7" s="14">
        <v>2025</v>
      </c>
      <c r="D7" s="14" t="s">
        <v>176</v>
      </c>
      <c r="E7" s="14" t="s">
        <v>198</v>
      </c>
      <c r="F7" s="14">
        <v>1688144471</v>
      </c>
      <c r="G7" s="14" t="s">
        <v>199</v>
      </c>
      <c r="H7" s="14" t="s">
        <v>200</v>
      </c>
    </row>
    <row r="8" spans="1:8" ht="30" customHeight="1" x14ac:dyDescent="0.35">
      <c r="A8" s="14" t="s">
        <v>201</v>
      </c>
      <c r="B8" s="14" t="s">
        <v>202</v>
      </c>
      <c r="C8" s="14">
        <v>2026</v>
      </c>
      <c r="D8" s="14" t="s">
        <v>176</v>
      </c>
      <c r="E8" s="14" t="s">
        <v>203</v>
      </c>
      <c r="F8" s="14"/>
      <c r="G8" s="14" t="s">
        <v>204</v>
      </c>
      <c r="H8" s="14" t="s">
        <v>205</v>
      </c>
    </row>
    <row r="9" spans="1:8" ht="30" customHeight="1" x14ac:dyDescent="0.35">
      <c r="A9" s="14" t="s">
        <v>206</v>
      </c>
      <c r="B9" s="14" t="s">
        <v>207</v>
      </c>
      <c r="C9" s="14">
        <v>2025</v>
      </c>
      <c r="D9" s="14" t="s">
        <v>208</v>
      </c>
      <c r="E9" s="14" t="s">
        <v>209</v>
      </c>
      <c r="F9" s="14"/>
      <c r="G9" s="14" t="s">
        <v>210</v>
      </c>
      <c r="H9" s="14" t="s">
        <v>211</v>
      </c>
    </row>
  </sheetData>
  <pageMargins left="0.75" right="0.75" top="1" bottom="1" header="0.511811023622047" footer="0.511811023622047"/>
  <pageSetup paperSize="9" orientation="portrait" horizontalDpi="300" verticalDpi="30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zoomScaleNormal="100" workbookViewId="0">
      <pane ySplit="1" topLeftCell="A2" activePane="bottomLeft" state="frozen"/>
      <selection pane="bottomLeft"/>
    </sheetView>
  </sheetViews>
  <sheetFormatPr baseColWidth="10" defaultColWidth="8.7265625" defaultRowHeight="14.5" x14ac:dyDescent="0.35"/>
  <cols>
    <col min="1" max="1" width="42" customWidth="1"/>
    <col min="2" max="2" width="14" customWidth="1"/>
    <col min="3" max="3" width="16" customWidth="1"/>
    <col min="4" max="4" width="12" customWidth="1"/>
    <col min="5" max="5" width="16" customWidth="1"/>
    <col min="6" max="6" width="8" customWidth="1"/>
    <col min="7" max="7" width="20" customWidth="1"/>
    <col min="8" max="8" width="55" customWidth="1"/>
  </cols>
  <sheetData>
    <row r="1" spans="1:8" ht="28.5" customHeight="1" x14ac:dyDescent="0.35">
      <c r="A1" s="13" t="s">
        <v>212</v>
      </c>
      <c r="B1" s="13" t="s">
        <v>4</v>
      </c>
      <c r="C1" s="13" t="s">
        <v>213</v>
      </c>
      <c r="D1" s="13" t="s">
        <v>214</v>
      </c>
      <c r="E1" s="13" t="s">
        <v>215</v>
      </c>
      <c r="F1" s="13" t="s">
        <v>168</v>
      </c>
      <c r="G1" s="13" t="s">
        <v>167</v>
      </c>
      <c r="H1" s="13" t="s">
        <v>173</v>
      </c>
    </row>
    <row r="2" spans="1:8" ht="30" customHeight="1" x14ac:dyDescent="0.35">
      <c r="A2" s="14" t="s">
        <v>216</v>
      </c>
      <c r="B2" s="14" t="s">
        <v>217</v>
      </c>
      <c r="C2" s="14">
        <v>89700</v>
      </c>
      <c r="D2" s="14">
        <v>17043</v>
      </c>
      <c r="E2" s="14">
        <v>106743</v>
      </c>
      <c r="F2" s="14">
        <v>2025</v>
      </c>
      <c r="G2" s="14" t="s">
        <v>207</v>
      </c>
      <c r="H2" s="14" t="s">
        <v>211</v>
      </c>
    </row>
    <row r="3" spans="1:8" ht="30" customHeight="1" x14ac:dyDescent="0.35">
      <c r="A3" s="14" t="s">
        <v>218</v>
      </c>
      <c r="B3" s="14" t="s">
        <v>217</v>
      </c>
      <c r="C3" s="14">
        <v>125500</v>
      </c>
      <c r="D3" s="14">
        <v>23845</v>
      </c>
      <c r="E3" s="14">
        <v>149345</v>
      </c>
      <c r="F3" s="14">
        <v>2025</v>
      </c>
      <c r="G3" s="14" t="s">
        <v>207</v>
      </c>
      <c r="H3" s="14" t="s">
        <v>211</v>
      </c>
    </row>
    <row r="4" spans="1:8" ht="30" customHeight="1" x14ac:dyDescent="0.35">
      <c r="A4" s="14" t="s">
        <v>219</v>
      </c>
      <c r="B4" s="14" t="s">
        <v>217</v>
      </c>
      <c r="C4" s="14">
        <v>89700</v>
      </c>
      <c r="D4" s="14">
        <v>17043</v>
      </c>
      <c r="E4" s="14">
        <v>106743</v>
      </c>
      <c r="F4" s="14">
        <v>2025</v>
      </c>
      <c r="G4" s="14" t="s">
        <v>207</v>
      </c>
      <c r="H4" s="14" t="s">
        <v>211</v>
      </c>
    </row>
  </sheetData>
  <pageMargins left="0.75" right="0.75" top="1" bottom="1" header="0.511811023622047" footer="0.511811023622047"/>
  <pageSetup paperSize="9" orientation="portrait" horizontalDpi="300" verticalDpi="30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13"/>
  <sheetViews>
    <sheetView zoomScaleNormal="100" workbookViewId="0">
      <pane ySplit="1" topLeftCell="A242" activePane="bottomLeft" state="frozen"/>
      <selection pane="bottomLeft"/>
    </sheetView>
  </sheetViews>
  <sheetFormatPr baseColWidth="10" defaultColWidth="8.7265625" defaultRowHeight="14.5" x14ac:dyDescent="0.35"/>
  <cols>
    <col min="1" max="1" width="24" customWidth="1"/>
    <col min="2" max="2" width="16" customWidth="1"/>
    <col min="3" max="3" width="14" customWidth="1"/>
    <col min="4" max="4" width="9" customWidth="1"/>
    <col min="5" max="5" width="40" customWidth="1"/>
    <col min="6" max="6" width="16" customWidth="1"/>
    <col min="7" max="7" width="18" customWidth="1"/>
    <col min="8" max="8" width="12" customWidth="1"/>
    <col min="9" max="9" width="18" customWidth="1"/>
    <col min="10" max="10" width="38" customWidth="1"/>
  </cols>
  <sheetData>
    <row r="1" spans="1:10" x14ac:dyDescent="0.35">
      <c r="A1" s="15" t="s">
        <v>220</v>
      </c>
      <c r="B1" s="15" t="s">
        <v>221</v>
      </c>
      <c r="C1" s="15" t="s">
        <v>222</v>
      </c>
      <c r="D1" s="15" t="s">
        <v>0</v>
      </c>
      <c r="E1" s="15" t="s">
        <v>1</v>
      </c>
      <c r="F1" s="15" t="s">
        <v>4</v>
      </c>
      <c r="G1" s="15" t="s">
        <v>223</v>
      </c>
      <c r="H1" s="15" t="s">
        <v>214</v>
      </c>
      <c r="I1" s="15" t="s">
        <v>224</v>
      </c>
      <c r="J1" s="15" t="s">
        <v>225</v>
      </c>
    </row>
    <row r="2" spans="1:10" x14ac:dyDescent="0.35">
      <c r="A2" s="16" t="s">
        <v>226</v>
      </c>
      <c r="B2" s="16"/>
      <c r="C2" s="16"/>
      <c r="D2" s="17">
        <v>1</v>
      </c>
      <c r="E2" s="16" t="s">
        <v>14</v>
      </c>
      <c r="F2" s="17" t="s">
        <v>17</v>
      </c>
      <c r="G2" s="18">
        <v>89800</v>
      </c>
      <c r="H2" s="19">
        <f t="shared" ref="H2:H65" si="0">G2*19%</f>
        <v>17062</v>
      </c>
      <c r="I2" s="19">
        <f t="shared" ref="I2:I65" si="1">G2+H2</f>
        <v>106862</v>
      </c>
      <c r="J2" s="16" t="s">
        <v>227</v>
      </c>
    </row>
    <row r="3" spans="1:10" x14ac:dyDescent="0.35">
      <c r="A3" s="16" t="s">
        <v>226</v>
      </c>
      <c r="B3" s="16"/>
      <c r="C3" s="16"/>
      <c r="D3" s="17">
        <v>2</v>
      </c>
      <c r="E3" s="16" t="s">
        <v>18</v>
      </c>
      <c r="F3" s="17" t="s">
        <v>17</v>
      </c>
      <c r="G3" s="18">
        <v>91500</v>
      </c>
      <c r="H3" s="19">
        <f t="shared" si="0"/>
        <v>17385</v>
      </c>
      <c r="I3" s="19">
        <f t="shared" si="1"/>
        <v>108885</v>
      </c>
      <c r="J3" s="16" t="s">
        <v>227</v>
      </c>
    </row>
    <row r="4" spans="1:10" x14ac:dyDescent="0.35">
      <c r="A4" s="16" t="s">
        <v>226</v>
      </c>
      <c r="B4" s="16"/>
      <c r="C4" s="16"/>
      <c r="D4" s="17">
        <v>3</v>
      </c>
      <c r="E4" s="16" t="s">
        <v>20</v>
      </c>
      <c r="F4" s="17" t="s">
        <v>17</v>
      </c>
      <c r="G4" s="18">
        <v>89700</v>
      </c>
      <c r="H4" s="19">
        <f t="shared" si="0"/>
        <v>17043</v>
      </c>
      <c r="I4" s="19">
        <f t="shared" si="1"/>
        <v>106743</v>
      </c>
      <c r="J4" s="16" t="s">
        <v>227</v>
      </c>
    </row>
    <row r="5" spans="1:10" x14ac:dyDescent="0.35">
      <c r="A5" s="16" t="s">
        <v>226</v>
      </c>
      <c r="B5" s="16"/>
      <c r="C5" s="16"/>
      <c r="D5" s="17">
        <v>4</v>
      </c>
      <c r="E5" s="16" t="s">
        <v>22</v>
      </c>
      <c r="F5" s="17" t="s">
        <v>17</v>
      </c>
      <c r="G5" s="18">
        <v>87000</v>
      </c>
      <c r="H5" s="19">
        <f t="shared" si="0"/>
        <v>16530</v>
      </c>
      <c r="I5" s="19">
        <f t="shared" si="1"/>
        <v>103530</v>
      </c>
      <c r="J5" s="16" t="s">
        <v>227</v>
      </c>
    </row>
    <row r="6" spans="1:10" x14ac:dyDescent="0.35">
      <c r="A6" s="16" t="s">
        <v>226</v>
      </c>
      <c r="B6" s="16"/>
      <c r="C6" s="16"/>
      <c r="D6" s="17">
        <v>5</v>
      </c>
      <c r="E6" s="16" t="s">
        <v>24</v>
      </c>
      <c r="F6" s="17" t="s">
        <v>17</v>
      </c>
      <c r="G6" s="18">
        <v>92600</v>
      </c>
      <c r="H6" s="19">
        <f t="shared" si="0"/>
        <v>17594</v>
      </c>
      <c r="I6" s="19">
        <f t="shared" si="1"/>
        <v>110194</v>
      </c>
      <c r="J6" s="16" t="s">
        <v>227</v>
      </c>
    </row>
    <row r="7" spans="1:10" x14ac:dyDescent="0.35">
      <c r="A7" s="16" t="s">
        <v>226</v>
      </c>
      <c r="B7" s="16"/>
      <c r="C7" s="16"/>
      <c r="D7" s="17">
        <v>6</v>
      </c>
      <c r="E7" s="16" t="s">
        <v>26</v>
      </c>
      <c r="F7" s="17" t="s">
        <v>17</v>
      </c>
      <c r="G7" s="18">
        <v>92400</v>
      </c>
      <c r="H7" s="19">
        <f t="shared" si="0"/>
        <v>17556</v>
      </c>
      <c r="I7" s="19">
        <f t="shared" si="1"/>
        <v>109956</v>
      </c>
      <c r="J7" s="16" t="s">
        <v>227</v>
      </c>
    </row>
    <row r="8" spans="1:10" x14ac:dyDescent="0.35">
      <c r="A8" s="16" t="s">
        <v>226</v>
      </c>
      <c r="B8" s="16"/>
      <c r="C8" s="16"/>
      <c r="D8" s="17">
        <v>7</v>
      </c>
      <c r="E8" s="16" t="s">
        <v>28</v>
      </c>
      <c r="F8" s="17" t="s">
        <v>17</v>
      </c>
      <c r="G8" s="18">
        <v>92500</v>
      </c>
      <c r="H8" s="19">
        <f t="shared" si="0"/>
        <v>17575</v>
      </c>
      <c r="I8" s="19">
        <f t="shared" si="1"/>
        <v>110075</v>
      </c>
      <c r="J8" s="16" t="s">
        <v>227</v>
      </c>
    </row>
    <row r="9" spans="1:10" x14ac:dyDescent="0.35">
      <c r="A9" s="16" t="s">
        <v>226</v>
      </c>
      <c r="B9" s="16"/>
      <c r="C9" s="16"/>
      <c r="D9" s="17">
        <v>8</v>
      </c>
      <c r="E9" s="16" t="s">
        <v>30</v>
      </c>
      <c r="F9" s="17" t="s">
        <v>17</v>
      </c>
      <c r="G9" s="18">
        <v>90300</v>
      </c>
      <c r="H9" s="19">
        <f t="shared" si="0"/>
        <v>17157</v>
      </c>
      <c r="I9" s="19">
        <f t="shared" si="1"/>
        <v>107457</v>
      </c>
      <c r="J9" s="16" t="s">
        <v>227</v>
      </c>
    </row>
    <row r="10" spans="1:10" x14ac:dyDescent="0.35">
      <c r="A10" s="16" t="s">
        <v>226</v>
      </c>
      <c r="B10" s="16"/>
      <c r="C10" s="16"/>
      <c r="D10" s="17">
        <v>9</v>
      </c>
      <c r="E10" s="16" t="s">
        <v>32</v>
      </c>
      <c r="F10" s="17" t="s">
        <v>17</v>
      </c>
      <c r="G10" s="18">
        <v>108700</v>
      </c>
      <c r="H10" s="19">
        <f t="shared" si="0"/>
        <v>20653</v>
      </c>
      <c r="I10" s="19">
        <f t="shared" si="1"/>
        <v>129353</v>
      </c>
      <c r="J10" s="16" t="s">
        <v>227</v>
      </c>
    </row>
    <row r="11" spans="1:10" x14ac:dyDescent="0.35">
      <c r="A11" s="16" t="s">
        <v>226</v>
      </c>
      <c r="B11" s="16"/>
      <c r="C11" s="16"/>
      <c r="D11" s="17">
        <v>10</v>
      </c>
      <c r="E11" s="16" t="s">
        <v>34</v>
      </c>
      <c r="F11" s="17" t="s">
        <v>17</v>
      </c>
      <c r="G11" s="18">
        <v>110400</v>
      </c>
      <c r="H11" s="19">
        <f t="shared" si="0"/>
        <v>20976</v>
      </c>
      <c r="I11" s="19">
        <f t="shared" si="1"/>
        <v>131376</v>
      </c>
      <c r="J11" s="16" t="s">
        <v>227</v>
      </c>
    </row>
    <row r="12" spans="1:10" x14ac:dyDescent="0.35">
      <c r="A12" s="16" t="s">
        <v>226</v>
      </c>
      <c r="B12" s="16"/>
      <c r="C12" s="16"/>
      <c r="D12" s="17">
        <v>11</v>
      </c>
      <c r="E12" s="16" t="s">
        <v>36</v>
      </c>
      <c r="F12" s="17" t="s">
        <v>17</v>
      </c>
      <c r="G12" s="18">
        <v>359200</v>
      </c>
      <c r="H12" s="19">
        <f t="shared" si="0"/>
        <v>68248</v>
      </c>
      <c r="I12" s="19">
        <f t="shared" si="1"/>
        <v>427448</v>
      </c>
      <c r="J12" s="16" t="s">
        <v>227</v>
      </c>
    </row>
    <row r="13" spans="1:10" x14ac:dyDescent="0.35">
      <c r="A13" s="16" t="s">
        <v>226</v>
      </c>
      <c r="B13" s="16"/>
      <c r="C13" s="16"/>
      <c r="D13" s="17">
        <v>12</v>
      </c>
      <c r="E13" s="16" t="s">
        <v>38</v>
      </c>
      <c r="F13" s="17" t="s">
        <v>17</v>
      </c>
      <c r="G13" s="18">
        <v>93500</v>
      </c>
      <c r="H13" s="19">
        <f t="shared" si="0"/>
        <v>17765</v>
      </c>
      <c r="I13" s="19">
        <f t="shared" si="1"/>
        <v>111265</v>
      </c>
      <c r="J13" s="16" t="s">
        <v>227</v>
      </c>
    </row>
    <row r="14" spans="1:10" x14ac:dyDescent="0.35">
      <c r="A14" s="16" t="s">
        <v>226</v>
      </c>
      <c r="B14" s="16"/>
      <c r="C14" s="16"/>
      <c r="D14" s="17">
        <v>13</v>
      </c>
      <c r="E14" s="16" t="s">
        <v>40</v>
      </c>
      <c r="F14" s="17" t="s">
        <v>17</v>
      </c>
      <c r="G14" s="18">
        <v>366100</v>
      </c>
      <c r="H14" s="19">
        <f t="shared" si="0"/>
        <v>69559</v>
      </c>
      <c r="I14" s="19">
        <f t="shared" si="1"/>
        <v>435659</v>
      </c>
      <c r="J14" s="16" t="s">
        <v>227</v>
      </c>
    </row>
    <row r="15" spans="1:10" x14ac:dyDescent="0.35">
      <c r="A15" s="16" t="s">
        <v>226</v>
      </c>
      <c r="B15" s="16"/>
      <c r="C15" s="16"/>
      <c r="D15" s="17">
        <v>14</v>
      </c>
      <c r="E15" s="16" t="s">
        <v>42</v>
      </c>
      <c r="F15" s="17" t="s">
        <v>17</v>
      </c>
      <c r="G15" s="18">
        <v>100300</v>
      </c>
      <c r="H15" s="19">
        <f t="shared" si="0"/>
        <v>19057</v>
      </c>
      <c r="I15" s="19">
        <f t="shared" si="1"/>
        <v>119357</v>
      </c>
      <c r="J15" s="16" t="s">
        <v>227</v>
      </c>
    </row>
    <row r="16" spans="1:10" x14ac:dyDescent="0.35">
      <c r="A16" s="16" t="s">
        <v>226</v>
      </c>
      <c r="B16" s="16"/>
      <c r="C16" s="16"/>
      <c r="D16" s="17">
        <v>15</v>
      </c>
      <c r="E16" s="16" t="s">
        <v>44</v>
      </c>
      <c r="F16" s="17" t="s">
        <v>17</v>
      </c>
      <c r="G16" s="18">
        <v>102800</v>
      </c>
      <c r="H16" s="19">
        <f t="shared" si="0"/>
        <v>19532</v>
      </c>
      <c r="I16" s="19">
        <f t="shared" si="1"/>
        <v>122332</v>
      </c>
      <c r="J16" s="16" t="s">
        <v>227</v>
      </c>
    </row>
    <row r="17" spans="1:10" x14ac:dyDescent="0.35">
      <c r="A17" s="16" t="s">
        <v>226</v>
      </c>
      <c r="B17" s="16"/>
      <c r="C17" s="16"/>
      <c r="D17" s="17">
        <v>16</v>
      </c>
      <c r="E17" s="16" t="s">
        <v>46</v>
      </c>
      <c r="F17" s="17" t="s">
        <v>17</v>
      </c>
      <c r="G17" s="18">
        <v>102100</v>
      </c>
      <c r="H17" s="19">
        <f t="shared" si="0"/>
        <v>19399</v>
      </c>
      <c r="I17" s="19">
        <f t="shared" si="1"/>
        <v>121499</v>
      </c>
      <c r="J17" s="16" t="s">
        <v>227</v>
      </c>
    </row>
    <row r="18" spans="1:10" x14ac:dyDescent="0.35">
      <c r="A18" s="16" t="s">
        <v>226</v>
      </c>
      <c r="B18" s="16"/>
      <c r="C18" s="16"/>
      <c r="D18" s="17">
        <v>17</v>
      </c>
      <c r="E18" s="16" t="s">
        <v>48</v>
      </c>
      <c r="F18" s="17" t="s">
        <v>17</v>
      </c>
      <c r="G18" s="18">
        <v>100700</v>
      </c>
      <c r="H18" s="19">
        <f t="shared" si="0"/>
        <v>19133</v>
      </c>
      <c r="I18" s="19">
        <f t="shared" si="1"/>
        <v>119833</v>
      </c>
      <c r="J18" s="16" t="s">
        <v>227</v>
      </c>
    </row>
    <row r="19" spans="1:10" x14ac:dyDescent="0.35">
      <c r="A19" s="16" t="s">
        <v>226</v>
      </c>
      <c r="B19" s="16"/>
      <c r="C19" s="16"/>
      <c r="D19" s="17">
        <v>18</v>
      </c>
      <c r="E19" s="16" t="s">
        <v>50</v>
      </c>
      <c r="F19" s="17" t="s">
        <v>17</v>
      </c>
      <c r="G19" s="18">
        <v>101500</v>
      </c>
      <c r="H19" s="19">
        <f t="shared" si="0"/>
        <v>19285</v>
      </c>
      <c r="I19" s="19">
        <f t="shared" si="1"/>
        <v>120785</v>
      </c>
      <c r="J19" s="16" t="s">
        <v>227</v>
      </c>
    </row>
    <row r="20" spans="1:10" x14ac:dyDescent="0.35">
      <c r="A20" s="16" t="s">
        <v>226</v>
      </c>
      <c r="B20" s="16"/>
      <c r="C20" s="16"/>
      <c r="D20" s="17">
        <v>19</v>
      </c>
      <c r="E20" s="16" t="s">
        <v>52</v>
      </c>
      <c r="F20" s="17" t="s">
        <v>17</v>
      </c>
      <c r="G20" s="18">
        <v>99300</v>
      </c>
      <c r="H20" s="19">
        <f t="shared" si="0"/>
        <v>18867</v>
      </c>
      <c r="I20" s="19">
        <f t="shared" si="1"/>
        <v>118167</v>
      </c>
      <c r="J20" s="16" t="s">
        <v>227</v>
      </c>
    </row>
    <row r="21" spans="1:10" x14ac:dyDescent="0.35">
      <c r="A21" s="16" t="s">
        <v>226</v>
      </c>
      <c r="B21" s="16"/>
      <c r="C21" s="16"/>
      <c r="D21" s="17">
        <v>20</v>
      </c>
      <c r="E21" s="16" t="s">
        <v>54</v>
      </c>
      <c r="F21" s="17" t="s">
        <v>17</v>
      </c>
      <c r="G21" s="18">
        <v>102200</v>
      </c>
      <c r="H21" s="19">
        <f t="shared" si="0"/>
        <v>19418</v>
      </c>
      <c r="I21" s="19">
        <f t="shared" si="1"/>
        <v>121618</v>
      </c>
      <c r="J21" s="16" t="s">
        <v>227</v>
      </c>
    </row>
    <row r="22" spans="1:10" x14ac:dyDescent="0.35">
      <c r="A22" s="16" t="s">
        <v>226</v>
      </c>
      <c r="B22" s="16"/>
      <c r="C22" s="16"/>
      <c r="D22" s="17">
        <v>21</v>
      </c>
      <c r="E22" s="16" t="s">
        <v>46</v>
      </c>
      <c r="F22" s="17" t="s">
        <v>17</v>
      </c>
      <c r="G22" s="18">
        <v>240500</v>
      </c>
      <c r="H22" s="19">
        <f t="shared" si="0"/>
        <v>45695</v>
      </c>
      <c r="I22" s="19">
        <f t="shared" si="1"/>
        <v>286195</v>
      </c>
      <c r="J22" s="16" t="s">
        <v>227</v>
      </c>
    </row>
    <row r="23" spans="1:10" x14ac:dyDescent="0.35">
      <c r="A23" s="16" t="s">
        <v>226</v>
      </c>
      <c r="B23" s="16"/>
      <c r="C23" s="16"/>
      <c r="D23" s="17">
        <v>22</v>
      </c>
      <c r="E23" s="16" t="s">
        <v>40</v>
      </c>
      <c r="F23" s="17" t="s">
        <v>17</v>
      </c>
      <c r="G23" s="18">
        <v>276000</v>
      </c>
      <c r="H23" s="19">
        <f t="shared" si="0"/>
        <v>52440</v>
      </c>
      <c r="I23" s="19">
        <f t="shared" si="1"/>
        <v>328440</v>
      </c>
      <c r="J23" s="16" t="s">
        <v>227</v>
      </c>
    </row>
    <row r="24" spans="1:10" x14ac:dyDescent="0.35">
      <c r="A24" s="16" t="s">
        <v>226</v>
      </c>
      <c r="B24" s="16"/>
      <c r="C24" s="16"/>
      <c r="D24" s="17">
        <v>23</v>
      </c>
      <c r="E24" s="16" t="s">
        <v>59</v>
      </c>
      <c r="F24" s="17" t="s">
        <v>17</v>
      </c>
      <c r="G24" s="18">
        <v>284700</v>
      </c>
      <c r="H24" s="19">
        <f t="shared" si="0"/>
        <v>54093</v>
      </c>
      <c r="I24" s="19">
        <f t="shared" si="1"/>
        <v>338793</v>
      </c>
      <c r="J24" s="16" t="s">
        <v>227</v>
      </c>
    </row>
    <row r="25" spans="1:10" x14ac:dyDescent="0.35">
      <c r="A25" s="16" t="s">
        <v>226</v>
      </c>
      <c r="B25" s="16"/>
      <c r="C25" s="16"/>
      <c r="D25" s="17">
        <v>24</v>
      </c>
      <c r="E25" s="16" t="s">
        <v>61</v>
      </c>
      <c r="F25" s="17" t="s">
        <v>17</v>
      </c>
      <c r="G25" s="18">
        <v>375700</v>
      </c>
      <c r="H25" s="19">
        <f t="shared" si="0"/>
        <v>71383</v>
      </c>
      <c r="I25" s="19">
        <f t="shared" si="1"/>
        <v>447083</v>
      </c>
      <c r="J25" s="16" t="s">
        <v>227</v>
      </c>
    </row>
    <row r="26" spans="1:10" x14ac:dyDescent="0.35">
      <c r="A26" s="16" t="s">
        <v>226</v>
      </c>
      <c r="B26" s="16"/>
      <c r="C26" s="16"/>
      <c r="D26" s="17">
        <v>25</v>
      </c>
      <c r="E26" s="16" t="s">
        <v>63</v>
      </c>
      <c r="F26" s="17" t="s">
        <v>17</v>
      </c>
      <c r="G26" s="18">
        <v>58800</v>
      </c>
      <c r="H26" s="19">
        <f t="shared" si="0"/>
        <v>11172</v>
      </c>
      <c r="I26" s="19">
        <f t="shared" si="1"/>
        <v>69972</v>
      </c>
      <c r="J26" s="16" t="s">
        <v>227</v>
      </c>
    </row>
    <row r="27" spans="1:10" x14ac:dyDescent="0.35">
      <c r="A27" s="16" t="s">
        <v>226</v>
      </c>
      <c r="B27" s="16"/>
      <c r="C27" s="16"/>
      <c r="D27" s="17">
        <v>26</v>
      </c>
      <c r="E27" s="16" t="s">
        <v>65</v>
      </c>
      <c r="F27" s="17" t="s">
        <v>17</v>
      </c>
      <c r="G27" s="18">
        <v>58100</v>
      </c>
      <c r="H27" s="19">
        <f t="shared" si="0"/>
        <v>11039</v>
      </c>
      <c r="I27" s="19">
        <f t="shared" si="1"/>
        <v>69139</v>
      </c>
      <c r="J27" s="16" t="s">
        <v>227</v>
      </c>
    </row>
    <row r="28" spans="1:10" x14ac:dyDescent="0.35">
      <c r="A28" s="16" t="s">
        <v>226</v>
      </c>
      <c r="B28" s="16"/>
      <c r="C28" s="16"/>
      <c r="D28" s="17">
        <v>27</v>
      </c>
      <c r="E28" s="16" t="s">
        <v>66</v>
      </c>
      <c r="F28" s="17" t="s">
        <v>17</v>
      </c>
      <c r="G28" s="18">
        <v>57700</v>
      </c>
      <c r="H28" s="19">
        <f t="shared" si="0"/>
        <v>10963</v>
      </c>
      <c r="I28" s="19">
        <f t="shared" si="1"/>
        <v>68663</v>
      </c>
      <c r="J28" s="16" t="s">
        <v>227</v>
      </c>
    </row>
    <row r="29" spans="1:10" x14ac:dyDescent="0.35">
      <c r="A29" s="16" t="s">
        <v>226</v>
      </c>
      <c r="B29" s="16"/>
      <c r="C29" s="16"/>
      <c r="D29" s="17">
        <v>28</v>
      </c>
      <c r="E29" s="16" t="s">
        <v>67</v>
      </c>
      <c r="F29" s="17" t="s">
        <v>17</v>
      </c>
      <c r="G29" s="18">
        <v>58800</v>
      </c>
      <c r="H29" s="19">
        <f t="shared" si="0"/>
        <v>11172</v>
      </c>
      <c r="I29" s="19">
        <f t="shared" si="1"/>
        <v>69972</v>
      </c>
      <c r="J29" s="16" t="s">
        <v>227</v>
      </c>
    </row>
    <row r="30" spans="1:10" x14ac:dyDescent="0.35">
      <c r="A30" s="16" t="s">
        <v>226</v>
      </c>
      <c r="B30" s="16"/>
      <c r="C30" s="16"/>
      <c r="D30" s="17">
        <v>29</v>
      </c>
      <c r="E30" s="16" t="s">
        <v>68</v>
      </c>
      <c r="F30" s="17" t="s">
        <v>17</v>
      </c>
      <c r="G30" s="18">
        <v>57600</v>
      </c>
      <c r="H30" s="19">
        <f t="shared" si="0"/>
        <v>10944</v>
      </c>
      <c r="I30" s="19">
        <f t="shared" si="1"/>
        <v>68544</v>
      </c>
      <c r="J30" s="16" t="s">
        <v>227</v>
      </c>
    </row>
    <row r="31" spans="1:10" x14ac:dyDescent="0.35">
      <c r="A31" s="16" t="s">
        <v>226</v>
      </c>
      <c r="B31" s="16"/>
      <c r="C31" s="16"/>
      <c r="D31" s="17">
        <v>30</v>
      </c>
      <c r="E31" s="16" t="s">
        <v>69</v>
      </c>
      <c r="F31" s="17" t="s">
        <v>17</v>
      </c>
      <c r="G31" s="18">
        <v>58900</v>
      </c>
      <c r="H31" s="19">
        <f t="shared" si="0"/>
        <v>11191</v>
      </c>
      <c r="I31" s="19">
        <f t="shared" si="1"/>
        <v>70091</v>
      </c>
      <c r="J31" s="16" t="s">
        <v>227</v>
      </c>
    </row>
    <row r="32" spans="1:10" x14ac:dyDescent="0.35">
      <c r="A32" s="16" t="s">
        <v>226</v>
      </c>
      <c r="B32" s="16"/>
      <c r="C32" s="16"/>
      <c r="D32" s="17">
        <v>31</v>
      </c>
      <c r="E32" s="16" t="s">
        <v>70</v>
      </c>
      <c r="F32" s="17" t="s">
        <v>17</v>
      </c>
      <c r="G32" s="18">
        <v>57900</v>
      </c>
      <c r="H32" s="19">
        <f t="shared" si="0"/>
        <v>11001</v>
      </c>
      <c r="I32" s="19">
        <f t="shared" si="1"/>
        <v>68901</v>
      </c>
      <c r="J32" s="16" t="s">
        <v>227</v>
      </c>
    </row>
    <row r="33" spans="1:10" x14ac:dyDescent="0.35">
      <c r="A33" s="16" t="s">
        <v>226</v>
      </c>
      <c r="B33" s="16"/>
      <c r="C33" s="16"/>
      <c r="D33" s="17">
        <v>32</v>
      </c>
      <c r="E33" s="16" t="s">
        <v>71</v>
      </c>
      <c r="F33" s="17" t="s">
        <v>17</v>
      </c>
      <c r="G33" s="18">
        <v>58200</v>
      </c>
      <c r="H33" s="19">
        <f t="shared" si="0"/>
        <v>11058</v>
      </c>
      <c r="I33" s="19">
        <f t="shared" si="1"/>
        <v>69258</v>
      </c>
      <c r="J33" s="16" t="s">
        <v>227</v>
      </c>
    </row>
    <row r="34" spans="1:10" x14ac:dyDescent="0.35">
      <c r="A34" s="16" t="s">
        <v>226</v>
      </c>
      <c r="B34" s="16"/>
      <c r="C34" s="16"/>
      <c r="D34" s="17">
        <v>33</v>
      </c>
      <c r="E34" s="16" t="s">
        <v>72</v>
      </c>
      <c r="F34" s="17" t="s">
        <v>17</v>
      </c>
      <c r="G34" s="18">
        <v>58600</v>
      </c>
      <c r="H34" s="19">
        <f t="shared" si="0"/>
        <v>11134</v>
      </c>
      <c r="I34" s="19">
        <f t="shared" si="1"/>
        <v>69734</v>
      </c>
      <c r="J34" s="16" t="s">
        <v>227</v>
      </c>
    </row>
    <row r="35" spans="1:10" x14ac:dyDescent="0.35">
      <c r="A35" s="16" t="s">
        <v>226</v>
      </c>
      <c r="B35" s="16"/>
      <c r="C35" s="16"/>
      <c r="D35" s="17">
        <v>34</v>
      </c>
      <c r="E35" s="16" t="s">
        <v>73</v>
      </c>
      <c r="F35" s="17" t="s">
        <v>17</v>
      </c>
      <c r="G35" s="18">
        <v>72100</v>
      </c>
      <c r="H35" s="19">
        <f t="shared" si="0"/>
        <v>13699</v>
      </c>
      <c r="I35" s="19">
        <f t="shared" si="1"/>
        <v>85799</v>
      </c>
      <c r="J35" s="16" t="s">
        <v>227</v>
      </c>
    </row>
    <row r="36" spans="1:10" x14ac:dyDescent="0.35">
      <c r="A36" s="16" t="s">
        <v>226</v>
      </c>
      <c r="B36" s="16"/>
      <c r="C36" s="16"/>
      <c r="D36" s="17">
        <v>35</v>
      </c>
      <c r="E36" s="16" t="s">
        <v>75</v>
      </c>
      <c r="F36" s="17" t="s">
        <v>17</v>
      </c>
      <c r="G36" s="18">
        <v>35700</v>
      </c>
      <c r="H36" s="19">
        <f t="shared" si="0"/>
        <v>6783</v>
      </c>
      <c r="I36" s="19">
        <f t="shared" si="1"/>
        <v>42483</v>
      </c>
      <c r="J36" s="16" t="s">
        <v>227</v>
      </c>
    </row>
    <row r="37" spans="1:10" x14ac:dyDescent="0.35">
      <c r="A37" s="16" t="s">
        <v>226</v>
      </c>
      <c r="B37" s="16"/>
      <c r="C37" s="16"/>
      <c r="D37" s="17">
        <v>36</v>
      </c>
      <c r="E37" s="16" t="s">
        <v>77</v>
      </c>
      <c r="F37" s="17" t="s">
        <v>17</v>
      </c>
      <c r="G37" s="18">
        <v>344200</v>
      </c>
      <c r="H37" s="19">
        <f t="shared" si="0"/>
        <v>65398</v>
      </c>
      <c r="I37" s="19">
        <f t="shared" si="1"/>
        <v>409598</v>
      </c>
      <c r="J37" s="16" t="s">
        <v>227</v>
      </c>
    </row>
    <row r="38" spans="1:10" x14ac:dyDescent="0.35">
      <c r="A38" s="16" t="s">
        <v>226</v>
      </c>
      <c r="B38" s="16"/>
      <c r="C38" s="16"/>
      <c r="D38" s="17">
        <v>37</v>
      </c>
      <c r="E38" s="16" t="s">
        <v>77</v>
      </c>
      <c r="F38" s="17" t="s">
        <v>17</v>
      </c>
      <c r="G38" s="18">
        <v>341000</v>
      </c>
      <c r="H38" s="19">
        <f t="shared" si="0"/>
        <v>64790</v>
      </c>
      <c r="I38" s="19">
        <f t="shared" si="1"/>
        <v>405790</v>
      </c>
      <c r="J38" s="16" t="s">
        <v>227</v>
      </c>
    </row>
    <row r="39" spans="1:10" x14ac:dyDescent="0.35">
      <c r="A39" s="16" t="s">
        <v>226</v>
      </c>
      <c r="B39" s="16"/>
      <c r="C39" s="16"/>
      <c r="D39" s="17">
        <v>38</v>
      </c>
      <c r="E39" s="16" t="s">
        <v>77</v>
      </c>
      <c r="F39" s="17" t="s">
        <v>17</v>
      </c>
      <c r="G39" s="18">
        <v>317500</v>
      </c>
      <c r="H39" s="19">
        <f t="shared" si="0"/>
        <v>60325</v>
      </c>
      <c r="I39" s="19">
        <f t="shared" si="1"/>
        <v>377825</v>
      </c>
      <c r="J39" s="16" t="s">
        <v>227</v>
      </c>
    </row>
    <row r="40" spans="1:10" x14ac:dyDescent="0.35">
      <c r="A40" s="16" t="s">
        <v>226</v>
      </c>
      <c r="B40" s="16"/>
      <c r="C40" s="16"/>
      <c r="D40" s="17">
        <v>39</v>
      </c>
      <c r="E40" s="16" t="s">
        <v>77</v>
      </c>
      <c r="F40" s="17" t="s">
        <v>17</v>
      </c>
      <c r="G40" s="18">
        <v>314100</v>
      </c>
      <c r="H40" s="19">
        <f t="shared" si="0"/>
        <v>59679</v>
      </c>
      <c r="I40" s="19">
        <f t="shared" si="1"/>
        <v>373779</v>
      </c>
      <c r="J40" s="16" t="s">
        <v>227</v>
      </c>
    </row>
    <row r="41" spans="1:10" x14ac:dyDescent="0.35">
      <c r="A41" s="16" t="s">
        <v>226</v>
      </c>
      <c r="B41" s="16"/>
      <c r="C41" s="16"/>
      <c r="D41" s="17">
        <v>40</v>
      </c>
      <c r="E41" s="16" t="s">
        <v>77</v>
      </c>
      <c r="F41" s="17" t="s">
        <v>17</v>
      </c>
      <c r="G41" s="18">
        <v>221500</v>
      </c>
      <c r="H41" s="19">
        <f t="shared" si="0"/>
        <v>42085</v>
      </c>
      <c r="I41" s="19">
        <f t="shared" si="1"/>
        <v>263585</v>
      </c>
      <c r="J41" s="16" t="s">
        <v>227</v>
      </c>
    </row>
    <row r="42" spans="1:10" x14ac:dyDescent="0.35">
      <c r="A42" s="16" t="s">
        <v>226</v>
      </c>
      <c r="B42" s="16"/>
      <c r="C42" s="16"/>
      <c r="D42" s="17">
        <v>41</v>
      </c>
      <c r="E42" s="16" t="s">
        <v>77</v>
      </c>
      <c r="F42" s="17" t="s">
        <v>17</v>
      </c>
      <c r="G42" s="18">
        <v>175700</v>
      </c>
      <c r="H42" s="19">
        <f t="shared" si="0"/>
        <v>33383</v>
      </c>
      <c r="I42" s="19">
        <f t="shared" si="1"/>
        <v>209083</v>
      </c>
      <c r="J42" s="16" t="s">
        <v>227</v>
      </c>
    </row>
    <row r="43" spans="1:10" x14ac:dyDescent="0.35">
      <c r="A43" s="16" t="s">
        <v>226</v>
      </c>
      <c r="B43" s="16"/>
      <c r="C43" s="16"/>
      <c r="D43" s="17">
        <v>42</v>
      </c>
      <c r="E43" s="16" t="s">
        <v>77</v>
      </c>
      <c r="F43" s="17" t="s">
        <v>17</v>
      </c>
      <c r="G43" s="18">
        <v>225600</v>
      </c>
      <c r="H43" s="19">
        <f t="shared" si="0"/>
        <v>42864</v>
      </c>
      <c r="I43" s="19">
        <f t="shared" si="1"/>
        <v>268464</v>
      </c>
      <c r="J43" s="16" t="s">
        <v>227</v>
      </c>
    </row>
    <row r="44" spans="1:10" x14ac:dyDescent="0.35">
      <c r="A44" s="16" t="s">
        <v>226</v>
      </c>
      <c r="B44" s="16"/>
      <c r="C44" s="16"/>
      <c r="D44" s="17">
        <v>43</v>
      </c>
      <c r="E44" s="16" t="s">
        <v>77</v>
      </c>
      <c r="F44" s="17" t="s">
        <v>17</v>
      </c>
      <c r="G44" s="18">
        <v>219500</v>
      </c>
      <c r="H44" s="19">
        <f t="shared" si="0"/>
        <v>41705</v>
      </c>
      <c r="I44" s="19">
        <f t="shared" si="1"/>
        <v>261205</v>
      </c>
      <c r="J44" s="16" t="s">
        <v>227</v>
      </c>
    </row>
    <row r="45" spans="1:10" x14ac:dyDescent="0.35">
      <c r="A45" s="16" t="s">
        <v>226</v>
      </c>
      <c r="B45" s="16"/>
      <c r="C45" s="16"/>
      <c r="D45" s="17">
        <v>44</v>
      </c>
      <c r="E45" s="16" t="s">
        <v>77</v>
      </c>
      <c r="F45" s="17" t="s">
        <v>17</v>
      </c>
      <c r="G45" s="18">
        <v>179400</v>
      </c>
      <c r="H45" s="19">
        <f t="shared" si="0"/>
        <v>34086</v>
      </c>
      <c r="I45" s="19">
        <f t="shared" si="1"/>
        <v>213486</v>
      </c>
      <c r="J45" s="16" t="s">
        <v>227</v>
      </c>
    </row>
    <row r="46" spans="1:10" x14ac:dyDescent="0.35">
      <c r="A46" s="16" t="s">
        <v>226</v>
      </c>
      <c r="B46" s="16"/>
      <c r="C46" s="16"/>
      <c r="D46" s="17">
        <v>45</v>
      </c>
      <c r="E46" s="16" t="s">
        <v>77</v>
      </c>
      <c r="F46" s="17" t="s">
        <v>17</v>
      </c>
      <c r="G46" s="18">
        <v>234100</v>
      </c>
      <c r="H46" s="19">
        <f t="shared" si="0"/>
        <v>44479</v>
      </c>
      <c r="I46" s="19">
        <f t="shared" si="1"/>
        <v>278579</v>
      </c>
      <c r="J46" s="16" t="s">
        <v>227</v>
      </c>
    </row>
    <row r="47" spans="1:10" x14ac:dyDescent="0.35">
      <c r="A47" s="16" t="s">
        <v>226</v>
      </c>
      <c r="B47" s="16"/>
      <c r="C47" s="16"/>
      <c r="D47" s="17">
        <v>46</v>
      </c>
      <c r="E47" s="16" t="s">
        <v>77</v>
      </c>
      <c r="F47" s="17" t="s">
        <v>17</v>
      </c>
      <c r="G47" s="18">
        <v>278500</v>
      </c>
      <c r="H47" s="19">
        <f t="shared" si="0"/>
        <v>52915</v>
      </c>
      <c r="I47" s="19">
        <f t="shared" si="1"/>
        <v>331415</v>
      </c>
      <c r="J47" s="16" t="s">
        <v>227</v>
      </c>
    </row>
    <row r="48" spans="1:10" x14ac:dyDescent="0.35">
      <c r="A48" s="16" t="s">
        <v>226</v>
      </c>
      <c r="B48" s="16"/>
      <c r="C48" s="16"/>
      <c r="D48" s="17">
        <v>47</v>
      </c>
      <c r="E48" s="16" t="s">
        <v>77</v>
      </c>
      <c r="F48" s="17" t="s">
        <v>17</v>
      </c>
      <c r="G48" s="18">
        <v>472100</v>
      </c>
      <c r="H48" s="19">
        <f t="shared" si="0"/>
        <v>89699</v>
      </c>
      <c r="I48" s="19">
        <f t="shared" si="1"/>
        <v>561799</v>
      </c>
      <c r="J48" s="16" t="s">
        <v>227</v>
      </c>
    </row>
    <row r="49" spans="1:10" x14ac:dyDescent="0.35">
      <c r="A49" s="16" t="s">
        <v>226</v>
      </c>
      <c r="B49" s="16"/>
      <c r="C49" s="16"/>
      <c r="D49" s="17">
        <v>48</v>
      </c>
      <c r="E49" s="16" t="s">
        <v>77</v>
      </c>
      <c r="F49" s="17" t="s">
        <v>17</v>
      </c>
      <c r="G49" s="18">
        <v>182700</v>
      </c>
      <c r="H49" s="19">
        <f t="shared" si="0"/>
        <v>34713</v>
      </c>
      <c r="I49" s="19">
        <f t="shared" si="1"/>
        <v>217413</v>
      </c>
      <c r="J49" s="16" t="s">
        <v>227</v>
      </c>
    </row>
    <row r="50" spans="1:10" x14ac:dyDescent="0.35">
      <c r="A50" s="16" t="s">
        <v>226</v>
      </c>
      <c r="B50" s="16"/>
      <c r="C50" s="16"/>
      <c r="D50" s="17">
        <v>49</v>
      </c>
      <c r="E50" s="16" t="s">
        <v>77</v>
      </c>
      <c r="F50" s="17" t="s">
        <v>17</v>
      </c>
      <c r="G50" s="18">
        <v>266600</v>
      </c>
      <c r="H50" s="19">
        <f t="shared" si="0"/>
        <v>50654</v>
      </c>
      <c r="I50" s="19">
        <f t="shared" si="1"/>
        <v>317254</v>
      </c>
      <c r="J50" s="16" t="s">
        <v>227</v>
      </c>
    </row>
    <row r="51" spans="1:10" x14ac:dyDescent="0.35">
      <c r="A51" s="16" t="s">
        <v>226</v>
      </c>
      <c r="B51" s="16"/>
      <c r="C51" s="16"/>
      <c r="D51" s="17">
        <v>50</v>
      </c>
      <c r="E51" s="16" t="s">
        <v>77</v>
      </c>
      <c r="F51" s="17" t="s">
        <v>17</v>
      </c>
      <c r="G51" s="18">
        <v>207800</v>
      </c>
      <c r="H51" s="19">
        <f t="shared" si="0"/>
        <v>39482</v>
      </c>
      <c r="I51" s="19">
        <f t="shared" si="1"/>
        <v>247282</v>
      </c>
      <c r="J51" s="16" t="s">
        <v>227</v>
      </c>
    </row>
    <row r="52" spans="1:10" x14ac:dyDescent="0.35">
      <c r="A52" s="16" t="s">
        <v>226</v>
      </c>
      <c r="B52" s="16"/>
      <c r="C52" s="16"/>
      <c r="D52" s="17">
        <v>51</v>
      </c>
      <c r="E52" s="16" t="s">
        <v>77</v>
      </c>
      <c r="F52" s="17" t="s">
        <v>17</v>
      </c>
      <c r="G52" s="18">
        <v>258800</v>
      </c>
      <c r="H52" s="19">
        <f t="shared" si="0"/>
        <v>49172</v>
      </c>
      <c r="I52" s="19">
        <f t="shared" si="1"/>
        <v>307972</v>
      </c>
      <c r="J52" s="16" t="s">
        <v>227</v>
      </c>
    </row>
    <row r="53" spans="1:10" x14ac:dyDescent="0.35">
      <c r="A53" s="16" t="s">
        <v>226</v>
      </c>
      <c r="B53" s="16"/>
      <c r="C53" s="16"/>
      <c r="D53" s="17">
        <v>52</v>
      </c>
      <c r="E53" s="16" t="s">
        <v>77</v>
      </c>
      <c r="F53" s="17" t="s">
        <v>17</v>
      </c>
      <c r="G53" s="18">
        <v>178700</v>
      </c>
      <c r="H53" s="19">
        <f t="shared" si="0"/>
        <v>33953</v>
      </c>
      <c r="I53" s="19">
        <f t="shared" si="1"/>
        <v>212653</v>
      </c>
      <c r="J53" s="16" t="s">
        <v>227</v>
      </c>
    </row>
    <row r="54" spans="1:10" x14ac:dyDescent="0.35">
      <c r="A54" s="16" t="s">
        <v>226</v>
      </c>
      <c r="B54" s="16"/>
      <c r="C54" s="16"/>
      <c r="D54" s="17">
        <v>53</v>
      </c>
      <c r="E54" s="16" t="s">
        <v>77</v>
      </c>
      <c r="F54" s="17" t="s">
        <v>17</v>
      </c>
      <c r="G54" s="18">
        <v>212500</v>
      </c>
      <c r="H54" s="19">
        <f t="shared" si="0"/>
        <v>40375</v>
      </c>
      <c r="I54" s="19">
        <f t="shared" si="1"/>
        <v>252875</v>
      </c>
      <c r="J54" s="16" t="s">
        <v>227</v>
      </c>
    </row>
    <row r="55" spans="1:10" x14ac:dyDescent="0.35">
      <c r="A55" s="16" t="s">
        <v>226</v>
      </c>
      <c r="B55" s="16"/>
      <c r="C55" s="16"/>
      <c r="D55" s="17">
        <v>54</v>
      </c>
      <c r="E55" s="16" t="s">
        <v>77</v>
      </c>
      <c r="F55" s="17" t="s">
        <v>17</v>
      </c>
      <c r="G55" s="18">
        <v>264200</v>
      </c>
      <c r="H55" s="19">
        <f t="shared" si="0"/>
        <v>50198</v>
      </c>
      <c r="I55" s="19">
        <f t="shared" si="1"/>
        <v>314398</v>
      </c>
      <c r="J55" s="16" t="s">
        <v>227</v>
      </c>
    </row>
    <row r="56" spans="1:10" x14ac:dyDescent="0.35">
      <c r="A56" s="16" t="s">
        <v>226</v>
      </c>
      <c r="B56" s="16"/>
      <c r="C56" s="16"/>
      <c r="D56" s="17">
        <v>55</v>
      </c>
      <c r="E56" s="16" t="s">
        <v>77</v>
      </c>
      <c r="F56" s="17" t="s">
        <v>17</v>
      </c>
      <c r="G56" s="18">
        <v>180700</v>
      </c>
      <c r="H56" s="19">
        <f t="shared" si="0"/>
        <v>34333</v>
      </c>
      <c r="I56" s="19">
        <f t="shared" si="1"/>
        <v>215033</v>
      </c>
      <c r="J56" s="16" t="s">
        <v>227</v>
      </c>
    </row>
    <row r="57" spans="1:10" x14ac:dyDescent="0.35">
      <c r="A57" s="16" t="s">
        <v>226</v>
      </c>
      <c r="B57" s="16"/>
      <c r="C57" s="16"/>
      <c r="D57" s="17">
        <v>56</v>
      </c>
      <c r="E57" s="16" t="s">
        <v>77</v>
      </c>
      <c r="F57" s="17" t="s">
        <v>17</v>
      </c>
      <c r="G57" s="18">
        <v>214200</v>
      </c>
      <c r="H57" s="19">
        <f t="shared" si="0"/>
        <v>40698</v>
      </c>
      <c r="I57" s="19">
        <f t="shared" si="1"/>
        <v>254898</v>
      </c>
      <c r="J57" s="16" t="s">
        <v>227</v>
      </c>
    </row>
    <row r="58" spans="1:10" x14ac:dyDescent="0.35">
      <c r="A58" s="16" t="s">
        <v>226</v>
      </c>
      <c r="B58" s="16"/>
      <c r="C58" s="16"/>
      <c r="D58" s="17">
        <v>57</v>
      </c>
      <c r="E58" s="16" t="s">
        <v>77</v>
      </c>
      <c r="F58" s="17" t="s">
        <v>17</v>
      </c>
      <c r="G58" s="18">
        <v>184300</v>
      </c>
      <c r="H58" s="19">
        <f t="shared" si="0"/>
        <v>35017</v>
      </c>
      <c r="I58" s="19">
        <f t="shared" si="1"/>
        <v>219317</v>
      </c>
      <c r="J58" s="16" t="s">
        <v>227</v>
      </c>
    </row>
    <row r="59" spans="1:10" x14ac:dyDescent="0.35">
      <c r="A59" s="16" t="s">
        <v>226</v>
      </c>
      <c r="B59" s="16"/>
      <c r="C59" s="16"/>
      <c r="D59" s="17">
        <v>58</v>
      </c>
      <c r="E59" s="16" t="s">
        <v>77</v>
      </c>
      <c r="F59" s="17" t="s">
        <v>17</v>
      </c>
      <c r="G59" s="18">
        <v>464000</v>
      </c>
      <c r="H59" s="19">
        <f t="shared" si="0"/>
        <v>88160</v>
      </c>
      <c r="I59" s="19">
        <f t="shared" si="1"/>
        <v>552160</v>
      </c>
      <c r="J59" s="16" t="s">
        <v>227</v>
      </c>
    </row>
    <row r="60" spans="1:10" x14ac:dyDescent="0.35">
      <c r="A60" s="16" t="s">
        <v>226</v>
      </c>
      <c r="B60" s="16"/>
      <c r="C60" s="16"/>
      <c r="D60" s="17">
        <v>59</v>
      </c>
      <c r="E60" s="16" t="s">
        <v>77</v>
      </c>
      <c r="F60" s="17" t="s">
        <v>17</v>
      </c>
      <c r="G60" s="18">
        <v>560400</v>
      </c>
      <c r="H60" s="19">
        <f t="shared" si="0"/>
        <v>106476</v>
      </c>
      <c r="I60" s="19">
        <f t="shared" si="1"/>
        <v>666876</v>
      </c>
      <c r="J60" s="16" t="s">
        <v>227</v>
      </c>
    </row>
    <row r="61" spans="1:10" x14ac:dyDescent="0.35">
      <c r="A61" s="16" t="s">
        <v>226</v>
      </c>
      <c r="B61" s="16"/>
      <c r="C61" s="16"/>
      <c r="D61" s="17">
        <v>60</v>
      </c>
      <c r="E61" s="16" t="s">
        <v>77</v>
      </c>
      <c r="F61" s="17" t="s">
        <v>17</v>
      </c>
      <c r="G61" s="18">
        <v>560200</v>
      </c>
      <c r="H61" s="19">
        <f t="shared" si="0"/>
        <v>106438</v>
      </c>
      <c r="I61" s="19">
        <f t="shared" si="1"/>
        <v>666638</v>
      </c>
      <c r="J61" s="16" t="s">
        <v>227</v>
      </c>
    </row>
    <row r="62" spans="1:10" x14ac:dyDescent="0.35">
      <c r="A62" s="16" t="s">
        <v>226</v>
      </c>
      <c r="B62" s="16"/>
      <c r="C62" s="16"/>
      <c r="D62" s="17">
        <v>61</v>
      </c>
      <c r="E62" s="16" t="s">
        <v>77</v>
      </c>
      <c r="F62" s="17" t="s">
        <v>17</v>
      </c>
      <c r="G62" s="18">
        <v>554300</v>
      </c>
      <c r="H62" s="19">
        <f t="shared" si="0"/>
        <v>105317</v>
      </c>
      <c r="I62" s="19">
        <f t="shared" si="1"/>
        <v>659617</v>
      </c>
      <c r="J62" s="16" t="s">
        <v>227</v>
      </c>
    </row>
    <row r="63" spans="1:10" x14ac:dyDescent="0.35">
      <c r="A63" s="16" t="s">
        <v>226</v>
      </c>
      <c r="B63" s="16"/>
      <c r="C63" s="16"/>
      <c r="D63" s="17">
        <v>62</v>
      </c>
      <c r="E63" s="16" t="s">
        <v>77</v>
      </c>
      <c r="F63" s="17" t="s">
        <v>17</v>
      </c>
      <c r="G63" s="18">
        <v>541500</v>
      </c>
      <c r="H63" s="19">
        <f t="shared" si="0"/>
        <v>102885</v>
      </c>
      <c r="I63" s="19">
        <f t="shared" si="1"/>
        <v>644385</v>
      </c>
      <c r="J63" s="16" t="s">
        <v>227</v>
      </c>
    </row>
    <row r="64" spans="1:10" x14ac:dyDescent="0.35">
      <c r="A64" s="16" t="s">
        <v>226</v>
      </c>
      <c r="B64" s="16"/>
      <c r="C64" s="16"/>
      <c r="D64" s="17">
        <v>63</v>
      </c>
      <c r="E64" s="16" t="s">
        <v>77</v>
      </c>
      <c r="F64" s="17" t="s">
        <v>17</v>
      </c>
      <c r="G64" s="18">
        <v>560400</v>
      </c>
      <c r="H64" s="19">
        <f t="shared" si="0"/>
        <v>106476</v>
      </c>
      <c r="I64" s="19">
        <f t="shared" si="1"/>
        <v>666876</v>
      </c>
      <c r="J64" s="16" t="s">
        <v>227</v>
      </c>
    </row>
    <row r="65" spans="1:10" x14ac:dyDescent="0.35">
      <c r="A65" s="16" t="s">
        <v>226</v>
      </c>
      <c r="B65" s="16"/>
      <c r="C65" s="16"/>
      <c r="D65" s="17">
        <v>64</v>
      </c>
      <c r="E65" s="16" t="s">
        <v>77</v>
      </c>
      <c r="F65" s="17" t="s">
        <v>17</v>
      </c>
      <c r="G65" s="18">
        <v>539100</v>
      </c>
      <c r="H65" s="19">
        <f t="shared" si="0"/>
        <v>102429</v>
      </c>
      <c r="I65" s="19">
        <f t="shared" si="1"/>
        <v>641529</v>
      </c>
      <c r="J65" s="16" t="s">
        <v>227</v>
      </c>
    </row>
    <row r="66" spans="1:10" x14ac:dyDescent="0.35">
      <c r="A66" s="16" t="s">
        <v>226</v>
      </c>
      <c r="B66" s="16"/>
      <c r="C66" s="16"/>
      <c r="D66" s="17">
        <v>65</v>
      </c>
      <c r="E66" s="16" t="s">
        <v>77</v>
      </c>
      <c r="F66" s="17" t="s">
        <v>17</v>
      </c>
      <c r="G66" s="18">
        <v>548100</v>
      </c>
      <c r="H66" s="19">
        <f t="shared" ref="H66:H129" si="2">G66*19%</f>
        <v>104139</v>
      </c>
      <c r="I66" s="19">
        <f t="shared" ref="I66:I129" si="3">G66+H66</f>
        <v>652239</v>
      </c>
      <c r="J66" s="16" t="s">
        <v>227</v>
      </c>
    </row>
    <row r="67" spans="1:10" x14ac:dyDescent="0.35">
      <c r="A67" s="16" t="s">
        <v>226</v>
      </c>
      <c r="B67" s="16"/>
      <c r="C67" s="16"/>
      <c r="D67" s="17">
        <v>66</v>
      </c>
      <c r="E67" s="16" t="s">
        <v>77</v>
      </c>
      <c r="F67" s="17" t="s">
        <v>17</v>
      </c>
      <c r="G67" s="18">
        <v>546100</v>
      </c>
      <c r="H67" s="19">
        <f t="shared" si="2"/>
        <v>103759</v>
      </c>
      <c r="I67" s="19">
        <f t="shared" si="3"/>
        <v>649859</v>
      </c>
      <c r="J67" s="16" t="s">
        <v>227</v>
      </c>
    </row>
    <row r="68" spans="1:10" x14ac:dyDescent="0.35">
      <c r="A68" s="16" t="s">
        <v>226</v>
      </c>
      <c r="B68" s="16"/>
      <c r="C68" s="16"/>
      <c r="D68" s="17">
        <v>67</v>
      </c>
      <c r="E68" s="16" t="s">
        <v>77</v>
      </c>
      <c r="F68" s="17" t="s">
        <v>17</v>
      </c>
      <c r="G68" s="18">
        <v>538900</v>
      </c>
      <c r="H68" s="19">
        <f t="shared" si="2"/>
        <v>102391</v>
      </c>
      <c r="I68" s="19">
        <f t="shared" si="3"/>
        <v>641291</v>
      </c>
      <c r="J68" s="16" t="s">
        <v>227</v>
      </c>
    </row>
    <row r="69" spans="1:10" x14ac:dyDescent="0.35">
      <c r="A69" s="16" t="s">
        <v>226</v>
      </c>
      <c r="B69" s="16"/>
      <c r="C69" s="16"/>
      <c r="D69" s="17">
        <v>68</v>
      </c>
      <c r="E69" s="16" t="s">
        <v>77</v>
      </c>
      <c r="F69" s="17" t="s">
        <v>17</v>
      </c>
      <c r="G69" s="18">
        <v>537000</v>
      </c>
      <c r="H69" s="19">
        <f t="shared" si="2"/>
        <v>102030</v>
      </c>
      <c r="I69" s="19">
        <f t="shared" si="3"/>
        <v>639030</v>
      </c>
      <c r="J69" s="16" t="s">
        <v>227</v>
      </c>
    </row>
    <row r="70" spans="1:10" x14ac:dyDescent="0.35">
      <c r="A70" s="16" t="s">
        <v>226</v>
      </c>
      <c r="B70" s="16"/>
      <c r="C70" s="16"/>
      <c r="D70" s="17">
        <v>69</v>
      </c>
      <c r="E70" s="16" t="s">
        <v>77</v>
      </c>
      <c r="F70" s="17" t="s">
        <v>17</v>
      </c>
      <c r="G70" s="18">
        <v>526600</v>
      </c>
      <c r="H70" s="19">
        <f t="shared" si="2"/>
        <v>100054</v>
      </c>
      <c r="I70" s="19">
        <f t="shared" si="3"/>
        <v>626654</v>
      </c>
      <c r="J70" s="16" t="s">
        <v>227</v>
      </c>
    </row>
    <row r="71" spans="1:10" x14ac:dyDescent="0.35">
      <c r="A71" s="16" t="s">
        <v>226</v>
      </c>
      <c r="B71" s="16"/>
      <c r="C71" s="16"/>
      <c r="D71" s="17">
        <v>70</v>
      </c>
      <c r="E71" s="16" t="s">
        <v>77</v>
      </c>
      <c r="F71" s="17" t="s">
        <v>17</v>
      </c>
      <c r="G71" s="18">
        <v>425100</v>
      </c>
      <c r="H71" s="19">
        <f t="shared" si="2"/>
        <v>80769</v>
      </c>
      <c r="I71" s="19">
        <f t="shared" si="3"/>
        <v>505869</v>
      </c>
      <c r="J71" s="16" t="s">
        <v>227</v>
      </c>
    </row>
    <row r="72" spans="1:10" x14ac:dyDescent="0.35">
      <c r="A72" s="16" t="s">
        <v>226</v>
      </c>
      <c r="B72" s="16"/>
      <c r="C72" s="16"/>
      <c r="D72" s="17">
        <v>71</v>
      </c>
      <c r="E72" s="16" t="s">
        <v>77</v>
      </c>
      <c r="F72" s="17" t="s">
        <v>17</v>
      </c>
      <c r="G72" s="18">
        <v>424000</v>
      </c>
      <c r="H72" s="19">
        <f t="shared" si="2"/>
        <v>80560</v>
      </c>
      <c r="I72" s="19">
        <f t="shared" si="3"/>
        <v>504560</v>
      </c>
      <c r="J72" s="16" t="s">
        <v>227</v>
      </c>
    </row>
    <row r="73" spans="1:10" x14ac:dyDescent="0.35">
      <c r="A73" s="16" t="s">
        <v>226</v>
      </c>
      <c r="B73" s="16"/>
      <c r="C73" s="16"/>
      <c r="D73" s="17">
        <v>72</v>
      </c>
      <c r="E73" s="16" t="s">
        <v>77</v>
      </c>
      <c r="F73" s="17" t="s">
        <v>17</v>
      </c>
      <c r="G73" s="18">
        <v>497100</v>
      </c>
      <c r="H73" s="19">
        <f t="shared" si="2"/>
        <v>94449</v>
      </c>
      <c r="I73" s="19">
        <f t="shared" si="3"/>
        <v>591549</v>
      </c>
      <c r="J73" s="16" t="s">
        <v>227</v>
      </c>
    </row>
    <row r="74" spans="1:10" x14ac:dyDescent="0.35">
      <c r="A74" s="16" t="s">
        <v>226</v>
      </c>
      <c r="B74" s="16"/>
      <c r="C74" s="16"/>
      <c r="D74" s="17">
        <v>73</v>
      </c>
      <c r="E74" s="16" t="s">
        <v>77</v>
      </c>
      <c r="F74" s="17" t="s">
        <v>17</v>
      </c>
      <c r="G74" s="18">
        <v>385900</v>
      </c>
      <c r="H74" s="19">
        <f t="shared" si="2"/>
        <v>73321</v>
      </c>
      <c r="I74" s="19">
        <f t="shared" si="3"/>
        <v>459221</v>
      </c>
      <c r="J74" s="16" t="s">
        <v>227</v>
      </c>
    </row>
    <row r="75" spans="1:10" x14ac:dyDescent="0.35">
      <c r="A75" s="16" t="s">
        <v>226</v>
      </c>
      <c r="B75" s="16"/>
      <c r="C75" s="16"/>
      <c r="D75" s="17">
        <v>74</v>
      </c>
      <c r="E75" s="16" t="s">
        <v>77</v>
      </c>
      <c r="F75" s="17" t="s">
        <v>17</v>
      </c>
      <c r="G75" s="18">
        <v>534700</v>
      </c>
      <c r="H75" s="19">
        <f t="shared" si="2"/>
        <v>101593</v>
      </c>
      <c r="I75" s="19">
        <f t="shared" si="3"/>
        <v>636293</v>
      </c>
      <c r="J75" s="16" t="s">
        <v>227</v>
      </c>
    </row>
    <row r="76" spans="1:10" x14ac:dyDescent="0.35">
      <c r="A76" s="16" t="s">
        <v>226</v>
      </c>
      <c r="B76" s="16"/>
      <c r="C76" s="16"/>
      <c r="D76" s="17">
        <v>75</v>
      </c>
      <c r="E76" s="16" t="s">
        <v>77</v>
      </c>
      <c r="F76" s="17" t="s">
        <v>17</v>
      </c>
      <c r="G76" s="18">
        <v>544200</v>
      </c>
      <c r="H76" s="19">
        <f t="shared" si="2"/>
        <v>103398</v>
      </c>
      <c r="I76" s="19">
        <f t="shared" si="3"/>
        <v>647598</v>
      </c>
      <c r="J76" s="16" t="s">
        <v>227</v>
      </c>
    </row>
    <row r="77" spans="1:10" x14ac:dyDescent="0.35">
      <c r="A77" s="16" t="s">
        <v>226</v>
      </c>
      <c r="B77" s="16"/>
      <c r="C77" s="16"/>
      <c r="D77" s="17">
        <v>76</v>
      </c>
      <c r="E77" s="16" t="s">
        <v>118</v>
      </c>
      <c r="F77" s="17" t="s">
        <v>17</v>
      </c>
      <c r="G77" s="18">
        <v>21619300</v>
      </c>
      <c r="H77" s="19">
        <f t="shared" si="2"/>
        <v>4107667</v>
      </c>
      <c r="I77" s="19">
        <f t="shared" si="3"/>
        <v>25726967</v>
      </c>
      <c r="J77" s="16" t="s">
        <v>227</v>
      </c>
    </row>
    <row r="78" spans="1:10" x14ac:dyDescent="0.35">
      <c r="A78" s="16" t="s">
        <v>226</v>
      </c>
      <c r="B78" s="16"/>
      <c r="C78" s="16"/>
      <c r="D78" s="17">
        <v>77</v>
      </c>
      <c r="E78" s="16" t="s">
        <v>121</v>
      </c>
      <c r="F78" s="17" t="s">
        <v>17</v>
      </c>
      <c r="G78" s="18">
        <v>16595800</v>
      </c>
      <c r="H78" s="19">
        <f t="shared" si="2"/>
        <v>3153202</v>
      </c>
      <c r="I78" s="19">
        <f t="shared" si="3"/>
        <v>19749002</v>
      </c>
      <c r="J78" s="16" t="s">
        <v>227</v>
      </c>
    </row>
    <row r="79" spans="1:10" x14ac:dyDescent="0.35">
      <c r="A79" s="16" t="s">
        <v>226</v>
      </c>
      <c r="B79" s="16"/>
      <c r="C79" s="16"/>
      <c r="D79" s="17">
        <v>78</v>
      </c>
      <c r="E79" s="16" t="s">
        <v>123</v>
      </c>
      <c r="F79" s="17" t="s">
        <v>17</v>
      </c>
      <c r="G79" s="18">
        <v>12524000</v>
      </c>
      <c r="H79" s="19">
        <f t="shared" si="2"/>
        <v>2379560</v>
      </c>
      <c r="I79" s="19">
        <f t="shared" si="3"/>
        <v>14903560</v>
      </c>
      <c r="J79" s="16" t="s">
        <v>227</v>
      </c>
    </row>
    <row r="80" spans="1:10" x14ac:dyDescent="0.35">
      <c r="A80" s="16" t="s">
        <v>226</v>
      </c>
      <c r="B80" s="16"/>
      <c r="C80" s="16"/>
      <c r="D80" s="17">
        <v>79</v>
      </c>
      <c r="E80" s="16" t="s">
        <v>125</v>
      </c>
      <c r="F80" s="17" t="s">
        <v>17</v>
      </c>
      <c r="G80" s="18">
        <v>5683100</v>
      </c>
      <c r="H80" s="19">
        <f t="shared" si="2"/>
        <v>1079789</v>
      </c>
      <c r="I80" s="19">
        <f t="shared" si="3"/>
        <v>6762889</v>
      </c>
      <c r="J80" s="16" t="s">
        <v>227</v>
      </c>
    </row>
    <row r="81" spans="1:10" x14ac:dyDescent="0.35">
      <c r="A81" s="16" t="s">
        <v>226</v>
      </c>
      <c r="B81" s="16"/>
      <c r="C81" s="16"/>
      <c r="D81" s="17">
        <v>80</v>
      </c>
      <c r="E81" s="16" t="s">
        <v>127</v>
      </c>
      <c r="F81" s="17" t="s">
        <v>17</v>
      </c>
      <c r="G81" s="18">
        <v>14024200</v>
      </c>
      <c r="H81" s="19">
        <f t="shared" si="2"/>
        <v>2664598</v>
      </c>
      <c r="I81" s="19">
        <f t="shared" si="3"/>
        <v>16688798</v>
      </c>
      <c r="J81" s="16" t="s">
        <v>227</v>
      </c>
    </row>
    <row r="82" spans="1:10" x14ac:dyDescent="0.35">
      <c r="A82" s="16" t="s">
        <v>226</v>
      </c>
      <c r="B82" s="16"/>
      <c r="C82" s="16"/>
      <c r="D82" s="17">
        <v>81</v>
      </c>
      <c r="E82" s="16" t="s">
        <v>129</v>
      </c>
      <c r="F82" s="17" t="s">
        <v>17</v>
      </c>
      <c r="G82" s="18">
        <v>680200</v>
      </c>
      <c r="H82" s="19">
        <f t="shared" si="2"/>
        <v>129238</v>
      </c>
      <c r="I82" s="19">
        <f t="shared" si="3"/>
        <v>809438</v>
      </c>
      <c r="J82" s="16" t="s">
        <v>227</v>
      </c>
    </row>
    <row r="83" spans="1:10" x14ac:dyDescent="0.35">
      <c r="A83" s="16" t="s">
        <v>226</v>
      </c>
      <c r="B83" s="16"/>
      <c r="C83" s="16"/>
      <c r="D83" s="17">
        <v>82</v>
      </c>
      <c r="E83" s="16" t="s">
        <v>131</v>
      </c>
      <c r="F83" s="17" t="s">
        <v>17</v>
      </c>
      <c r="G83" s="18">
        <v>64800</v>
      </c>
      <c r="H83" s="19">
        <f t="shared" si="2"/>
        <v>12312</v>
      </c>
      <c r="I83" s="19">
        <f t="shared" si="3"/>
        <v>77112</v>
      </c>
      <c r="J83" s="16" t="s">
        <v>227</v>
      </c>
    </row>
    <row r="84" spans="1:10" x14ac:dyDescent="0.35">
      <c r="A84" s="16" t="s">
        <v>226</v>
      </c>
      <c r="B84" s="16"/>
      <c r="C84" s="16"/>
      <c r="D84" s="17">
        <v>83</v>
      </c>
      <c r="E84" s="16" t="s">
        <v>133</v>
      </c>
      <c r="F84" s="17" t="s">
        <v>17</v>
      </c>
      <c r="G84" s="18">
        <v>202500</v>
      </c>
      <c r="H84" s="19">
        <f t="shared" si="2"/>
        <v>38475</v>
      </c>
      <c r="I84" s="19">
        <f t="shared" si="3"/>
        <v>240975</v>
      </c>
      <c r="J84" s="16" t="s">
        <v>227</v>
      </c>
    </row>
    <row r="85" spans="1:10" x14ac:dyDescent="0.35">
      <c r="A85" s="16" t="s">
        <v>226</v>
      </c>
      <c r="B85" s="16"/>
      <c r="C85" s="16"/>
      <c r="D85" s="17">
        <v>84</v>
      </c>
      <c r="E85" s="16" t="s">
        <v>136</v>
      </c>
      <c r="F85" s="17" t="s">
        <v>17</v>
      </c>
      <c r="G85" s="18">
        <v>12200</v>
      </c>
      <c r="H85" s="19">
        <f t="shared" si="2"/>
        <v>2318</v>
      </c>
      <c r="I85" s="19">
        <f t="shared" si="3"/>
        <v>14518</v>
      </c>
      <c r="J85" s="16" t="s">
        <v>227</v>
      </c>
    </row>
    <row r="86" spans="1:10" x14ac:dyDescent="0.35">
      <c r="A86" s="16" t="s">
        <v>226</v>
      </c>
      <c r="B86" s="16"/>
      <c r="C86" s="16"/>
      <c r="D86" s="17">
        <v>85</v>
      </c>
      <c r="E86" s="16" t="s">
        <v>138</v>
      </c>
      <c r="F86" s="17" t="s">
        <v>17</v>
      </c>
      <c r="G86" s="18">
        <v>2181500</v>
      </c>
      <c r="H86" s="19">
        <f t="shared" si="2"/>
        <v>414485</v>
      </c>
      <c r="I86" s="19">
        <f t="shared" si="3"/>
        <v>2595985</v>
      </c>
      <c r="J86" s="16" t="s">
        <v>227</v>
      </c>
    </row>
    <row r="87" spans="1:10" x14ac:dyDescent="0.35">
      <c r="A87" s="16" t="s">
        <v>226</v>
      </c>
      <c r="B87" s="16"/>
      <c r="C87" s="16"/>
      <c r="D87" s="17">
        <v>86</v>
      </c>
      <c r="E87" s="16" t="s">
        <v>140</v>
      </c>
      <c r="F87" s="17" t="s">
        <v>17</v>
      </c>
      <c r="G87" s="18">
        <v>29400</v>
      </c>
      <c r="H87" s="19">
        <f t="shared" si="2"/>
        <v>5586</v>
      </c>
      <c r="I87" s="19">
        <f t="shared" si="3"/>
        <v>34986</v>
      </c>
      <c r="J87" s="16" t="s">
        <v>227</v>
      </c>
    </row>
    <row r="88" spans="1:10" x14ac:dyDescent="0.35">
      <c r="A88" s="16" t="s">
        <v>226</v>
      </c>
      <c r="B88" s="16"/>
      <c r="C88" s="16"/>
      <c r="D88" s="17">
        <v>87</v>
      </c>
      <c r="E88" s="16" t="s">
        <v>142</v>
      </c>
      <c r="F88" s="17" t="s">
        <v>17</v>
      </c>
      <c r="G88" s="18">
        <v>178300</v>
      </c>
      <c r="H88" s="19">
        <f t="shared" si="2"/>
        <v>33877</v>
      </c>
      <c r="I88" s="19">
        <f t="shared" si="3"/>
        <v>212177</v>
      </c>
      <c r="J88" s="16" t="s">
        <v>227</v>
      </c>
    </row>
    <row r="89" spans="1:10" x14ac:dyDescent="0.35">
      <c r="A89" s="16" t="s">
        <v>226</v>
      </c>
      <c r="B89" s="16"/>
      <c r="C89" s="16"/>
      <c r="D89" s="17">
        <v>88</v>
      </c>
      <c r="E89" s="16" t="s">
        <v>144</v>
      </c>
      <c r="F89" s="17" t="s">
        <v>17</v>
      </c>
      <c r="G89" s="18">
        <v>1541200</v>
      </c>
      <c r="H89" s="19">
        <f t="shared" si="2"/>
        <v>292828</v>
      </c>
      <c r="I89" s="19">
        <f t="shared" si="3"/>
        <v>1834028</v>
      </c>
      <c r="J89" s="16" t="s">
        <v>227</v>
      </c>
    </row>
    <row r="90" spans="1:10" x14ac:dyDescent="0.35">
      <c r="A90" s="16" t="s">
        <v>226</v>
      </c>
      <c r="B90" s="16"/>
      <c r="C90" s="16"/>
      <c r="D90" s="17">
        <v>89</v>
      </c>
      <c r="E90" s="16" t="s">
        <v>146</v>
      </c>
      <c r="F90" s="17" t="s">
        <v>17</v>
      </c>
      <c r="G90" s="18">
        <v>1799700</v>
      </c>
      <c r="H90" s="19">
        <f t="shared" si="2"/>
        <v>341943</v>
      </c>
      <c r="I90" s="19">
        <f t="shared" si="3"/>
        <v>2141643</v>
      </c>
      <c r="J90" s="16" t="s">
        <v>227</v>
      </c>
    </row>
    <row r="91" spans="1:10" x14ac:dyDescent="0.35">
      <c r="A91" s="16" t="s">
        <v>226</v>
      </c>
      <c r="B91" s="16"/>
      <c r="C91" s="16"/>
      <c r="D91" s="17">
        <v>90</v>
      </c>
      <c r="E91" s="16" t="s">
        <v>148</v>
      </c>
      <c r="F91" s="17" t="s">
        <v>17</v>
      </c>
      <c r="G91" s="18">
        <v>258500</v>
      </c>
      <c r="H91" s="19">
        <f t="shared" si="2"/>
        <v>49115</v>
      </c>
      <c r="I91" s="19">
        <f t="shared" si="3"/>
        <v>307615</v>
      </c>
      <c r="J91" s="16" t="s">
        <v>227</v>
      </c>
    </row>
    <row r="92" spans="1:10" x14ac:dyDescent="0.35">
      <c r="A92" s="16" t="s">
        <v>226</v>
      </c>
      <c r="B92" s="16"/>
      <c r="C92" s="16"/>
      <c r="D92" s="17">
        <v>91</v>
      </c>
      <c r="E92" s="16" t="s">
        <v>150</v>
      </c>
      <c r="F92" s="17" t="s">
        <v>17</v>
      </c>
      <c r="G92" s="18">
        <v>158200</v>
      </c>
      <c r="H92" s="19">
        <f t="shared" si="2"/>
        <v>30058</v>
      </c>
      <c r="I92" s="19">
        <f t="shared" si="3"/>
        <v>188258</v>
      </c>
      <c r="J92" s="16" t="s">
        <v>227</v>
      </c>
    </row>
    <row r="93" spans="1:10" x14ac:dyDescent="0.35">
      <c r="A93" s="16" t="s">
        <v>226</v>
      </c>
      <c r="B93" s="16"/>
      <c r="C93" s="16"/>
      <c r="D93" s="17">
        <v>92</v>
      </c>
      <c r="E93" s="16" t="s">
        <v>152</v>
      </c>
      <c r="F93" s="17" t="s">
        <v>17</v>
      </c>
      <c r="G93" s="18">
        <v>2117300</v>
      </c>
      <c r="H93" s="19">
        <f t="shared" si="2"/>
        <v>402287</v>
      </c>
      <c r="I93" s="19">
        <f t="shared" si="3"/>
        <v>2519587</v>
      </c>
      <c r="J93" s="16" t="s">
        <v>227</v>
      </c>
    </row>
    <row r="94" spans="1:10" x14ac:dyDescent="0.35">
      <c r="A94" s="16" t="s">
        <v>226</v>
      </c>
      <c r="B94" s="16"/>
      <c r="C94" s="16"/>
      <c r="D94" s="17">
        <v>93</v>
      </c>
      <c r="E94" s="16" t="s">
        <v>154</v>
      </c>
      <c r="F94" s="17" t="s">
        <v>17</v>
      </c>
      <c r="G94" s="18">
        <v>12150</v>
      </c>
      <c r="H94" s="19">
        <f t="shared" si="2"/>
        <v>2308.5</v>
      </c>
      <c r="I94" s="19">
        <f t="shared" si="3"/>
        <v>14458.5</v>
      </c>
      <c r="J94" s="16" t="s">
        <v>227</v>
      </c>
    </row>
    <row r="95" spans="1:10" x14ac:dyDescent="0.35">
      <c r="A95" s="16" t="s">
        <v>226</v>
      </c>
      <c r="B95" s="16"/>
      <c r="C95" s="16"/>
      <c r="D95" s="17">
        <v>94</v>
      </c>
      <c r="E95" s="16" t="s">
        <v>156</v>
      </c>
      <c r="F95" s="17" t="s">
        <v>17</v>
      </c>
      <c r="G95" s="18">
        <v>61400</v>
      </c>
      <c r="H95" s="19">
        <f t="shared" si="2"/>
        <v>11666</v>
      </c>
      <c r="I95" s="19">
        <f t="shared" si="3"/>
        <v>73066</v>
      </c>
      <c r="J95" s="16" t="s">
        <v>227</v>
      </c>
    </row>
    <row r="96" spans="1:10" x14ac:dyDescent="0.35">
      <c r="A96" s="16" t="s">
        <v>226</v>
      </c>
      <c r="B96" s="16"/>
      <c r="C96" s="16"/>
      <c r="D96" s="17">
        <v>95</v>
      </c>
      <c r="E96" s="16" t="s">
        <v>158</v>
      </c>
      <c r="F96" s="17" t="s">
        <v>17</v>
      </c>
      <c r="G96" s="18">
        <v>63400</v>
      </c>
      <c r="H96" s="19">
        <f t="shared" si="2"/>
        <v>12046</v>
      </c>
      <c r="I96" s="19">
        <f t="shared" si="3"/>
        <v>75446</v>
      </c>
      <c r="J96" s="16" t="s">
        <v>227</v>
      </c>
    </row>
    <row r="97" spans="1:10" x14ac:dyDescent="0.35">
      <c r="A97" s="16" t="s">
        <v>226</v>
      </c>
      <c r="B97" s="16"/>
      <c r="C97" s="16"/>
      <c r="D97" s="17">
        <v>96</v>
      </c>
      <c r="E97" s="16" t="s">
        <v>160</v>
      </c>
      <c r="F97" s="17" t="s">
        <v>17</v>
      </c>
      <c r="G97" s="18">
        <v>2361000</v>
      </c>
      <c r="H97" s="19">
        <f t="shared" si="2"/>
        <v>448590</v>
      </c>
      <c r="I97" s="19">
        <f t="shared" si="3"/>
        <v>2809590</v>
      </c>
      <c r="J97" s="16" t="s">
        <v>227</v>
      </c>
    </row>
    <row r="98" spans="1:10" x14ac:dyDescent="0.35">
      <c r="A98" s="16" t="s">
        <v>226</v>
      </c>
      <c r="B98" s="16"/>
      <c r="C98" s="16"/>
      <c r="D98" s="17">
        <v>97</v>
      </c>
      <c r="E98" s="16" t="s">
        <v>162</v>
      </c>
      <c r="F98" s="17" t="s">
        <v>17</v>
      </c>
      <c r="G98" s="18">
        <v>375700</v>
      </c>
      <c r="H98" s="19">
        <f t="shared" si="2"/>
        <v>71383</v>
      </c>
      <c r="I98" s="19">
        <f t="shared" si="3"/>
        <v>447083</v>
      </c>
      <c r="J98" s="16" t="s">
        <v>227</v>
      </c>
    </row>
    <row r="99" spans="1:10" x14ac:dyDescent="0.35">
      <c r="A99" s="16" t="s">
        <v>226</v>
      </c>
      <c r="B99" s="16"/>
      <c r="C99" s="16"/>
      <c r="D99" s="17">
        <v>98</v>
      </c>
      <c r="E99" s="16" t="s">
        <v>164</v>
      </c>
      <c r="F99" s="17" t="s">
        <v>17</v>
      </c>
      <c r="G99" s="18">
        <v>13650</v>
      </c>
      <c r="H99" s="19">
        <f t="shared" si="2"/>
        <v>2593.5</v>
      </c>
      <c r="I99" s="19">
        <f t="shared" si="3"/>
        <v>16243.5</v>
      </c>
      <c r="J99" s="16" t="s">
        <v>227</v>
      </c>
    </row>
    <row r="100" spans="1:10" x14ac:dyDescent="0.35">
      <c r="A100" s="16" t="s">
        <v>228</v>
      </c>
      <c r="B100" s="16"/>
      <c r="C100" s="16"/>
      <c r="D100" s="17">
        <v>1</v>
      </c>
      <c r="E100" s="16" t="s">
        <v>14</v>
      </c>
      <c r="F100" s="17" t="s">
        <v>17</v>
      </c>
      <c r="G100" s="18">
        <v>99800</v>
      </c>
      <c r="H100" s="19">
        <f t="shared" si="2"/>
        <v>18962</v>
      </c>
      <c r="I100" s="19">
        <f t="shared" si="3"/>
        <v>118762</v>
      </c>
      <c r="J100" s="16" t="s">
        <v>229</v>
      </c>
    </row>
    <row r="101" spans="1:10" x14ac:dyDescent="0.35">
      <c r="A101" s="16" t="s">
        <v>228</v>
      </c>
      <c r="B101" s="16"/>
      <c r="C101" s="16"/>
      <c r="D101" s="17">
        <v>2</v>
      </c>
      <c r="E101" s="16" t="s">
        <v>18</v>
      </c>
      <c r="F101" s="17" t="s">
        <v>17</v>
      </c>
      <c r="G101" s="18">
        <v>101500</v>
      </c>
      <c r="H101" s="19">
        <f t="shared" si="2"/>
        <v>19285</v>
      </c>
      <c r="I101" s="19">
        <f t="shared" si="3"/>
        <v>120785</v>
      </c>
      <c r="J101" s="16" t="s">
        <v>229</v>
      </c>
    </row>
    <row r="102" spans="1:10" x14ac:dyDescent="0.35">
      <c r="A102" s="16" t="s">
        <v>228</v>
      </c>
      <c r="B102" s="16"/>
      <c r="C102" s="16"/>
      <c r="D102" s="17">
        <v>3</v>
      </c>
      <c r="E102" s="16" t="s">
        <v>20</v>
      </c>
      <c r="F102" s="17" t="s">
        <v>17</v>
      </c>
      <c r="G102" s="18">
        <v>98400</v>
      </c>
      <c r="H102" s="19">
        <f t="shared" si="2"/>
        <v>18696</v>
      </c>
      <c r="I102" s="19">
        <f t="shared" si="3"/>
        <v>117096</v>
      </c>
      <c r="J102" s="16" t="s">
        <v>229</v>
      </c>
    </row>
    <row r="103" spans="1:10" x14ac:dyDescent="0.35">
      <c r="A103" s="16" t="s">
        <v>228</v>
      </c>
      <c r="B103" s="16"/>
      <c r="C103" s="16"/>
      <c r="D103" s="17">
        <v>4</v>
      </c>
      <c r="E103" s="16" t="s">
        <v>22</v>
      </c>
      <c r="F103" s="17" t="s">
        <v>17</v>
      </c>
      <c r="G103" s="18">
        <v>94800</v>
      </c>
      <c r="H103" s="19">
        <f t="shared" si="2"/>
        <v>18012</v>
      </c>
      <c r="I103" s="19">
        <f t="shared" si="3"/>
        <v>112812</v>
      </c>
      <c r="J103" s="16" t="s">
        <v>229</v>
      </c>
    </row>
    <row r="104" spans="1:10" x14ac:dyDescent="0.35">
      <c r="A104" s="16" t="s">
        <v>228</v>
      </c>
      <c r="B104" s="16"/>
      <c r="C104" s="16"/>
      <c r="D104" s="17">
        <v>5</v>
      </c>
      <c r="E104" s="16" t="s">
        <v>24</v>
      </c>
      <c r="F104" s="17" t="s">
        <v>17</v>
      </c>
      <c r="G104" s="18">
        <v>100000</v>
      </c>
      <c r="H104" s="19">
        <f t="shared" si="2"/>
        <v>19000</v>
      </c>
      <c r="I104" s="19">
        <f t="shared" si="3"/>
        <v>119000</v>
      </c>
      <c r="J104" s="16" t="s">
        <v>229</v>
      </c>
    </row>
    <row r="105" spans="1:10" x14ac:dyDescent="0.35">
      <c r="A105" s="16" t="s">
        <v>228</v>
      </c>
      <c r="B105" s="16"/>
      <c r="C105" s="16"/>
      <c r="D105" s="17">
        <v>6</v>
      </c>
      <c r="E105" s="16" t="s">
        <v>26</v>
      </c>
      <c r="F105" s="17" t="s">
        <v>17</v>
      </c>
      <c r="G105" s="18">
        <v>101000</v>
      </c>
      <c r="H105" s="19">
        <f t="shared" si="2"/>
        <v>19190</v>
      </c>
      <c r="I105" s="19">
        <f t="shared" si="3"/>
        <v>120190</v>
      </c>
      <c r="J105" s="16" t="s">
        <v>229</v>
      </c>
    </row>
    <row r="106" spans="1:10" x14ac:dyDescent="0.35">
      <c r="A106" s="16" t="s">
        <v>228</v>
      </c>
      <c r="B106" s="16"/>
      <c r="C106" s="16"/>
      <c r="D106" s="17">
        <v>7</v>
      </c>
      <c r="E106" s="16" t="s">
        <v>28</v>
      </c>
      <c r="F106" s="17" t="s">
        <v>17</v>
      </c>
      <c r="G106" s="18">
        <v>100200</v>
      </c>
      <c r="H106" s="19">
        <f t="shared" si="2"/>
        <v>19038</v>
      </c>
      <c r="I106" s="19">
        <f t="shared" si="3"/>
        <v>119238</v>
      </c>
      <c r="J106" s="16" t="s">
        <v>229</v>
      </c>
    </row>
    <row r="107" spans="1:10" x14ac:dyDescent="0.35">
      <c r="A107" s="16" t="s">
        <v>228</v>
      </c>
      <c r="B107" s="16"/>
      <c r="C107" s="16"/>
      <c r="D107" s="17">
        <v>8</v>
      </c>
      <c r="E107" s="16" t="s">
        <v>30</v>
      </c>
      <c r="F107" s="17" t="s">
        <v>17</v>
      </c>
      <c r="G107" s="18">
        <v>100300</v>
      </c>
      <c r="H107" s="19">
        <f t="shared" si="2"/>
        <v>19057</v>
      </c>
      <c r="I107" s="19">
        <f t="shared" si="3"/>
        <v>119357</v>
      </c>
      <c r="J107" s="16" t="s">
        <v>229</v>
      </c>
    </row>
    <row r="108" spans="1:10" x14ac:dyDescent="0.35">
      <c r="A108" s="16" t="s">
        <v>228</v>
      </c>
      <c r="B108" s="16"/>
      <c r="C108" s="16"/>
      <c r="D108" s="17">
        <v>9</v>
      </c>
      <c r="E108" s="16" t="s">
        <v>32</v>
      </c>
      <c r="F108" s="17" t="s">
        <v>17</v>
      </c>
      <c r="G108" s="18">
        <v>122600</v>
      </c>
      <c r="H108" s="19">
        <f t="shared" si="2"/>
        <v>23294</v>
      </c>
      <c r="I108" s="19">
        <f t="shared" si="3"/>
        <v>145894</v>
      </c>
      <c r="J108" s="16" t="s">
        <v>229</v>
      </c>
    </row>
    <row r="109" spans="1:10" x14ac:dyDescent="0.35">
      <c r="A109" s="16" t="s">
        <v>228</v>
      </c>
      <c r="B109" s="16"/>
      <c r="C109" s="16"/>
      <c r="D109" s="17">
        <v>10</v>
      </c>
      <c r="E109" s="16" t="s">
        <v>34</v>
      </c>
      <c r="F109" s="17" t="s">
        <v>17</v>
      </c>
      <c r="G109" s="18">
        <v>122600</v>
      </c>
      <c r="H109" s="19">
        <f t="shared" si="2"/>
        <v>23294</v>
      </c>
      <c r="I109" s="19">
        <f t="shared" si="3"/>
        <v>145894</v>
      </c>
      <c r="J109" s="16" t="s">
        <v>229</v>
      </c>
    </row>
    <row r="110" spans="1:10" x14ac:dyDescent="0.35">
      <c r="A110" s="16" t="s">
        <v>228</v>
      </c>
      <c r="B110" s="16"/>
      <c r="C110" s="16"/>
      <c r="D110" s="17">
        <v>11</v>
      </c>
      <c r="E110" s="16" t="s">
        <v>36</v>
      </c>
      <c r="F110" s="17" t="s">
        <v>17</v>
      </c>
      <c r="G110" s="18">
        <v>391800</v>
      </c>
      <c r="H110" s="19">
        <f t="shared" si="2"/>
        <v>74442</v>
      </c>
      <c r="I110" s="19">
        <f t="shared" si="3"/>
        <v>466242</v>
      </c>
      <c r="J110" s="16" t="s">
        <v>229</v>
      </c>
    </row>
    <row r="111" spans="1:10" x14ac:dyDescent="0.35">
      <c r="A111" s="16" t="s">
        <v>228</v>
      </c>
      <c r="B111" s="16"/>
      <c r="C111" s="16"/>
      <c r="D111" s="17">
        <v>12</v>
      </c>
      <c r="E111" s="16" t="s">
        <v>38</v>
      </c>
      <c r="F111" s="17" t="s">
        <v>17</v>
      </c>
      <c r="G111" s="18">
        <v>101800</v>
      </c>
      <c r="H111" s="19">
        <f t="shared" si="2"/>
        <v>19342</v>
      </c>
      <c r="I111" s="19">
        <f t="shared" si="3"/>
        <v>121142</v>
      </c>
      <c r="J111" s="16" t="s">
        <v>229</v>
      </c>
    </row>
    <row r="112" spans="1:10" x14ac:dyDescent="0.35">
      <c r="A112" s="16" t="s">
        <v>228</v>
      </c>
      <c r="B112" s="16"/>
      <c r="C112" s="16"/>
      <c r="D112" s="17">
        <v>13</v>
      </c>
      <c r="E112" s="16" t="s">
        <v>40</v>
      </c>
      <c r="F112" s="17" t="s">
        <v>17</v>
      </c>
      <c r="G112" s="18">
        <v>403100</v>
      </c>
      <c r="H112" s="19">
        <f t="shared" si="2"/>
        <v>76589</v>
      </c>
      <c r="I112" s="19">
        <f t="shared" si="3"/>
        <v>479689</v>
      </c>
      <c r="J112" s="16" t="s">
        <v>229</v>
      </c>
    </row>
    <row r="113" spans="1:10" x14ac:dyDescent="0.35">
      <c r="A113" s="16" t="s">
        <v>228</v>
      </c>
      <c r="B113" s="16"/>
      <c r="C113" s="16"/>
      <c r="D113" s="17">
        <v>14</v>
      </c>
      <c r="E113" s="16" t="s">
        <v>42</v>
      </c>
      <c r="F113" s="17" t="s">
        <v>17</v>
      </c>
      <c r="G113" s="18">
        <v>110600</v>
      </c>
      <c r="H113" s="19">
        <f t="shared" si="2"/>
        <v>21014</v>
      </c>
      <c r="I113" s="19">
        <f t="shared" si="3"/>
        <v>131614</v>
      </c>
      <c r="J113" s="16" t="s">
        <v>229</v>
      </c>
    </row>
    <row r="114" spans="1:10" x14ac:dyDescent="0.35">
      <c r="A114" s="16" t="s">
        <v>228</v>
      </c>
      <c r="B114" s="16"/>
      <c r="C114" s="16"/>
      <c r="D114" s="17">
        <v>15</v>
      </c>
      <c r="E114" s="16" t="s">
        <v>44</v>
      </c>
      <c r="F114" s="17" t="s">
        <v>17</v>
      </c>
      <c r="G114" s="18">
        <v>111300</v>
      </c>
      <c r="H114" s="19">
        <f t="shared" si="2"/>
        <v>21147</v>
      </c>
      <c r="I114" s="19">
        <f t="shared" si="3"/>
        <v>132447</v>
      </c>
      <c r="J114" s="16" t="s">
        <v>229</v>
      </c>
    </row>
    <row r="115" spans="1:10" x14ac:dyDescent="0.35">
      <c r="A115" s="16" t="s">
        <v>228</v>
      </c>
      <c r="B115" s="16"/>
      <c r="C115" s="16"/>
      <c r="D115" s="17">
        <v>16</v>
      </c>
      <c r="E115" s="16" t="s">
        <v>46</v>
      </c>
      <c r="F115" s="17" t="s">
        <v>17</v>
      </c>
      <c r="G115" s="18">
        <v>109500</v>
      </c>
      <c r="H115" s="19">
        <f t="shared" si="2"/>
        <v>20805</v>
      </c>
      <c r="I115" s="19">
        <f t="shared" si="3"/>
        <v>130305</v>
      </c>
      <c r="J115" s="16" t="s">
        <v>229</v>
      </c>
    </row>
    <row r="116" spans="1:10" x14ac:dyDescent="0.35">
      <c r="A116" s="16" t="s">
        <v>228</v>
      </c>
      <c r="B116" s="16"/>
      <c r="C116" s="16"/>
      <c r="D116" s="17">
        <v>17</v>
      </c>
      <c r="E116" s="16" t="s">
        <v>48</v>
      </c>
      <c r="F116" s="17" t="s">
        <v>17</v>
      </c>
      <c r="G116" s="18">
        <v>109700</v>
      </c>
      <c r="H116" s="19">
        <f t="shared" si="2"/>
        <v>20843</v>
      </c>
      <c r="I116" s="19">
        <f t="shared" si="3"/>
        <v>130543</v>
      </c>
      <c r="J116" s="16" t="s">
        <v>229</v>
      </c>
    </row>
    <row r="117" spans="1:10" x14ac:dyDescent="0.35">
      <c r="A117" s="16" t="s">
        <v>228</v>
      </c>
      <c r="B117" s="16"/>
      <c r="C117" s="16"/>
      <c r="D117" s="17">
        <v>18</v>
      </c>
      <c r="E117" s="16" t="s">
        <v>50</v>
      </c>
      <c r="F117" s="17" t="s">
        <v>17</v>
      </c>
      <c r="G117" s="18">
        <v>110200</v>
      </c>
      <c r="H117" s="19">
        <f t="shared" si="2"/>
        <v>20938</v>
      </c>
      <c r="I117" s="19">
        <f t="shared" si="3"/>
        <v>131138</v>
      </c>
      <c r="J117" s="16" t="s">
        <v>229</v>
      </c>
    </row>
    <row r="118" spans="1:10" x14ac:dyDescent="0.35">
      <c r="A118" s="16" t="s">
        <v>228</v>
      </c>
      <c r="B118" s="16"/>
      <c r="C118" s="16"/>
      <c r="D118" s="17">
        <v>19</v>
      </c>
      <c r="E118" s="16" t="s">
        <v>52</v>
      </c>
      <c r="F118" s="17" t="s">
        <v>17</v>
      </c>
      <c r="G118" s="18">
        <v>110300</v>
      </c>
      <c r="H118" s="19">
        <f t="shared" si="2"/>
        <v>20957</v>
      </c>
      <c r="I118" s="19">
        <f t="shared" si="3"/>
        <v>131257</v>
      </c>
      <c r="J118" s="16" t="s">
        <v>229</v>
      </c>
    </row>
    <row r="119" spans="1:10" x14ac:dyDescent="0.35">
      <c r="A119" s="16" t="s">
        <v>228</v>
      </c>
      <c r="B119" s="16"/>
      <c r="C119" s="16"/>
      <c r="D119" s="17">
        <v>20</v>
      </c>
      <c r="E119" s="16" t="s">
        <v>54</v>
      </c>
      <c r="F119" s="17" t="s">
        <v>17</v>
      </c>
      <c r="G119" s="18">
        <v>110800</v>
      </c>
      <c r="H119" s="19">
        <f t="shared" si="2"/>
        <v>21052</v>
      </c>
      <c r="I119" s="19">
        <f t="shared" si="3"/>
        <v>131852</v>
      </c>
      <c r="J119" s="16" t="s">
        <v>229</v>
      </c>
    </row>
    <row r="120" spans="1:10" x14ac:dyDescent="0.35">
      <c r="A120" s="16" t="s">
        <v>228</v>
      </c>
      <c r="B120" s="16"/>
      <c r="C120" s="16"/>
      <c r="D120" s="17">
        <v>21</v>
      </c>
      <c r="E120" s="16" t="s">
        <v>46</v>
      </c>
      <c r="F120" s="17" t="s">
        <v>17</v>
      </c>
      <c r="G120" s="18">
        <v>267700</v>
      </c>
      <c r="H120" s="19">
        <f t="shared" si="2"/>
        <v>50863</v>
      </c>
      <c r="I120" s="19">
        <f t="shared" si="3"/>
        <v>318563</v>
      </c>
      <c r="J120" s="16" t="s">
        <v>229</v>
      </c>
    </row>
    <row r="121" spans="1:10" x14ac:dyDescent="0.35">
      <c r="A121" s="16" t="s">
        <v>228</v>
      </c>
      <c r="B121" s="16"/>
      <c r="C121" s="16"/>
      <c r="D121" s="17">
        <v>22</v>
      </c>
      <c r="E121" s="16" t="s">
        <v>40</v>
      </c>
      <c r="F121" s="17" t="s">
        <v>17</v>
      </c>
      <c r="G121" s="18">
        <v>303300</v>
      </c>
      <c r="H121" s="19">
        <f t="shared" si="2"/>
        <v>57627</v>
      </c>
      <c r="I121" s="19">
        <f t="shared" si="3"/>
        <v>360927</v>
      </c>
      <c r="J121" s="16" t="s">
        <v>229</v>
      </c>
    </row>
    <row r="122" spans="1:10" x14ac:dyDescent="0.35">
      <c r="A122" s="16" t="s">
        <v>228</v>
      </c>
      <c r="B122" s="16"/>
      <c r="C122" s="16"/>
      <c r="D122" s="17">
        <v>23</v>
      </c>
      <c r="E122" s="16" t="s">
        <v>59</v>
      </c>
      <c r="F122" s="17" t="s">
        <v>17</v>
      </c>
      <c r="G122" s="18">
        <v>304200</v>
      </c>
      <c r="H122" s="19">
        <f t="shared" si="2"/>
        <v>57798</v>
      </c>
      <c r="I122" s="19">
        <f t="shared" si="3"/>
        <v>361998</v>
      </c>
      <c r="J122" s="16" t="s">
        <v>229</v>
      </c>
    </row>
    <row r="123" spans="1:10" x14ac:dyDescent="0.35">
      <c r="A123" s="16" t="s">
        <v>228</v>
      </c>
      <c r="B123" s="16"/>
      <c r="C123" s="16"/>
      <c r="D123" s="17">
        <v>24</v>
      </c>
      <c r="E123" s="16" t="s">
        <v>61</v>
      </c>
      <c r="F123" s="17" t="s">
        <v>17</v>
      </c>
      <c r="G123" s="18">
        <v>400200</v>
      </c>
      <c r="H123" s="19">
        <f t="shared" si="2"/>
        <v>76038</v>
      </c>
      <c r="I123" s="19">
        <f t="shared" si="3"/>
        <v>476238</v>
      </c>
      <c r="J123" s="16" t="s">
        <v>229</v>
      </c>
    </row>
    <row r="124" spans="1:10" x14ac:dyDescent="0.35">
      <c r="A124" s="16" t="s">
        <v>228</v>
      </c>
      <c r="B124" s="16"/>
      <c r="C124" s="16"/>
      <c r="D124" s="17">
        <v>25</v>
      </c>
      <c r="E124" s="16" t="s">
        <v>63</v>
      </c>
      <c r="F124" s="17" t="s">
        <v>17</v>
      </c>
      <c r="G124" s="18">
        <v>61800</v>
      </c>
      <c r="H124" s="19">
        <f t="shared" si="2"/>
        <v>11742</v>
      </c>
      <c r="I124" s="19">
        <f t="shared" si="3"/>
        <v>73542</v>
      </c>
      <c r="J124" s="16" t="s">
        <v>229</v>
      </c>
    </row>
    <row r="125" spans="1:10" x14ac:dyDescent="0.35">
      <c r="A125" s="16" t="s">
        <v>228</v>
      </c>
      <c r="B125" s="16"/>
      <c r="C125" s="16"/>
      <c r="D125" s="17">
        <v>26</v>
      </c>
      <c r="E125" s="16" t="s">
        <v>65</v>
      </c>
      <c r="F125" s="17" t="s">
        <v>17</v>
      </c>
      <c r="G125" s="18">
        <v>62900</v>
      </c>
      <c r="H125" s="19">
        <f t="shared" si="2"/>
        <v>11951</v>
      </c>
      <c r="I125" s="19">
        <f t="shared" si="3"/>
        <v>74851</v>
      </c>
      <c r="J125" s="16" t="s">
        <v>229</v>
      </c>
    </row>
    <row r="126" spans="1:10" x14ac:dyDescent="0.35">
      <c r="A126" s="16" t="s">
        <v>228</v>
      </c>
      <c r="B126" s="16"/>
      <c r="C126" s="16"/>
      <c r="D126" s="17">
        <v>27</v>
      </c>
      <c r="E126" s="16" t="s">
        <v>66</v>
      </c>
      <c r="F126" s="17" t="s">
        <v>17</v>
      </c>
      <c r="G126" s="18">
        <v>62200</v>
      </c>
      <c r="H126" s="19">
        <f t="shared" si="2"/>
        <v>11818</v>
      </c>
      <c r="I126" s="19">
        <f t="shared" si="3"/>
        <v>74018</v>
      </c>
      <c r="J126" s="16" t="s">
        <v>229</v>
      </c>
    </row>
    <row r="127" spans="1:10" x14ac:dyDescent="0.35">
      <c r="A127" s="16" t="s">
        <v>228</v>
      </c>
      <c r="B127" s="16"/>
      <c r="C127" s="16"/>
      <c r="D127" s="17">
        <v>28</v>
      </c>
      <c r="E127" s="16" t="s">
        <v>67</v>
      </c>
      <c r="F127" s="17" t="s">
        <v>17</v>
      </c>
      <c r="G127" s="18">
        <v>63400</v>
      </c>
      <c r="H127" s="19">
        <f t="shared" si="2"/>
        <v>12046</v>
      </c>
      <c r="I127" s="19">
        <f t="shared" si="3"/>
        <v>75446</v>
      </c>
      <c r="J127" s="16" t="s">
        <v>229</v>
      </c>
    </row>
    <row r="128" spans="1:10" x14ac:dyDescent="0.35">
      <c r="A128" s="16" t="s">
        <v>228</v>
      </c>
      <c r="B128" s="16"/>
      <c r="C128" s="16"/>
      <c r="D128" s="17">
        <v>29</v>
      </c>
      <c r="E128" s="16" t="s">
        <v>68</v>
      </c>
      <c r="F128" s="17" t="s">
        <v>17</v>
      </c>
      <c r="G128" s="18">
        <v>62900</v>
      </c>
      <c r="H128" s="19">
        <f t="shared" si="2"/>
        <v>11951</v>
      </c>
      <c r="I128" s="19">
        <f t="shared" si="3"/>
        <v>74851</v>
      </c>
      <c r="J128" s="16" t="s">
        <v>229</v>
      </c>
    </row>
    <row r="129" spans="1:10" x14ac:dyDescent="0.35">
      <c r="A129" s="16" t="s">
        <v>228</v>
      </c>
      <c r="B129" s="16"/>
      <c r="C129" s="16"/>
      <c r="D129" s="17">
        <v>30</v>
      </c>
      <c r="E129" s="16" t="s">
        <v>69</v>
      </c>
      <c r="F129" s="17" t="s">
        <v>17</v>
      </c>
      <c r="G129" s="18">
        <v>64500</v>
      </c>
      <c r="H129" s="19">
        <f t="shared" si="2"/>
        <v>12255</v>
      </c>
      <c r="I129" s="19">
        <f t="shared" si="3"/>
        <v>76755</v>
      </c>
      <c r="J129" s="16" t="s">
        <v>229</v>
      </c>
    </row>
    <row r="130" spans="1:10" x14ac:dyDescent="0.35">
      <c r="A130" s="16" t="s">
        <v>228</v>
      </c>
      <c r="B130" s="16"/>
      <c r="C130" s="16"/>
      <c r="D130" s="17">
        <v>31</v>
      </c>
      <c r="E130" s="16" t="s">
        <v>70</v>
      </c>
      <c r="F130" s="17" t="s">
        <v>17</v>
      </c>
      <c r="G130" s="18">
        <v>63200</v>
      </c>
      <c r="H130" s="19">
        <f t="shared" ref="H130:H193" si="4">G130*19%</f>
        <v>12008</v>
      </c>
      <c r="I130" s="19">
        <f t="shared" ref="I130:I193" si="5">G130+H130</f>
        <v>75208</v>
      </c>
      <c r="J130" s="16" t="s">
        <v>229</v>
      </c>
    </row>
    <row r="131" spans="1:10" x14ac:dyDescent="0.35">
      <c r="A131" s="16" t="s">
        <v>228</v>
      </c>
      <c r="B131" s="16"/>
      <c r="C131" s="16"/>
      <c r="D131" s="17">
        <v>32</v>
      </c>
      <c r="E131" s="16" t="s">
        <v>71</v>
      </c>
      <c r="F131" s="17" t="s">
        <v>17</v>
      </c>
      <c r="G131" s="18">
        <v>62400</v>
      </c>
      <c r="H131" s="19">
        <f t="shared" si="4"/>
        <v>11856</v>
      </c>
      <c r="I131" s="19">
        <f t="shared" si="5"/>
        <v>74256</v>
      </c>
      <c r="J131" s="16" t="s">
        <v>229</v>
      </c>
    </row>
    <row r="132" spans="1:10" x14ac:dyDescent="0.35">
      <c r="A132" s="16" t="s">
        <v>228</v>
      </c>
      <c r="B132" s="16"/>
      <c r="C132" s="16"/>
      <c r="D132" s="17">
        <v>33</v>
      </c>
      <c r="E132" s="16" t="s">
        <v>72</v>
      </c>
      <c r="F132" s="17" t="s">
        <v>17</v>
      </c>
      <c r="G132" s="18">
        <v>63000</v>
      </c>
      <c r="H132" s="19">
        <f t="shared" si="4"/>
        <v>11970</v>
      </c>
      <c r="I132" s="19">
        <f t="shared" si="5"/>
        <v>74970</v>
      </c>
      <c r="J132" s="16" t="s">
        <v>229</v>
      </c>
    </row>
    <row r="133" spans="1:10" x14ac:dyDescent="0.35">
      <c r="A133" s="16" t="s">
        <v>228</v>
      </c>
      <c r="B133" s="16"/>
      <c r="C133" s="16"/>
      <c r="D133" s="17">
        <v>34</v>
      </c>
      <c r="E133" s="16" t="s">
        <v>73</v>
      </c>
      <c r="F133" s="17" t="s">
        <v>17</v>
      </c>
      <c r="G133" s="18">
        <v>80200</v>
      </c>
      <c r="H133" s="19">
        <f t="shared" si="4"/>
        <v>15238</v>
      </c>
      <c r="I133" s="19">
        <f t="shared" si="5"/>
        <v>95438</v>
      </c>
      <c r="J133" s="16" t="s">
        <v>229</v>
      </c>
    </row>
    <row r="134" spans="1:10" x14ac:dyDescent="0.35">
      <c r="A134" s="16" t="s">
        <v>228</v>
      </c>
      <c r="B134" s="16"/>
      <c r="C134" s="16"/>
      <c r="D134" s="17">
        <v>35</v>
      </c>
      <c r="E134" s="16" t="s">
        <v>75</v>
      </c>
      <c r="F134" s="17" t="s">
        <v>17</v>
      </c>
      <c r="G134" s="18">
        <v>38500</v>
      </c>
      <c r="H134" s="19">
        <f t="shared" si="4"/>
        <v>7315</v>
      </c>
      <c r="I134" s="19">
        <f t="shared" si="5"/>
        <v>45815</v>
      </c>
      <c r="J134" s="16" t="s">
        <v>229</v>
      </c>
    </row>
    <row r="135" spans="1:10" x14ac:dyDescent="0.35">
      <c r="A135" s="16" t="s">
        <v>228</v>
      </c>
      <c r="B135" s="16"/>
      <c r="C135" s="16"/>
      <c r="D135" s="17">
        <v>36</v>
      </c>
      <c r="E135" s="16" t="s">
        <v>77</v>
      </c>
      <c r="F135" s="17" t="s">
        <v>17</v>
      </c>
      <c r="G135" s="18">
        <v>374500</v>
      </c>
      <c r="H135" s="19">
        <f t="shared" si="4"/>
        <v>71155</v>
      </c>
      <c r="I135" s="19">
        <f t="shared" si="5"/>
        <v>445655</v>
      </c>
      <c r="J135" s="16" t="s">
        <v>229</v>
      </c>
    </row>
    <row r="136" spans="1:10" x14ac:dyDescent="0.35">
      <c r="A136" s="16" t="s">
        <v>228</v>
      </c>
      <c r="B136" s="16"/>
      <c r="C136" s="16"/>
      <c r="D136" s="17">
        <v>37</v>
      </c>
      <c r="E136" s="16" t="s">
        <v>77</v>
      </c>
      <c r="F136" s="17" t="s">
        <v>17</v>
      </c>
      <c r="G136" s="18">
        <v>373200</v>
      </c>
      <c r="H136" s="19">
        <f t="shared" si="4"/>
        <v>70908</v>
      </c>
      <c r="I136" s="19">
        <f t="shared" si="5"/>
        <v>444108</v>
      </c>
      <c r="J136" s="16" t="s">
        <v>229</v>
      </c>
    </row>
    <row r="137" spans="1:10" x14ac:dyDescent="0.35">
      <c r="A137" s="16" t="s">
        <v>228</v>
      </c>
      <c r="B137" s="16"/>
      <c r="C137" s="16"/>
      <c r="D137" s="17">
        <v>38</v>
      </c>
      <c r="E137" s="16" t="s">
        <v>77</v>
      </c>
      <c r="F137" s="17" t="s">
        <v>17</v>
      </c>
      <c r="G137" s="18">
        <v>353500</v>
      </c>
      <c r="H137" s="19">
        <f t="shared" si="4"/>
        <v>67165</v>
      </c>
      <c r="I137" s="19">
        <f t="shared" si="5"/>
        <v>420665</v>
      </c>
      <c r="J137" s="16" t="s">
        <v>229</v>
      </c>
    </row>
    <row r="138" spans="1:10" x14ac:dyDescent="0.35">
      <c r="A138" s="16" t="s">
        <v>228</v>
      </c>
      <c r="B138" s="16"/>
      <c r="C138" s="16"/>
      <c r="D138" s="17">
        <v>39</v>
      </c>
      <c r="E138" s="16" t="s">
        <v>77</v>
      </c>
      <c r="F138" s="17" t="s">
        <v>17</v>
      </c>
      <c r="G138" s="18">
        <v>346300</v>
      </c>
      <c r="H138" s="19">
        <f t="shared" si="4"/>
        <v>65797</v>
      </c>
      <c r="I138" s="19">
        <f t="shared" si="5"/>
        <v>412097</v>
      </c>
      <c r="J138" s="16" t="s">
        <v>229</v>
      </c>
    </row>
    <row r="139" spans="1:10" x14ac:dyDescent="0.35">
      <c r="A139" s="16" t="s">
        <v>228</v>
      </c>
      <c r="B139" s="16"/>
      <c r="C139" s="16"/>
      <c r="D139" s="17">
        <v>40</v>
      </c>
      <c r="E139" s="16" t="s">
        <v>77</v>
      </c>
      <c r="F139" s="17" t="s">
        <v>17</v>
      </c>
      <c r="G139" s="18">
        <v>245300</v>
      </c>
      <c r="H139" s="19">
        <f t="shared" si="4"/>
        <v>46607</v>
      </c>
      <c r="I139" s="19">
        <f t="shared" si="5"/>
        <v>291907</v>
      </c>
      <c r="J139" s="16" t="s">
        <v>229</v>
      </c>
    </row>
    <row r="140" spans="1:10" x14ac:dyDescent="0.35">
      <c r="A140" s="16" t="s">
        <v>228</v>
      </c>
      <c r="B140" s="16"/>
      <c r="C140" s="16"/>
      <c r="D140" s="17">
        <v>41</v>
      </c>
      <c r="E140" s="16" t="s">
        <v>77</v>
      </c>
      <c r="F140" s="17" t="s">
        <v>17</v>
      </c>
      <c r="G140" s="18">
        <v>189500</v>
      </c>
      <c r="H140" s="19">
        <f t="shared" si="4"/>
        <v>36005</v>
      </c>
      <c r="I140" s="19">
        <f t="shared" si="5"/>
        <v>225505</v>
      </c>
      <c r="J140" s="16" t="s">
        <v>229</v>
      </c>
    </row>
    <row r="141" spans="1:10" x14ac:dyDescent="0.35">
      <c r="A141" s="16" t="s">
        <v>228</v>
      </c>
      <c r="B141" s="16"/>
      <c r="C141" s="16"/>
      <c r="D141" s="17">
        <v>42</v>
      </c>
      <c r="E141" s="16" t="s">
        <v>77</v>
      </c>
      <c r="F141" s="17" t="s">
        <v>17</v>
      </c>
      <c r="G141" s="18">
        <v>245300</v>
      </c>
      <c r="H141" s="19">
        <f t="shared" si="4"/>
        <v>46607</v>
      </c>
      <c r="I141" s="19">
        <f t="shared" si="5"/>
        <v>291907</v>
      </c>
      <c r="J141" s="16" t="s">
        <v>229</v>
      </c>
    </row>
    <row r="142" spans="1:10" x14ac:dyDescent="0.35">
      <c r="A142" s="16" t="s">
        <v>228</v>
      </c>
      <c r="B142" s="16"/>
      <c r="C142" s="16"/>
      <c r="D142" s="17">
        <v>43</v>
      </c>
      <c r="E142" s="16" t="s">
        <v>77</v>
      </c>
      <c r="F142" s="17" t="s">
        <v>17</v>
      </c>
      <c r="G142" s="18">
        <v>246300</v>
      </c>
      <c r="H142" s="19">
        <f t="shared" si="4"/>
        <v>46797</v>
      </c>
      <c r="I142" s="19">
        <f t="shared" si="5"/>
        <v>293097</v>
      </c>
      <c r="J142" s="16" t="s">
        <v>229</v>
      </c>
    </row>
    <row r="143" spans="1:10" x14ac:dyDescent="0.35">
      <c r="A143" s="16" t="s">
        <v>228</v>
      </c>
      <c r="B143" s="16"/>
      <c r="C143" s="16"/>
      <c r="D143" s="17">
        <v>44</v>
      </c>
      <c r="E143" s="16" t="s">
        <v>77</v>
      </c>
      <c r="F143" s="17" t="s">
        <v>17</v>
      </c>
      <c r="G143" s="18">
        <v>201300</v>
      </c>
      <c r="H143" s="19">
        <f t="shared" si="4"/>
        <v>38247</v>
      </c>
      <c r="I143" s="19">
        <f t="shared" si="5"/>
        <v>239547</v>
      </c>
      <c r="J143" s="16" t="s">
        <v>229</v>
      </c>
    </row>
    <row r="144" spans="1:10" x14ac:dyDescent="0.35">
      <c r="A144" s="16" t="s">
        <v>228</v>
      </c>
      <c r="B144" s="16"/>
      <c r="C144" s="16"/>
      <c r="D144" s="17">
        <v>45</v>
      </c>
      <c r="E144" s="16" t="s">
        <v>77</v>
      </c>
      <c r="F144" s="17" t="s">
        <v>17</v>
      </c>
      <c r="G144" s="18">
        <v>252200</v>
      </c>
      <c r="H144" s="19">
        <f t="shared" si="4"/>
        <v>47918</v>
      </c>
      <c r="I144" s="19">
        <f t="shared" si="5"/>
        <v>300118</v>
      </c>
      <c r="J144" s="16" t="s">
        <v>229</v>
      </c>
    </row>
    <row r="145" spans="1:10" x14ac:dyDescent="0.35">
      <c r="A145" s="16" t="s">
        <v>228</v>
      </c>
      <c r="B145" s="16"/>
      <c r="C145" s="16"/>
      <c r="D145" s="17">
        <v>46</v>
      </c>
      <c r="E145" s="16" t="s">
        <v>77</v>
      </c>
      <c r="F145" s="17" t="s">
        <v>17</v>
      </c>
      <c r="G145" s="18">
        <v>311200</v>
      </c>
      <c r="H145" s="19">
        <f t="shared" si="4"/>
        <v>59128</v>
      </c>
      <c r="I145" s="19">
        <f t="shared" si="5"/>
        <v>370328</v>
      </c>
      <c r="J145" s="16" t="s">
        <v>229</v>
      </c>
    </row>
    <row r="146" spans="1:10" x14ac:dyDescent="0.35">
      <c r="A146" s="16" t="s">
        <v>228</v>
      </c>
      <c r="B146" s="16"/>
      <c r="C146" s="16"/>
      <c r="D146" s="17">
        <v>47</v>
      </c>
      <c r="E146" s="16" t="s">
        <v>77</v>
      </c>
      <c r="F146" s="17" t="s">
        <v>17</v>
      </c>
      <c r="G146" s="18">
        <v>512200</v>
      </c>
      <c r="H146" s="19">
        <f t="shared" si="4"/>
        <v>97318</v>
      </c>
      <c r="I146" s="19">
        <f t="shared" si="5"/>
        <v>609518</v>
      </c>
      <c r="J146" s="16" t="s">
        <v>229</v>
      </c>
    </row>
    <row r="147" spans="1:10" x14ac:dyDescent="0.35">
      <c r="A147" s="16" t="s">
        <v>228</v>
      </c>
      <c r="B147" s="16"/>
      <c r="C147" s="16"/>
      <c r="D147" s="17">
        <v>48</v>
      </c>
      <c r="E147" s="16" t="s">
        <v>77</v>
      </c>
      <c r="F147" s="17" t="s">
        <v>17</v>
      </c>
      <c r="G147" s="18">
        <v>195400</v>
      </c>
      <c r="H147" s="19">
        <f t="shared" si="4"/>
        <v>37126</v>
      </c>
      <c r="I147" s="19">
        <f t="shared" si="5"/>
        <v>232526</v>
      </c>
      <c r="J147" s="16" t="s">
        <v>229</v>
      </c>
    </row>
    <row r="148" spans="1:10" x14ac:dyDescent="0.35">
      <c r="A148" s="16" t="s">
        <v>228</v>
      </c>
      <c r="B148" s="16"/>
      <c r="C148" s="16"/>
      <c r="D148" s="17">
        <v>49</v>
      </c>
      <c r="E148" s="16" t="s">
        <v>77</v>
      </c>
      <c r="F148" s="17" t="s">
        <v>17</v>
      </c>
      <c r="G148" s="18">
        <v>294000</v>
      </c>
      <c r="H148" s="19">
        <f t="shared" si="4"/>
        <v>55860</v>
      </c>
      <c r="I148" s="19">
        <f t="shared" si="5"/>
        <v>349860</v>
      </c>
      <c r="J148" s="16" t="s">
        <v>229</v>
      </c>
    </row>
    <row r="149" spans="1:10" x14ac:dyDescent="0.35">
      <c r="A149" s="16" t="s">
        <v>228</v>
      </c>
      <c r="B149" s="16"/>
      <c r="C149" s="16"/>
      <c r="D149" s="17">
        <v>50</v>
      </c>
      <c r="E149" s="16" t="s">
        <v>77</v>
      </c>
      <c r="F149" s="17" t="s">
        <v>17</v>
      </c>
      <c r="G149" s="18">
        <v>233700</v>
      </c>
      <c r="H149" s="19">
        <f t="shared" si="4"/>
        <v>44403</v>
      </c>
      <c r="I149" s="19">
        <f t="shared" si="5"/>
        <v>278103</v>
      </c>
      <c r="J149" s="16" t="s">
        <v>229</v>
      </c>
    </row>
    <row r="150" spans="1:10" x14ac:dyDescent="0.35">
      <c r="A150" s="16" t="s">
        <v>228</v>
      </c>
      <c r="B150" s="16"/>
      <c r="C150" s="16"/>
      <c r="D150" s="17">
        <v>51</v>
      </c>
      <c r="E150" s="16" t="s">
        <v>77</v>
      </c>
      <c r="F150" s="17" t="s">
        <v>17</v>
      </c>
      <c r="G150" s="18">
        <v>282800</v>
      </c>
      <c r="H150" s="19">
        <f t="shared" si="4"/>
        <v>53732</v>
      </c>
      <c r="I150" s="19">
        <f t="shared" si="5"/>
        <v>336532</v>
      </c>
      <c r="J150" s="16" t="s">
        <v>229</v>
      </c>
    </row>
    <row r="151" spans="1:10" x14ac:dyDescent="0.35">
      <c r="A151" s="16" t="s">
        <v>228</v>
      </c>
      <c r="B151" s="16"/>
      <c r="C151" s="16"/>
      <c r="D151" s="17">
        <v>52</v>
      </c>
      <c r="E151" s="16" t="s">
        <v>77</v>
      </c>
      <c r="F151" s="17" t="s">
        <v>17</v>
      </c>
      <c r="G151" s="18">
        <v>194800</v>
      </c>
      <c r="H151" s="19">
        <f t="shared" si="4"/>
        <v>37012</v>
      </c>
      <c r="I151" s="19">
        <f t="shared" si="5"/>
        <v>231812</v>
      </c>
      <c r="J151" s="16" t="s">
        <v>229</v>
      </c>
    </row>
    <row r="152" spans="1:10" x14ac:dyDescent="0.35">
      <c r="A152" s="16" t="s">
        <v>228</v>
      </c>
      <c r="B152" s="16"/>
      <c r="C152" s="16"/>
      <c r="D152" s="17">
        <v>53</v>
      </c>
      <c r="E152" s="16" t="s">
        <v>77</v>
      </c>
      <c r="F152" s="17" t="s">
        <v>17</v>
      </c>
      <c r="G152" s="18">
        <v>235800</v>
      </c>
      <c r="H152" s="19">
        <f t="shared" si="4"/>
        <v>44802</v>
      </c>
      <c r="I152" s="19">
        <f t="shared" si="5"/>
        <v>280602</v>
      </c>
      <c r="J152" s="16" t="s">
        <v>229</v>
      </c>
    </row>
    <row r="153" spans="1:10" x14ac:dyDescent="0.35">
      <c r="A153" s="16" t="s">
        <v>228</v>
      </c>
      <c r="B153" s="16"/>
      <c r="C153" s="16"/>
      <c r="D153" s="17">
        <v>54</v>
      </c>
      <c r="E153" s="16" t="s">
        <v>77</v>
      </c>
      <c r="F153" s="17" t="s">
        <v>17</v>
      </c>
      <c r="G153" s="18">
        <v>298100</v>
      </c>
      <c r="H153" s="19">
        <f t="shared" si="4"/>
        <v>56639</v>
      </c>
      <c r="I153" s="19">
        <f t="shared" si="5"/>
        <v>354739</v>
      </c>
      <c r="J153" s="16" t="s">
        <v>229</v>
      </c>
    </row>
    <row r="154" spans="1:10" x14ac:dyDescent="0.35">
      <c r="A154" s="16" t="s">
        <v>228</v>
      </c>
      <c r="B154" s="16"/>
      <c r="C154" s="16"/>
      <c r="D154" s="17">
        <v>55</v>
      </c>
      <c r="E154" s="16" t="s">
        <v>77</v>
      </c>
      <c r="F154" s="17" t="s">
        <v>17</v>
      </c>
      <c r="G154" s="18">
        <v>200700</v>
      </c>
      <c r="H154" s="19">
        <f t="shared" si="4"/>
        <v>38133</v>
      </c>
      <c r="I154" s="19">
        <f t="shared" si="5"/>
        <v>238833</v>
      </c>
      <c r="J154" s="16" t="s">
        <v>229</v>
      </c>
    </row>
    <row r="155" spans="1:10" x14ac:dyDescent="0.35">
      <c r="A155" s="16" t="s">
        <v>228</v>
      </c>
      <c r="B155" s="16"/>
      <c r="C155" s="16"/>
      <c r="D155" s="17">
        <v>56</v>
      </c>
      <c r="E155" s="16" t="s">
        <v>77</v>
      </c>
      <c r="F155" s="17" t="s">
        <v>17</v>
      </c>
      <c r="G155" s="18">
        <v>236000</v>
      </c>
      <c r="H155" s="19">
        <f t="shared" si="4"/>
        <v>44840</v>
      </c>
      <c r="I155" s="19">
        <f t="shared" si="5"/>
        <v>280840</v>
      </c>
      <c r="J155" s="16" t="s">
        <v>229</v>
      </c>
    </row>
    <row r="156" spans="1:10" x14ac:dyDescent="0.35">
      <c r="A156" s="16" t="s">
        <v>228</v>
      </c>
      <c r="B156" s="16"/>
      <c r="C156" s="16"/>
      <c r="D156" s="17">
        <v>57</v>
      </c>
      <c r="E156" s="16" t="s">
        <v>77</v>
      </c>
      <c r="F156" s="17" t="s">
        <v>17</v>
      </c>
      <c r="G156" s="18">
        <v>200800</v>
      </c>
      <c r="H156" s="19">
        <f t="shared" si="4"/>
        <v>38152</v>
      </c>
      <c r="I156" s="19">
        <f t="shared" si="5"/>
        <v>238952</v>
      </c>
      <c r="J156" s="16" t="s">
        <v>229</v>
      </c>
    </row>
    <row r="157" spans="1:10" x14ac:dyDescent="0.35">
      <c r="A157" s="16" t="s">
        <v>228</v>
      </c>
      <c r="B157" s="16"/>
      <c r="C157" s="16"/>
      <c r="D157" s="17">
        <v>58</v>
      </c>
      <c r="E157" s="16" t="s">
        <v>77</v>
      </c>
      <c r="F157" s="17" t="s">
        <v>17</v>
      </c>
      <c r="G157" s="18">
        <v>509900</v>
      </c>
      <c r="H157" s="19">
        <f t="shared" si="4"/>
        <v>96881</v>
      </c>
      <c r="I157" s="19">
        <f t="shared" si="5"/>
        <v>606781</v>
      </c>
      <c r="J157" s="16" t="s">
        <v>229</v>
      </c>
    </row>
    <row r="158" spans="1:10" x14ac:dyDescent="0.35">
      <c r="A158" s="16" t="s">
        <v>228</v>
      </c>
      <c r="B158" s="16"/>
      <c r="C158" s="16"/>
      <c r="D158" s="17">
        <v>59</v>
      </c>
      <c r="E158" s="16" t="s">
        <v>77</v>
      </c>
      <c r="F158" s="17" t="s">
        <v>17</v>
      </c>
      <c r="G158" s="18">
        <v>616800</v>
      </c>
      <c r="H158" s="19">
        <f t="shared" si="4"/>
        <v>117192</v>
      </c>
      <c r="I158" s="19">
        <f t="shared" si="5"/>
        <v>733992</v>
      </c>
      <c r="J158" s="16" t="s">
        <v>229</v>
      </c>
    </row>
    <row r="159" spans="1:10" x14ac:dyDescent="0.35">
      <c r="A159" s="16" t="s">
        <v>228</v>
      </c>
      <c r="B159" s="16"/>
      <c r="C159" s="16"/>
      <c r="D159" s="17">
        <v>60</v>
      </c>
      <c r="E159" s="16" t="s">
        <v>77</v>
      </c>
      <c r="F159" s="17" t="s">
        <v>17</v>
      </c>
      <c r="G159" s="18">
        <v>598300</v>
      </c>
      <c r="H159" s="19">
        <f t="shared" si="4"/>
        <v>113677</v>
      </c>
      <c r="I159" s="19">
        <f t="shared" si="5"/>
        <v>711977</v>
      </c>
      <c r="J159" s="16" t="s">
        <v>229</v>
      </c>
    </row>
    <row r="160" spans="1:10" x14ac:dyDescent="0.35">
      <c r="A160" s="16" t="s">
        <v>228</v>
      </c>
      <c r="B160" s="16"/>
      <c r="C160" s="16"/>
      <c r="D160" s="17">
        <v>61</v>
      </c>
      <c r="E160" s="16" t="s">
        <v>77</v>
      </c>
      <c r="F160" s="17" t="s">
        <v>17</v>
      </c>
      <c r="G160" s="18">
        <v>588100</v>
      </c>
      <c r="H160" s="19">
        <f t="shared" si="4"/>
        <v>111739</v>
      </c>
      <c r="I160" s="19">
        <f t="shared" si="5"/>
        <v>699839</v>
      </c>
      <c r="J160" s="16" t="s">
        <v>229</v>
      </c>
    </row>
    <row r="161" spans="1:10" x14ac:dyDescent="0.35">
      <c r="A161" s="16" t="s">
        <v>228</v>
      </c>
      <c r="B161" s="16"/>
      <c r="C161" s="16"/>
      <c r="D161" s="17">
        <v>62</v>
      </c>
      <c r="E161" s="16" t="s">
        <v>77</v>
      </c>
      <c r="F161" s="17" t="s">
        <v>17</v>
      </c>
      <c r="G161" s="18">
        <v>601000</v>
      </c>
      <c r="H161" s="19">
        <f t="shared" si="4"/>
        <v>114190</v>
      </c>
      <c r="I161" s="19">
        <f t="shared" si="5"/>
        <v>715190</v>
      </c>
      <c r="J161" s="16" t="s">
        <v>229</v>
      </c>
    </row>
    <row r="162" spans="1:10" x14ac:dyDescent="0.35">
      <c r="A162" s="16" t="s">
        <v>228</v>
      </c>
      <c r="B162" s="16"/>
      <c r="C162" s="16"/>
      <c r="D162" s="17">
        <v>63</v>
      </c>
      <c r="E162" s="16" t="s">
        <v>77</v>
      </c>
      <c r="F162" s="17" t="s">
        <v>17</v>
      </c>
      <c r="G162" s="18">
        <v>609200</v>
      </c>
      <c r="H162" s="19">
        <f t="shared" si="4"/>
        <v>115748</v>
      </c>
      <c r="I162" s="19">
        <f t="shared" si="5"/>
        <v>724948</v>
      </c>
      <c r="J162" s="16" t="s">
        <v>229</v>
      </c>
    </row>
    <row r="163" spans="1:10" x14ac:dyDescent="0.35">
      <c r="A163" s="16" t="s">
        <v>228</v>
      </c>
      <c r="B163" s="16"/>
      <c r="C163" s="16"/>
      <c r="D163" s="17">
        <v>64</v>
      </c>
      <c r="E163" s="16" t="s">
        <v>77</v>
      </c>
      <c r="F163" s="17" t="s">
        <v>17</v>
      </c>
      <c r="G163" s="18">
        <v>576400</v>
      </c>
      <c r="H163" s="19">
        <f t="shared" si="4"/>
        <v>109516</v>
      </c>
      <c r="I163" s="19">
        <f t="shared" si="5"/>
        <v>685916</v>
      </c>
      <c r="J163" s="16" t="s">
        <v>229</v>
      </c>
    </row>
    <row r="164" spans="1:10" x14ac:dyDescent="0.35">
      <c r="A164" s="16" t="s">
        <v>228</v>
      </c>
      <c r="B164" s="16"/>
      <c r="C164" s="16"/>
      <c r="D164" s="17">
        <v>65</v>
      </c>
      <c r="E164" s="16" t="s">
        <v>77</v>
      </c>
      <c r="F164" s="17" t="s">
        <v>17</v>
      </c>
      <c r="G164" s="18">
        <v>605500</v>
      </c>
      <c r="H164" s="19">
        <f t="shared" si="4"/>
        <v>115045</v>
      </c>
      <c r="I164" s="19">
        <f t="shared" si="5"/>
        <v>720545</v>
      </c>
      <c r="J164" s="16" t="s">
        <v>229</v>
      </c>
    </row>
    <row r="165" spans="1:10" x14ac:dyDescent="0.35">
      <c r="A165" s="16" t="s">
        <v>228</v>
      </c>
      <c r="B165" s="16"/>
      <c r="C165" s="16"/>
      <c r="D165" s="17">
        <v>66</v>
      </c>
      <c r="E165" s="16" t="s">
        <v>77</v>
      </c>
      <c r="F165" s="17" t="s">
        <v>17</v>
      </c>
      <c r="G165" s="18">
        <v>599600</v>
      </c>
      <c r="H165" s="19">
        <f t="shared" si="4"/>
        <v>113924</v>
      </c>
      <c r="I165" s="19">
        <f t="shared" si="5"/>
        <v>713524</v>
      </c>
      <c r="J165" s="16" t="s">
        <v>229</v>
      </c>
    </row>
    <row r="166" spans="1:10" x14ac:dyDescent="0.35">
      <c r="A166" s="16" t="s">
        <v>228</v>
      </c>
      <c r="B166" s="16"/>
      <c r="C166" s="16"/>
      <c r="D166" s="17">
        <v>67</v>
      </c>
      <c r="E166" s="16" t="s">
        <v>77</v>
      </c>
      <c r="F166" s="17" t="s">
        <v>17</v>
      </c>
      <c r="G166" s="18">
        <v>590800</v>
      </c>
      <c r="H166" s="19">
        <f t="shared" si="4"/>
        <v>112252</v>
      </c>
      <c r="I166" s="19">
        <f t="shared" si="5"/>
        <v>703052</v>
      </c>
      <c r="J166" s="16" t="s">
        <v>229</v>
      </c>
    </row>
    <row r="167" spans="1:10" x14ac:dyDescent="0.35">
      <c r="A167" s="16" t="s">
        <v>228</v>
      </c>
      <c r="B167" s="16"/>
      <c r="C167" s="16"/>
      <c r="D167" s="17">
        <v>68</v>
      </c>
      <c r="E167" s="16" t="s">
        <v>77</v>
      </c>
      <c r="F167" s="17" t="s">
        <v>17</v>
      </c>
      <c r="G167" s="18">
        <v>578100</v>
      </c>
      <c r="H167" s="19">
        <f t="shared" si="4"/>
        <v>109839</v>
      </c>
      <c r="I167" s="19">
        <f t="shared" si="5"/>
        <v>687939</v>
      </c>
      <c r="J167" s="16" t="s">
        <v>229</v>
      </c>
    </row>
    <row r="168" spans="1:10" x14ac:dyDescent="0.35">
      <c r="A168" s="16" t="s">
        <v>228</v>
      </c>
      <c r="B168" s="16"/>
      <c r="C168" s="16"/>
      <c r="D168" s="17">
        <v>69</v>
      </c>
      <c r="E168" s="16" t="s">
        <v>77</v>
      </c>
      <c r="F168" s="17" t="s">
        <v>17</v>
      </c>
      <c r="G168" s="18">
        <v>569300</v>
      </c>
      <c r="H168" s="19">
        <f t="shared" si="4"/>
        <v>108167</v>
      </c>
      <c r="I168" s="19">
        <f t="shared" si="5"/>
        <v>677467</v>
      </c>
      <c r="J168" s="16" t="s">
        <v>229</v>
      </c>
    </row>
    <row r="169" spans="1:10" x14ac:dyDescent="0.35">
      <c r="A169" s="16" t="s">
        <v>228</v>
      </c>
      <c r="B169" s="16"/>
      <c r="C169" s="16"/>
      <c r="D169" s="17">
        <v>70</v>
      </c>
      <c r="E169" s="16" t="s">
        <v>77</v>
      </c>
      <c r="F169" s="17" t="s">
        <v>17</v>
      </c>
      <c r="G169" s="18">
        <v>481200</v>
      </c>
      <c r="H169" s="19">
        <f t="shared" si="4"/>
        <v>91428</v>
      </c>
      <c r="I169" s="19">
        <f t="shared" si="5"/>
        <v>572628</v>
      </c>
      <c r="J169" s="16" t="s">
        <v>229</v>
      </c>
    </row>
    <row r="170" spans="1:10" x14ac:dyDescent="0.35">
      <c r="A170" s="16" t="s">
        <v>228</v>
      </c>
      <c r="B170" s="16"/>
      <c r="C170" s="16"/>
      <c r="D170" s="17">
        <v>71</v>
      </c>
      <c r="E170" s="16" t="s">
        <v>77</v>
      </c>
      <c r="F170" s="17" t="s">
        <v>17</v>
      </c>
      <c r="G170" s="18">
        <v>469100</v>
      </c>
      <c r="H170" s="19">
        <f t="shared" si="4"/>
        <v>89129</v>
      </c>
      <c r="I170" s="19">
        <f t="shared" si="5"/>
        <v>558229</v>
      </c>
      <c r="J170" s="16" t="s">
        <v>229</v>
      </c>
    </row>
    <row r="171" spans="1:10" x14ac:dyDescent="0.35">
      <c r="A171" s="16" t="s">
        <v>228</v>
      </c>
      <c r="B171" s="16"/>
      <c r="C171" s="16"/>
      <c r="D171" s="17">
        <v>72</v>
      </c>
      <c r="E171" s="16" t="s">
        <v>77</v>
      </c>
      <c r="F171" s="17" t="s">
        <v>17</v>
      </c>
      <c r="G171" s="18">
        <v>553000</v>
      </c>
      <c r="H171" s="19">
        <f t="shared" si="4"/>
        <v>105070</v>
      </c>
      <c r="I171" s="19">
        <f t="shared" si="5"/>
        <v>658070</v>
      </c>
      <c r="J171" s="16" t="s">
        <v>229</v>
      </c>
    </row>
    <row r="172" spans="1:10" x14ac:dyDescent="0.35">
      <c r="A172" s="16" t="s">
        <v>228</v>
      </c>
      <c r="B172" s="16"/>
      <c r="C172" s="16"/>
      <c r="D172" s="17">
        <v>73</v>
      </c>
      <c r="E172" s="16" t="s">
        <v>77</v>
      </c>
      <c r="F172" s="17" t="s">
        <v>17</v>
      </c>
      <c r="G172" s="18">
        <v>430700</v>
      </c>
      <c r="H172" s="19">
        <f t="shared" si="4"/>
        <v>81833</v>
      </c>
      <c r="I172" s="19">
        <f t="shared" si="5"/>
        <v>512533</v>
      </c>
      <c r="J172" s="16" t="s">
        <v>229</v>
      </c>
    </row>
    <row r="173" spans="1:10" x14ac:dyDescent="0.35">
      <c r="A173" s="16" t="s">
        <v>228</v>
      </c>
      <c r="B173" s="16"/>
      <c r="C173" s="16"/>
      <c r="D173" s="17">
        <v>74</v>
      </c>
      <c r="E173" s="16" t="s">
        <v>77</v>
      </c>
      <c r="F173" s="17" t="s">
        <v>17</v>
      </c>
      <c r="G173" s="18">
        <v>582500</v>
      </c>
      <c r="H173" s="19">
        <f t="shared" si="4"/>
        <v>110675</v>
      </c>
      <c r="I173" s="19">
        <f t="shared" si="5"/>
        <v>693175</v>
      </c>
      <c r="J173" s="16" t="s">
        <v>229</v>
      </c>
    </row>
    <row r="174" spans="1:10" x14ac:dyDescent="0.35">
      <c r="A174" s="16" t="s">
        <v>228</v>
      </c>
      <c r="B174" s="16"/>
      <c r="C174" s="16"/>
      <c r="D174" s="17">
        <v>75</v>
      </c>
      <c r="E174" s="16" t="s">
        <v>77</v>
      </c>
      <c r="F174" s="17" t="s">
        <v>17</v>
      </c>
      <c r="G174" s="18">
        <v>587700</v>
      </c>
      <c r="H174" s="19">
        <f t="shared" si="4"/>
        <v>111663</v>
      </c>
      <c r="I174" s="19">
        <f t="shared" si="5"/>
        <v>699363</v>
      </c>
      <c r="J174" s="16" t="s">
        <v>229</v>
      </c>
    </row>
    <row r="175" spans="1:10" x14ac:dyDescent="0.35">
      <c r="A175" s="16" t="s">
        <v>228</v>
      </c>
      <c r="B175" s="16"/>
      <c r="C175" s="16"/>
      <c r="D175" s="17">
        <v>76</v>
      </c>
      <c r="E175" s="16" t="s">
        <v>118</v>
      </c>
      <c r="F175" s="17" t="s">
        <v>17</v>
      </c>
      <c r="G175" s="18">
        <v>23178800</v>
      </c>
      <c r="H175" s="19">
        <f t="shared" si="4"/>
        <v>4403972</v>
      </c>
      <c r="I175" s="19">
        <f t="shared" si="5"/>
        <v>27582772</v>
      </c>
      <c r="J175" s="16" t="s">
        <v>229</v>
      </c>
    </row>
    <row r="176" spans="1:10" x14ac:dyDescent="0.35">
      <c r="A176" s="16" t="s">
        <v>228</v>
      </c>
      <c r="B176" s="16"/>
      <c r="C176" s="16"/>
      <c r="D176" s="17">
        <v>77</v>
      </c>
      <c r="E176" s="16" t="s">
        <v>121</v>
      </c>
      <c r="F176" s="17" t="s">
        <v>17</v>
      </c>
      <c r="G176" s="18">
        <v>17555800</v>
      </c>
      <c r="H176" s="19">
        <f t="shared" si="4"/>
        <v>3335602</v>
      </c>
      <c r="I176" s="19">
        <f t="shared" si="5"/>
        <v>20891402</v>
      </c>
      <c r="J176" s="16" t="s">
        <v>229</v>
      </c>
    </row>
    <row r="177" spans="1:10" x14ac:dyDescent="0.35">
      <c r="A177" s="16" t="s">
        <v>228</v>
      </c>
      <c r="B177" s="16"/>
      <c r="C177" s="16"/>
      <c r="D177" s="17">
        <v>78</v>
      </c>
      <c r="E177" s="16" t="s">
        <v>123</v>
      </c>
      <c r="F177" s="17" t="s">
        <v>17</v>
      </c>
      <c r="G177" s="18">
        <v>13606800</v>
      </c>
      <c r="H177" s="19">
        <f t="shared" si="4"/>
        <v>2585292</v>
      </c>
      <c r="I177" s="19">
        <f t="shared" si="5"/>
        <v>16192092</v>
      </c>
      <c r="J177" s="16" t="s">
        <v>229</v>
      </c>
    </row>
    <row r="178" spans="1:10" x14ac:dyDescent="0.35">
      <c r="A178" s="16" t="s">
        <v>228</v>
      </c>
      <c r="B178" s="16"/>
      <c r="C178" s="16"/>
      <c r="D178" s="17">
        <v>79</v>
      </c>
      <c r="E178" s="16" t="s">
        <v>125</v>
      </c>
      <c r="F178" s="17" t="s">
        <v>17</v>
      </c>
      <c r="G178" s="18">
        <v>6276700</v>
      </c>
      <c r="H178" s="19">
        <f t="shared" si="4"/>
        <v>1192573</v>
      </c>
      <c r="I178" s="19">
        <f t="shared" si="5"/>
        <v>7469273</v>
      </c>
      <c r="J178" s="16" t="s">
        <v>229</v>
      </c>
    </row>
    <row r="179" spans="1:10" x14ac:dyDescent="0.35">
      <c r="A179" s="16" t="s">
        <v>228</v>
      </c>
      <c r="B179" s="16"/>
      <c r="C179" s="16"/>
      <c r="D179" s="17">
        <v>80</v>
      </c>
      <c r="E179" s="16" t="s">
        <v>127</v>
      </c>
      <c r="F179" s="17" t="s">
        <v>17</v>
      </c>
      <c r="G179" s="18">
        <v>14861500</v>
      </c>
      <c r="H179" s="19">
        <f t="shared" si="4"/>
        <v>2823685</v>
      </c>
      <c r="I179" s="19">
        <f t="shared" si="5"/>
        <v>17685185</v>
      </c>
      <c r="J179" s="16" t="s">
        <v>229</v>
      </c>
    </row>
    <row r="180" spans="1:10" x14ac:dyDescent="0.35">
      <c r="A180" s="16" t="s">
        <v>228</v>
      </c>
      <c r="B180" s="16"/>
      <c r="C180" s="16"/>
      <c r="D180" s="17">
        <v>81</v>
      </c>
      <c r="E180" s="16" t="s">
        <v>129</v>
      </c>
      <c r="F180" s="17" t="s">
        <v>17</v>
      </c>
      <c r="G180" s="18">
        <v>734700</v>
      </c>
      <c r="H180" s="19">
        <f t="shared" si="4"/>
        <v>139593</v>
      </c>
      <c r="I180" s="19">
        <f t="shared" si="5"/>
        <v>874293</v>
      </c>
      <c r="J180" s="16" t="s">
        <v>229</v>
      </c>
    </row>
    <row r="181" spans="1:10" x14ac:dyDescent="0.35">
      <c r="A181" s="16" t="s">
        <v>228</v>
      </c>
      <c r="B181" s="16"/>
      <c r="C181" s="16"/>
      <c r="D181" s="17">
        <v>82</v>
      </c>
      <c r="E181" s="16" t="s">
        <v>131</v>
      </c>
      <c r="F181" s="17" t="s">
        <v>17</v>
      </c>
      <c r="G181" s="18">
        <v>67800</v>
      </c>
      <c r="H181" s="19">
        <f t="shared" si="4"/>
        <v>12882</v>
      </c>
      <c r="I181" s="19">
        <f t="shared" si="5"/>
        <v>80682</v>
      </c>
      <c r="J181" s="16" t="s">
        <v>229</v>
      </c>
    </row>
    <row r="182" spans="1:10" x14ac:dyDescent="0.35">
      <c r="A182" s="16" t="s">
        <v>228</v>
      </c>
      <c r="B182" s="16"/>
      <c r="C182" s="16"/>
      <c r="D182" s="17">
        <v>83</v>
      </c>
      <c r="E182" s="16" t="s">
        <v>133</v>
      </c>
      <c r="F182" s="17" t="s">
        <v>17</v>
      </c>
      <c r="G182" s="18">
        <v>224100</v>
      </c>
      <c r="H182" s="19">
        <f t="shared" si="4"/>
        <v>42579</v>
      </c>
      <c r="I182" s="19">
        <f t="shared" si="5"/>
        <v>266679</v>
      </c>
      <c r="J182" s="16" t="s">
        <v>229</v>
      </c>
    </row>
    <row r="183" spans="1:10" x14ac:dyDescent="0.35">
      <c r="A183" s="16" t="s">
        <v>228</v>
      </c>
      <c r="B183" s="16"/>
      <c r="C183" s="16"/>
      <c r="D183" s="17">
        <v>84</v>
      </c>
      <c r="E183" s="16" t="s">
        <v>136</v>
      </c>
      <c r="F183" s="17" t="s">
        <v>17</v>
      </c>
      <c r="G183" s="18">
        <v>13500</v>
      </c>
      <c r="H183" s="19">
        <f t="shared" si="4"/>
        <v>2565</v>
      </c>
      <c r="I183" s="19">
        <f t="shared" si="5"/>
        <v>16065</v>
      </c>
      <c r="J183" s="16" t="s">
        <v>229</v>
      </c>
    </row>
    <row r="184" spans="1:10" x14ac:dyDescent="0.35">
      <c r="A184" s="16" t="s">
        <v>228</v>
      </c>
      <c r="B184" s="16"/>
      <c r="C184" s="16"/>
      <c r="D184" s="17">
        <v>85</v>
      </c>
      <c r="E184" s="16" t="s">
        <v>138</v>
      </c>
      <c r="F184" s="17" t="s">
        <v>17</v>
      </c>
      <c r="G184" s="18">
        <v>2439300</v>
      </c>
      <c r="H184" s="19">
        <f t="shared" si="4"/>
        <v>463467</v>
      </c>
      <c r="I184" s="19">
        <f t="shared" si="5"/>
        <v>2902767</v>
      </c>
      <c r="J184" s="16" t="s">
        <v>229</v>
      </c>
    </row>
    <row r="185" spans="1:10" x14ac:dyDescent="0.35">
      <c r="A185" s="16" t="s">
        <v>228</v>
      </c>
      <c r="B185" s="16"/>
      <c r="C185" s="16"/>
      <c r="D185" s="17">
        <v>86</v>
      </c>
      <c r="E185" s="16" t="s">
        <v>140</v>
      </c>
      <c r="F185" s="17" t="s">
        <v>17</v>
      </c>
      <c r="G185" s="18">
        <v>30900</v>
      </c>
      <c r="H185" s="19">
        <f t="shared" si="4"/>
        <v>5871</v>
      </c>
      <c r="I185" s="19">
        <f t="shared" si="5"/>
        <v>36771</v>
      </c>
      <c r="J185" s="16" t="s">
        <v>229</v>
      </c>
    </row>
    <row r="186" spans="1:10" x14ac:dyDescent="0.35">
      <c r="A186" s="16" t="s">
        <v>228</v>
      </c>
      <c r="B186" s="16"/>
      <c r="C186" s="16"/>
      <c r="D186" s="17">
        <v>87</v>
      </c>
      <c r="E186" s="16" t="s">
        <v>142</v>
      </c>
      <c r="F186" s="17" t="s">
        <v>17</v>
      </c>
      <c r="G186" s="18">
        <v>196900</v>
      </c>
      <c r="H186" s="19">
        <f t="shared" si="4"/>
        <v>37411</v>
      </c>
      <c r="I186" s="19">
        <f t="shared" si="5"/>
        <v>234311</v>
      </c>
      <c r="J186" s="16" t="s">
        <v>229</v>
      </c>
    </row>
    <row r="187" spans="1:10" x14ac:dyDescent="0.35">
      <c r="A187" s="16" t="s">
        <v>228</v>
      </c>
      <c r="B187" s="16"/>
      <c r="C187" s="16"/>
      <c r="D187" s="17">
        <v>88</v>
      </c>
      <c r="E187" s="16" t="s">
        <v>144</v>
      </c>
      <c r="F187" s="17" t="s">
        <v>17</v>
      </c>
      <c r="G187" s="18">
        <v>1716500</v>
      </c>
      <c r="H187" s="19">
        <f t="shared" si="4"/>
        <v>326135</v>
      </c>
      <c r="I187" s="19">
        <f t="shared" si="5"/>
        <v>2042635</v>
      </c>
      <c r="J187" s="16" t="s">
        <v>229</v>
      </c>
    </row>
    <row r="188" spans="1:10" x14ac:dyDescent="0.35">
      <c r="A188" s="16" t="s">
        <v>228</v>
      </c>
      <c r="B188" s="16"/>
      <c r="C188" s="16"/>
      <c r="D188" s="17">
        <v>89</v>
      </c>
      <c r="E188" s="16" t="s">
        <v>146</v>
      </c>
      <c r="F188" s="17" t="s">
        <v>17</v>
      </c>
      <c r="G188" s="18">
        <v>2027700</v>
      </c>
      <c r="H188" s="19">
        <f t="shared" si="4"/>
        <v>385263</v>
      </c>
      <c r="I188" s="19">
        <f t="shared" si="5"/>
        <v>2412963</v>
      </c>
      <c r="J188" s="16" t="s">
        <v>229</v>
      </c>
    </row>
    <row r="189" spans="1:10" x14ac:dyDescent="0.35">
      <c r="A189" s="16" t="s">
        <v>228</v>
      </c>
      <c r="B189" s="16"/>
      <c r="C189" s="16"/>
      <c r="D189" s="17">
        <v>90</v>
      </c>
      <c r="E189" s="16" t="s">
        <v>148</v>
      </c>
      <c r="F189" s="17" t="s">
        <v>17</v>
      </c>
      <c r="G189" s="18">
        <v>282500</v>
      </c>
      <c r="H189" s="19">
        <f t="shared" si="4"/>
        <v>53675</v>
      </c>
      <c r="I189" s="19">
        <f t="shared" si="5"/>
        <v>336175</v>
      </c>
      <c r="J189" s="16" t="s">
        <v>229</v>
      </c>
    </row>
    <row r="190" spans="1:10" x14ac:dyDescent="0.35">
      <c r="A190" s="16" t="s">
        <v>228</v>
      </c>
      <c r="B190" s="16"/>
      <c r="C190" s="16"/>
      <c r="D190" s="17">
        <v>91</v>
      </c>
      <c r="E190" s="16" t="s">
        <v>150</v>
      </c>
      <c r="F190" s="17" t="s">
        <v>17</v>
      </c>
      <c r="G190" s="18">
        <v>169800</v>
      </c>
      <c r="H190" s="19">
        <f t="shared" si="4"/>
        <v>32262</v>
      </c>
      <c r="I190" s="19">
        <f t="shared" si="5"/>
        <v>202062</v>
      </c>
      <c r="J190" s="16" t="s">
        <v>229</v>
      </c>
    </row>
    <row r="191" spans="1:10" x14ac:dyDescent="0.35">
      <c r="A191" s="16" t="s">
        <v>228</v>
      </c>
      <c r="B191" s="16"/>
      <c r="C191" s="16"/>
      <c r="D191" s="17">
        <v>92</v>
      </c>
      <c r="E191" s="16" t="s">
        <v>152</v>
      </c>
      <c r="F191" s="17" t="s">
        <v>17</v>
      </c>
      <c r="G191" s="18">
        <v>2313700</v>
      </c>
      <c r="H191" s="19">
        <f t="shared" si="4"/>
        <v>439603</v>
      </c>
      <c r="I191" s="19">
        <f t="shared" si="5"/>
        <v>2753303</v>
      </c>
      <c r="J191" s="16" t="s">
        <v>229</v>
      </c>
    </row>
    <row r="192" spans="1:10" x14ac:dyDescent="0.35">
      <c r="A192" s="16" t="s">
        <v>228</v>
      </c>
      <c r="B192" s="16"/>
      <c r="C192" s="16"/>
      <c r="D192" s="17">
        <v>93</v>
      </c>
      <c r="E192" s="16" t="s">
        <v>154</v>
      </c>
      <c r="F192" s="17" t="s">
        <v>17</v>
      </c>
      <c r="G192" s="18">
        <v>13400</v>
      </c>
      <c r="H192" s="19">
        <f t="shared" si="4"/>
        <v>2546</v>
      </c>
      <c r="I192" s="19">
        <f t="shared" si="5"/>
        <v>15946</v>
      </c>
      <c r="J192" s="16" t="s">
        <v>229</v>
      </c>
    </row>
    <row r="193" spans="1:10" x14ac:dyDescent="0.35">
      <c r="A193" s="16" t="s">
        <v>228</v>
      </c>
      <c r="B193" s="16"/>
      <c r="C193" s="16"/>
      <c r="D193" s="17">
        <v>94</v>
      </c>
      <c r="E193" s="16" t="s">
        <v>156</v>
      </c>
      <c r="F193" s="17" t="s">
        <v>17</v>
      </c>
      <c r="G193" s="18">
        <v>65900</v>
      </c>
      <c r="H193" s="19">
        <f t="shared" si="4"/>
        <v>12521</v>
      </c>
      <c r="I193" s="19">
        <f t="shared" si="5"/>
        <v>78421</v>
      </c>
      <c r="J193" s="16" t="s">
        <v>229</v>
      </c>
    </row>
    <row r="194" spans="1:10" x14ac:dyDescent="0.35">
      <c r="A194" s="16" t="s">
        <v>228</v>
      </c>
      <c r="B194" s="16"/>
      <c r="C194" s="16"/>
      <c r="D194" s="17">
        <v>95</v>
      </c>
      <c r="E194" s="16" t="s">
        <v>158</v>
      </c>
      <c r="F194" s="17" t="s">
        <v>17</v>
      </c>
      <c r="G194" s="18">
        <v>68700</v>
      </c>
      <c r="H194" s="19">
        <f t="shared" ref="H194:H257" si="6">G194*19%</f>
        <v>13053</v>
      </c>
      <c r="I194" s="19">
        <f t="shared" ref="I194:I257" si="7">G194+H194</f>
        <v>81753</v>
      </c>
      <c r="J194" s="16" t="s">
        <v>229</v>
      </c>
    </row>
    <row r="195" spans="1:10" x14ac:dyDescent="0.35">
      <c r="A195" s="16" t="s">
        <v>228</v>
      </c>
      <c r="B195" s="16"/>
      <c r="C195" s="16"/>
      <c r="D195" s="17">
        <v>96</v>
      </c>
      <c r="E195" s="16" t="s">
        <v>160</v>
      </c>
      <c r="F195" s="17" t="s">
        <v>17</v>
      </c>
      <c r="G195" s="18">
        <v>2531100</v>
      </c>
      <c r="H195" s="19">
        <f t="shared" si="6"/>
        <v>480909</v>
      </c>
      <c r="I195" s="19">
        <f t="shared" si="7"/>
        <v>3012009</v>
      </c>
      <c r="J195" s="16" t="s">
        <v>229</v>
      </c>
    </row>
    <row r="196" spans="1:10" x14ac:dyDescent="0.35">
      <c r="A196" s="16" t="s">
        <v>228</v>
      </c>
      <c r="B196" s="16"/>
      <c r="C196" s="16"/>
      <c r="D196" s="17">
        <v>97</v>
      </c>
      <c r="E196" s="16" t="s">
        <v>162</v>
      </c>
      <c r="F196" s="17" t="s">
        <v>17</v>
      </c>
      <c r="G196" s="18">
        <v>410000</v>
      </c>
      <c r="H196" s="19">
        <f t="shared" si="6"/>
        <v>77900</v>
      </c>
      <c r="I196" s="19">
        <f t="shared" si="7"/>
        <v>487900</v>
      </c>
      <c r="J196" s="16" t="s">
        <v>229</v>
      </c>
    </row>
    <row r="197" spans="1:10" x14ac:dyDescent="0.35">
      <c r="A197" s="16" t="s">
        <v>228</v>
      </c>
      <c r="B197" s="16"/>
      <c r="C197" s="16"/>
      <c r="D197" s="17">
        <v>98</v>
      </c>
      <c r="E197" s="16" t="s">
        <v>164</v>
      </c>
      <c r="F197" s="17" t="s">
        <v>17</v>
      </c>
      <c r="G197" s="18">
        <v>14950</v>
      </c>
      <c r="H197" s="19">
        <f t="shared" si="6"/>
        <v>2840.5</v>
      </c>
      <c r="I197" s="19">
        <f t="shared" si="7"/>
        <v>17790.5</v>
      </c>
      <c r="J197" s="16" t="s">
        <v>229</v>
      </c>
    </row>
    <row r="198" spans="1:10" x14ac:dyDescent="0.35">
      <c r="A198" s="16" t="s">
        <v>230</v>
      </c>
      <c r="B198" s="16"/>
      <c r="C198" s="16"/>
      <c r="D198" s="17">
        <v>1</v>
      </c>
      <c r="E198" s="16" t="s">
        <v>14</v>
      </c>
      <c r="F198" s="17" t="s">
        <v>17</v>
      </c>
      <c r="G198" s="18">
        <v>95400</v>
      </c>
      <c r="H198" s="19">
        <f t="shared" si="6"/>
        <v>18126</v>
      </c>
      <c r="I198" s="19">
        <f t="shared" si="7"/>
        <v>113526</v>
      </c>
      <c r="J198" s="16" t="s">
        <v>231</v>
      </c>
    </row>
    <row r="199" spans="1:10" x14ac:dyDescent="0.35">
      <c r="A199" s="16" t="s">
        <v>230</v>
      </c>
      <c r="B199" s="16"/>
      <c r="C199" s="16"/>
      <c r="D199" s="17">
        <v>2</v>
      </c>
      <c r="E199" s="16" t="s">
        <v>18</v>
      </c>
      <c r="F199" s="17" t="s">
        <v>17</v>
      </c>
      <c r="G199" s="18">
        <v>92000</v>
      </c>
      <c r="H199" s="19">
        <f t="shared" si="6"/>
        <v>17480</v>
      </c>
      <c r="I199" s="19">
        <f t="shared" si="7"/>
        <v>109480</v>
      </c>
      <c r="J199" s="16" t="s">
        <v>231</v>
      </c>
    </row>
    <row r="200" spans="1:10" x14ac:dyDescent="0.35">
      <c r="A200" s="16" t="s">
        <v>230</v>
      </c>
      <c r="B200" s="16"/>
      <c r="C200" s="16"/>
      <c r="D200" s="17">
        <v>3</v>
      </c>
      <c r="E200" s="16" t="s">
        <v>20</v>
      </c>
      <c r="F200" s="17" t="s">
        <v>17</v>
      </c>
      <c r="G200" s="18">
        <v>96900</v>
      </c>
      <c r="H200" s="19">
        <f t="shared" si="6"/>
        <v>18411</v>
      </c>
      <c r="I200" s="19">
        <f t="shared" si="7"/>
        <v>115311</v>
      </c>
      <c r="J200" s="16" t="s">
        <v>231</v>
      </c>
    </row>
    <row r="201" spans="1:10" x14ac:dyDescent="0.35">
      <c r="A201" s="16" t="s">
        <v>230</v>
      </c>
      <c r="B201" s="16"/>
      <c r="C201" s="16"/>
      <c r="D201" s="17">
        <v>4</v>
      </c>
      <c r="E201" s="16" t="s">
        <v>22</v>
      </c>
      <c r="F201" s="17" t="s">
        <v>17</v>
      </c>
      <c r="G201" s="18">
        <v>88200</v>
      </c>
      <c r="H201" s="19">
        <f t="shared" si="6"/>
        <v>16758</v>
      </c>
      <c r="I201" s="19">
        <f t="shared" si="7"/>
        <v>104958</v>
      </c>
      <c r="J201" s="16" t="s">
        <v>231</v>
      </c>
    </row>
    <row r="202" spans="1:10" x14ac:dyDescent="0.35">
      <c r="A202" s="16" t="s">
        <v>230</v>
      </c>
      <c r="B202" s="16"/>
      <c r="C202" s="16"/>
      <c r="D202" s="17">
        <v>5</v>
      </c>
      <c r="E202" s="16" t="s">
        <v>24</v>
      </c>
      <c r="F202" s="17" t="s">
        <v>17</v>
      </c>
      <c r="G202" s="18">
        <v>92400</v>
      </c>
      <c r="H202" s="19">
        <f t="shared" si="6"/>
        <v>17556</v>
      </c>
      <c r="I202" s="19">
        <f t="shared" si="7"/>
        <v>109956</v>
      </c>
      <c r="J202" s="16" t="s">
        <v>231</v>
      </c>
    </row>
    <row r="203" spans="1:10" x14ac:dyDescent="0.35">
      <c r="A203" s="16" t="s">
        <v>230</v>
      </c>
      <c r="B203" s="16"/>
      <c r="C203" s="16"/>
      <c r="D203" s="17">
        <v>6</v>
      </c>
      <c r="E203" s="16" t="s">
        <v>26</v>
      </c>
      <c r="F203" s="17" t="s">
        <v>17</v>
      </c>
      <c r="G203" s="18">
        <v>91600</v>
      </c>
      <c r="H203" s="19">
        <f t="shared" si="6"/>
        <v>17404</v>
      </c>
      <c r="I203" s="19">
        <f t="shared" si="7"/>
        <v>109004</v>
      </c>
      <c r="J203" s="16" t="s">
        <v>231</v>
      </c>
    </row>
    <row r="204" spans="1:10" x14ac:dyDescent="0.35">
      <c r="A204" s="16" t="s">
        <v>230</v>
      </c>
      <c r="B204" s="16"/>
      <c r="C204" s="16"/>
      <c r="D204" s="17">
        <v>7</v>
      </c>
      <c r="E204" s="16" t="s">
        <v>28</v>
      </c>
      <c r="F204" s="17" t="s">
        <v>17</v>
      </c>
      <c r="G204" s="18">
        <v>92300</v>
      </c>
      <c r="H204" s="19">
        <f t="shared" si="6"/>
        <v>17537</v>
      </c>
      <c r="I204" s="19">
        <f t="shared" si="7"/>
        <v>109837</v>
      </c>
      <c r="J204" s="16" t="s">
        <v>231</v>
      </c>
    </row>
    <row r="205" spans="1:10" x14ac:dyDescent="0.35">
      <c r="A205" s="16" t="s">
        <v>230</v>
      </c>
      <c r="B205" s="16"/>
      <c r="C205" s="16"/>
      <c r="D205" s="17">
        <v>8</v>
      </c>
      <c r="E205" s="16" t="s">
        <v>30</v>
      </c>
      <c r="F205" s="17" t="s">
        <v>17</v>
      </c>
      <c r="G205" s="18">
        <v>94400</v>
      </c>
      <c r="H205" s="19">
        <f t="shared" si="6"/>
        <v>17936</v>
      </c>
      <c r="I205" s="19">
        <f t="shared" si="7"/>
        <v>112336</v>
      </c>
      <c r="J205" s="16" t="s">
        <v>231</v>
      </c>
    </row>
    <row r="206" spans="1:10" x14ac:dyDescent="0.35">
      <c r="A206" s="16" t="s">
        <v>230</v>
      </c>
      <c r="B206" s="16"/>
      <c r="C206" s="16"/>
      <c r="D206" s="17">
        <v>9</v>
      </c>
      <c r="E206" s="16" t="s">
        <v>32</v>
      </c>
      <c r="F206" s="17" t="s">
        <v>17</v>
      </c>
      <c r="G206" s="18">
        <v>113700</v>
      </c>
      <c r="H206" s="19">
        <f t="shared" si="6"/>
        <v>21603</v>
      </c>
      <c r="I206" s="19">
        <f t="shared" si="7"/>
        <v>135303</v>
      </c>
      <c r="J206" s="16" t="s">
        <v>231</v>
      </c>
    </row>
    <row r="207" spans="1:10" x14ac:dyDescent="0.35">
      <c r="A207" s="16" t="s">
        <v>230</v>
      </c>
      <c r="B207" s="16"/>
      <c r="C207" s="16"/>
      <c r="D207" s="17">
        <v>10</v>
      </c>
      <c r="E207" s="16" t="s">
        <v>34</v>
      </c>
      <c r="F207" s="17" t="s">
        <v>17</v>
      </c>
      <c r="G207" s="18">
        <v>112000</v>
      </c>
      <c r="H207" s="19">
        <f t="shared" si="6"/>
        <v>21280</v>
      </c>
      <c r="I207" s="19">
        <f t="shared" si="7"/>
        <v>133280</v>
      </c>
      <c r="J207" s="16" t="s">
        <v>231</v>
      </c>
    </row>
    <row r="208" spans="1:10" x14ac:dyDescent="0.35">
      <c r="A208" s="16" t="s">
        <v>230</v>
      </c>
      <c r="B208" s="16"/>
      <c r="C208" s="16"/>
      <c r="D208" s="17">
        <v>11</v>
      </c>
      <c r="E208" s="16" t="s">
        <v>36</v>
      </c>
      <c r="F208" s="17" t="s">
        <v>17</v>
      </c>
      <c r="G208" s="18">
        <v>359000</v>
      </c>
      <c r="H208" s="19">
        <f t="shared" si="6"/>
        <v>68210</v>
      </c>
      <c r="I208" s="19">
        <f t="shared" si="7"/>
        <v>427210</v>
      </c>
      <c r="J208" s="16" t="s">
        <v>231</v>
      </c>
    </row>
    <row r="209" spans="1:10" x14ac:dyDescent="0.35">
      <c r="A209" s="16" t="s">
        <v>230</v>
      </c>
      <c r="B209" s="16"/>
      <c r="C209" s="16"/>
      <c r="D209" s="17">
        <v>12</v>
      </c>
      <c r="E209" s="16" t="s">
        <v>38</v>
      </c>
      <c r="F209" s="17" t="s">
        <v>17</v>
      </c>
      <c r="G209" s="18">
        <v>89700</v>
      </c>
      <c r="H209" s="19">
        <f t="shared" si="6"/>
        <v>17043</v>
      </c>
      <c r="I209" s="19">
        <f t="shared" si="7"/>
        <v>106743</v>
      </c>
      <c r="J209" s="16" t="s">
        <v>231</v>
      </c>
    </row>
    <row r="210" spans="1:10" x14ac:dyDescent="0.35">
      <c r="A210" s="16" t="s">
        <v>230</v>
      </c>
      <c r="B210" s="16"/>
      <c r="C210" s="16"/>
      <c r="D210" s="17">
        <v>13</v>
      </c>
      <c r="E210" s="16" t="s">
        <v>40</v>
      </c>
      <c r="F210" s="17" t="s">
        <v>17</v>
      </c>
      <c r="G210" s="18">
        <v>355800</v>
      </c>
      <c r="H210" s="19">
        <f t="shared" si="6"/>
        <v>67602</v>
      </c>
      <c r="I210" s="19">
        <f t="shared" si="7"/>
        <v>423402</v>
      </c>
      <c r="J210" s="16" t="s">
        <v>231</v>
      </c>
    </row>
    <row r="211" spans="1:10" x14ac:dyDescent="0.35">
      <c r="A211" s="16" t="s">
        <v>230</v>
      </c>
      <c r="B211" s="16"/>
      <c r="C211" s="16"/>
      <c r="D211" s="17">
        <v>14</v>
      </c>
      <c r="E211" s="16" t="s">
        <v>42</v>
      </c>
      <c r="F211" s="17" t="s">
        <v>17</v>
      </c>
      <c r="G211" s="18">
        <v>104100</v>
      </c>
      <c r="H211" s="19">
        <f t="shared" si="6"/>
        <v>19779</v>
      </c>
      <c r="I211" s="19">
        <f t="shared" si="7"/>
        <v>123879</v>
      </c>
      <c r="J211" s="16" t="s">
        <v>231</v>
      </c>
    </row>
    <row r="212" spans="1:10" x14ac:dyDescent="0.35">
      <c r="A212" s="16" t="s">
        <v>230</v>
      </c>
      <c r="B212" s="16"/>
      <c r="C212" s="16"/>
      <c r="D212" s="17">
        <v>15</v>
      </c>
      <c r="E212" s="16" t="s">
        <v>44</v>
      </c>
      <c r="F212" s="17" t="s">
        <v>17</v>
      </c>
      <c r="G212" s="18">
        <v>100900</v>
      </c>
      <c r="H212" s="19">
        <f t="shared" si="6"/>
        <v>19171</v>
      </c>
      <c r="I212" s="19">
        <f t="shared" si="7"/>
        <v>120071</v>
      </c>
      <c r="J212" s="16" t="s">
        <v>231</v>
      </c>
    </row>
    <row r="213" spans="1:10" x14ac:dyDescent="0.35">
      <c r="A213" s="16" t="s">
        <v>230</v>
      </c>
      <c r="B213" s="16"/>
      <c r="C213" s="16"/>
      <c r="D213" s="17">
        <v>16</v>
      </c>
      <c r="E213" s="16" t="s">
        <v>46</v>
      </c>
      <c r="F213" s="17" t="s">
        <v>17</v>
      </c>
      <c r="G213" s="18">
        <v>103400</v>
      </c>
      <c r="H213" s="19">
        <f t="shared" si="6"/>
        <v>19646</v>
      </c>
      <c r="I213" s="19">
        <f t="shared" si="7"/>
        <v>123046</v>
      </c>
      <c r="J213" s="16" t="s">
        <v>231</v>
      </c>
    </row>
    <row r="214" spans="1:10" x14ac:dyDescent="0.35">
      <c r="A214" s="16" t="s">
        <v>230</v>
      </c>
      <c r="B214" s="16"/>
      <c r="C214" s="16"/>
      <c r="D214" s="17">
        <v>17</v>
      </c>
      <c r="E214" s="16" t="s">
        <v>48</v>
      </c>
      <c r="F214" s="17" t="s">
        <v>17</v>
      </c>
      <c r="G214" s="18">
        <v>104600</v>
      </c>
      <c r="H214" s="19">
        <f t="shared" si="6"/>
        <v>19874</v>
      </c>
      <c r="I214" s="19">
        <f t="shared" si="7"/>
        <v>124474</v>
      </c>
      <c r="J214" s="16" t="s">
        <v>231</v>
      </c>
    </row>
    <row r="215" spans="1:10" x14ac:dyDescent="0.35">
      <c r="A215" s="16" t="s">
        <v>230</v>
      </c>
      <c r="B215" s="16"/>
      <c r="C215" s="16"/>
      <c r="D215" s="17">
        <v>18</v>
      </c>
      <c r="E215" s="16" t="s">
        <v>50</v>
      </c>
      <c r="F215" s="17" t="s">
        <v>17</v>
      </c>
      <c r="G215" s="18">
        <v>103300</v>
      </c>
      <c r="H215" s="19">
        <f t="shared" si="6"/>
        <v>19627</v>
      </c>
      <c r="I215" s="19">
        <f t="shared" si="7"/>
        <v>122927</v>
      </c>
      <c r="J215" s="16" t="s">
        <v>231</v>
      </c>
    </row>
    <row r="216" spans="1:10" x14ac:dyDescent="0.35">
      <c r="A216" s="16" t="s">
        <v>230</v>
      </c>
      <c r="B216" s="16"/>
      <c r="C216" s="16"/>
      <c r="D216" s="17">
        <v>19</v>
      </c>
      <c r="E216" s="16" t="s">
        <v>52</v>
      </c>
      <c r="F216" s="17" t="s">
        <v>17</v>
      </c>
      <c r="G216" s="18">
        <v>105400</v>
      </c>
      <c r="H216" s="19">
        <f t="shared" si="6"/>
        <v>20026</v>
      </c>
      <c r="I216" s="19">
        <f t="shared" si="7"/>
        <v>125426</v>
      </c>
      <c r="J216" s="16" t="s">
        <v>231</v>
      </c>
    </row>
    <row r="217" spans="1:10" x14ac:dyDescent="0.35">
      <c r="A217" s="16" t="s">
        <v>230</v>
      </c>
      <c r="B217" s="16"/>
      <c r="C217" s="16"/>
      <c r="D217" s="17">
        <v>20</v>
      </c>
      <c r="E217" s="16" t="s">
        <v>54</v>
      </c>
      <c r="F217" s="17" t="s">
        <v>17</v>
      </c>
      <c r="G217" s="18">
        <v>102000</v>
      </c>
      <c r="H217" s="19">
        <f t="shared" si="6"/>
        <v>19380</v>
      </c>
      <c r="I217" s="19">
        <f t="shared" si="7"/>
        <v>121380</v>
      </c>
      <c r="J217" s="16" t="s">
        <v>231</v>
      </c>
    </row>
    <row r="218" spans="1:10" x14ac:dyDescent="0.35">
      <c r="A218" s="16" t="s">
        <v>230</v>
      </c>
      <c r="B218" s="16"/>
      <c r="C218" s="16"/>
      <c r="D218" s="17">
        <v>21</v>
      </c>
      <c r="E218" s="16" t="s">
        <v>46</v>
      </c>
      <c r="F218" s="17" t="s">
        <v>17</v>
      </c>
      <c r="G218" s="18">
        <v>241800</v>
      </c>
      <c r="H218" s="19">
        <f t="shared" si="6"/>
        <v>45942</v>
      </c>
      <c r="I218" s="19">
        <f t="shared" si="7"/>
        <v>287742</v>
      </c>
      <c r="J218" s="16" t="s">
        <v>231</v>
      </c>
    </row>
    <row r="219" spans="1:10" x14ac:dyDescent="0.35">
      <c r="A219" s="16" t="s">
        <v>230</v>
      </c>
      <c r="B219" s="16"/>
      <c r="C219" s="16"/>
      <c r="D219" s="17">
        <v>22</v>
      </c>
      <c r="E219" s="16" t="s">
        <v>40</v>
      </c>
      <c r="F219" s="17" t="s">
        <v>17</v>
      </c>
      <c r="G219" s="18">
        <v>290700</v>
      </c>
      <c r="H219" s="19">
        <f t="shared" si="6"/>
        <v>55233</v>
      </c>
      <c r="I219" s="19">
        <f t="shared" si="7"/>
        <v>345933</v>
      </c>
      <c r="J219" s="16" t="s">
        <v>231</v>
      </c>
    </row>
    <row r="220" spans="1:10" x14ac:dyDescent="0.35">
      <c r="A220" s="16" t="s">
        <v>230</v>
      </c>
      <c r="B220" s="16"/>
      <c r="C220" s="16"/>
      <c r="D220" s="17">
        <v>23</v>
      </c>
      <c r="E220" s="16" t="s">
        <v>59</v>
      </c>
      <c r="F220" s="17" t="s">
        <v>17</v>
      </c>
      <c r="G220" s="18">
        <v>281100</v>
      </c>
      <c r="H220" s="19">
        <f t="shared" si="6"/>
        <v>53409</v>
      </c>
      <c r="I220" s="19">
        <f t="shared" si="7"/>
        <v>334509</v>
      </c>
      <c r="J220" s="16" t="s">
        <v>231</v>
      </c>
    </row>
    <row r="221" spans="1:10" x14ac:dyDescent="0.35">
      <c r="A221" s="16" t="s">
        <v>230</v>
      </c>
      <c r="B221" s="16"/>
      <c r="C221" s="16"/>
      <c r="D221" s="17">
        <v>24</v>
      </c>
      <c r="E221" s="16" t="s">
        <v>61</v>
      </c>
      <c r="F221" s="17" t="s">
        <v>17</v>
      </c>
      <c r="G221" s="18">
        <v>394100</v>
      </c>
      <c r="H221" s="19">
        <f t="shared" si="6"/>
        <v>74879</v>
      </c>
      <c r="I221" s="19">
        <f t="shared" si="7"/>
        <v>468979</v>
      </c>
      <c r="J221" s="16" t="s">
        <v>231</v>
      </c>
    </row>
    <row r="222" spans="1:10" x14ac:dyDescent="0.35">
      <c r="A222" s="16" t="s">
        <v>230</v>
      </c>
      <c r="B222" s="16"/>
      <c r="C222" s="16"/>
      <c r="D222" s="17">
        <v>25</v>
      </c>
      <c r="E222" s="16" t="s">
        <v>63</v>
      </c>
      <c r="F222" s="17" t="s">
        <v>17</v>
      </c>
      <c r="G222" s="18">
        <v>59400</v>
      </c>
      <c r="H222" s="19">
        <f t="shared" si="6"/>
        <v>11286</v>
      </c>
      <c r="I222" s="19">
        <f t="shared" si="7"/>
        <v>70686</v>
      </c>
      <c r="J222" s="16" t="s">
        <v>231</v>
      </c>
    </row>
    <row r="223" spans="1:10" x14ac:dyDescent="0.35">
      <c r="A223" s="16" t="s">
        <v>230</v>
      </c>
      <c r="B223" s="16"/>
      <c r="C223" s="16"/>
      <c r="D223" s="17">
        <v>26</v>
      </c>
      <c r="E223" s="16" t="s">
        <v>65</v>
      </c>
      <c r="F223" s="17" t="s">
        <v>17</v>
      </c>
      <c r="G223" s="18">
        <v>59000</v>
      </c>
      <c r="H223" s="19">
        <f t="shared" si="6"/>
        <v>11210</v>
      </c>
      <c r="I223" s="19">
        <f t="shared" si="7"/>
        <v>70210</v>
      </c>
      <c r="J223" s="16" t="s">
        <v>231</v>
      </c>
    </row>
    <row r="224" spans="1:10" x14ac:dyDescent="0.35">
      <c r="A224" s="16" t="s">
        <v>230</v>
      </c>
      <c r="B224" s="16"/>
      <c r="C224" s="16"/>
      <c r="D224" s="17">
        <v>27</v>
      </c>
      <c r="E224" s="16" t="s">
        <v>66</v>
      </c>
      <c r="F224" s="17" t="s">
        <v>17</v>
      </c>
      <c r="G224" s="18">
        <v>60100</v>
      </c>
      <c r="H224" s="19">
        <f t="shared" si="6"/>
        <v>11419</v>
      </c>
      <c r="I224" s="19">
        <f t="shared" si="7"/>
        <v>71519</v>
      </c>
      <c r="J224" s="16" t="s">
        <v>231</v>
      </c>
    </row>
    <row r="225" spans="1:10" x14ac:dyDescent="0.35">
      <c r="A225" s="16" t="s">
        <v>230</v>
      </c>
      <c r="B225" s="16"/>
      <c r="C225" s="16"/>
      <c r="D225" s="17">
        <v>28</v>
      </c>
      <c r="E225" s="16" t="s">
        <v>67</v>
      </c>
      <c r="F225" s="17" t="s">
        <v>17</v>
      </c>
      <c r="G225" s="18">
        <v>57800</v>
      </c>
      <c r="H225" s="19">
        <f t="shared" si="6"/>
        <v>10982</v>
      </c>
      <c r="I225" s="19">
        <f t="shared" si="7"/>
        <v>68782</v>
      </c>
      <c r="J225" s="16" t="s">
        <v>231</v>
      </c>
    </row>
    <row r="226" spans="1:10" x14ac:dyDescent="0.35">
      <c r="A226" s="16" t="s">
        <v>230</v>
      </c>
      <c r="B226" s="16"/>
      <c r="C226" s="16"/>
      <c r="D226" s="17">
        <v>29</v>
      </c>
      <c r="E226" s="16" t="s">
        <v>68</v>
      </c>
      <c r="F226" s="17" t="s">
        <v>17</v>
      </c>
      <c r="G226" s="18">
        <v>59500</v>
      </c>
      <c r="H226" s="19">
        <f t="shared" si="6"/>
        <v>11305</v>
      </c>
      <c r="I226" s="19">
        <f t="shared" si="7"/>
        <v>70805</v>
      </c>
      <c r="J226" s="16" t="s">
        <v>231</v>
      </c>
    </row>
    <row r="227" spans="1:10" x14ac:dyDescent="0.35">
      <c r="A227" s="16" t="s">
        <v>230</v>
      </c>
      <c r="B227" s="16"/>
      <c r="C227" s="16"/>
      <c r="D227" s="17">
        <v>30</v>
      </c>
      <c r="E227" s="16" t="s">
        <v>69</v>
      </c>
      <c r="F227" s="17" t="s">
        <v>17</v>
      </c>
      <c r="G227" s="18">
        <v>56600</v>
      </c>
      <c r="H227" s="19">
        <f t="shared" si="6"/>
        <v>10754</v>
      </c>
      <c r="I227" s="19">
        <f t="shared" si="7"/>
        <v>67354</v>
      </c>
      <c r="J227" s="16" t="s">
        <v>231</v>
      </c>
    </row>
    <row r="228" spans="1:10" x14ac:dyDescent="0.35">
      <c r="A228" s="16" t="s">
        <v>230</v>
      </c>
      <c r="B228" s="16"/>
      <c r="C228" s="16"/>
      <c r="D228" s="17">
        <v>31</v>
      </c>
      <c r="E228" s="16" t="s">
        <v>70</v>
      </c>
      <c r="F228" s="17" t="s">
        <v>17</v>
      </c>
      <c r="G228" s="18">
        <v>58900</v>
      </c>
      <c r="H228" s="19">
        <f t="shared" si="6"/>
        <v>11191</v>
      </c>
      <c r="I228" s="19">
        <f t="shared" si="7"/>
        <v>70091</v>
      </c>
      <c r="J228" s="16" t="s">
        <v>231</v>
      </c>
    </row>
    <row r="229" spans="1:10" x14ac:dyDescent="0.35">
      <c r="A229" s="16" t="s">
        <v>230</v>
      </c>
      <c r="B229" s="16"/>
      <c r="C229" s="16"/>
      <c r="D229" s="17">
        <v>32</v>
      </c>
      <c r="E229" s="16" t="s">
        <v>71</v>
      </c>
      <c r="F229" s="17" t="s">
        <v>17</v>
      </c>
      <c r="G229" s="18">
        <v>59400</v>
      </c>
      <c r="H229" s="19">
        <f t="shared" si="6"/>
        <v>11286</v>
      </c>
      <c r="I229" s="19">
        <f t="shared" si="7"/>
        <v>70686</v>
      </c>
      <c r="J229" s="16" t="s">
        <v>231</v>
      </c>
    </row>
    <row r="230" spans="1:10" x14ac:dyDescent="0.35">
      <c r="A230" s="16" t="s">
        <v>230</v>
      </c>
      <c r="B230" s="16"/>
      <c r="C230" s="16"/>
      <c r="D230" s="17">
        <v>33</v>
      </c>
      <c r="E230" s="16" t="s">
        <v>72</v>
      </c>
      <c r="F230" s="17" t="s">
        <v>17</v>
      </c>
      <c r="G230" s="18">
        <v>58400</v>
      </c>
      <c r="H230" s="19">
        <f t="shared" si="6"/>
        <v>11096</v>
      </c>
      <c r="I230" s="19">
        <f t="shared" si="7"/>
        <v>69496</v>
      </c>
      <c r="J230" s="16" t="s">
        <v>231</v>
      </c>
    </row>
    <row r="231" spans="1:10" x14ac:dyDescent="0.35">
      <c r="A231" s="16" t="s">
        <v>230</v>
      </c>
      <c r="B231" s="16"/>
      <c r="C231" s="16"/>
      <c r="D231" s="17">
        <v>34</v>
      </c>
      <c r="E231" s="16" t="s">
        <v>73</v>
      </c>
      <c r="F231" s="17" t="s">
        <v>17</v>
      </c>
      <c r="G231" s="18">
        <v>72700</v>
      </c>
      <c r="H231" s="19">
        <f t="shared" si="6"/>
        <v>13813</v>
      </c>
      <c r="I231" s="19">
        <f t="shared" si="7"/>
        <v>86513</v>
      </c>
      <c r="J231" s="16" t="s">
        <v>231</v>
      </c>
    </row>
    <row r="232" spans="1:10" x14ac:dyDescent="0.35">
      <c r="A232" s="16" t="s">
        <v>230</v>
      </c>
      <c r="B232" s="16"/>
      <c r="C232" s="16"/>
      <c r="D232" s="17">
        <v>35</v>
      </c>
      <c r="E232" s="16" t="s">
        <v>75</v>
      </c>
      <c r="F232" s="17" t="s">
        <v>17</v>
      </c>
      <c r="G232" s="18">
        <v>38300</v>
      </c>
      <c r="H232" s="19">
        <f t="shared" si="6"/>
        <v>7277</v>
      </c>
      <c r="I232" s="19">
        <f t="shared" si="7"/>
        <v>45577</v>
      </c>
      <c r="J232" s="16" t="s">
        <v>231</v>
      </c>
    </row>
    <row r="233" spans="1:10" x14ac:dyDescent="0.35">
      <c r="A233" s="16" t="s">
        <v>230</v>
      </c>
      <c r="B233" s="16"/>
      <c r="C233" s="16"/>
      <c r="D233" s="17">
        <v>36</v>
      </c>
      <c r="E233" s="16" t="s">
        <v>77</v>
      </c>
      <c r="F233" s="17" t="s">
        <v>17</v>
      </c>
      <c r="G233" s="18">
        <v>346300</v>
      </c>
      <c r="H233" s="19">
        <f t="shared" si="6"/>
        <v>65797</v>
      </c>
      <c r="I233" s="19">
        <f t="shared" si="7"/>
        <v>412097</v>
      </c>
      <c r="J233" s="16" t="s">
        <v>231</v>
      </c>
    </row>
    <row r="234" spans="1:10" x14ac:dyDescent="0.35">
      <c r="A234" s="16" t="s">
        <v>230</v>
      </c>
      <c r="B234" s="16"/>
      <c r="C234" s="16"/>
      <c r="D234" s="17">
        <v>37</v>
      </c>
      <c r="E234" s="16" t="s">
        <v>77</v>
      </c>
      <c r="F234" s="17" t="s">
        <v>17</v>
      </c>
      <c r="G234" s="18">
        <v>350800</v>
      </c>
      <c r="H234" s="19">
        <f t="shared" si="6"/>
        <v>66652</v>
      </c>
      <c r="I234" s="19">
        <f t="shared" si="7"/>
        <v>417452</v>
      </c>
      <c r="J234" s="16" t="s">
        <v>231</v>
      </c>
    </row>
    <row r="235" spans="1:10" x14ac:dyDescent="0.35">
      <c r="A235" s="16" t="s">
        <v>230</v>
      </c>
      <c r="B235" s="16"/>
      <c r="C235" s="16"/>
      <c r="D235" s="17">
        <v>38</v>
      </c>
      <c r="E235" s="16" t="s">
        <v>77</v>
      </c>
      <c r="F235" s="17" t="s">
        <v>17</v>
      </c>
      <c r="G235" s="18">
        <v>319000</v>
      </c>
      <c r="H235" s="19">
        <f t="shared" si="6"/>
        <v>60610</v>
      </c>
      <c r="I235" s="19">
        <f t="shared" si="7"/>
        <v>379610</v>
      </c>
      <c r="J235" s="16" t="s">
        <v>231</v>
      </c>
    </row>
    <row r="236" spans="1:10" x14ac:dyDescent="0.35">
      <c r="A236" s="16" t="s">
        <v>230</v>
      </c>
      <c r="B236" s="16"/>
      <c r="C236" s="16"/>
      <c r="D236" s="17">
        <v>39</v>
      </c>
      <c r="E236" s="16" t="s">
        <v>77</v>
      </c>
      <c r="F236" s="17" t="s">
        <v>17</v>
      </c>
      <c r="G236" s="18">
        <v>329600</v>
      </c>
      <c r="H236" s="19">
        <f t="shared" si="6"/>
        <v>62624</v>
      </c>
      <c r="I236" s="19">
        <f t="shared" si="7"/>
        <v>392224</v>
      </c>
      <c r="J236" s="16" t="s">
        <v>231</v>
      </c>
    </row>
    <row r="237" spans="1:10" x14ac:dyDescent="0.35">
      <c r="A237" s="16" t="s">
        <v>230</v>
      </c>
      <c r="B237" s="16"/>
      <c r="C237" s="16"/>
      <c r="D237" s="17">
        <v>40</v>
      </c>
      <c r="E237" s="16" t="s">
        <v>77</v>
      </c>
      <c r="F237" s="17" t="s">
        <v>17</v>
      </c>
      <c r="G237" s="18">
        <v>223200</v>
      </c>
      <c r="H237" s="19">
        <f t="shared" si="6"/>
        <v>42408</v>
      </c>
      <c r="I237" s="19">
        <f t="shared" si="7"/>
        <v>265608</v>
      </c>
      <c r="J237" s="16" t="s">
        <v>231</v>
      </c>
    </row>
    <row r="238" spans="1:10" x14ac:dyDescent="0.35">
      <c r="A238" s="16" t="s">
        <v>230</v>
      </c>
      <c r="B238" s="16"/>
      <c r="C238" s="16"/>
      <c r="D238" s="17">
        <v>41</v>
      </c>
      <c r="E238" s="16" t="s">
        <v>77</v>
      </c>
      <c r="F238" s="17" t="s">
        <v>17</v>
      </c>
      <c r="G238" s="18">
        <v>174800</v>
      </c>
      <c r="H238" s="19">
        <f t="shared" si="6"/>
        <v>33212</v>
      </c>
      <c r="I238" s="19">
        <f t="shared" si="7"/>
        <v>208012</v>
      </c>
      <c r="J238" s="16" t="s">
        <v>231</v>
      </c>
    </row>
    <row r="239" spans="1:10" x14ac:dyDescent="0.35">
      <c r="A239" s="16" t="s">
        <v>230</v>
      </c>
      <c r="B239" s="16"/>
      <c r="C239" s="16"/>
      <c r="D239" s="17">
        <v>42</v>
      </c>
      <c r="E239" s="16" t="s">
        <v>77</v>
      </c>
      <c r="F239" s="17" t="s">
        <v>17</v>
      </c>
      <c r="G239" s="18">
        <v>219100</v>
      </c>
      <c r="H239" s="19">
        <f t="shared" si="6"/>
        <v>41629</v>
      </c>
      <c r="I239" s="19">
        <f t="shared" si="7"/>
        <v>260729</v>
      </c>
      <c r="J239" s="16" t="s">
        <v>231</v>
      </c>
    </row>
    <row r="240" spans="1:10" x14ac:dyDescent="0.35">
      <c r="A240" s="16" t="s">
        <v>230</v>
      </c>
      <c r="B240" s="16"/>
      <c r="C240" s="16"/>
      <c r="D240" s="17">
        <v>43</v>
      </c>
      <c r="E240" s="16" t="s">
        <v>77</v>
      </c>
      <c r="F240" s="17" t="s">
        <v>17</v>
      </c>
      <c r="G240" s="18">
        <v>224200</v>
      </c>
      <c r="H240" s="19">
        <f t="shared" si="6"/>
        <v>42598</v>
      </c>
      <c r="I240" s="19">
        <f t="shared" si="7"/>
        <v>266798</v>
      </c>
      <c r="J240" s="16" t="s">
        <v>231</v>
      </c>
    </row>
    <row r="241" spans="1:10" x14ac:dyDescent="0.35">
      <c r="A241" s="16" t="s">
        <v>230</v>
      </c>
      <c r="B241" s="16"/>
      <c r="C241" s="16"/>
      <c r="D241" s="17">
        <v>44</v>
      </c>
      <c r="E241" s="16" t="s">
        <v>77</v>
      </c>
      <c r="F241" s="17" t="s">
        <v>17</v>
      </c>
      <c r="G241" s="18">
        <v>189300</v>
      </c>
      <c r="H241" s="19">
        <f t="shared" si="6"/>
        <v>35967</v>
      </c>
      <c r="I241" s="19">
        <f t="shared" si="7"/>
        <v>225267</v>
      </c>
      <c r="J241" s="16" t="s">
        <v>231</v>
      </c>
    </row>
    <row r="242" spans="1:10" x14ac:dyDescent="0.35">
      <c r="A242" s="16" t="s">
        <v>230</v>
      </c>
      <c r="B242" s="16"/>
      <c r="C242" s="16"/>
      <c r="D242" s="17">
        <v>45</v>
      </c>
      <c r="E242" s="16" t="s">
        <v>77</v>
      </c>
      <c r="F242" s="17" t="s">
        <v>17</v>
      </c>
      <c r="G242" s="18">
        <v>233700</v>
      </c>
      <c r="H242" s="19">
        <f t="shared" si="6"/>
        <v>44403</v>
      </c>
      <c r="I242" s="19">
        <f t="shared" si="7"/>
        <v>278103</v>
      </c>
      <c r="J242" s="16" t="s">
        <v>231</v>
      </c>
    </row>
    <row r="243" spans="1:10" x14ac:dyDescent="0.35">
      <c r="A243" s="16" t="s">
        <v>230</v>
      </c>
      <c r="B243" s="16"/>
      <c r="C243" s="16"/>
      <c r="D243" s="17">
        <v>46</v>
      </c>
      <c r="E243" s="16" t="s">
        <v>77</v>
      </c>
      <c r="F243" s="17" t="s">
        <v>17</v>
      </c>
      <c r="G243" s="18">
        <v>280300</v>
      </c>
      <c r="H243" s="19">
        <f t="shared" si="6"/>
        <v>53257</v>
      </c>
      <c r="I243" s="19">
        <f t="shared" si="7"/>
        <v>333557</v>
      </c>
      <c r="J243" s="16" t="s">
        <v>231</v>
      </c>
    </row>
    <row r="244" spans="1:10" x14ac:dyDescent="0.35">
      <c r="A244" s="16" t="s">
        <v>230</v>
      </c>
      <c r="B244" s="16"/>
      <c r="C244" s="16"/>
      <c r="D244" s="17">
        <v>47</v>
      </c>
      <c r="E244" s="16" t="s">
        <v>77</v>
      </c>
      <c r="F244" s="17" t="s">
        <v>17</v>
      </c>
      <c r="G244" s="18">
        <v>455700</v>
      </c>
      <c r="H244" s="19">
        <f t="shared" si="6"/>
        <v>86583</v>
      </c>
      <c r="I244" s="19">
        <f t="shared" si="7"/>
        <v>542283</v>
      </c>
      <c r="J244" s="16" t="s">
        <v>231</v>
      </c>
    </row>
    <row r="245" spans="1:10" x14ac:dyDescent="0.35">
      <c r="A245" s="16" t="s">
        <v>230</v>
      </c>
      <c r="B245" s="16"/>
      <c r="C245" s="16"/>
      <c r="D245" s="17">
        <v>48</v>
      </c>
      <c r="E245" s="16" t="s">
        <v>77</v>
      </c>
      <c r="F245" s="17" t="s">
        <v>17</v>
      </c>
      <c r="G245" s="18">
        <v>191900</v>
      </c>
      <c r="H245" s="19">
        <f t="shared" si="6"/>
        <v>36461</v>
      </c>
      <c r="I245" s="19">
        <f t="shared" si="7"/>
        <v>228361</v>
      </c>
      <c r="J245" s="16" t="s">
        <v>231</v>
      </c>
    </row>
    <row r="246" spans="1:10" x14ac:dyDescent="0.35">
      <c r="A246" s="16" t="s">
        <v>230</v>
      </c>
      <c r="B246" s="16"/>
      <c r="C246" s="16"/>
      <c r="D246" s="17">
        <v>49</v>
      </c>
      <c r="E246" s="16" t="s">
        <v>77</v>
      </c>
      <c r="F246" s="17" t="s">
        <v>17</v>
      </c>
      <c r="G246" s="18">
        <v>279400</v>
      </c>
      <c r="H246" s="19">
        <f t="shared" si="6"/>
        <v>53086</v>
      </c>
      <c r="I246" s="19">
        <f t="shared" si="7"/>
        <v>332486</v>
      </c>
      <c r="J246" s="16" t="s">
        <v>231</v>
      </c>
    </row>
    <row r="247" spans="1:10" x14ac:dyDescent="0.35">
      <c r="A247" s="16" t="s">
        <v>230</v>
      </c>
      <c r="B247" s="16"/>
      <c r="C247" s="16"/>
      <c r="D247" s="17">
        <v>50</v>
      </c>
      <c r="E247" s="16" t="s">
        <v>77</v>
      </c>
      <c r="F247" s="17" t="s">
        <v>17</v>
      </c>
      <c r="G247" s="18">
        <v>218500</v>
      </c>
      <c r="H247" s="19">
        <f t="shared" si="6"/>
        <v>41515</v>
      </c>
      <c r="I247" s="19">
        <f t="shared" si="7"/>
        <v>260015</v>
      </c>
      <c r="J247" s="16" t="s">
        <v>231</v>
      </c>
    </row>
    <row r="248" spans="1:10" x14ac:dyDescent="0.35">
      <c r="A248" s="16" t="s">
        <v>230</v>
      </c>
      <c r="B248" s="16"/>
      <c r="C248" s="16"/>
      <c r="D248" s="17">
        <v>51</v>
      </c>
      <c r="E248" s="16" t="s">
        <v>77</v>
      </c>
      <c r="F248" s="17" t="s">
        <v>17</v>
      </c>
      <c r="G248" s="18">
        <v>268400</v>
      </c>
      <c r="H248" s="19">
        <f t="shared" si="6"/>
        <v>50996</v>
      </c>
      <c r="I248" s="19">
        <f t="shared" si="7"/>
        <v>319396</v>
      </c>
      <c r="J248" s="16" t="s">
        <v>231</v>
      </c>
    </row>
    <row r="249" spans="1:10" x14ac:dyDescent="0.35">
      <c r="A249" s="16" t="s">
        <v>230</v>
      </c>
      <c r="B249" s="16"/>
      <c r="C249" s="16"/>
      <c r="D249" s="17">
        <v>52</v>
      </c>
      <c r="E249" s="16" t="s">
        <v>77</v>
      </c>
      <c r="F249" s="17" t="s">
        <v>17</v>
      </c>
      <c r="G249" s="18">
        <v>196500</v>
      </c>
      <c r="H249" s="19">
        <f t="shared" si="6"/>
        <v>37335</v>
      </c>
      <c r="I249" s="19">
        <f t="shared" si="7"/>
        <v>233835</v>
      </c>
      <c r="J249" s="16" t="s">
        <v>231</v>
      </c>
    </row>
    <row r="250" spans="1:10" x14ac:dyDescent="0.35">
      <c r="A250" s="16" t="s">
        <v>230</v>
      </c>
      <c r="B250" s="16"/>
      <c r="C250" s="16"/>
      <c r="D250" s="17">
        <v>53</v>
      </c>
      <c r="E250" s="16" t="s">
        <v>77</v>
      </c>
      <c r="F250" s="17" t="s">
        <v>17</v>
      </c>
      <c r="G250" s="18">
        <v>211700</v>
      </c>
      <c r="H250" s="19">
        <f t="shared" si="6"/>
        <v>40223</v>
      </c>
      <c r="I250" s="19">
        <f t="shared" si="7"/>
        <v>251923</v>
      </c>
      <c r="J250" s="16" t="s">
        <v>231</v>
      </c>
    </row>
    <row r="251" spans="1:10" x14ac:dyDescent="0.35">
      <c r="A251" s="16" t="s">
        <v>230</v>
      </c>
      <c r="B251" s="16"/>
      <c r="C251" s="16"/>
      <c r="D251" s="17">
        <v>54</v>
      </c>
      <c r="E251" s="16" t="s">
        <v>77</v>
      </c>
      <c r="F251" s="17" t="s">
        <v>17</v>
      </c>
      <c r="G251" s="18">
        <v>277700</v>
      </c>
      <c r="H251" s="19">
        <f t="shared" si="6"/>
        <v>52763</v>
      </c>
      <c r="I251" s="19">
        <f t="shared" si="7"/>
        <v>330463</v>
      </c>
      <c r="J251" s="16" t="s">
        <v>231</v>
      </c>
    </row>
    <row r="252" spans="1:10" x14ac:dyDescent="0.35">
      <c r="A252" s="16" t="s">
        <v>230</v>
      </c>
      <c r="B252" s="16"/>
      <c r="C252" s="16"/>
      <c r="D252" s="17">
        <v>55</v>
      </c>
      <c r="E252" s="16" t="s">
        <v>77</v>
      </c>
      <c r="F252" s="17" t="s">
        <v>17</v>
      </c>
      <c r="G252" s="18">
        <v>188600</v>
      </c>
      <c r="H252" s="19">
        <f t="shared" si="6"/>
        <v>35834</v>
      </c>
      <c r="I252" s="19">
        <f t="shared" si="7"/>
        <v>224434</v>
      </c>
      <c r="J252" s="16" t="s">
        <v>231</v>
      </c>
    </row>
    <row r="253" spans="1:10" x14ac:dyDescent="0.35">
      <c r="A253" s="16" t="s">
        <v>230</v>
      </c>
      <c r="B253" s="16"/>
      <c r="C253" s="16"/>
      <c r="D253" s="17">
        <v>56</v>
      </c>
      <c r="E253" s="16" t="s">
        <v>77</v>
      </c>
      <c r="F253" s="17" t="s">
        <v>17</v>
      </c>
      <c r="G253" s="18">
        <v>209800</v>
      </c>
      <c r="H253" s="19">
        <f t="shared" si="6"/>
        <v>39862</v>
      </c>
      <c r="I253" s="19">
        <f t="shared" si="7"/>
        <v>249662</v>
      </c>
      <c r="J253" s="16" t="s">
        <v>231</v>
      </c>
    </row>
    <row r="254" spans="1:10" x14ac:dyDescent="0.35">
      <c r="A254" s="16" t="s">
        <v>230</v>
      </c>
      <c r="B254" s="16"/>
      <c r="C254" s="16"/>
      <c r="D254" s="17">
        <v>57</v>
      </c>
      <c r="E254" s="16" t="s">
        <v>77</v>
      </c>
      <c r="F254" s="17" t="s">
        <v>17</v>
      </c>
      <c r="G254" s="18">
        <v>184900</v>
      </c>
      <c r="H254" s="19">
        <f t="shared" si="6"/>
        <v>35131</v>
      </c>
      <c r="I254" s="19">
        <f t="shared" si="7"/>
        <v>220031</v>
      </c>
      <c r="J254" s="16" t="s">
        <v>231</v>
      </c>
    </row>
    <row r="255" spans="1:10" x14ac:dyDescent="0.35">
      <c r="A255" s="16" t="s">
        <v>230</v>
      </c>
      <c r="B255" s="16"/>
      <c r="C255" s="16"/>
      <c r="D255" s="17">
        <v>58</v>
      </c>
      <c r="E255" s="16" t="s">
        <v>77</v>
      </c>
      <c r="F255" s="17" t="s">
        <v>17</v>
      </c>
      <c r="G255" s="18">
        <v>496100</v>
      </c>
      <c r="H255" s="19">
        <f t="shared" si="6"/>
        <v>94259</v>
      </c>
      <c r="I255" s="19">
        <f t="shared" si="7"/>
        <v>590359</v>
      </c>
      <c r="J255" s="16" t="s">
        <v>231</v>
      </c>
    </row>
    <row r="256" spans="1:10" x14ac:dyDescent="0.35">
      <c r="A256" s="16" t="s">
        <v>230</v>
      </c>
      <c r="B256" s="16"/>
      <c r="C256" s="16"/>
      <c r="D256" s="17">
        <v>59</v>
      </c>
      <c r="E256" s="16" t="s">
        <v>77</v>
      </c>
      <c r="F256" s="17" t="s">
        <v>17</v>
      </c>
      <c r="G256" s="18">
        <v>562800</v>
      </c>
      <c r="H256" s="19">
        <f t="shared" si="6"/>
        <v>106932</v>
      </c>
      <c r="I256" s="19">
        <f t="shared" si="7"/>
        <v>669732</v>
      </c>
      <c r="J256" s="16" t="s">
        <v>231</v>
      </c>
    </row>
    <row r="257" spans="1:10" x14ac:dyDescent="0.35">
      <c r="A257" s="16" t="s">
        <v>230</v>
      </c>
      <c r="B257" s="16"/>
      <c r="C257" s="16"/>
      <c r="D257" s="17">
        <v>60</v>
      </c>
      <c r="E257" s="16" t="s">
        <v>77</v>
      </c>
      <c r="F257" s="17" t="s">
        <v>17</v>
      </c>
      <c r="G257" s="18">
        <v>551500</v>
      </c>
      <c r="H257" s="19">
        <f t="shared" si="6"/>
        <v>104785</v>
      </c>
      <c r="I257" s="19">
        <f t="shared" si="7"/>
        <v>656285</v>
      </c>
      <c r="J257" s="16" t="s">
        <v>231</v>
      </c>
    </row>
    <row r="258" spans="1:10" x14ac:dyDescent="0.35">
      <c r="A258" s="16" t="s">
        <v>230</v>
      </c>
      <c r="B258" s="16"/>
      <c r="C258" s="16"/>
      <c r="D258" s="17">
        <v>61</v>
      </c>
      <c r="E258" s="16" t="s">
        <v>77</v>
      </c>
      <c r="F258" s="17" t="s">
        <v>17</v>
      </c>
      <c r="G258" s="18">
        <v>567600</v>
      </c>
      <c r="H258" s="19">
        <f t="shared" ref="H258:H295" si="8">G258*19%</f>
        <v>107844</v>
      </c>
      <c r="I258" s="19">
        <f t="shared" ref="I258:I295" si="9">G258+H258</f>
        <v>675444</v>
      </c>
      <c r="J258" s="16" t="s">
        <v>231</v>
      </c>
    </row>
    <row r="259" spans="1:10" x14ac:dyDescent="0.35">
      <c r="A259" s="16" t="s">
        <v>230</v>
      </c>
      <c r="B259" s="16"/>
      <c r="C259" s="16"/>
      <c r="D259" s="17">
        <v>62</v>
      </c>
      <c r="E259" s="16" t="s">
        <v>77</v>
      </c>
      <c r="F259" s="17" t="s">
        <v>17</v>
      </c>
      <c r="G259" s="18">
        <v>567500</v>
      </c>
      <c r="H259" s="19">
        <f t="shared" si="8"/>
        <v>107825</v>
      </c>
      <c r="I259" s="19">
        <f t="shared" si="9"/>
        <v>675325</v>
      </c>
      <c r="J259" s="16" t="s">
        <v>231</v>
      </c>
    </row>
    <row r="260" spans="1:10" x14ac:dyDescent="0.35">
      <c r="A260" s="16" t="s">
        <v>230</v>
      </c>
      <c r="B260" s="16"/>
      <c r="C260" s="16"/>
      <c r="D260" s="17">
        <v>63</v>
      </c>
      <c r="E260" s="16" t="s">
        <v>77</v>
      </c>
      <c r="F260" s="17" t="s">
        <v>17</v>
      </c>
      <c r="G260" s="18">
        <v>540400</v>
      </c>
      <c r="H260" s="19">
        <f t="shared" si="8"/>
        <v>102676</v>
      </c>
      <c r="I260" s="19">
        <f t="shared" si="9"/>
        <v>643076</v>
      </c>
      <c r="J260" s="16" t="s">
        <v>231</v>
      </c>
    </row>
    <row r="261" spans="1:10" x14ac:dyDescent="0.35">
      <c r="A261" s="16" t="s">
        <v>230</v>
      </c>
      <c r="B261" s="16"/>
      <c r="C261" s="16"/>
      <c r="D261" s="17">
        <v>64</v>
      </c>
      <c r="E261" s="16" t="s">
        <v>77</v>
      </c>
      <c r="F261" s="17" t="s">
        <v>17</v>
      </c>
      <c r="G261" s="18">
        <v>564500</v>
      </c>
      <c r="H261" s="19">
        <f t="shared" si="8"/>
        <v>107255</v>
      </c>
      <c r="I261" s="19">
        <f t="shared" si="9"/>
        <v>671755</v>
      </c>
      <c r="J261" s="16" t="s">
        <v>231</v>
      </c>
    </row>
    <row r="262" spans="1:10" x14ac:dyDescent="0.35">
      <c r="A262" s="16" t="s">
        <v>230</v>
      </c>
      <c r="B262" s="16"/>
      <c r="C262" s="16"/>
      <c r="D262" s="17">
        <v>65</v>
      </c>
      <c r="E262" s="16" t="s">
        <v>77</v>
      </c>
      <c r="F262" s="17" t="s">
        <v>17</v>
      </c>
      <c r="G262" s="18">
        <v>541400</v>
      </c>
      <c r="H262" s="19">
        <f t="shared" si="8"/>
        <v>102866</v>
      </c>
      <c r="I262" s="19">
        <f t="shared" si="9"/>
        <v>644266</v>
      </c>
      <c r="J262" s="16" t="s">
        <v>231</v>
      </c>
    </row>
    <row r="263" spans="1:10" x14ac:dyDescent="0.35">
      <c r="A263" s="16" t="s">
        <v>230</v>
      </c>
      <c r="B263" s="16"/>
      <c r="C263" s="16"/>
      <c r="D263" s="17">
        <v>66</v>
      </c>
      <c r="E263" s="16" t="s">
        <v>77</v>
      </c>
      <c r="F263" s="17" t="s">
        <v>17</v>
      </c>
      <c r="G263" s="18">
        <v>534300</v>
      </c>
      <c r="H263" s="19">
        <f t="shared" si="8"/>
        <v>101517</v>
      </c>
      <c r="I263" s="19">
        <f t="shared" si="9"/>
        <v>635817</v>
      </c>
      <c r="J263" s="16" t="s">
        <v>231</v>
      </c>
    </row>
    <row r="264" spans="1:10" x14ac:dyDescent="0.35">
      <c r="A264" s="16" t="s">
        <v>230</v>
      </c>
      <c r="B264" s="16"/>
      <c r="C264" s="16"/>
      <c r="D264" s="17">
        <v>67</v>
      </c>
      <c r="E264" s="16" t="s">
        <v>77</v>
      </c>
      <c r="F264" s="17" t="s">
        <v>17</v>
      </c>
      <c r="G264" s="18">
        <v>565300</v>
      </c>
      <c r="H264" s="19">
        <f t="shared" si="8"/>
        <v>107407</v>
      </c>
      <c r="I264" s="19">
        <f t="shared" si="9"/>
        <v>672707</v>
      </c>
      <c r="J264" s="16" t="s">
        <v>231</v>
      </c>
    </row>
    <row r="265" spans="1:10" x14ac:dyDescent="0.35">
      <c r="A265" s="16" t="s">
        <v>230</v>
      </c>
      <c r="B265" s="16"/>
      <c r="C265" s="16"/>
      <c r="D265" s="17">
        <v>68</v>
      </c>
      <c r="E265" s="16" t="s">
        <v>77</v>
      </c>
      <c r="F265" s="17" t="s">
        <v>17</v>
      </c>
      <c r="G265" s="18">
        <v>534900</v>
      </c>
      <c r="H265" s="19">
        <f t="shared" si="8"/>
        <v>101631</v>
      </c>
      <c r="I265" s="19">
        <f t="shared" si="9"/>
        <v>636531</v>
      </c>
      <c r="J265" s="16" t="s">
        <v>231</v>
      </c>
    </row>
    <row r="266" spans="1:10" x14ac:dyDescent="0.35">
      <c r="A266" s="16" t="s">
        <v>230</v>
      </c>
      <c r="B266" s="16"/>
      <c r="C266" s="16"/>
      <c r="D266" s="17">
        <v>69</v>
      </c>
      <c r="E266" s="16" t="s">
        <v>77</v>
      </c>
      <c r="F266" s="17" t="s">
        <v>17</v>
      </c>
      <c r="G266" s="18">
        <v>569100</v>
      </c>
      <c r="H266" s="19">
        <f t="shared" si="8"/>
        <v>108129</v>
      </c>
      <c r="I266" s="19">
        <f t="shared" si="9"/>
        <v>677229</v>
      </c>
      <c r="J266" s="16" t="s">
        <v>231</v>
      </c>
    </row>
    <row r="267" spans="1:10" x14ac:dyDescent="0.35">
      <c r="A267" s="16" t="s">
        <v>230</v>
      </c>
      <c r="B267" s="16"/>
      <c r="C267" s="16"/>
      <c r="D267" s="17">
        <v>70</v>
      </c>
      <c r="E267" s="16" t="s">
        <v>77</v>
      </c>
      <c r="F267" s="17" t="s">
        <v>17</v>
      </c>
      <c r="G267" s="18">
        <v>443700</v>
      </c>
      <c r="H267" s="19">
        <f t="shared" si="8"/>
        <v>84303</v>
      </c>
      <c r="I267" s="19">
        <f t="shared" si="9"/>
        <v>528003</v>
      </c>
      <c r="J267" s="16" t="s">
        <v>231</v>
      </c>
    </row>
    <row r="268" spans="1:10" x14ac:dyDescent="0.35">
      <c r="A268" s="16" t="s">
        <v>230</v>
      </c>
      <c r="B268" s="16"/>
      <c r="C268" s="16"/>
      <c r="D268" s="17">
        <v>71</v>
      </c>
      <c r="E268" s="16" t="s">
        <v>77</v>
      </c>
      <c r="F268" s="17" t="s">
        <v>17</v>
      </c>
      <c r="G268" s="18">
        <v>456900</v>
      </c>
      <c r="H268" s="19">
        <f t="shared" si="8"/>
        <v>86811</v>
      </c>
      <c r="I268" s="19">
        <f t="shared" si="9"/>
        <v>543711</v>
      </c>
      <c r="J268" s="16" t="s">
        <v>231</v>
      </c>
    </row>
    <row r="269" spans="1:10" x14ac:dyDescent="0.35">
      <c r="A269" s="16" t="s">
        <v>230</v>
      </c>
      <c r="B269" s="16"/>
      <c r="C269" s="16"/>
      <c r="D269" s="17">
        <v>72</v>
      </c>
      <c r="E269" s="16" t="s">
        <v>77</v>
      </c>
      <c r="F269" s="17" t="s">
        <v>17</v>
      </c>
      <c r="G269" s="18">
        <v>509900</v>
      </c>
      <c r="H269" s="19">
        <f t="shared" si="8"/>
        <v>96881</v>
      </c>
      <c r="I269" s="19">
        <f t="shared" si="9"/>
        <v>606781</v>
      </c>
      <c r="J269" s="16" t="s">
        <v>231</v>
      </c>
    </row>
    <row r="270" spans="1:10" x14ac:dyDescent="0.35">
      <c r="A270" s="16" t="s">
        <v>230</v>
      </c>
      <c r="B270" s="16"/>
      <c r="C270" s="16"/>
      <c r="D270" s="17">
        <v>73</v>
      </c>
      <c r="E270" s="16" t="s">
        <v>77</v>
      </c>
      <c r="F270" s="17" t="s">
        <v>17</v>
      </c>
      <c r="G270" s="18">
        <v>413400</v>
      </c>
      <c r="H270" s="19">
        <f t="shared" si="8"/>
        <v>78546</v>
      </c>
      <c r="I270" s="19">
        <f t="shared" si="9"/>
        <v>491946</v>
      </c>
      <c r="J270" s="16" t="s">
        <v>231</v>
      </c>
    </row>
    <row r="271" spans="1:10" x14ac:dyDescent="0.35">
      <c r="A271" s="16" t="s">
        <v>230</v>
      </c>
      <c r="B271" s="16"/>
      <c r="C271" s="16"/>
      <c r="D271" s="17">
        <v>74</v>
      </c>
      <c r="E271" s="16" t="s">
        <v>77</v>
      </c>
      <c r="F271" s="17" t="s">
        <v>17</v>
      </c>
      <c r="G271" s="18">
        <v>562800</v>
      </c>
      <c r="H271" s="19">
        <f t="shared" si="8"/>
        <v>106932</v>
      </c>
      <c r="I271" s="19">
        <f t="shared" si="9"/>
        <v>669732</v>
      </c>
      <c r="J271" s="16" t="s">
        <v>231</v>
      </c>
    </row>
    <row r="272" spans="1:10" x14ac:dyDescent="0.35">
      <c r="A272" s="16" t="s">
        <v>230</v>
      </c>
      <c r="B272" s="16"/>
      <c r="C272" s="16"/>
      <c r="D272" s="17">
        <v>75</v>
      </c>
      <c r="E272" s="16" t="s">
        <v>77</v>
      </c>
      <c r="F272" s="17" t="s">
        <v>17</v>
      </c>
      <c r="G272" s="18">
        <v>578100</v>
      </c>
      <c r="H272" s="19">
        <f t="shared" si="8"/>
        <v>109839</v>
      </c>
      <c r="I272" s="19">
        <f t="shared" si="9"/>
        <v>687939</v>
      </c>
      <c r="J272" s="16" t="s">
        <v>231</v>
      </c>
    </row>
    <row r="273" spans="1:10" x14ac:dyDescent="0.35">
      <c r="A273" s="16" t="s">
        <v>230</v>
      </c>
      <c r="B273" s="16"/>
      <c r="C273" s="16"/>
      <c r="D273" s="17">
        <v>76</v>
      </c>
      <c r="E273" s="16" t="s">
        <v>118</v>
      </c>
      <c r="F273" s="17" t="s">
        <v>17</v>
      </c>
      <c r="G273" s="18">
        <v>21201900</v>
      </c>
      <c r="H273" s="19">
        <f t="shared" si="8"/>
        <v>4028361</v>
      </c>
      <c r="I273" s="19">
        <f t="shared" si="9"/>
        <v>25230261</v>
      </c>
      <c r="J273" s="16" t="s">
        <v>231</v>
      </c>
    </row>
    <row r="274" spans="1:10" x14ac:dyDescent="0.35">
      <c r="A274" s="16" t="s">
        <v>230</v>
      </c>
      <c r="B274" s="16"/>
      <c r="C274" s="16"/>
      <c r="D274" s="17">
        <v>77</v>
      </c>
      <c r="E274" s="16" t="s">
        <v>121</v>
      </c>
      <c r="F274" s="17" t="s">
        <v>17</v>
      </c>
      <c r="G274" s="18">
        <v>16848400</v>
      </c>
      <c r="H274" s="19">
        <f t="shared" si="8"/>
        <v>3201196</v>
      </c>
      <c r="I274" s="19">
        <f t="shared" si="9"/>
        <v>20049596</v>
      </c>
      <c r="J274" s="16" t="s">
        <v>231</v>
      </c>
    </row>
    <row r="275" spans="1:10" x14ac:dyDescent="0.35">
      <c r="A275" s="16" t="s">
        <v>230</v>
      </c>
      <c r="B275" s="16"/>
      <c r="C275" s="16"/>
      <c r="D275" s="17">
        <v>78</v>
      </c>
      <c r="E275" s="16" t="s">
        <v>123</v>
      </c>
      <c r="F275" s="17" t="s">
        <v>17</v>
      </c>
      <c r="G275" s="18">
        <v>12869200</v>
      </c>
      <c r="H275" s="19">
        <f t="shared" si="8"/>
        <v>2445148</v>
      </c>
      <c r="I275" s="19">
        <f t="shared" si="9"/>
        <v>15314348</v>
      </c>
      <c r="J275" s="16" t="s">
        <v>231</v>
      </c>
    </row>
    <row r="276" spans="1:10" x14ac:dyDescent="0.35">
      <c r="A276" s="16" t="s">
        <v>230</v>
      </c>
      <c r="B276" s="16"/>
      <c r="C276" s="16"/>
      <c r="D276" s="17">
        <v>79</v>
      </c>
      <c r="E276" s="16" t="s">
        <v>125</v>
      </c>
      <c r="F276" s="17" t="s">
        <v>17</v>
      </c>
      <c r="G276" s="18">
        <v>5890200</v>
      </c>
      <c r="H276" s="19">
        <f t="shared" si="8"/>
        <v>1119138</v>
      </c>
      <c r="I276" s="19">
        <f t="shared" si="9"/>
        <v>7009338</v>
      </c>
      <c r="J276" s="16" t="s">
        <v>231</v>
      </c>
    </row>
    <row r="277" spans="1:10" x14ac:dyDescent="0.35">
      <c r="A277" s="16" t="s">
        <v>230</v>
      </c>
      <c r="B277" s="16"/>
      <c r="C277" s="16"/>
      <c r="D277" s="17">
        <v>80</v>
      </c>
      <c r="E277" s="16" t="s">
        <v>127</v>
      </c>
      <c r="F277" s="17" t="s">
        <v>17</v>
      </c>
      <c r="G277" s="18">
        <v>14464300</v>
      </c>
      <c r="H277" s="19">
        <f t="shared" si="8"/>
        <v>2748217</v>
      </c>
      <c r="I277" s="19">
        <f t="shared" si="9"/>
        <v>17212517</v>
      </c>
      <c r="J277" s="16" t="s">
        <v>231</v>
      </c>
    </row>
    <row r="278" spans="1:10" x14ac:dyDescent="0.35">
      <c r="A278" s="16" t="s">
        <v>230</v>
      </c>
      <c r="B278" s="16"/>
      <c r="C278" s="16"/>
      <c r="D278" s="17">
        <v>81</v>
      </c>
      <c r="E278" s="16" t="s">
        <v>129</v>
      </c>
      <c r="F278" s="17" t="s">
        <v>17</v>
      </c>
      <c r="G278" s="18">
        <v>715100</v>
      </c>
      <c r="H278" s="19">
        <f t="shared" si="8"/>
        <v>135869</v>
      </c>
      <c r="I278" s="19">
        <f t="shared" si="9"/>
        <v>850969</v>
      </c>
      <c r="J278" s="16" t="s">
        <v>231</v>
      </c>
    </row>
    <row r="279" spans="1:10" x14ac:dyDescent="0.35">
      <c r="A279" s="16" t="s">
        <v>230</v>
      </c>
      <c r="B279" s="16"/>
      <c r="C279" s="16"/>
      <c r="D279" s="17">
        <v>82</v>
      </c>
      <c r="E279" s="16" t="s">
        <v>131</v>
      </c>
      <c r="F279" s="17" t="s">
        <v>17</v>
      </c>
      <c r="G279" s="18">
        <v>65400</v>
      </c>
      <c r="H279" s="19">
        <f t="shared" si="8"/>
        <v>12426</v>
      </c>
      <c r="I279" s="19">
        <f t="shared" si="9"/>
        <v>77826</v>
      </c>
      <c r="J279" s="16" t="s">
        <v>231</v>
      </c>
    </row>
    <row r="280" spans="1:10" x14ac:dyDescent="0.35">
      <c r="A280" s="16" t="s">
        <v>230</v>
      </c>
      <c r="B280" s="16"/>
      <c r="C280" s="16"/>
      <c r="D280" s="17">
        <v>83</v>
      </c>
      <c r="E280" s="16" t="s">
        <v>133</v>
      </c>
      <c r="F280" s="17" t="s">
        <v>17</v>
      </c>
      <c r="G280" s="18">
        <v>203400</v>
      </c>
      <c r="H280" s="19">
        <f t="shared" si="8"/>
        <v>38646</v>
      </c>
      <c r="I280" s="19">
        <f t="shared" si="9"/>
        <v>242046</v>
      </c>
      <c r="J280" s="16" t="s">
        <v>231</v>
      </c>
    </row>
    <row r="281" spans="1:10" x14ac:dyDescent="0.35">
      <c r="A281" s="16" t="s">
        <v>230</v>
      </c>
      <c r="B281" s="16"/>
      <c r="C281" s="16"/>
      <c r="D281" s="17">
        <v>84</v>
      </c>
      <c r="E281" s="16" t="s">
        <v>136</v>
      </c>
      <c r="F281" s="17" t="s">
        <v>17</v>
      </c>
      <c r="G281" s="18">
        <v>12400</v>
      </c>
      <c r="H281" s="19">
        <f t="shared" si="8"/>
        <v>2356</v>
      </c>
      <c r="I281" s="19">
        <f t="shared" si="9"/>
        <v>14756</v>
      </c>
      <c r="J281" s="16" t="s">
        <v>231</v>
      </c>
    </row>
    <row r="282" spans="1:10" x14ac:dyDescent="0.35">
      <c r="A282" s="16" t="s">
        <v>230</v>
      </c>
      <c r="B282" s="16"/>
      <c r="C282" s="16"/>
      <c r="D282" s="17">
        <v>85</v>
      </c>
      <c r="E282" s="16" t="s">
        <v>138</v>
      </c>
      <c r="F282" s="17" t="s">
        <v>17</v>
      </c>
      <c r="G282" s="18">
        <v>2279200</v>
      </c>
      <c r="H282" s="19">
        <f t="shared" si="8"/>
        <v>433048</v>
      </c>
      <c r="I282" s="19">
        <f t="shared" si="9"/>
        <v>2712248</v>
      </c>
      <c r="J282" s="16" t="s">
        <v>231</v>
      </c>
    </row>
    <row r="283" spans="1:10" x14ac:dyDescent="0.35">
      <c r="A283" s="16" t="s">
        <v>230</v>
      </c>
      <c r="B283" s="16"/>
      <c r="C283" s="16"/>
      <c r="D283" s="17">
        <v>86</v>
      </c>
      <c r="E283" s="16" t="s">
        <v>140</v>
      </c>
      <c r="F283" s="17" t="s">
        <v>17</v>
      </c>
      <c r="G283" s="18">
        <v>29700</v>
      </c>
      <c r="H283" s="19">
        <f t="shared" si="8"/>
        <v>5643</v>
      </c>
      <c r="I283" s="19">
        <f t="shared" si="9"/>
        <v>35343</v>
      </c>
      <c r="J283" s="16" t="s">
        <v>231</v>
      </c>
    </row>
    <row r="284" spans="1:10" x14ac:dyDescent="0.35">
      <c r="A284" s="16" t="s">
        <v>230</v>
      </c>
      <c r="B284" s="16"/>
      <c r="C284" s="16"/>
      <c r="D284" s="17">
        <v>87</v>
      </c>
      <c r="E284" s="16" t="s">
        <v>142</v>
      </c>
      <c r="F284" s="17" t="s">
        <v>17</v>
      </c>
      <c r="G284" s="18">
        <v>179800</v>
      </c>
      <c r="H284" s="19">
        <f t="shared" si="8"/>
        <v>34162</v>
      </c>
      <c r="I284" s="19">
        <f t="shared" si="9"/>
        <v>213962</v>
      </c>
      <c r="J284" s="16" t="s">
        <v>231</v>
      </c>
    </row>
    <row r="285" spans="1:10" x14ac:dyDescent="0.35">
      <c r="A285" s="16" t="s">
        <v>230</v>
      </c>
      <c r="B285" s="16"/>
      <c r="C285" s="16"/>
      <c r="D285" s="17">
        <v>88</v>
      </c>
      <c r="E285" s="16" t="s">
        <v>144</v>
      </c>
      <c r="F285" s="17" t="s">
        <v>17</v>
      </c>
      <c r="G285" s="18">
        <v>1542300</v>
      </c>
      <c r="H285" s="19">
        <f t="shared" si="8"/>
        <v>293037</v>
      </c>
      <c r="I285" s="19">
        <f t="shared" si="9"/>
        <v>1835337</v>
      </c>
      <c r="J285" s="16" t="s">
        <v>231</v>
      </c>
    </row>
    <row r="286" spans="1:10" x14ac:dyDescent="0.35">
      <c r="A286" s="16" t="s">
        <v>230</v>
      </c>
      <c r="B286" s="16"/>
      <c r="C286" s="16"/>
      <c r="D286" s="17">
        <v>89</v>
      </c>
      <c r="E286" s="16" t="s">
        <v>146</v>
      </c>
      <c r="F286" s="17" t="s">
        <v>17</v>
      </c>
      <c r="G286" s="18">
        <v>1872600</v>
      </c>
      <c r="H286" s="19">
        <f t="shared" si="8"/>
        <v>355794</v>
      </c>
      <c r="I286" s="19">
        <f t="shared" si="9"/>
        <v>2228394</v>
      </c>
      <c r="J286" s="16" t="s">
        <v>231</v>
      </c>
    </row>
    <row r="287" spans="1:10" x14ac:dyDescent="0.35">
      <c r="A287" s="16" t="s">
        <v>230</v>
      </c>
      <c r="B287" s="16"/>
      <c r="C287" s="16"/>
      <c r="D287" s="17">
        <v>90</v>
      </c>
      <c r="E287" s="16" t="s">
        <v>148</v>
      </c>
      <c r="F287" s="17" t="s">
        <v>17</v>
      </c>
      <c r="G287" s="18">
        <v>269000</v>
      </c>
      <c r="H287" s="19">
        <f t="shared" si="8"/>
        <v>51110</v>
      </c>
      <c r="I287" s="19">
        <f t="shared" si="9"/>
        <v>320110</v>
      </c>
      <c r="J287" s="16" t="s">
        <v>231</v>
      </c>
    </row>
    <row r="288" spans="1:10" x14ac:dyDescent="0.35">
      <c r="A288" s="16" t="s">
        <v>230</v>
      </c>
      <c r="B288" s="16"/>
      <c r="C288" s="16"/>
      <c r="D288" s="17">
        <v>91</v>
      </c>
      <c r="E288" s="16" t="s">
        <v>150</v>
      </c>
      <c r="F288" s="17" t="s">
        <v>17</v>
      </c>
      <c r="G288" s="18">
        <v>167000</v>
      </c>
      <c r="H288" s="19">
        <f t="shared" si="8"/>
        <v>31730</v>
      </c>
      <c r="I288" s="19">
        <f t="shared" si="9"/>
        <v>198730</v>
      </c>
      <c r="J288" s="16" t="s">
        <v>231</v>
      </c>
    </row>
    <row r="289" spans="1:10" x14ac:dyDescent="0.35">
      <c r="A289" s="16" t="s">
        <v>230</v>
      </c>
      <c r="B289" s="16"/>
      <c r="C289" s="16"/>
      <c r="D289" s="17">
        <v>92</v>
      </c>
      <c r="E289" s="16" t="s">
        <v>152</v>
      </c>
      <c r="F289" s="17" t="s">
        <v>17</v>
      </c>
      <c r="G289" s="18">
        <v>2229000</v>
      </c>
      <c r="H289" s="19">
        <f t="shared" si="8"/>
        <v>423510</v>
      </c>
      <c r="I289" s="19">
        <f t="shared" si="9"/>
        <v>2652510</v>
      </c>
      <c r="J289" s="16" t="s">
        <v>231</v>
      </c>
    </row>
    <row r="290" spans="1:10" x14ac:dyDescent="0.35">
      <c r="A290" s="16" t="s">
        <v>230</v>
      </c>
      <c r="B290" s="16"/>
      <c r="C290" s="16"/>
      <c r="D290" s="17">
        <v>93</v>
      </c>
      <c r="E290" s="16" t="s">
        <v>154</v>
      </c>
      <c r="F290" s="17" t="s">
        <v>17</v>
      </c>
      <c r="G290" s="18">
        <v>12700</v>
      </c>
      <c r="H290" s="19">
        <f t="shared" si="8"/>
        <v>2413</v>
      </c>
      <c r="I290" s="19">
        <f t="shared" si="9"/>
        <v>15113</v>
      </c>
      <c r="J290" s="16" t="s">
        <v>231</v>
      </c>
    </row>
    <row r="291" spans="1:10" x14ac:dyDescent="0.35">
      <c r="A291" s="16" t="s">
        <v>230</v>
      </c>
      <c r="B291" s="16"/>
      <c r="C291" s="16"/>
      <c r="D291" s="17">
        <v>94</v>
      </c>
      <c r="E291" s="16" t="s">
        <v>156</v>
      </c>
      <c r="F291" s="17" t="s">
        <v>17</v>
      </c>
      <c r="G291" s="18">
        <v>61700</v>
      </c>
      <c r="H291" s="19">
        <f t="shared" si="8"/>
        <v>11723</v>
      </c>
      <c r="I291" s="19">
        <f t="shared" si="9"/>
        <v>73423</v>
      </c>
      <c r="J291" s="16" t="s">
        <v>231</v>
      </c>
    </row>
    <row r="292" spans="1:10" x14ac:dyDescent="0.35">
      <c r="A292" s="16" t="s">
        <v>230</v>
      </c>
      <c r="B292" s="16"/>
      <c r="C292" s="16"/>
      <c r="D292" s="17">
        <v>95</v>
      </c>
      <c r="E292" s="16" t="s">
        <v>158</v>
      </c>
      <c r="F292" s="17" t="s">
        <v>17</v>
      </c>
      <c r="G292" s="18">
        <v>65900</v>
      </c>
      <c r="H292" s="19">
        <f t="shared" si="8"/>
        <v>12521</v>
      </c>
      <c r="I292" s="19">
        <f t="shared" si="9"/>
        <v>78421</v>
      </c>
      <c r="J292" s="16" t="s">
        <v>231</v>
      </c>
    </row>
    <row r="293" spans="1:10" x14ac:dyDescent="0.35">
      <c r="A293" s="16" t="s">
        <v>230</v>
      </c>
      <c r="B293" s="16"/>
      <c r="C293" s="16"/>
      <c r="D293" s="17">
        <v>96</v>
      </c>
      <c r="E293" s="16" t="s">
        <v>160</v>
      </c>
      <c r="F293" s="17" t="s">
        <v>17</v>
      </c>
      <c r="G293" s="18">
        <v>2472900</v>
      </c>
      <c r="H293" s="19">
        <f t="shared" si="8"/>
        <v>469851</v>
      </c>
      <c r="I293" s="19">
        <f t="shared" si="9"/>
        <v>2942751</v>
      </c>
      <c r="J293" s="16" t="s">
        <v>231</v>
      </c>
    </row>
    <row r="294" spans="1:10" x14ac:dyDescent="0.35">
      <c r="A294" s="16" t="s">
        <v>230</v>
      </c>
      <c r="B294" s="16"/>
      <c r="C294" s="16"/>
      <c r="D294" s="17">
        <v>97</v>
      </c>
      <c r="E294" s="16" t="s">
        <v>162</v>
      </c>
      <c r="F294" s="17" t="s">
        <v>17</v>
      </c>
      <c r="G294" s="18">
        <v>369300</v>
      </c>
      <c r="H294" s="19">
        <f t="shared" si="8"/>
        <v>70167</v>
      </c>
      <c r="I294" s="19">
        <f t="shared" si="9"/>
        <v>439467</v>
      </c>
      <c r="J294" s="16" t="s">
        <v>231</v>
      </c>
    </row>
    <row r="295" spans="1:10" x14ac:dyDescent="0.35">
      <c r="A295" s="16" t="s">
        <v>230</v>
      </c>
      <c r="B295" s="16"/>
      <c r="C295" s="16"/>
      <c r="D295" s="17">
        <v>98</v>
      </c>
      <c r="E295" s="16" t="s">
        <v>164</v>
      </c>
      <c r="F295" s="17" t="s">
        <v>17</v>
      </c>
      <c r="G295" s="18">
        <v>13400</v>
      </c>
      <c r="H295" s="19">
        <f t="shared" si="8"/>
        <v>2546</v>
      </c>
      <c r="I295" s="19">
        <f t="shared" si="9"/>
        <v>15946</v>
      </c>
      <c r="J295" s="16" t="s">
        <v>231</v>
      </c>
    </row>
    <row r="296" spans="1:10" x14ac:dyDescent="0.35">
      <c r="A296" s="20"/>
      <c r="B296" s="20"/>
      <c r="C296" s="20"/>
      <c r="D296" s="21"/>
      <c r="E296" s="20"/>
      <c r="F296" s="21"/>
      <c r="G296" s="22"/>
      <c r="H296" s="23"/>
      <c r="I296" s="23"/>
      <c r="J296" s="20"/>
    </row>
    <row r="297" spans="1:10" x14ac:dyDescent="0.35">
      <c r="A297" s="20"/>
      <c r="B297" s="20"/>
      <c r="C297" s="20"/>
      <c r="D297" s="21"/>
      <c r="E297" s="20"/>
      <c r="F297" s="21"/>
      <c r="G297" s="22"/>
      <c r="H297" s="23"/>
      <c r="I297" s="23"/>
      <c r="J297" s="20"/>
    </row>
    <row r="298" spans="1:10" x14ac:dyDescent="0.35">
      <c r="A298" s="20"/>
      <c r="B298" s="20"/>
      <c r="C298" s="20"/>
      <c r="D298" s="21"/>
      <c r="E298" s="20"/>
      <c r="F298" s="21"/>
      <c r="G298" s="22"/>
      <c r="H298" s="23"/>
      <c r="I298" s="23"/>
      <c r="J298" s="20"/>
    </row>
    <row r="299" spans="1:10" x14ac:dyDescent="0.35">
      <c r="A299" s="20"/>
      <c r="B299" s="20"/>
      <c r="C299" s="20"/>
      <c r="D299" s="21"/>
      <c r="E299" s="20"/>
      <c r="F299" s="21"/>
      <c r="G299" s="22"/>
      <c r="H299" s="23"/>
      <c r="I299" s="23"/>
      <c r="J299" s="20"/>
    </row>
    <row r="300" spans="1:10" x14ac:dyDescent="0.35">
      <c r="A300" s="20"/>
      <c r="B300" s="20"/>
      <c r="C300" s="20"/>
      <c r="D300" s="21"/>
      <c r="E300" s="20"/>
      <c r="F300" s="21"/>
      <c r="G300" s="22"/>
      <c r="H300" s="23"/>
      <c r="I300" s="23"/>
      <c r="J300" s="20"/>
    </row>
    <row r="301" spans="1:10" x14ac:dyDescent="0.35">
      <c r="A301" s="20"/>
      <c r="B301" s="20"/>
      <c r="C301" s="20"/>
      <c r="D301" s="21"/>
      <c r="E301" s="20"/>
      <c r="F301" s="21"/>
      <c r="G301" s="22"/>
      <c r="H301" s="23"/>
      <c r="I301" s="23"/>
      <c r="J301" s="20"/>
    </row>
    <row r="302" spans="1:10" x14ac:dyDescent="0.35">
      <c r="A302" s="20"/>
      <c r="B302" s="20"/>
      <c r="C302" s="20"/>
      <c r="D302" s="21"/>
      <c r="E302" s="20"/>
      <c r="F302" s="21"/>
      <c r="G302" s="22"/>
      <c r="H302" s="23"/>
      <c r="I302" s="23"/>
      <c r="J302" s="20"/>
    </row>
    <row r="303" spans="1:10" x14ac:dyDescent="0.35">
      <c r="A303" s="20"/>
      <c r="B303" s="20"/>
      <c r="C303" s="20"/>
      <c r="D303" s="21"/>
      <c r="E303" s="20"/>
      <c r="F303" s="21"/>
      <c r="G303" s="22"/>
      <c r="H303" s="23"/>
      <c r="I303" s="23"/>
      <c r="J303" s="20"/>
    </row>
    <row r="304" spans="1:10" x14ac:dyDescent="0.35">
      <c r="A304" s="20"/>
      <c r="B304" s="20"/>
      <c r="C304" s="20"/>
      <c r="D304" s="21"/>
      <c r="E304" s="20"/>
      <c r="F304" s="21"/>
      <c r="G304" s="22"/>
      <c r="H304" s="23"/>
      <c r="I304" s="23"/>
      <c r="J304" s="20"/>
    </row>
    <row r="305" spans="1:10" x14ac:dyDescent="0.35">
      <c r="A305" s="20"/>
      <c r="B305" s="20"/>
      <c r="C305" s="20"/>
      <c r="D305" s="21"/>
      <c r="E305" s="20"/>
      <c r="F305" s="21"/>
      <c r="G305" s="22"/>
      <c r="H305" s="23"/>
      <c r="I305" s="23"/>
      <c r="J305" s="20"/>
    </row>
    <row r="306" spans="1:10" x14ac:dyDescent="0.35">
      <c r="A306" s="20"/>
      <c r="B306" s="20"/>
      <c r="C306" s="20"/>
      <c r="D306" s="21"/>
      <c r="E306" s="20"/>
      <c r="F306" s="21"/>
      <c r="G306" s="22"/>
      <c r="H306" s="23"/>
      <c r="I306" s="23"/>
      <c r="J306" s="20"/>
    </row>
    <row r="307" spans="1:10" x14ac:dyDescent="0.35">
      <c r="A307" s="20"/>
      <c r="B307" s="20"/>
      <c r="C307" s="20"/>
      <c r="D307" s="21"/>
      <c r="E307" s="20"/>
      <c r="F307" s="21"/>
      <c r="G307" s="22"/>
      <c r="H307" s="23"/>
      <c r="I307" s="23"/>
      <c r="J307" s="20"/>
    </row>
    <row r="308" spans="1:10" x14ac:dyDescent="0.35">
      <c r="A308" s="20"/>
      <c r="B308" s="20"/>
      <c r="C308" s="20"/>
      <c r="D308" s="21"/>
      <c r="E308" s="20"/>
      <c r="F308" s="21"/>
      <c r="G308" s="22"/>
      <c r="H308" s="23"/>
      <c r="I308" s="23"/>
      <c r="J308" s="20"/>
    </row>
    <row r="309" spans="1:10" x14ac:dyDescent="0.35">
      <c r="A309" s="20"/>
      <c r="B309" s="20"/>
      <c r="C309" s="20"/>
      <c r="D309" s="21"/>
      <c r="E309" s="20"/>
      <c r="F309" s="21"/>
      <c r="G309" s="22"/>
      <c r="H309" s="23"/>
      <c r="I309" s="23"/>
      <c r="J309" s="20"/>
    </row>
    <row r="310" spans="1:10" x14ac:dyDescent="0.35">
      <c r="A310" s="20"/>
      <c r="B310" s="20"/>
      <c r="C310" s="20"/>
      <c r="D310" s="21"/>
      <c r="E310" s="20"/>
      <c r="F310" s="21"/>
      <c r="G310" s="22"/>
      <c r="H310" s="23"/>
      <c r="I310" s="23"/>
      <c r="J310" s="20"/>
    </row>
    <row r="311" spans="1:10" x14ac:dyDescent="0.35">
      <c r="A311" s="20"/>
      <c r="B311" s="20"/>
      <c r="C311" s="20"/>
      <c r="D311" s="21"/>
      <c r="E311" s="20"/>
      <c r="F311" s="21"/>
      <c r="G311" s="22"/>
      <c r="H311" s="23"/>
      <c r="I311" s="23"/>
      <c r="J311" s="20"/>
    </row>
    <row r="312" spans="1:10" x14ac:dyDescent="0.35">
      <c r="A312" s="20"/>
      <c r="B312" s="20"/>
      <c r="C312" s="20"/>
      <c r="D312" s="21"/>
      <c r="E312" s="20"/>
      <c r="F312" s="21"/>
      <c r="G312" s="22"/>
      <c r="H312" s="23"/>
      <c r="I312" s="23"/>
      <c r="J312" s="20"/>
    </row>
    <row r="313" spans="1:10" x14ac:dyDescent="0.35">
      <c r="A313" s="20"/>
      <c r="B313" s="20"/>
      <c r="C313" s="20"/>
      <c r="D313" s="21"/>
      <c r="E313" s="20"/>
      <c r="F313" s="21"/>
      <c r="G313" s="22"/>
      <c r="H313" s="23"/>
      <c r="I313" s="23"/>
      <c r="J313" s="20"/>
    </row>
  </sheetData>
  <autoFilter ref="A1:J295" xr:uid="{00000000-0009-0000-0000-000005000000}"/>
  <pageMargins left="0.75" right="0.75" top="1" bottom="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2"/>
  <sheetViews>
    <sheetView zoomScaleNormal="100" workbookViewId="0">
      <pane ySplit="1" topLeftCell="A2" activePane="bottomLeft" state="frozen"/>
      <selection pane="bottomLeft"/>
    </sheetView>
  </sheetViews>
  <sheetFormatPr baseColWidth="10" defaultColWidth="8.7265625" defaultRowHeight="14.5" x14ac:dyDescent="0.35"/>
  <cols>
    <col min="1" max="1" width="10" customWidth="1"/>
    <col min="2" max="2" width="75" customWidth="1"/>
    <col min="3" max="3" width="4" customWidth="1"/>
    <col min="4" max="4" width="32" customWidth="1"/>
    <col min="5" max="5" width="18" customWidth="1"/>
  </cols>
  <sheetData>
    <row r="1" spans="1:5" x14ac:dyDescent="0.35">
      <c r="A1" s="13" t="s">
        <v>232</v>
      </c>
      <c r="B1" s="13" t="s">
        <v>233</v>
      </c>
      <c r="C1" s="13"/>
      <c r="D1" s="13" t="s">
        <v>234</v>
      </c>
      <c r="E1" s="13" t="s">
        <v>235</v>
      </c>
    </row>
    <row r="2" spans="1:5" x14ac:dyDescent="0.35">
      <c r="A2" s="14" t="s">
        <v>236</v>
      </c>
      <c r="B2" s="14" t="s">
        <v>237</v>
      </c>
      <c r="C2" s="14"/>
      <c r="D2" s="14" t="s">
        <v>238</v>
      </c>
      <c r="E2" s="24">
        <v>5.0999999999999997E-2</v>
      </c>
    </row>
    <row r="3" spans="1:5" ht="30" customHeight="1" x14ac:dyDescent="0.35">
      <c r="A3" s="14" t="s">
        <v>239</v>
      </c>
      <c r="B3" s="14" t="s">
        <v>240</v>
      </c>
      <c r="C3" s="14"/>
      <c r="D3" s="14" t="s">
        <v>241</v>
      </c>
      <c r="E3" s="24">
        <v>7.9100000000000004E-2</v>
      </c>
    </row>
    <row r="4" spans="1:5" ht="30" customHeight="1" x14ac:dyDescent="0.35">
      <c r="A4" s="14" t="s">
        <v>242</v>
      </c>
      <c r="B4" s="14" t="s">
        <v>243</v>
      </c>
      <c r="C4" s="14"/>
      <c r="D4" s="14" t="s">
        <v>244</v>
      </c>
      <c r="E4" s="24">
        <v>5.3499999999999999E-2</v>
      </c>
    </row>
    <row r="5" spans="1:5" x14ac:dyDescent="0.35">
      <c r="A5" s="14" t="s">
        <v>245</v>
      </c>
      <c r="B5" s="14" t="s">
        <v>246</v>
      </c>
      <c r="C5" s="14"/>
      <c r="D5" s="14" t="s">
        <v>247</v>
      </c>
      <c r="E5" s="24">
        <v>2.12E-2</v>
      </c>
    </row>
    <row r="6" spans="1:5" x14ac:dyDescent="0.35">
      <c r="A6" s="14" t="s">
        <v>248</v>
      </c>
      <c r="B6" s="14" t="s">
        <v>249</v>
      </c>
      <c r="C6" s="14"/>
      <c r="D6" s="14" t="s">
        <v>250</v>
      </c>
      <c r="E6" s="24">
        <v>1.8499999999999999E-2</v>
      </c>
    </row>
    <row r="7" spans="1:5" x14ac:dyDescent="0.35">
      <c r="A7" s="14" t="s">
        <v>251</v>
      </c>
      <c r="B7" s="14" t="s">
        <v>252</v>
      </c>
      <c r="C7" s="14"/>
      <c r="D7" s="14" t="s">
        <v>253</v>
      </c>
      <c r="E7" s="24">
        <v>6.2399999999999997E-2</v>
      </c>
    </row>
    <row r="8" spans="1:5" x14ac:dyDescent="0.35">
      <c r="A8" s="14" t="s">
        <v>254</v>
      </c>
      <c r="B8" s="14" t="s">
        <v>255</v>
      </c>
      <c r="C8" s="14"/>
      <c r="D8" s="14"/>
      <c r="E8" s="14"/>
    </row>
    <row r="9" spans="1:5" x14ac:dyDescent="0.35">
      <c r="A9" s="14" t="s">
        <v>256</v>
      </c>
      <c r="B9" s="14" t="s">
        <v>257</v>
      </c>
      <c r="C9" s="14"/>
      <c r="D9" s="14"/>
      <c r="E9" s="14"/>
    </row>
    <row r="10" spans="1:5" x14ac:dyDescent="0.35">
      <c r="A10" s="14" t="s">
        <v>258</v>
      </c>
      <c r="B10" s="14" t="s">
        <v>259</v>
      </c>
      <c r="C10" s="14"/>
      <c r="D10" s="14"/>
      <c r="E10" s="14"/>
    </row>
    <row r="12" spans="1:5" ht="45" customHeight="1" x14ac:dyDescent="0.35">
      <c r="A12" s="25" t="s">
        <v>260</v>
      </c>
      <c r="B12" s="14" t="s">
        <v>261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Presupuesto_98</vt:lpstr>
      <vt:lpstr>Referentes_SECOP</vt:lpstr>
      <vt:lpstr>Juzgamiento_REF</vt:lpstr>
      <vt:lpstr>Cotizaciones_Input</vt:lpstr>
      <vt:lpstr>Metodologia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USUARIO</cp:lastModifiedBy>
  <cp:revision>0</cp:revision>
  <dcterms:created xsi:type="dcterms:W3CDTF">2026-10-05T15:57:14Z</dcterms:created>
  <dcterms:modified xsi:type="dcterms:W3CDTF">2026-10-06T23:52:27Z</dcterms:modified>
  <dc:language>en-US</dc:language>
</cp:coreProperties>
</file>