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C:\Users\aseso\Documents\2026\CONTRATOS 2026\PARQUES\"/>
    </mc:Choice>
  </mc:AlternateContent>
  <xr:revisionPtr revIDLastSave="0" documentId="13_ncr:1_{CE369DF1-0131-4125-AB0B-13DA33035CA3}" xr6:coauthVersionLast="47" xr6:coauthVersionMax="47" xr10:uidLastSave="{00000000-0000-0000-0000-000000000000}"/>
  <bookViews>
    <workbookView xWindow="-120" yWindow="-120" windowWidth="29040" windowHeight="15720" xr2:uid="{8B246DF4-168C-4D6B-A905-199FA2D6EA06}"/>
  </bookViews>
  <sheets>
    <sheet name="PRESUPUESTO " sheetId="1" r:id="rId1"/>
  </sheets>
  <definedNames>
    <definedName name="_xlnm.Print_Area" localSheetId="0">'PRESUPUESTO '!$A$1:$G$74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2" i="1" l="1"/>
  <c r="F43" i="1" s="1"/>
  <c r="G38" i="1"/>
  <c r="F39" i="1" s="1"/>
  <c r="G34" i="1"/>
  <c r="G33" i="1"/>
  <c r="G32" i="1"/>
  <c r="G31" i="1"/>
  <c r="G30" i="1"/>
  <c r="F35" i="1" s="1"/>
  <c r="F26" i="1"/>
  <c r="F25" i="1"/>
  <c r="F24" i="1"/>
  <c r="F23" i="1"/>
  <c r="F27" i="1" s="1"/>
  <c r="F20" i="1"/>
  <c r="F19" i="1"/>
  <c r="F21" i="1" s="1"/>
  <c r="F16" i="1"/>
  <c r="F15" i="1"/>
  <c r="F17" i="1" s="1"/>
  <c r="F14" i="1"/>
  <c r="F11" i="1"/>
  <c r="F10" i="1"/>
  <c r="F9" i="1"/>
  <c r="F8" i="1"/>
  <c r="F7" i="1"/>
  <c r="F6" i="1"/>
  <c r="F12" i="1" s="1"/>
  <c r="F45" i="1" l="1"/>
  <c r="F46" i="1" l="1"/>
  <c r="F47" i="1" l="1"/>
  <c r="F48" i="1"/>
  <c r="F49" i="1"/>
  <c r="F51" i="1" s="1"/>
  <c r="F50" i="1" l="1"/>
  <c r="F5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9" authorId="0" shapeId="0" xr:uid="{A422CCD5-4FCB-4445-800A-73EC4839389F}">
      <text>
        <r>
          <rPr>
            <sz val="11"/>
            <color theme="1"/>
            <rFont val="Calibri"/>
            <family val="2"/>
            <scheme val="minor"/>
          </rPr>
          <t>======
ID#AAAAck34Rdw
Stephanie Gil    (2022-07-08 14:23:41)
Revise y diligencie las constancias que correspondan</t>
        </r>
      </text>
    </comment>
    <comment ref="B70" authorId="0" shapeId="0" xr:uid="{52899231-5C74-41DB-8F9A-D06C4DD37CA0}">
      <text>
        <r>
          <rPr>
            <sz val="11"/>
            <color theme="1"/>
            <rFont val="Calibri"/>
            <family val="2"/>
            <scheme val="minor"/>
          </rPr>
          <t>======
ID#AAAAclJBg50
Stephanie Gil    (2022-07-08 14:23:41)
Diligencie nombre del ordenador del gasto</t>
        </r>
      </text>
    </comment>
    <comment ref="B71" authorId="0" shapeId="0" xr:uid="{204134EE-3D30-489C-87EB-3BFC68C5FCB4}">
      <text>
        <r>
          <rPr>
            <sz val="11"/>
            <color theme="1"/>
            <rFont val="Calibri"/>
            <family val="2"/>
            <scheme val="minor"/>
          </rPr>
          <t>======
ID#AAAAck34RdM
Stephanie Gil    (2022-07-08 14:23:41)
Diligencie cargo del ordenador del gasto</t>
        </r>
      </text>
    </comment>
  </commentList>
</comments>
</file>

<file path=xl/sharedStrings.xml><?xml version="1.0" encoding="utf-8"?>
<sst xmlns="http://schemas.openxmlformats.org/spreadsheetml/2006/main" count="88" uniqueCount="70">
  <si>
    <t>ALCALDIA LOCAL DE ISLA CASCAJAL</t>
  </si>
  <si>
    <t>PRESUPUESTO DE OBRA</t>
  </si>
  <si>
    <t>Obra:</t>
  </si>
  <si>
    <t>FORTALECIMIENTO DE ESPACIOS Y EQUIPOS PARA EL MANEJO DEL BUEN USO DEL TIEMPO LIBRE Y LA CONSERVACIÓN DE LA SALUD EN LA LOCALIDAD ISLA DEL CASCAJAL DEL DISTRITO DE BUENAVENTURA</t>
  </si>
  <si>
    <t>FECHA:</t>
  </si>
  <si>
    <t>ITEM</t>
  </si>
  <si>
    <t>DESCRIPCION</t>
  </si>
  <si>
    <t>UND</t>
  </si>
  <si>
    <t>CANT.</t>
  </si>
  <si>
    <t>VR. UNIT</t>
  </si>
  <si>
    <t>VR.TOTAL</t>
  </si>
  <si>
    <t>PRELIMINARES</t>
  </si>
  <si>
    <t>VALLA INFORMATIVA</t>
  </si>
  <si>
    <t>CERRAMIENTO TELA FIB. TEJIDA H=2,10M Y GUADUA</t>
  </si>
  <si>
    <t>ML</t>
  </si>
  <si>
    <t>DEMOLICION ESTRUCTURAS DE CONCRETO</t>
  </si>
  <si>
    <t>M3</t>
  </si>
  <si>
    <t>DESMONTE Y RETIRO DE ESTRUCTURAS METÁLICAS Y MADERA</t>
  </si>
  <si>
    <t>M2</t>
  </si>
  <si>
    <t>DESCAPOTE A MAQUINA</t>
  </si>
  <si>
    <t>DESCAPOTE MANUEAL</t>
  </si>
  <si>
    <t>SUBTOTAL PRELIMINARES</t>
  </si>
  <si>
    <t>MOVIMIENTO DE TIERRA</t>
  </si>
  <si>
    <t>EXCAVACION A MAQUINA</t>
  </si>
  <si>
    <t>EXCAVACION TIERRA A MANO</t>
  </si>
  <si>
    <t>RETIRO ESCOMBROS A MAQUINA &lt;=10KM.</t>
  </si>
  <si>
    <t>SUBTOTAL MOVIMIENTO DE TIERRA</t>
  </si>
  <si>
    <t>RELLENOS</t>
  </si>
  <si>
    <t>RELLENO TIERRA VEGETAL Y ABONO</t>
  </si>
  <si>
    <t>3.2</t>
  </si>
  <si>
    <t>RELLENO GRAVILLA</t>
  </si>
  <si>
    <t>SUBTOTAL RELLENOS</t>
  </si>
  <si>
    <t>GIMNASIO  AL AIRE LIBRE</t>
  </si>
  <si>
    <t>SUMINISTRO  E INSTALACION DE COLUMPIO BALANCIN SENCILLO PARA DOS</t>
  </si>
  <si>
    <t>SUMINISTRO  E INSTALACION DE DESLIZADERO</t>
  </si>
  <si>
    <t>SUMINISTRO E INSTALACIÓN DE CANECA EN ACERO INOXIDABLE</t>
  </si>
  <si>
    <t>SUMINISTRO E INSTALACION DE BANCAS EN CONCRETO</t>
  </si>
  <si>
    <t>SUBTOTAL OBRAS COMPLEMENTARIAS</t>
  </si>
  <si>
    <t>CONCRETOS</t>
  </si>
  <si>
    <t xml:space="preserve">BARRERA DE PILOTES </t>
  </si>
  <si>
    <t>VIGA DE CIMIENTO DE 10cm x 10cm</t>
  </si>
  <si>
    <t>ZAPATAS DE ANCLAJE 30cm x 30cm x 50cm</t>
  </si>
  <si>
    <t>ESCALERA CONCRETO 3000 PSI</t>
  </si>
  <si>
    <t>LOSA DECONCRETO E=10CM</t>
  </si>
  <si>
    <t>SUBTOTAL CONCRETOS</t>
  </si>
  <si>
    <t>LUMINARIAS</t>
  </si>
  <si>
    <t>LUMINARIAS LED EXTERIOR 200 W</t>
  </si>
  <si>
    <t>SUBTOTAL LUMINARIAS</t>
  </si>
  <si>
    <t>URBANISMO</t>
  </si>
  <si>
    <t>SUMINISTRO E INSTALACION DE PLANTAS PARA EXTERIORES</t>
  </si>
  <si>
    <t>SUBTOTAL URBANISMO</t>
  </si>
  <si>
    <t>VALOR TOTAL COSTOS DIRECTOS</t>
  </si>
  <si>
    <t>TOTAL COSTOS DIRECTOS</t>
  </si>
  <si>
    <t>ADMINISTRACION</t>
  </si>
  <si>
    <t>IMPREVISTOS</t>
  </si>
  <si>
    <t>UTILIDAD</t>
  </si>
  <si>
    <t>TOTAL AIU</t>
  </si>
  <si>
    <t>IVA SOBRE UTILIDAD</t>
  </si>
  <si>
    <t>VALOR TOTAL PRESUPUESTO</t>
  </si>
  <si>
    <t>VALOR  TOTAL PRESUPUESTO:</t>
  </si>
  <si>
    <t>NOVENTA MILLONES DE PESOS</t>
  </si>
  <si>
    <r>
      <rPr>
        <b/>
        <sz val="10"/>
        <rFont val="Times New Roman"/>
        <family val="1"/>
      </rPr>
      <t>PLAZO DE ENTREGA:              (DIAS CALENDARIO)</t>
    </r>
  </si>
  <si>
    <t>30 DIAS</t>
  </si>
  <si>
    <t>2026-octubre-01</t>
  </si>
  <si>
    <t xml:space="preserve">CONSTANCIAS </t>
  </si>
  <si>
    <r>
      <rPr>
        <b/>
        <sz val="11"/>
        <rFont val="Arial"/>
        <family val="2"/>
      </rPr>
      <t>1)</t>
    </r>
    <r>
      <rPr>
        <sz val="11"/>
        <rFont val="Arial"/>
        <family val="2"/>
      </rPr>
      <t xml:space="preserve">Los valores unitarios aquí determinados son el resultado del promedio de los precios del estudio del mercado obtenidos a partir de las diferentes cotizaciones solicitadas. </t>
    </r>
    <r>
      <rPr>
        <b/>
        <sz val="11"/>
        <rFont val="Arial"/>
        <family val="2"/>
      </rPr>
      <t>2)</t>
    </r>
    <r>
      <rPr>
        <sz val="11"/>
        <rFont val="Arial"/>
        <family val="2"/>
      </rPr>
      <t xml:space="preserve"> Las especificaciones técnicas de cada uno de los ítems son las definidas en el formato deFicha  técnica de productos o Servicios que hace parte integral del presente presupuesto.  </t>
    </r>
    <r>
      <rPr>
        <b/>
        <sz val="11"/>
        <rFont val="Arial"/>
        <family val="2"/>
      </rPr>
      <t>3)</t>
    </r>
    <r>
      <rPr>
        <sz val="11"/>
        <rFont val="Arial"/>
        <family val="2"/>
      </rPr>
      <t xml:space="preserve"> Los precios indicados en la tabla anterior incluyen los diferentes impuestos distritales, nacionales o departamentales a que haya lugar  </t>
    </r>
    <r>
      <rPr>
        <b/>
        <sz val="11"/>
        <rFont val="Arial"/>
        <family val="2"/>
      </rPr>
      <t>4)</t>
    </r>
    <r>
      <rPr>
        <sz val="11"/>
        <rFont val="Arial"/>
        <family val="2"/>
      </rPr>
      <t xml:space="preserve">Los valores unitarios del presupuesto oficial corresponden al promedio de los precios de cada ítem en las cotizaciones analizadas. </t>
    </r>
    <r>
      <rPr>
        <b/>
        <sz val="11"/>
        <rFont val="Arial"/>
        <family val="2"/>
      </rPr>
      <t xml:space="preserve"> 5)</t>
    </r>
    <r>
      <rPr>
        <sz val="11"/>
        <rFont val="Arial"/>
        <family val="2"/>
      </rPr>
      <t xml:space="preserve"> Que en consideración a que el valor oficial aquí determinado se entiende como el precio de referencia en el mercado, no se podrán aceptar ofertas cuyo valor total exceda el presente presupuesto. El presupuesto general del proyecto se redondea a  </t>
    </r>
    <r>
      <rPr>
        <b/>
        <sz val="11"/>
        <rFont val="Arial"/>
        <family val="2"/>
      </rPr>
      <t>($30.000.000)</t>
    </r>
  </si>
  <si>
    <t>Aprobado por:</t>
  </si>
  <si>
    <t>JHON JANER ARBOLEDA OLAVE</t>
  </si>
  <si>
    <t>ALCALDE LOCAL ISLA</t>
  </si>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</sst>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_-&quot;$&quot;\ * #,##0.00_-;\-&quot;$&quot;\ * #,##0.00_-;_-&quot;$&quot;\ * &quot;-&quot;??_-;_-@_-"/>
    <numFmt numFmtId="166" formatCode="#,##0.000"/>
  </numFmts>
  <fonts count="14" x14ac:knownFonts="1">
    <font>
      <sz val="10"/>
      <color rgb="FF000000"/>
      <name val="Times New Roman"/>
      <family val="1"/>
    </font>
    <font>
      <sz val="10"/>
      <color rgb="FF000000"/>
      <name val="Times New Roman"/>
      <family val="1"/>
    </font>
    <font>
      <b/>
      <sz val="10"/>
      <color rgb="FF000000"/>
      <name val="Times New Roman"/>
      <family val="1"/>
    </font>
    <font>
      <sz val="10"/>
      <name val="Times New Roman"/>
      <family val="1"/>
    </font>
    <font>
      <b/>
      <sz val="10"/>
      <name val="Times New Roman"/>
      <family val="1"/>
    </font>
    <font>
      <sz val="10"/>
      <color theme="1"/>
      <name val="Times New Roman"/>
      <family val="1"/>
    </font>
    <font>
      <b/>
      <sz val="11"/>
      <color rgb="FFFF0000"/>
      <name val="Calibri"/>
      <family val="2"/>
      <scheme val="minor"/>
    </font>
    <font>
      <i/>
      <sz val="10"/>
      <name val="Times New Roman"/>
      <family val="1"/>
    </font>
    <font>
      <b/>
      <sz val="11"/>
      <color theme="1"/>
      <name val="Arial"/>
      <family val="2"/>
    </font>
    <font>
      <sz val="11"/>
      <name val="Calibri"/>
      <family val="2"/>
    </font>
    <font>
      <sz val="11"/>
      <name val="Arial"/>
      <family val="2"/>
    </font>
    <font>
      <b/>
      <sz val="11"/>
      <name val="Arial"/>
      <family val="2"/>
    </font>
    <font>
      <sz val="11"/>
      <name val="Calibri"/>
      <family val="2"/>
      <scheme val="minor"/>
    </font>
    <font>
      <sz val="11"/>
      <color theme="1"/>
      <name val="Calibri"/>
      <family val="2"/>
    </font>
  </fonts>
  <fills count="7">
    <fill>
      <patternFill patternType="none"/>
    </fill>
    <fill>
      <patternFill patternType="gray125"/>
    </fill>
    <fill>
      <patternFill patternType="solid">
        <fgColor theme="5" tint="0.59999389629810485"/>
        <bgColor indexed="64"/>
      </patternFill>
    </fill>
    <fill>
      <patternFill patternType="solid">
        <fgColor rgb="FFC0C0C0"/>
      </patternFill>
    </fill>
    <fill>
      <patternFill patternType="solid">
        <fgColor theme="0" tint="-0.249977111117893"/>
        <bgColor indexed="64"/>
      </patternFill>
    </fill>
    <fill>
      <patternFill patternType="solid">
        <fgColor rgb="FFFFFF00"/>
        <bgColor indexed="64"/>
      </patternFill>
    </fill>
    <fill>
      <patternFill patternType="solid">
        <fgColor theme="0"/>
        <bgColor theme="0"/>
      </patternFill>
    </fill>
  </fills>
  <borders count="4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indexed="64"/>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s>
  <cellStyleXfs count="2">
    <xf numFmtId="0" fontId="0" fillId="0" borderId="0"/>
    <xf numFmtId="165" fontId="1" fillId="0" borderId="0" applyFont="0" applyFill="0" applyBorder="0" applyAlignment="0" applyProtection="0"/>
  </cellStyleXfs>
  <cellXfs count="192">
    <xf numFmtId="0" fontId="0" fillId="0" borderId="0" xfId="0"/>
    <xf numFmtId="0" fontId="1" fillId="0" borderId="1" xfId="0" applyFont="1" applyBorder="1" applyAlignment="1">
      <alignment vertical="top" wrapText="1"/>
    </xf>
    <xf numFmtId="0" fontId="0" fillId="0" borderId="0" xfId="0" applyAlignment="1">
      <alignment horizontal="left" vertical="top"/>
    </xf>
    <xf numFmtId="0" fontId="3" fillId="0" borderId="8" xfId="0" applyFont="1" applyBorder="1" applyAlignment="1">
      <alignment horizontal="left" vertical="top" wrapText="1" indent="2"/>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4" fillId="2" borderId="15" xfId="0" applyFont="1" applyFill="1" applyBorder="1" applyAlignment="1">
      <alignment horizontal="center" vertical="top" wrapText="1"/>
    </xf>
    <xf numFmtId="0" fontId="4" fillId="2" borderId="15" xfId="0" applyFont="1" applyFill="1" applyBorder="1" applyAlignment="1">
      <alignment horizontal="left" vertical="top" wrapText="1" indent="1"/>
    </xf>
    <xf numFmtId="1" fontId="2" fillId="3" borderId="8" xfId="0" applyNumberFormat="1" applyFont="1" applyFill="1" applyBorder="1" applyAlignment="1">
      <alignment horizontal="center" vertical="top" shrinkToFit="1"/>
    </xf>
    <xf numFmtId="0" fontId="4" fillId="3" borderId="14" xfId="0" applyFont="1" applyFill="1" applyBorder="1" applyAlignment="1">
      <alignment horizontal="left" vertical="top" wrapText="1"/>
    </xf>
    <xf numFmtId="0" fontId="1" fillId="3" borderId="14" xfId="0" applyFont="1" applyFill="1" applyBorder="1" applyAlignment="1">
      <alignment horizontal="left" wrapText="1"/>
    </xf>
    <xf numFmtId="0" fontId="1" fillId="3" borderId="9" xfId="0" applyFont="1" applyFill="1" applyBorder="1" applyAlignment="1">
      <alignment horizontal="left" wrapText="1"/>
    </xf>
    <xf numFmtId="164" fontId="1" fillId="0" borderId="15" xfId="0" applyNumberFormat="1" applyFont="1" applyBorder="1" applyAlignment="1">
      <alignment horizontal="center" vertical="top" shrinkToFit="1"/>
    </xf>
    <xf numFmtId="0" fontId="3" fillId="0" borderId="15" xfId="0" applyFont="1" applyBorder="1" applyAlignment="1">
      <alignment horizontal="left" vertical="top" wrapText="1"/>
    </xf>
    <xf numFmtId="0" fontId="3" fillId="0" borderId="15" xfId="0" applyFont="1" applyBorder="1" applyAlignment="1">
      <alignment horizontal="center" vertical="top" wrapText="1"/>
    </xf>
    <xf numFmtId="2" fontId="1" fillId="0" borderId="15" xfId="0" applyNumberFormat="1" applyFont="1" applyBorder="1" applyAlignment="1">
      <alignment horizontal="center" vertical="top" shrinkToFit="1"/>
    </xf>
    <xf numFmtId="4" fontId="1" fillId="0" borderId="15" xfId="0" applyNumberFormat="1" applyFont="1" applyBorder="1" applyAlignment="1">
      <alignment horizontal="right" vertical="top" shrinkToFit="1"/>
    </xf>
    <xf numFmtId="4" fontId="1" fillId="0" borderId="8" xfId="0" applyNumberFormat="1" applyFont="1" applyBorder="1" applyAlignment="1">
      <alignment vertical="top" shrinkToFit="1"/>
    </xf>
    <xf numFmtId="4" fontId="1" fillId="0" borderId="9" xfId="0" applyNumberFormat="1" applyFont="1" applyBorder="1" applyAlignment="1">
      <alignment vertical="top" shrinkToFit="1"/>
    </xf>
    <xf numFmtId="4" fontId="5" fillId="0" borderId="15" xfId="0" applyNumberFormat="1" applyFont="1" applyBorder="1" applyAlignment="1">
      <alignment horizontal="right" vertical="top" shrinkToFit="1"/>
    </xf>
    <xf numFmtId="1" fontId="2" fillId="3" borderId="16" xfId="0" applyNumberFormat="1" applyFont="1" applyFill="1" applyBorder="1" applyAlignment="1">
      <alignment horizontal="center" vertical="top" shrinkToFit="1"/>
    </xf>
    <xf numFmtId="0" fontId="4" fillId="3" borderId="17" xfId="0" applyFont="1" applyFill="1" applyBorder="1" applyAlignment="1">
      <alignment horizontal="left" vertical="top" wrapText="1"/>
    </xf>
    <xf numFmtId="0" fontId="1" fillId="3" borderId="17" xfId="0" applyFont="1" applyFill="1" applyBorder="1" applyAlignment="1">
      <alignment horizontal="left" vertical="center" wrapText="1"/>
    </xf>
    <xf numFmtId="0" fontId="1" fillId="3" borderId="17" xfId="0" applyFont="1" applyFill="1" applyBorder="1" applyAlignment="1">
      <alignment vertical="center" wrapText="1"/>
    </xf>
    <xf numFmtId="0" fontId="1" fillId="3" borderId="18" xfId="0" applyFont="1" applyFill="1" applyBorder="1" applyAlignment="1">
      <alignment vertical="center" wrapText="1"/>
    </xf>
    <xf numFmtId="1" fontId="1" fillId="0" borderId="19" xfId="0" applyNumberFormat="1" applyFont="1" applyBorder="1" applyAlignment="1">
      <alignment horizontal="center" vertical="top" shrinkToFit="1"/>
    </xf>
    <xf numFmtId="0" fontId="3" fillId="0" borderId="19" xfId="0" applyFont="1" applyBorder="1" applyAlignment="1">
      <alignment horizontal="left" vertical="top" wrapText="1"/>
    </xf>
    <xf numFmtId="0" fontId="1" fillId="0" borderId="19" xfId="0" applyFont="1" applyBorder="1" applyAlignment="1">
      <alignment horizontal="center" vertical="center" wrapText="1"/>
    </xf>
    <xf numFmtId="165" fontId="1" fillId="0" borderId="19" xfId="1" applyFont="1" applyFill="1" applyBorder="1" applyAlignment="1">
      <alignment horizontal="left" vertical="center" wrapText="1"/>
    </xf>
    <xf numFmtId="164" fontId="1" fillId="0" borderId="10" xfId="0" applyNumberFormat="1" applyFont="1" applyBorder="1" applyAlignment="1">
      <alignment horizontal="center" vertical="top" shrinkToFit="1"/>
    </xf>
    <xf numFmtId="0" fontId="3" fillId="0" borderId="10" xfId="0" applyFont="1" applyBorder="1" applyAlignment="1">
      <alignment horizontal="center" vertical="top" wrapText="1"/>
    </xf>
    <xf numFmtId="4" fontId="1" fillId="0" borderId="10" xfId="0" applyNumberFormat="1" applyFont="1" applyBorder="1" applyAlignment="1">
      <alignment horizontal="right" vertical="top" shrinkToFit="1"/>
    </xf>
    <xf numFmtId="0" fontId="1" fillId="3" borderId="14" xfId="0" applyFont="1" applyFill="1" applyBorder="1" applyAlignment="1">
      <alignment horizontal="left" vertical="center" wrapText="1"/>
    </xf>
    <xf numFmtId="0" fontId="1" fillId="3" borderId="14" xfId="0" applyFont="1" applyFill="1" applyBorder="1" applyAlignment="1">
      <alignment vertical="center" wrapText="1"/>
    </xf>
    <xf numFmtId="0" fontId="1" fillId="3" borderId="9" xfId="0" applyFont="1" applyFill="1" applyBorder="1" applyAlignment="1">
      <alignment vertical="center" wrapText="1"/>
    </xf>
    <xf numFmtId="1" fontId="1" fillId="0" borderId="8" xfId="0" applyNumberFormat="1" applyFont="1" applyBorder="1" applyAlignment="1">
      <alignment horizontal="center" vertical="top" shrinkToFit="1"/>
    </xf>
    <xf numFmtId="0" fontId="3" fillId="0" borderId="14" xfId="0" applyFont="1" applyBorder="1" applyAlignment="1">
      <alignment horizontal="left" vertical="top" wrapText="1"/>
    </xf>
    <xf numFmtId="0" fontId="1" fillId="0" borderId="14" xfId="0" applyFont="1" applyBorder="1" applyAlignment="1">
      <alignment horizontal="center" vertical="center" wrapText="1"/>
    </xf>
    <xf numFmtId="165" fontId="1" fillId="0" borderId="14" xfId="1" applyFont="1" applyFill="1" applyBorder="1" applyAlignment="1">
      <alignment horizontal="right" vertical="center" wrapText="1"/>
    </xf>
    <xf numFmtId="0" fontId="1" fillId="3" borderId="14" xfId="0" applyFont="1" applyFill="1" applyBorder="1" applyAlignment="1">
      <alignment wrapText="1"/>
    </xf>
    <xf numFmtId="0" fontId="1" fillId="3" borderId="9" xfId="0" applyFont="1" applyFill="1" applyBorder="1" applyAlignment="1">
      <alignment wrapText="1"/>
    </xf>
    <xf numFmtId="4" fontId="1" fillId="0" borderId="8" xfId="0" applyNumberFormat="1" applyFont="1" applyBorder="1" applyAlignment="1">
      <alignment horizontal="right" vertical="top" shrinkToFit="1"/>
    </xf>
    <xf numFmtId="4" fontId="1" fillId="0" borderId="9" xfId="0" applyNumberFormat="1" applyFont="1" applyBorder="1" applyAlignment="1">
      <alignment horizontal="right" vertical="top" shrinkToFit="1"/>
    </xf>
    <xf numFmtId="164" fontId="1" fillId="4" borderId="8" xfId="0" applyNumberFormat="1" applyFont="1" applyFill="1" applyBorder="1" applyAlignment="1">
      <alignment horizontal="center" vertical="top" shrinkToFit="1"/>
    </xf>
    <xf numFmtId="164" fontId="1" fillId="0" borderId="8" xfId="0" applyNumberFormat="1" applyFont="1" applyBorder="1" applyAlignment="1">
      <alignment horizontal="center" vertical="top" shrinkToFit="1"/>
    </xf>
    <xf numFmtId="0" fontId="4" fillId="0" borderId="17" xfId="0" applyFont="1" applyBorder="1" applyAlignment="1">
      <alignment horizontal="right" vertical="top" wrapText="1"/>
    </xf>
    <xf numFmtId="0" fontId="4" fillId="0" borderId="18" xfId="0" applyFont="1" applyBorder="1" applyAlignment="1">
      <alignment horizontal="right" vertical="top" wrapText="1"/>
    </xf>
    <xf numFmtId="4" fontId="2" fillId="0" borderId="8" xfId="0" applyNumberFormat="1" applyFont="1" applyBorder="1" applyAlignment="1">
      <alignment horizontal="right" vertical="top" shrinkToFit="1"/>
    </xf>
    <xf numFmtId="4" fontId="2" fillId="0" borderId="9" xfId="0" applyNumberFormat="1" applyFont="1" applyBorder="1" applyAlignment="1">
      <alignment horizontal="right" vertical="top" shrinkToFit="1"/>
    </xf>
    <xf numFmtId="164" fontId="2" fillId="4" borderId="8" xfId="0" applyNumberFormat="1" applyFont="1" applyFill="1" applyBorder="1" applyAlignment="1">
      <alignment horizontal="center" vertical="top" shrinkToFit="1"/>
    </xf>
    <xf numFmtId="0" fontId="4" fillId="4" borderId="17" xfId="0" applyFont="1" applyFill="1" applyBorder="1" applyAlignment="1">
      <alignment horizontal="left" vertical="top" wrapText="1"/>
    </xf>
    <xf numFmtId="0" fontId="3" fillId="4" borderId="17" xfId="0" applyFont="1" applyFill="1" applyBorder="1" applyAlignment="1">
      <alignment horizontal="center" vertical="top" wrapText="1"/>
    </xf>
    <xf numFmtId="2" fontId="1" fillId="4" borderId="17" xfId="0" applyNumberFormat="1" applyFont="1" applyFill="1" applyBorder="1" applyAlignment="1">
      <alignment horizontal="center" vertical="top" shrinkToFit="1"/>
    </xf>
    <xf numFmtId="4" fontId="1" fillId="4" borderId="18" xfId="0" applyNumberFormat="1" applyFont="1" applyFill="1" applyBorder="1" applyAlignment="1">
      <alignment horizontal="right" vertical="top" shrinkToFit="1"/>
    </xf>
    <xf numFmtId="4" fontId="1" fillId="4" borderId="8" xfId="0" applyNumberFormat="1" applyFont="1" applyFill="1" applyBorder="1" applyAlignment="1">
      <alignment vertical="top" shrinkToFit="1"/>
    </xf>
    <xf numFmtId="4" fontId="1" fillId="4" borderId="9" xfId="0" applyNumberFormat="1" applyFont="1" applyFill="1" applyBorder="1" applyAlignment="1">
      <alignment vertical="top" shrinkToFit="1"/>
    </xf>
    <xf numFmtId="0" fontId="3" fillId="0" borderId="17" xfId="0" applyFont="1" applyBorder="1" applyAlignment="1">
      <alignment horizontal="left" vertical="top" wrapText="1"/>
    </xf>
    <xf numFmtId="0" fontId="3" fillId="0" borderId="17" xfId="0" applyFont="1" applyBorder="1" applyAlignment="1">
      <alignment horizontal="center" vertical="top" wrapText="1"/>
    </xf>
    <xf numFmtId="2" fontId="1" fillId="0" borderId="17" xfId="0" applyNumberFormat="1" applyFont="1" applyBorder="1" applyAlignment="1">
      <alignment horizontal="center" vertical="top" shrinkToFit="1"/>
    </xf>
    <xf numFmtId="4" fontId="1" fillId="0" borderId="18" xfId="0" applyNumberFormat="1" applyFont="1" applyBorder="1" applyAlignment="1">
      <alignment horizontal="right" vertical="top" shrinkToFit="1"/>
    </xf>
    <xf numFmtId="165" fontId="3" fillId="0" borderId="18" xfId="1" applyFont="1" applyFill="1" applyBorder="1" applyAlignment="1">
      <alignment horizontal="right" vertical="top" wrapText="1"/>
    </xf>
    <xf numFmtId="2" fontId="3" fillId="0" borderId="17" xfId="0" applyNumberFormat="1" applyFont="1" applyBorder="1" applyAlignment="1">
      <alignment horizontal="center" vertical="top" wrapText="1"/>
    </xf>
    <xf numFmtId="0" fontId="3" fillId="0" borderId="17" xfId="0" applyFont="1" applyBorder="1" applyAlignment="1">
      <alignment horizontal="right" vertical="top" wrapText="1"/>
    </xf>
    <xf numFmtId="0" fontId="3" fillId="0" borderId="18" xfId="0" applyFont="1" applyBorder="1" applyAlignment="1">
      <alignment horizontal="right" vertical="top" wrapText="1"/>
    </xf>
    <xf numFmtId="166" fontId="0" fillId="0" borderId="0" xfId="0" applyNumberFormat="1" applyAlignment="1">
      <alignment horizontal="left" vertical="top"/>
    </xf>
    <xf numFmtId="0" fontId="4" fillId="0" borderId="19" xfId="0" applyFont="1" applyBorder="1" applyAlignment="1">
      <alignment horizontal="right" vertical="top" wrapText="1" indent="26"/>
    </xf>
    <xf numFmtId="4" fontId="2" fillId="0" borderId="19" xfId="0" applyNumberFormat="1" applyFont="1" applyBorder="1" applyAlignment="1">
      <alignment vertical="top" shrinkToFit="1"/>
    </xf>
    <xf numFmtId="3" fontId="1" fillId="0" borderId="8" xfId="0" applyNumberFormat="1" applyFont="1" applyBorder="1" applyAlignment="1">
      <alignment horizontal="left" wrapText="1"/>
    </xf>
    <xf numFmtId="10" fontId="1" fillId="0" borderId="9" xfId="0" applyNumberFormat="1" applyFont="1" applyBorder="1" applyAlignment="1">
      <alignment horizontal="center" vertical="top" wrapText="1" shrinkToFit="1"/>
    </xf>
    <xf numFmtId="10" fontId="2" fillId="0" borderId="9" xfId="0" applyNumberFormat="1" applyFont="1" applyBorder="1" applyAlignment="1">
      <alignment horizontal="center" vertical="top" wrapText="1" shrinkToFit="1"/>
    </xf>
    <xf numFmtId="0" fontId="1" fillId="0" borderId="8" xfId="0" applyFont="1" applyBorder="1" applyAlignment="1">
      <alignment horizontal="left" wrapText="1"/>
    </xf>
    <xf numFmtId="0" fontId="1" fillId="2" borderId="8" xfId="0" applyFont="1" applyFill="1" applyBorder="1" applyAlignment="1">
      <alignment horizontal="left" wrapText="1"/>
    </xf>
    <xf numFmtId="0" fontId="1" fillId="2" borderId="14" xfId="0" applyFont="1" applyFill="1" applyBorder="1" applyAlignment="1">
      <alignment horizontal="left" wrapText="1"/>
    </xf>
    <xf numFmtId="165" fontId="6" fillId="0" borderId="0" xfId="0" applyNumberFormat="1" applyFont="1"/>
    <xf numFmtId="165" fontId="0" fillId="0" borderId="0" xfId="0" applyNumberFormat="1" applyAlignment="1">
      <alignment horizontal="left" vertical="top"/>
    </xf>
    <xf numFmtId="0" fontId="4" fillId="2" borderId="8" xfId="0" applyFont="1" applyFill="1" applyBorder="1" applyAlignment="1">
      <alignment horizontal="center" vertical="top" wrapText="1"/>
    </xf>
    <xf numFmtId="0" fontId="4" fillId="2" borderId="14" xfId="0" applyFont="1" applyFill="1" applyBorder="1" applyAlignment="1">
      <alignment horizontal="center" vertical="top" wrapText="1"/>
    </xf>
    <xf numFmtId="0" fontId="4" fillId="2" borderId="9" xfId="0" applyFont="1" applyFill="1" applyBorder="1" applyAlignment="1">
      <alignment horizontal="center" vertical="top" wrapText="1"/>
    </xf>
    <xf numFmtId="0" fontId="3" fillId="5" borderId="8" xfId="0" applyFont="1" applyFill="1" applyBorder="1" applyAlignment="1">
      <alignment horizontal="center" vertical="top" wrapText="1"/>
    </xf>
    <xf numFmtId="0" fontId="3" fillId="5" borderId="14" xfId="0" applyFont="1" applyFill="1" applyBorder="1" applyAlignment="1">
      <alignment horizontal="center" vertical="top" wrapText="1"/>
    </xf>
    <xf numFmtId="0" fontId="3" fillId="5" borderId="9" xfId="0" applyFont="1" applyFill="1" applyBorder="1" applyAlignment="1">
      <alignment horizontal="center" vertical="top" wrapText="1"/>
    </xf>
    <xf numFmtId="0" fontId="1" fillId="0" borderId="0" xfId="0" applyFont="1" applyAlignment="1">
      <alignment horizontal="left" wrapText="1"/>
    </xf>
    <xf numFmtId="0" fontId="7" fillId="0" borderId="0" xfId="0" applyFont="1" applyAlignment="1">
      <alignment horizontal="left" vertical="top" wrapText="1" indent="4"/>
    </xf>
    <xf numFmtId="0" fontId="7" fillId="0" borderId="6" xfId="0" applyFont="1" applyBorder="1" applyAlignment="1">
      <alignment horizontal="left" vertical="top" wrapText="1" indent="4"/>
    </xf>
    <xf numFmtId="0" fontId="1" fillId="0" borderId="8" xfId="0" applyFont="1" applyBorder="1" applyAlignment="1">
      <alignment horizontal="right" vertical="top" wrapText="1"/>
    </xf>
    <xf numFmtId="0" fontId="1" fillId="0" borderId="14" xfId="0" applyFont="1" applyBorder="1" applyAlignment="1">
      <alignment horizontal="right" vertical="top" wrapText="1"/>
    </xf>
    <xf numFmtId="0" fontId="1" fillId="0" borderId="9" xfId="0" applyFont="1" applyBorder="1" applyAlignment="1">
      <alignment horizontal="right" vertical="top" wrapText="1"/>
    </xf>
    <xf numFmtId="0" fontId="4" fillId="0" borderId="8" xfId="0" applyFont="1" applyBorder="1" applyAlignment="1">
      <alignment horizontal="left" vertical="top" wrapText="1" indent="2"/>
    </xf>
    <xf numFmtId="0" fontId="4" fillId="0" borderId="9" xfId="0" applyFont="1" applyBorder="1" applyAlignment="1">
      <alignment horizontal="left" vertical="top" wrapText="1" indent="2"/>
    </xf>
    <xf numFmtId="3" fontId="1" fillId="0" borderId="8" xfId="0" applyNumberFormat="1" applyFont="1" applyBorder="1" applyAlignment="1">
      <alignment vertical="top" wrapText="1" shrinkToFit="1"/>
    </xf>
    <xf numFmtId="3" fontId="1" fillId="0" borderId="9" xfId="0" applyNumberFormat="1" applyFont="1" applyBorder="1" applyAlignment="1">
      <alignment vertical="top" wrapText="1" shrinkToFit="1"/>
    </xf>
    <xf numFmtId="0" fontId="4" fillId="0" borderId="14" xfId="0" applyFont="1" applyBorder="1" applyAlignment="1">
      <alignment horizontal="center" vertical="top" wrapText="1"/>
    </xf>
    <xf numFmtId="3" fontId="2" fillId="0" borderId="8" xfId="0" applyNumberFormat="1" applyFont="1" applyBorder="1" applyAlignment="1">
      <alignment vertical="top" wrapText="1" shrinkToFit="1"/>
    </xf>
    <xf numFmtId="3" fontId="2" fillId="0" borderId="9" xfId="0" applyNumberFormat="1" applyFont="1" applyBorder="1" applyAlignment="1">
      <alignment vertical="top" wrapText="1" shrinkToFit="1"/>
    </xf>
    <xf numFmtId="0" fontId="3" fillId="0" borderId="14" xfId="0" applyFont="1" applyBorder="1" applyAlignment="1">
      <alignment horizontal="center" vertical="top" wrapText="1"/>
    </xf>
    <xf numFmtId="0" fontId="4" fillId="2" borderId="14" xfId="0" applyFont="1" applyFill="1" applyBorder="1" applyAlignment="1">
      <alignment horizontal="center" vertical="top"/>
    </xf>
    <xf numFmtId="4" fontId="2" fillId="2" borderId="14" xfId="0" applyNumberFormat="1" applyFont="1" applyFill="1" applyBorder="1" applyAlignment="1">
      <alignment vertical="top" shrinkToFit="1"/>
    </xf>
    <xf numFmtId="4" fontId="2" fillId="2" borderId="9" xfId="0" applyNumberFormat="1" applyFont="1" applyFill="1" applyBorder="1" applyAlignment="1">
      <alignment vertical="top" shrinkToFit="1"/>
    </xf>
    <xf numFmtId="0" fontId="1" fillId="0" borderId="0" xfId="0" applyFont="1" applyAlignment="1">
      <alignment horizontal="left" vertical="top" wrapText="1"/>
    </xf>
    <xf numFmtId="0" fontId="4" fillId="2" borderId="20" xfId="0" applyFont="1" applyFill="1" applyBorder="1" applyAlignment="1">
      <alignment horizontal="right" vertical="top" wrapText="1"/>
    </xf>
    <xf numFmtId="0" fontId="4" fillId="2" borderId="21" xfId="0" applyFont="1" applyFill="1" applyBorder="1" applyAlignment="1">
      <alignment horizontal="right" vertical="top" wrapText="1"/>
    </xf>
    <xf numFmtId="0" fontId="4" fillId="2" borderId="22" xfId="0" applyFont="1" applyFill="1" applyBorder="1" applyAlignment="1">
      <alignment horizontal="right" vertical="top" wrapText="1"/>
    </xf>
    <xf numFmtId="4" fontId="2" fillId="2" borderId="23" xfId="0" applyNumberFormat="1" applyFont="1" applyFill="1" applyBorder="1" applyAlignment="1">
      <alignment vertical="top" shrinkToFit="1"/>
    </xf>
    <xf numFmtId="4" fontId="2" fillId="2" borderId="13" xfId="0" applyNumberFormat="1" applyFont="1" applyFill="1" applyBorder="1" applyAlignment="1">
      <alignment vertical="top" shrinkToFit="1"/>
    </xf>
    <xf numFmtId="0" fontId="3" fillId="0" borderId="24" xfId="0" applyFont="1" applyBorder="1" applyAlignment="1">
      <alignment horizontal="right" vertical="top" wrapText="1"/>
    </xf>
    <xf numFmtId="0" fontId="3" fillId="0" borderId="25" xfId="0" applyFont="1" applyBorder="1" applyAlignment="1">
      <alignment horizontal="right" vertical="top" wrapText="1"/>
    </xf>
    <xf numFmtId="0" fontId="3" fillId="0" borderId="26" xfId="0" applyFont="1" applyBorder="1" applyAlignment="1">
      <alignment horizontal="right" vertical="top" wrapText="1"/>
    </xf>
    <xf numFmtId="0" fontId="4" fillId="4" borderId="14" xfId="0" applyFont="1" applyFill="1" applyBorder="1" applyAlignment="1">
      <alignment horizontal="right" vertical="top" wrapText="1"/>
    </xf>
    <xf numFmtId="0" fontId="4" fillId="4" borderId="9" xfId="0" applyFont="1" applyFill="1" applyBorder="1" applyAlignment="1">
      <alignment horizontal="right" vertical="top" wrapText="1"/>
    </xf>
    <xf numFmtId="4" fontId="2" fillId="4" borderId="8" xfId="0" applyNumberFormat="1" applyFont="1" applyFill="1" applyBorder="1" applyAlignment="1">
      <alignment horizontal="right" vertical="top" shrinkToFit="1"/>
    </xf>
    <xf numFmtId="4" fontId="2" fillId="4" borderId="9" xfId="0" applyNumberFormat="1" applyFont="1" applyFill="1" applyBorder="1" applyAlignment="1">
      <alignment horizontal="right" vertical="top" shrinkToFit="1"/>
    </xf>
    <xf numFmtId="4" fontId="1" fillId="0" borderId="8" xfId="0" applyNumberFormat="1" applyFont="1" applyBorder="1" applyAlignment="1">
      <alignment horizontal="right" vertical="top" shrinkToFit="1"/>
    </xf>
    <xf numFmtId="4" fontId="1" fillId="0" borderId="9" xfId="0" applyNumberFormat="1" applyFont="1" applyBorder="1" applyAlignment="1">
      <alignment horizontal="right" vertical="top" shrinkToFit="1"/>
    </xf>
    <xf numFmtId="0" fontId="4" fillId="3" borderId="16" xfId="0" applyFont="1" applyFill="1" applyBorder="1" applyAlignment="1">
      <alignment horizontal="right" vertical="top" wrapText="1" indent="26"/>
    </xf>
    <xf numFmtId="0" fontId="4" fillId="3" borderId="17" xfId="0" applyFont="1" applyFill="1" applyBorder="1" applyAlignment="1">
      <alignment horizontal="right" vertical="top" wrapText="1" indent="26"/>
    </xf>
    <xf numFmtId="0" fontId="4" fillId="3" borderId="18" xfId="0" applyFont="1" applyFill="1" applyBorder="1" applyAlignment="1">
      <alignment horizontal="right" vertical="top" wrapText="1" indent="26"/>
    </xf>
    <xf numFmtId="4" fontId="2" fillId="3" borderId="16" xfId="0" applyNumberFormat="1" applyFont="1" applyFill="1" applyBorder="1" applyAlignment="1">
      <alignment vertical="top" shrinkToFit="1"/>
    </xf>
    <xf numFmtId="4" fontId="2" fillId="3" borderId="18" xfId="0" applyNumberFormat="1" applyFont="1" applyFill="1" applyBorder="1" applyAlignment="1">
      <alignment vertical="top" shrinkToFit="1"/>
    </xf>
    <xf numFmtId="4" fontId="1" fillId="0" borderId="8" xfId="0" applyNumberFormat="1" applyFont="1" applyBorder="1" applyAlignment="1">
      <alignment vertical="top" shrinkToFit="1"/>
    </xf>
    <xf numFmtId="4" fontId="1" fillId="0" borderId="9" xfId="0" applyNumberFormat="1" applyFont="1" applyBorder="1" applyAlignment="1">
      <alignment vertical="top" shrinkToFit="1"/>
    </xf>
    <xf numFmtId="0" fontId="4" fillId="3" borderId="8" xfId="0" applyFont="1" applyFill="1" applyBorder="1" applyAlignment="1">
      <alignment horizontal="left" vertical="top" wrapText="1" indent="27"/>
    </xf>
    <xf numFmtId="0" fontId="4" fillId="3" borderId="14" xfId="0" applyFont="1" applyFill="1" applyBorder="1" applyAlignment="1">
      <alignment horizontal="left" vertical="top" wrapText="1" indent="27"/>
    </xf>
    <xf numFmtId="0" fontId="4" fillId="3" borderId="9" xfId="0" applyFont="1" applyFill="1" applyBorder="1" applyAlignment="1">
      <alignment horizontal="left" vertical="top" wrapText="1" indent="27"/>
    </xf>
    <xf numFmtId="4" fontId="2" fillId="3" borderId="8" xfId="0" applyNumberFormat="1" applyFont="1" applyFill="1" applyBorder="1" applyAlignment="1">
      <alignment vertical="top" shrinkToFit="1"/>
    </xf>
    <xf numFmtId="4" fontId="2" fillId="3" borderId="9" xfId="0" applyNumberFormat="1" applyFont="1" applyFill="1" applyBorder="1" applyAlignment="1">
      <alignment vertical="top" shrinkToFit="1"/>
    </xf>
    <xf numFmtId="0" fontId="4" fillId="3" borderId="8" xfId="0" applyFont="1" applyFill="1" applyBorder="1" applyAlignment="1">
      <alignment horizontal="right" vertical="top" wrapText="1"/>
    </xf>
    <xf numFmtId="0" fontId="4" fillId="3" borderId="14" xfId="0" applyFont="1" applyFill="1" applyBorder="1" applyAlignment="1">
      <alignment horizontal="right" vertical="top" wrapText="1"/>
    </xf>
    <xf numFmtId="0" fontId="4" fillId="3" borderId="9" xfId="0" applyFont="1" applyFill="1" applyBorder="1" applyAlignment="1">
      <alignment horizontal="right" vertical="top" wrapText="1"/>
    </xf>
    <xf numFmtId="165" fontId="1" fillId="0" borderId="1" xfId="0" applyNumberFormat="1" applyFont="1" applyBorder="1" applyAlignment="1">
      <alignment horizontal="center" vertical="center" wrapText="1"/>
    </xf>
    <xf numFmtId="0" fontId="1" fillId="0" borderId="3" xfId="0" applyFont="1" applyBorder="1" applyAlignment="1">
      <alignment horizontal="center" vertical="center" wrapText="1"/>
    </xf>
    <xf numFmtId="4" fontId="1" fillId="0" borderId="11" xfId="0" applyNumberFormat="1" applyFont="1" applyBorder="1" applyAlignment="1">
      <alignment vertical="top" shrinkToFit="1"/>
    </xf>
    <xf numFmtId="4" fontId="1" fillId="0" borderId="13" xfId="0" applyNumberFormat="1" applyFont="1" applyBorder="1" applyAlignment="1">
      <alignment vertical="top" shrinkToFit="1"/>
    </xf>
    <xf numFmtId="0" fontId="4" fillId="2" borderId="8" xfId="0" applyFont="1" applyFill="1" applyBorder="1" applyAlignment="1">
      <alignment horizontal="left" vertical="top" wrapText="1" indent="2"/>
    </xf>
    <xf numFmtId="0" fontId="4" fillId="2" borderId="9" xfId="0" applyFont="1" applyFill="1" applyBorder="1" applyAlignment="1">
      <alignment horizontal="left" vertical="top" wrapText="1" indent="2"/>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left" vertical="top" wrapText="1"/>
    </xf>
    <xf numFmtId="0" fontId="3" fillId="0" borderId="10" xfId="0" applyFont="1" applyBorder="1" applyAlignment="1">
      <alignment horizontal="left" vertical="top" wrapText="1"/>
    </xf>
    <xf numFmtId="0" fontId="4" fillId="0" borderId="5" xfId="0" applyFont="1" applyBorder="1" applyAlignment="1">
      <alignment horizontal="center" vertical="top" wrapText="1"/>
    </xf>
    <xf numFmtId="0" fontId="4" fillId="0" borderId="0" xfId="0" applyFont="1" applyAlignment="1">
      <alignment horizontal="center" vertical="top" wrapText="1"/>
    </xf>
    <xf numFmtId="0" fontId="4" fillId="0" borderId="6"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4" fillId="0" borderId="13" xfId="0" applyFont="1" applyBorder="1" applyAlignment="1">
      <alignment horizontal="center" vertical="top" wrapText="1"/>
    </xf>
    <xf numFmtId="0" fontId="3" fillId="0" borderId="7" xfId="0" applyFont="1" applyBorder="1" applyAlignment="1">
      <alignment horizontal="center" vertical="top"/>
    </xf>
    <xf numFmtId="0" fontId="3" fillId="0" borderId="11" xfId="0" applyFont="1" applyBorder="1" applyAlignment="1">
      <alignment horizontal="center" vertical="top"/>
    </xf>
    <xf numFmtId="0" fontId="4" fillId="0" borderId="9" xfId="0" applyFont="1" applyBorder="1" applyAlignment="1">
      <alignment horizontal="center" vertical="top" wrapText="1"/>
    </xf>
    <xf numFmtId="0" fontId="8" fillId="0" borderId="27" xfId="0" applyFont="1" applyBorder="1" applyAlignment="1">
      <alignment horizontal="center" vertical="center" wrapText="1"/>
    </xf>
    <xf numFmtId="0" fontId="9" fillId="0" borderId="28" xfId="0" applyFont="1" applyBorder="1"/>
    <xf numFmtId="0" fontId="9" fillId="0" borderId="29" xfId="0" applyFont="1" applyBorder="1"/>
    <xf numFmtId="0" fontId="10" fillId="0" borderId="30" xfId="0" applyFont="1" applyBorder="1" applyAlignment="1">
      <alignment horizontal="left" vertical="top" wrapText="1"/>
    </xf>
    <xf numFmtId="0" fontId="9" fillId="0" borderId="31" xfId="0" applyFont="1" applyBorder="1"/>
    <xf numFmtId="0" fontId="9" fillId="0" borderId="32" xfId="0" applyFont="1" applyBorder="1"/>
    <xf numFmtId="0" fontId="9" fillId="0" borderId="33" xfId="0" applyFont="1" applyBorder="1"/>
    <xf numFmtId="0" fontId="12" fillId="0" borderId="0" xfId="0" applyFont="1"/>
    <xf numFmtId="0" fontId="9" fillId="0" borderId="34" xfId="0" applyFont="1" applyBorder="1"/>
    <xf numFmtId="0" fontId="9" fillId="0" borderId="35" xfId="0" applyFont="1" applyBorder="1"/>
    <xf numFmtId="0" fontId="9" fillId="0" borderId="36" xfId="0" applyFont="1" applyBorder="1"/>
    <xf numFmtId="0" fontId="9" fillId="0" borderId="37" xfId="0" applyFont="1" applyBorder="1"/>
    <xf numFmtId="0" fontId="10" fillId="6" borderId="33" xfId="0" applyFont="1" applyFill="1" applyBorder="1" applyAlignment="1">
      <alignment vertical="top" wrapText="1"/>
    </xf>
    <xf numFmtId="0" fontId="10" fillId="6" borderId="0" xfId="0" applyFont="1" applyFill="1" applyAlignment="1">
      <alignment vertical="top" wrapText="1"/>
    </xf>
    <xf numFmtId="0" fontId="10" fillId="6" borderId="34" xfId="0" applyFont="1" applyFill="1" applyBorder="1" applyAlignment="1">
      <alignment vertical="top" wrapText="1"/>
    </xf>
    <xf numFmtId="0" fontId="10" fillId="6" borderId="33" xfId="0" applyFont="1" applyFill="1" applyBorder="1"/>
    <xf numFmtId="0" fontId="10" fillId="6" borderId="30" xfId="0" applyFont="1" applyFill="1" applyBorder="1"/>
    <xf numFmtId="0" fontId="10" fillId="6" borderId="31" xfId="0" applyFont="1" applyFill="1" applyBorder="1"/>
    <xf numFmtId="0" fontId="10" fillId="6" borderId="32" xfId="0" applyFont="1" applyFill="1" applyBorder="1"/>
    <xf numFmtId="0" fontId="10" fillId="6" borderId="34" xfId="0" applyFont="1" applyFill="1" applyBorder="1"/>
    <xf numFmtId="0" fontId="10" fillId="6" borderId="33" xfId="0" applyFont="1" applyFill="1" applyBorder="1" applyAlignment="1">
      <alignment vertical="center" wrapText="1"/>
    </xf>
    <xf numFmtId="0" fontId="0" fillId="0" borderId="38" xfId="0" applyBorder="1"/>
    <xf numFmtId="0" fontId="0" fillId="0" borderId="39" xfId="0" applyBorder="1"/>
    <xf numFmtId="0" fontId="0" fillId="0" borderId="40" xfId="0" applyBorder="1"/>
    <xf numFmtId="0" fontId="10" fillId="6" borderId="34" xfId="0" applyFont="1" applyFill="1" applyBorder="1" applyAlignment="1">
      <alignment vertical="center" wrapText="1"/>
    </xf>
    <xf numFmtId="0" fontId="10" fillId="6" borderId="33" xfId="0" applyFont="1" applyFill="1" applyBorder="1" applyAlignment="1">
      <alignment horizontal="center" vertical="center" wrapText="1"/>
    </xf>
    <xf numFmtId="0" fontId="9" fillId="0" borderId="0" xfId="0" applyFont="1"/>
    <xf numFmtId="0" fontId="9" fillId="6" borderId="33" xfId="0" applyFont="1" applyFill="1" applyBorder="1"/>
    <xf numFmtId="0" fontId="9" fillId="6" borderId="35" xfId="0" applyFont="1" applyFill="1" applyBorder="1"/>
    <xf numFmtId="0" fontId="9" fillId="6" borderId="36" xfId="0" applyFont="1" applyFill="1" applyBorder="1"/>
    <xf numFmtId="0" fontId="9" fillId="6" borderId="37" xfId="0" applyFont="1" applyFill="1" applyBorder="1"/>
    <xf numFmtId="0" fontId="9" fillId="6" borderId="34" xfId="0" applyFont="1" applyFill="1" applyBorder="1"/>
    <xf numFmtId="0" fontId="13" fillId="6" borderId="33" xfId="0" applyFont="1" applyFill="1" applyBorder="1"/>
    <xf numFmtId="0" fontId="13" fillId="6" borderId="0" xfId="0" applyFont="1" applyFill="1"/>
    <xf numFmtId="0" fontId="13" fillId="6" borderId="34" xfId="0" applyFont="1" applyFill="1" applyBorder="1"/>
    <xf numFmtId="0" fontId="13" fillId="6" borderId="35" xfId="0" applyFont="1" applyFill="1" applyBorder="1"/>
    <xf numFmtId="0" fontId="13" fillId="6" borderId="36" xfId="0" applyFont="1" applyFill="1" applyBorder="1"/>
    <xf numFmtId="0" fontId="13" fillId="6" borderId="37" xfId="0" applyFont="1" applyFill="1" applyBorder="1"/>
    <xf numFmtId="0" fontId="0" fillId="0" borderId="44" xfId="0" applyBorder="1"/>
    <xf numFmtId="0" fontId="0" fillId="0" borderId="0" xfId="0" applyBorder="1"/>
    <xf numFmtId="0" fontId="0" fillId="0" borderId="45" xfId="0" applyBorder="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A9552-940B-436B-9B73-9948BCBCD6D9}">
  <dimension ref="A1:K74"/>
  <sheetViews>
    <sheetView tabSelected="1" view="pageBreakPreview" topLeftCell="A31" zoomScale="80" zoomScaleNormal="60" zoomScaleSheetLayoutView="80" workbookViewId="0">
      <selection activeCell="E68" sqref="E68"/>
    </sheetView>
  </sheetViews>
  <sheetFormatPr baseColWidth="10" defaultRowHeight="12.75" x14ac:dyDescent="0.2"/>
  <cols>
    <col min="1" max="1" width="10.5" style="2" customWidth="1"/>
    <col min="2" max="2" width="55.33203125" style="2" customWidth="1"/>
    <col min="3" max="4" width="12" style="2"/>
    <col min="5" max="5" width="18.5" style="2" customWidth="1"/>
    <col min="6" max="6" width="12" style="2"/>
    <col min="7" max="7" width="18.1640625" style="2" customWidth="1"/>
    <col min="8" max="8" width="21.1640625" style="2" customWidth="1"/>
    <col min="9" max="9" width="0.33203125" style="2" customWidth="1"/>
    <col min="10" max="11" width="12" style="2" hidden="1" customWidth="1"/>
    <col min="12" max="16384" width="12" style="2"/>
  </cols>
  <sheetData>
    <row r="1" spans="1:7" ht="31.5" customHeight="1" x14ac:dyDescent="0.2">
      <c r="A1" s="1"/>
      <c r="B1" s="134" t="s">
        <v>0</v>
      </c>
      <c r="C1" s="135"/>
      <c r="D1" s="136"/>
      <c r="E1" s="135" t="s">
        <v>1</v>
      </c>
      <c r="F1" s="135"/>
      <c r="G1" s="136"/>
    </row>
    <row r="2" spans="1:7" x14ac:dyDescent="0.2">
      <c r="A2" s="137" t="s">
        <v>2</v>
      </c>
      <c r="B2" s="139" t="s">
        <v>3</v>
      </c>
      <c r="C2" s="140"/>
      <c r="D2" s="141"/>
      <c r="E2" s="145"/>
      <c r="F2" s="3" t="s">
        <v>4</v>
      </c>
      <c r="G2" s="4" t="s">
        <v>63</v>
      </c>
    </row>
    <row r="3" spans="1:7" ht="52.5" customHeight="1" x14ac:dyDescent="0.2">
      <c r="A3" s="138"/>
      <c r="B3" s="142"/>
      <c r="C3" s="143"/>
      <c r="D3" s="144"/>
      <c r="E3" s="146"/>
      <c r="F3" s="91"/>
      <c r="G3" s="147"/>
    </row>
    <row r="4" spans="1:7" x14ac:dyDescent="0.2">
      <c r="A4" s="6" t="s">
        <v>5</v>
      </c>
      <c r="B4" s="6" t="s">
        <v>6</v>
      </c>
      <c r="C4" s="6" t="s">
        <v>7</v>
      </c>
      <c r="D4" s="6" t="s">
        <v>8</v>
      </c>
      <c r="E4" s="7" t="s">
        <v>9</v>
      </c>
      <c r="F4" s="132" t="s">
        <v>10</v>
      </c>
      <c r="G4" s="133"/>
    </row>
    <row r="5" spans="1:7" x14ac:dyDescent="0.2">
      <c r="A5" s="8">
        <v>1</v>
      </c>
      <c r="B5" s="9" t="s">
        <v>11</v>
      </c>
      <c r="C5" s="10"/>
      <c r="D5" s="10"/>
      <c r="E5" s="10"/>
      <c r="F5" s="10"/>
      <c r="G5" s="11"/>
    </row>
    <row r="6" spans="1:7" x14ac:dyDescent="0.2">
      <c r="A6" s="12">
        <v>1.1000000000000001</v>
      </c>
      <c r="B6" s="13" t="s">
        <v>12</v>
      </c>
      <c r="C6" s="14" t="s">
        <v>7</v>
      </c>
      <c r="D6" s="15">
        <v>1</v>
      </c>
      <c r="E6" s="16">
        <v>1900000</v>
      </c>
      <c r="F6" s="118">
        <f>D6*E6</f>
        <v>1900000</v>
      </c>
      <c r="G6" s="119"/>
    </row>
    <row r="7" spans="1:7" x14ac:dyDescent="0.2">
      <c r="A7" s="12">
        <v>1.2</v>
      </c>
      <c r="B7" s="13" t="s">
        <v>13</v>
      </c>
      <c r="C7" s="14" t="s">
        <v>14</v>
      </c>
      <c r="D7" s="15">
        <v>111.12</v>
      </c>
      <c r="E7" s="16">
        <v>16767</v>
      </c>
      <c r="F7" s="118">
        <f t="shared" ref="F7:F11" si="0">D7*E7</f>
        <v>1863149.04</v>
      </c>
      <c r="G7" s="119"/>
    </row>
    <row r="8" spans="1:7" x14ac:dyDescent="0.2">
      <c r="A8" s="12">
        <v>1.3</v>
      </c>
      <c r="B8" s="13" t="s">
        <v>15</v>
      </c>
      <c r="C8" s="14" t="s">
        <v>16</v>
      </c>
      <c r="D8" s="15">
        <v>4.3</v>
      </c>
      <c r="E8" s="19">
        <v>268917</v>
      </c>
      <c r="F8" s="118">
        <f t="shared" si="0"/>
        <v>1156343.0999999999</v>
      </c>
      <c r="G8" s="119"/>
    </row>
    <row r="9" spans="1:7" ht="25.5" x14ac:dyDescent="0.2">
      <c r="A9" s="12">
        <v>1.4</v>
      </c>
      <c r="B9" s="13" t="s">
        <v>17</v>
      </c>
      <c r="C9" s="14" t="s">
        <v>18</v>
      </c>
      <c r="D9" s="15">
        <v>4.4000000000000004</v>
      </c>
      <c r="E9" s="19">
        <v>29521.18</v>
      </c>
      <c r="F9" s="118">
        <f t="shared" si="0"/>
        <v>129893.19200000001</v>
      </c>
      <c r="G9" s="119"/>
    </row>
    <row r="10" spans="1:7" x14ac:dyDescent="0.2">
      <c r="A10" s="12">
        <v>1.5</v>
      </c>
      <c r="B10" s="13" t="s">
        <v>19</v>
      </c>
      <c r="C10" s="14" t="s">
        <v>18</v>
      </c>
      <c r="D10" s="15">
        <v>345.5</v>
      </c>
      <c r="E10" s="16">
        <v>5200</v>
      </c>
      <c r="F10" s="118">
        <f t="shared" si="0"/>
        <v>1796600</v>
      </c>
      <c r="G10" s="119"/>
    </row>
    <row r="11" spans="1:7" x14ac:dyDescent="0.2">
      <c r="A11" s="12">
        <v>1.6</v>
      </c>
      <c r="B11" s="13" t="s">
        <v>20</v>
      </c>
      <c r="C11" s="14" t="s">
        <v>18</v>
      </c>
      <c r="D11" s="15">
        <v>15.7</v>
      </c>
      <c r="E11" s="16">
        <v>7500</v>
      </c>
      <c r="F11" s="118">
        <f t="shared" si="0"/>
        <v>117750</v>
      </c>
      <c r="G11" s="119"/>
    </row>
    <row r="12" spans="1:7" x14ac:dyDescent="0.2">
      <c r="A12" s="125" t="s">
        <v>21</v>
      </c>
      <c r="B12" s="126"/>
      <c r="C12" s="126"/>
      <c r="D12" s="126"/>
      <c r="E12" s="127"/>
      <c r="F12" s="123">
        <f>SUM(F6:G11)</f>
        <v>6963735.3319999995</v>
      </c>
      <c r="G12" s="124"/>
    </row>
    <row r="13" spans="1:7" x14ac:dyDescent="0.2">
      <c r="A13" s="20">
        <v>2</v>
      </c>
      <c r="B13" s="21" t="s">
        <v>22</v>
      </c>
      <c r="C13" s="22"/>
      <c r="D13" s="22"/>
      <c r="E13" s="22"/>
      <c r="F13" s="23"/>
      <c r="G13" s="24"/>
    </row>
    <row r="14" spans="1:7" x14ac:dyDescent="0.2">
      <c r="A14" s="25">
        <v>2.1</v>
      </c>
      <c r="B14" s="26" t="s">
        <v>23</v>
      </c>
      <c r="C14" s="27" t="s">
        <v>16</v>
      </c>
      <c r="D14" s="27">
        <v>387</v>
      </c>
      <c r="E14" s="28">
        <v>22500</v>
      </c>
      <c r="F14" s="128">
        <f>D14*E14</f>
        <v>8707500</v>
      </c>
      <c r="G14" s="129"/>
    </row>
    <row r="15" spans="1:7" x14ac:dyDescent="0.2">
      <c r="A15" s="29">
        <v>2.2000000000000002</v>
      </c>
      <c r="B15" s="5" t="s">
        <v>24</v>
      </c>
      <c r="C15" s="30" t="s">
        <v>16</v>
      </c>
      <c r="D15" s="29">
        <v>9.15</v>
      </c>
      <c r="E15" s="31">
        <v>94000</v>
      </c>
      <c r="F15" s="130">
        <f>D15*E15</f>
        <v>860100</v>
      </c>
      <c r="G15" s="131"/>
    </row>
    <row r="16" spans="1:7" x14ac:dyDescent="0.2">
      <c r="A16" s="12">
        <v>2.2999999999999998</v>
      </c>
      <c r="B16" s="13" t="s">
        <v>25</v>
      </c>
      <c r="C16" s="14" t="s">
        <v>16</v>
      </c>
      <c r="D16" s="15">
        <v>165.34214390602068</v>
      </c>
      <c r="E16" s="16">
        <v>68100</v>
      </c>
      <c r="F16" s="118">
        <f>D16*E16</f>
        <v>11259800.000000007</v>
      </c>
      <c r="G16" s="119"/>
    </row>
    <row r="17" spans="1:7" x14ac:dyDescent="0.2">
      <c r="A17" s="120" t="s">
        <v>26</v>
      </c>
      <c r="B17" s="121"/>
      <c r="C17" s="121"/>
      <c r="D17" s="121"/>
      <c r="E17" s="122"/>
      <c r="F17" s="123">
        <f>SUM(F15:G16)</f>
        <v>12119900.000000007</v>
      </c>
      <c r="G17" s="124"/>
    </row>
    <row r="18" spans="1:7" x14ac:dyDescent="0.2">
      <c r="A18" s="8">
        <v>3</v>
      </c>
      <c r="B18" s="9" t="s">
        <v>27</v>
      </c>
      <c r="C18" s="32"/>
      <c r="D18" s="32"/>
      <c r="E18" s="32"/>
      <c r="F18" s="33"/>
      <c r="G18" s="34"/>
    </row>
    <row r="19" spans="1:7" x14ac:dyDescent="0.2">
      <c r="A19" s="12">
        <v>3.1</v>
      </c>
      <c r="B19" s="13" t="s">
        <v>28</v>
      </c>
      <c r="C19" s="14" t="s">
        <v>16</v>
      </c>
      <c r="D19" s="15">
        <v>2</v>
      </c>
      <c r="E19" s="16">
        <v>144725</v>
      </c>
      <c r="F19" s="118">
        <f>D19*E19</f>
        <v>289450</v>
      </c>
      <c r="G19" s="119"/>
    </row>
    <row r="20" spans="1:7" x14ac:dyDescent="0.2">
      <c r="A20" s="35" t="s">
        <v>29</v>
      </c>
      <c r="B20" s="36" t="s">
        <v>30</v>
      </c>
      <c r="C20" s="37" t="s">
        <v>16</v>
      </c>
      <c r="D20" s="37">
        <v>25</v>
      </c>
      <c r="E20" s="38">
        <v>161000</v>
      </c>
      <c r="F20" s="118">
        <f>D20*E20</f>
        <v>4025000</v>
      </c>
      <c r="G20" s="119"/>
    </row>
    <row r="21" spans="1:7" x14ac:dyDescent="0.2">
      <c r="A21" s="125" t="s">
        <v>31</v>
      </c>
      <c r="B21" s="126"/>
      <c r="C21" s="126"/>
      <c r="D21" s="126"/>
      <c r="E21" s="127"/>
      <c r="F21" s="123">
        <f>F19+F20</f>
        <v>4314450</v>
      </c>
      <c r="G21" s="124"/>
    </row>
    <row r="22" spans="1:7" x14ac:dyDescent="0.2">
      <c r="A22" s="8">
        <v>4</v>
      </c>
      <c r="B22" s="9" t="s">
        <v>32</v>
      </c>
      <c r="C22" s="10"/>
      <c r="D22" s="10"/>
      <c r="E22" s="10"/>
      <c r="F22" s="39"/>
      <c r="G22" s="40"/>
    </row>
    <row r="23" spans="1:7" ht="24" customHeight="1" x14ac:dyDescent="0.2">
      <c r="A23" s="12">
        <v>4.0999999999999996</v>
      </c>
      <c r="B23" s="13" t="s">
        <v>33</v>
      </c>
      <c r="C23" s="14" t="s">
        <v>7</v>
      </c>
      <c r="D23" s="15">
        <v>1</v>
      </c>
      <c r="E23" s="16">
        <v>2804000</v>
      </c>
      <c r="F23" s="118">
        <f t="shared" ref="F23:F25" si="1">D23*E23</f>
        <v>2804000</v>
      </c>
      <c r="G23" s="119"/>
    </row>
    <row r="24" spans="1:7" ht="24" customHeight="1" x14ac:dyDescent="0.2">
      <c r="A24" s="12"/>
      <c r="B24" s="13" t="s">
        <v>34</v>
      </c>
      <c r="C24" s="14"/>
      <c r="D24" s="15">
        <v>1</v>
      </c>
      <c r="E24" s="16">
        <v>8232000</v>
      </c>
      <c r="F24" s="118">
        <f t="shared" si="1"/>
        <v>8232000</v>
      </c>
      <c r="G24" s="119"/>
    </row>
    <row r="25" spans="1:7" ht="25.5" x14ac:dyDescent="0.2">
      <c r="A25" s="12">
        <v>4.2</v>
      </c>
      <c r="B25" s="13" t="s">
        <v>35</v>
      </c>
      <c r="C25" s="14" t="s">
        <v>7</v>
      </c>
      <c r="D25" s="15">
        <v>1</v>
      </c>
      <c r="E25" s="16">
        <v>1054730</v>
      </c>
      <c r="F25" s="118">
        <f t="shared" si="1"/>
        <v>1054730</v>
      </c>
      <c r="G25" s="119"/>
    </row>
    <row r="26" spans="1:7" ht="25.5" x14ac:dyDescent="0.2">
      <c r="A26" s="12">
        <v>4.3</v>
      </c>
      <c r="B26" s="13" t="s">
        <v>36</v>
      </c>
      <c r="C26" s="14" t="s">
        <v>7</v>
      </c>
      <c r="D26" s="15">
        <v>2</v>
      </c>
      <c r="E26" s="16">
        <v>1420000</v>
      </c>
      <c r="F26" s="111">
        <f>D26*E26</f>
        <v>2840000</v>
      </c>
      <c r="G26" s="112"/>
    </row>
    <row r="27" spans="1:7" ht="12.75" customHeight="1" x14ac:dyDescent="0.2">
      <c r="A27" s="43"/>
      <c r="B27" s="107" t="s">
        <v>37</v>
      </c>
      <c r="C27" s="107"/>
      <c r="D27" s="107"/>
      <c r="E27" s="108"/>
      <c r="F27" s="109">
        <f>SUM(F23:G26)</f>
        <v>14930730</v>
      </c>
      <c r="G27" s="110"/>
    </row>
    <row r="28" spans="1:7" ht="12.75" customHeight="1" x14ac:dyDescent="0.2">
      <c r="A28" s="44"/>
      <c r="B28" s="45"/>
      <c r="C28" s="45"/>
      <c r="D28" s="45"/>
      <c r="E28" s="46"/>
      <c r="F28" s="47"/>
      <c r="G28" s="48"/>
    </row>
    <row r="29" spans="1:7" ht="12.75" customHeight="1" x14ac:dyDescent="0.2">
      <c r="A29" s="49">
        <v>5</v>
      </c>
      <c r="B29" s="50" t="s">
        <v>38</v>
      </c>
      <c r="C29" s="51"/>
      <c r="D29" s="52"/>
      <c r="E29" s="53"/>
      <c r="F29" s="54"/>
      <c r="G29" s="55"/>
    </row>
    <row r="30" spans="1:7" ht="12.75" customHeight="1" x14ac:dyDescent="0.2">
      <c r="A30" s="44"/>
      <c r="B30" s="56" t="s">
        <v>39</v>
      </c>
      <c r="C30" s="57" t="s">
        <v>7</v>
      </c>
      <c r="D30" s="58">
        <v>130</v>
      </c>
      <c r="E30" s="59">
        <v>35000</v>
      </c>
      <c r="F30" s="17"/>
      <c r="G30" s="18">
        <f>D30*E30</f>
        <v>4550000</v>
      </c>
    </row>
    <row r="31" spans="1:7" ht="12.75" customHeight="1" x14ac:dyDescent="0.2">
      <c r="A31" s="44"/>
      <c r="B31" s="56" t="s">
        <v>40</v>
      </c>
      <c r="C31" s="57" t="s">
        <v>14</v>
      </c>
      <c r="D31" s="57">
        <v>92</v>
      </c>
      <c r="E31" s="60">
        <v>51840</v>
      </c>
      <c r="F31" s="47"/>
      <c r="G31" s="18">
        <f t="shared" ref="G31:G34" si="2">D31*E31</f>
        <v>4769280</v>
      </c>
    </row>
    <row r="32" spans="1:7" ht="12.75" customHeight="1" x14ac:dyDescent="0.2">
      <c r="A32" s="44"/>
      <c r="B32" s="56" t="s">
        <v>41</v>
      </c>
      <c r="C32" s="57" t="s">
        <v>7</v>
      </c>
      <c r="D32" s="57">
        <v>9</v>
      </c>
      <c r="E32" s="60">
        <v>188040</v>
      </c>
      <c r="F32" s="47"/>
      <c r="G32" s="18">
        <f t="shared" si="2"/>
        <v>1692360</v>
      </c>
    </row>
    <row r="33" spans="1:8" ht="12.75" customHeight="1" x14ac:dyDescent="0.2">
      <c r="A33" s="44"/>
      <c r="B33" s="56" t="s">
        <v>42</v>
      </c>
      <c r="C33" s="57" t="s">
        <v>16</v>
      </c>
      <c r="D33" s="57">
        <v>5.5</v>
      </c>
      <c r="E33" s="60">
        <v>1512500</v>
      </c>
      <c r="F33" s="41"/>
      <c r="G33" s="18">
        <f t="shared" si="2"/>
        <v>8318750</v>
      </c>
    </row>
    <row r="34" spans="1:8" ht="12.75" customHeight="1" x14ac:dyDescent="0.2">
      <c r="A34" s="44"/>
      <c r="B34" s="56" t="s">
        <v>43</v>
      </c>
      <c r="C34" s="57" t="s">
        <v>18</v>
      </c>
      <c r="D34" s="61">
        <v>37.789860126627659</v>
      </c>
      <c r="E34" s="60">
        <v>153400</v>
      </c>
      <c r="F34" s="41"/>
      <c r="G34" s="18">
        <f t="shared" si="2"/>
        <v>5796964.5434246827</v>
      </c>
    </row>
    <row r="35" spans="1:8" ht="12.75" customHeight="1" x14ac:dyDescent="0.2">
      <c r="A35" s="43"/>
      <c r="B35" s="107" t="s">
        <v>44</v>
      </c>
      <c r="C35" s="107"/>
      <c r="D35" s="107"/>
      <c r="E35" s="108"/>
      <c r="F35" s="109">
        <f>G30+G31+G32+G33+G34</f>
        <v>25127354.543424681</v>
      </c>
      <c r="G35" s="110"/>
    </row>
    <row r="36" spans="1:8" ht="12.75" customHeight="1" x14ac:dyDescent="0.2">
      <c r="A36" s="44"/>
      <c r="B36" s="45"/>
      <c r="C36" s="45"/>
      <c r="D36" s="45"/>
      <c r="E36" s="46"/>
      <c r="F36" s="47"/>
      <c r="G36" s="48"/>
    </row>
    <row r="37" spans="1:8" ht="12.75" customHeight="1" x14ac:dyDescent="0.2">
      <c r="A37" s="49">
        <v>6</v>
      </c>
      <c r="B37" s="50" t="s">
        <v>45</v>
      </c>
      <c r="C37" s="51"/>
      <c r="D37" s="52"/>
      <c r="E37" s="53"/>
      <c r="F37" s="54"/>
      <c r="G37" s="55"/>
    </row>
    <row r="38" spans="1:8" ht="12.75" customHeight="1" x14ac:dyDescent="0.2">
      <c r="A38" s="44">
        <v>6.1</v>
      </c>
      <c r="B38" s="56" t="s">
        <v>46</v>
      </c>
      <c r="C38" s="45" t="s">
        <v>7</v>
      </c>
      <c r="D38" s="57">
        <v>4</v>
      </c>
      <c r="E38" s="60">
        <v>830000</v>
      </c>
      <c r="F38" s="47"/>
      <c r="G38" s="48">
        <f>D38*E38</f>
        <v>3320000</v>
      </c>
    </row>
    <row r="39" spans="1:8" ht="12.75" customHeight="1" x14ac:dyDescent="0.2">
      <c r="A39" s="43"/>
      <c r="B39" s="107" t="s">
        <v>47</v>
      </c>
      <c r="C39" s="107"/>
      <c r="D39" s="107"/>
      <c r="E39" s="108"/>
      <c r="F39" s="109">
        <f>G38</f>
        <v>3320000</v>
      </c>
      <c r="G39" s="110"/>
    </row>
    <row r="40" spans="1:8" ht="12.75" customHeight="1" x14ac:dyDescent="0.2">
      <c r="A40" s="44"/>
      <c r="B40" s="56"/>
      <c r="C40" s="62"/>
      <c r="D40" s="62"/>
      <c r="E40" s="63"/>
      <c r="F40" s="41"/>
      <c r="G40" s="42"/>
    </row>
    <row r="41" spans="1:8" x14ac:dyDescent="0.2">
      <c r="A41" s="49">
        <v>7</v>
      </c>
      <c r="B41" s="50" t="s">
        <v>48</v>
      </c>
      <c r="C41" s="51"/>
      <c r="D41" s="52"/>
      <c r="E41" s="53"/>
      <c r="F41" s="54"/>
      <c r="G41" s="55"/>
    </row>
    <row r="42" spans="1:8" ht="25.5" x14ac:dyDescent="0.2">
      <c r="A42" s="44">
        <v>7.1</v>
      </c>
      <c r="B42" s="56" t="s">
        <v>49</v>
      </c>
      <c r="C42" s="57" t="s">
        <v>7</v>
      </c>
      <c r="D42" s="58">
        <v>20</v>
      </c>
      <c r="E42" s="59">
        <v>58700</v>
      </c>
      <c r="F42" s="111">
        <f>D42*E42</f>
        <v>1174000</v>
      </c>
      <c r="G42" s="112"/>
    </row>
    <row r="43" spans="1:8" x14ac:dyDescent="0.2">
      <c r="A43" s="113" t="s">
        <v>50</v>
      </c>
      <c r="B43" s="114"/>
      <c r="C43" s="114"/>
      <c r="D43" s="114"/>
      <c r="E43" s="115"/>
      <c r="F43" s="116">
        <f>SUM(F42:G42)</f>
        <v>1174000</v>
      </c>
      <c r="G43" s="117"/>
      <c r="H43" s="64"/>
    </row>
    <row r="44" spans="1:8" x14ac:dyDescent="0.2">
      <c r="A44" s="65"/>
      <c r="B44" s="65"/>
      <c r="C44" s="65"/>
      <c r="D44" s="65"/>
      <c r="E44" s="65"/>
      <c r="F44" s="66"/>
      <c r="G44" s="66"/>
      <c r="H44" s="64"/>
    </row>
    <row r="45" spans="1:8" ht="24.75" customHeight="1" x14ac:dyDescent="0.2">
      <c r="A45" s="98"/>
      <c r="B45" s="99" t="s">
        <v>51</v>
      </c>
      <c r="C45" s="100"/>
      <c r="D45" s="100"/>
      <c r="E45" s="101"/>
      <c r="F45" s="102">
        <f>F12+F17+F21+F27+F35+F43+F39</f>
        <v>67950169.875424683</v>
      </c>
      <c r="G45" s="103"/>
    </row>
    <row r="46" spans="1:8" x14ac:dyDescent="0.2">
      <c r="A46" s="98"/>
      <c r="B46" s="104" t="s">
        <v>52</v>
      </c>
      <c r="C46" s="105"/>
      <c r="D46" s="105"/>
      <c r="E46" s="106"/>
      <c r="F46" s="96">
        <f>F13+F18+F22+F41+F45</f>
        <v>67950169.875424683</v>
      </c>
      <c r="G46" s="97"/>
    </row>
    <row r="47" spans="1:8" ht="15" customHeight="1" x14ac:dyDescent="0.2">
      <c r="A47" s="98"/>
      <c r="B47" s="67"/>
      <c r="C47" s="94" t="s">
        <v>53</v>
      </c>
      <c r="D47" s="94"/>
      <c r="E47" s="68">
        <v>0.255</v>
      </c>
      <c r="F47" s="89">
        <f>E47*F46</f>
        <v>17327293.318233296</v>
      </c>
      <c r="G47" s="90"/>
    </row>
    <row r="48" spans="1:8" ht="10.5" customHeight="1" x14ac:dyDescent="0.2">
      <c r="A48" s="98"/>
      <c r="B48" s="67"/>
      <c r="C48" s="94" t="s">
        <v>54</v>
      </c>
      <c r="D48" s="94"/>
      <c r="E48" s="68">
        <v>0.01</v>
      </c>
      <c r="F48" s="89">
        <f>E48*F46</f>
        <v>679501.69875424681</v>
      </c>
      <c r="G48" s="90"/>
    </row>
    <row r="49" spans="1:9" x14ac:dyDescent="0.2">
      <c r="A49" s="98"/>
      <c r="B49" s="67"/>
      <c r="C49" s="94" t="s">
        <v>55</v>
      </c>
      <c r="D49" s="94"/>
      <c r="E49" s="68">
        <v>0.05</v>
      </c>
      <c r="F49" s="89">
        <f>E49*F46</f>
        <v>3397508.4937712345</v>
      </c>
      <c r="G49" s="90"/>
    </row>
    <row r="50" spans="1:9" x14ac:dyDescent="0.2">
      <c r="A50" s="98"/>
      <c r="B50" s="67"/>
      <c r="C50" s="91" t="s">
        <v>56</v>
      </c>
      <c r="D50" s="91"/>
      <c r="E50" s="69">
        <v>0.315</v>
      </c>
      <c r="F50" s="92">
        <f>SUM(F47:G49)</f>
        <v>21404303.51075878</v>
      </c>
      <c r="G50" s="93"/>
    </row>
    <row r="51" spans="1:9" ht="13.5" customHeight="1" x14ac:dyDescent="0.2">
      <c r="A51" s="98"/>
      <c r="B51" s="70"/>
      <c r="C51" s="94" t="s">
        <v>57</v>
      </c>
      <c r="D51" s="94"/>
      <c r="E51" s="68">
        <v>0.19</v>
      </c>
      <c r="F51" s="89">
        <f>E51*F49</f>
        <v>645526.61381653452</v>
      </c>
      <c r="G51" s="90"/>
    </row>
    <row r="52" spans="1:9" ht="24.75" customHeight="1" x14ac:dyDescent="0.25">
      <c r="A52" s="98"/>
      <c r="B52" s="71"/>
      <c r="C52" s="72"/>
      <c r="D52" s="95" t="s">
        <v>58</v>
      </c>
      <c r="E52" s="95"/>
      <c r="F52" s="96">
        <f>F45+F50+F51</f>
        <v>90000000</v>
      </c>
      <c r="G52" s="97"/>
      <c r="H52" s="73"/>
      <c r="I52" s="74"/>
    </row>
    <row r="53" spans="1:9" x14ac:dyDescent="0.2">
      <c r="A53" s="98"/>
      <c r="B53" s="75" t="s">
        <v>59</v>
      </c>
      <c r="C53" s="76"/>
      <c r="D53" s="76"/>
      <c r="E53" s="76"/>
      <c r="F53" s="76"/>
      <c r="G53" s="77"/>
    </row>
    <row r="54" spans="1:9" x14ac:dyDescent="0.2">
      <c r="A54" s="98"/>
      <c r="B54" s="78" t="s">
        <v>60</v>
      </c>
      <c r="C54" s="79"/>
      <c r="D54" s="79"/>
      <c r="E54" s="79"/>
      <c r="F54" s="79"/>
      <c r="G54" s="80"/>
    </row>
    <row r="55" spans="1:9" x14ac:dyDescent="0.2">
      <c r="A55" s="81"/>
      <c r="B55" s="81"/>
      <c r="C55" s="81"/>
      <c r="D55" s="81"/>
      <c r="E55" s="81"/>
      <c r="F55" s="81"/>
      <c r="G55" s="81"/>
    </row>
    <row r="56" spans="1:9" x14ac:dyDescent="0.2">
      <c r="A56" s="82"/>
      <c r="B56" s="83"/>
      <c r="C56" s="84" t="s">
        <v>61</v>
      </c>
      <c r="D56" s="85"/>
      <c r="E56" s="86"/>
      <c r="F56" s="87" t="s">
        <v>62</v>
      </c>
      <c r="G56" s="88"/>
    </row>
    <row r="57" spans="1:9" ht="13.5" thickBot="1" x14ac:dyDescent="0.25"/>
    <row r="58" spans="1:9" ht="15.75" thickBot="1" x14ac:dyDescent="0.3">
      <c r="A58" s="148" t="s">
        <v>64</v>
      </c>
      <c r="B58" s="149"/>
      <c r="C58" s="149"/>
      <c r="D58" s="149"/>
      <c r="E58" s="149"/>
      <c r="F58" s="149"/>
      <c r="G58" s="150"/>
    </row>
    <row r="59" spans="1:9" x14ac:dyDescent="0.2">
      <c r="A59" s="151" t="s">
        <v>65</v>
      </c>
      <c r="B59" s="152"/>
      <c r="C59" s="152"/>
      <c r="D59" s="152"/>
      <c r="E59" s="152"/>
      <c r="F59" s="152"/>
      <c r="G59" s="153"/>
    </row>
    <row r="60" spans="1:9" x14ac:dyDescent="0.2">
      <c r="A60" s="154"/>
      <c r="B60" s="155"/>
      <c r="C60" s="155"/>
      <c r="D60" s="155"/>
      <c r="E60" s="155"/>
      <c r="F60" s="155"/>
      <c r="G60" s="156"/>
    </row>
    <row r="61" spans="1:9" x14ac:dyDescent="0.2">
      <c r="A61" s="154"/>
      <c r="B61" s="155"/>
      <c r="C61" s="155"/>
      <c r="D61" s="155"/>
      <c r="E61" s="155"/>
      <c r="F61" s="155"/>
      <c r="G61" s="156"/>
    </row>
    <row r="62" spans="1:9" ht="21.75" customHeight="1" thickBot="1" x14ac:dyDescent="0.25">
      <c r="A62" s="157"/>
      <c r="B62" s="158"/>
      <c r="C62" s="158"/>
      <c r="D62" s="158"/>
      <c r="E62" s="158"/>
      <c r="F62" s="158"/>
      <c r="G62" s="159"/>
    </row>
    <row r="63" spans="1:9" ht="15" thickBot="1" x14ac:dyDescent="0.25">
      <c r="A63" s="160"/>
      <c r="B63" s="161"/>
      <c r="C63" s="161"/>
      <c r="D63" s="161"/>
      <c r="E63" s="161"/>
      <c r="F63" s="161"/>
      <c r="G63" s="162"/>
    </row>
    <row r="64" spans="1:9" ht="15" thickBot="1" x14ac:dyDescent="0.25">
      <c r="A64" s="163"/>
      <c r="B64" s="164" t="s">
        <v>66</v>
      </c>
      <c r="C64" s="165"/>
      <c r="D64" s="165"/>
      <c r="E64" s="165"/>
      <c r="F64" s="166"/>
      <c r="G64" s="167"/>
    </row>
    <row r="65" spans="1:7" ht="14.25" x14ac:dyDescent="0.2">
      <c r="A65" s="168"/>
      <c r="B65" s="169"/>
      <c r="C65" s="170"/>
      <c r="D65" s="170"/>
      <c r="E65" s="170"/>
      <c r="F65" s="171"/>
      <c r="G65" s="172"/>
    </row>
    <row r="66" spans="1:7" ht="14.25" x14ac:dyDescent="0.2">
      <c r="A66" s="168"/>
      <c r="B66" s="186"/>
      <c r="C66" s="187"/>
      <c r="D66" s="187"/>
      <c r="E66" s="187"/>
      <c r="F66" s="188"/>
      <c r="G66" s="172"/>
    </row>
    <row r="67" spans="1:7" ht="14.25" x14ac:dyDescent="0.2">
      <c r="A67" s="168"/>
      <c r="B67" s="186"/>
      <c r="C67" s="187"/>
      <c r="D67" s="187"/>
      <c r="E67" s="187"/>
      <c r="F67" s="188"/>
      <c r="G67" s="172"/>
    </row>
    <row r="68" spans="1:7" ht="14.25" x14ac:dyDescent="0.2">
      <c r="A68" s="168"/>
      <c r="B68" s="186"/>
      <c r="C68" s="187"/>
      <c r="D68" s="187"/>
      <c r="E68" s="187"/>
      <c r="F68" s="188"/>
      <c r="G68" s="172"/>
    </row>
    <row r="69" spans="1:7" ht="15" thickBot="1" x14ac:dyDescent="0.25">
      <c r="A69" s="168"/>
      <c r="B69" s="189" t="s">
        <v>69</v>
      </c>
      <c r="C69" s="190"/>
      <c r="D69" s="190"/>
      <c r="E69" s="190"/>
      <c r="F69" s="191"/>
      <c r="G69" s="172"/>
    </row>
    <row r="70" spans="1:7" ht="15" x14ac:dyDescent="0.25">
      <c r="A70" s="168"/>
      <c r="B70" s="173" t="s">
        <v>67</v>
      </c>
      <c r="C70" s="174"/>
      <c r="D70" s="174"/>
      <c r="E70" s="174"/>
      <c r="F70" s="156"/>
      <c r="G70" s="172"/>
    </row>
    <row r="71" spans="1:7" ht="15" x14ac:dyDescent="0.25">
      <c r="A71" s="168"/>
      <c r="B71" s="173" t="s">
        <v>68</v>
      </c>
      <c r="C71" s="174"/>
      <c r="D71" s="174"/>
      <c r="E71" s="174"/>
      <c r="F71" s="156"/>
      <c r="G71" s="172"/>
    </row>
    <row r="72" spans="1:7" ht="15.75" thickBot="1" x14ac:dyDescent="0.3">
      <c r="A72" s="175"/>
      <c r="B72" s="176"/>
      <c r="C72" s="177"/>
      <c r="D72" s="177"/>
      <c r="E72" s="177"/>
      <c r="F72" s="178"/>
      <c r="G72" s="179"/>
    </row>
    <row r="73" spans="1:7" ht="15" x14ac:dyDescent="0.25">
      <c r="A73" s="180"/>
      <c r="B73" s="181"/>
      <c r="C73" s="181"/>
      <c r="D73" s="181"/>
      <c r="E73" s="181"/>
      <c r="F73" s="181"/>
      <c r="G73" s="182"/>
    </row>
    <row r="74" spans="1:7" ht="15.75" thickBot="1" x14ac:dyDescent="0.3">
      <c r="A74" s="183"/>
      <c r="B74" s="184"/>
      <c r="C74" s="184"/>
      <c r="D74" s="184"/>
      <c r="E74" s="184"/>
      <c r="F74" s="184"/>
      <c r="G74" s="185"/>
    </row>
  </sheetData>
  <mergeCells count="65">
    <mergeCell ref="A58:G58"/>
    <mergeCell ref="A59:G62"/>
    <mergeCell ref="B70:F70"/>
    <mergeCell ref="B71:F71"/>
    <mergeCell ref="B69:F69"/>
    <mergeCell ref="B1:D1"/>
    <mergeCell ref="E1:G1"/>
    <mergeCell ref="A2:A3"/>
    <mergeCell ref="B2:D3"/>
    <mergeCell ref="E2:E3"/>
    <mergeCell ref="F3:G3"/>
    <mergeCell ref="F16:G16"/>
    <mergeCell ref="F4:G4"/>
    <mergeCell ref="F6:G6"/>
    <mergeCell ref="F7:G7"/>
    <mergeCell ref="F8:G8"/>
    <mergeCell ref="F9:G9"/>
    <mergeCell ref="F10:G10"/>
    <mergeCell ref="F11:G11"/>
    <mergeCell ref="A12:E12"/>
    <mergeCell ref="F12:G12"/>
    <mergeCell ref="F14:G14"/>
    <mergeCell ref="F15:G15"/>
    <mergeCell ref="A17:E17"/>
    <mergeCell ref="F17:G17"/>
    <mergeCell ref="F19:G19"/>
    <mergeCell ref="F20:G20"/>
    <mergeCell ref="A21:E21"/>
    <mergeCell ref="F21:G21"/>
    <mergeCell ref="A43:E43"/>
    <mergeCell ref="F43:G43"/>
    <mergeCell ref="F23:G23"/>
    <mergeCell ref="F24:G24"/>
    <mergeCell ref="F25:G25"/>
    <mergeCell ref="F26:G26"/>
    <mergeCell ref="B27:E27"/>
    <mergeCell ref="F27:G27"/>
    <mergeCell ref="B35:E35"/>
    <mergeCell ref="F35:G35"/>
    <mergeCell ref="B39:E39"/>
    <mergeCell ref="F39:G39"/>
    <mergeCell ref="F42:G42"/>
    <mergeCell ref="D52:E52"/>
    <mergeCell ref="F52:G52"/>
    <mergeCell ref="A45:A54"/>
    <mergeCell ref="B45:E45"/>
    <mergeCell ref="F45:G45"/>
    <mergeCell ref="B46:E46"/>
    <mergeCell ref="F46:G46"/>
    <mergeCell ref="C47:D47"/>
    <mergeCell ref="F47:G47"/>
    <mergeCell ref="C48:D48"/>
    <mergeCell ref="F48:G48"/>
    <mergeCell ref="C49:D49"/>
    <mergeCell ref="F49:G49"/>
    <mergeCell ref="C50:D50"/>
    <mergeCell ref="F50:G50"/>
    <mergeCell ref="C51:D51"/>
    <mergeCell ref="F51:G51"/>
    <mergeCell ref="B53:G53"/>
    <mergeCell ref="B54:G54"/>
    <mergeCell ref="A55:G55"/>
    <mergeCell ref="A56:B56"/>
    <mergeCell ref="C56:E56"/>
    <mergeCell ref="F56:G56"/>
  </mergeCells>
  <pageMargins left="0.7" right="0.7" top="0.75" bottom="0.75" header="0.3" footer="0.3"/>
  <pageSetup scale="5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vt:lpstr>
      <vt:lpstr>'PRESUPUESTO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 LOCAL ISLA CASCAJAL</dc:creator>
  <cp:lastModifiedBy>ALCALDIA LOCAL ISLA CASCAJAL</cp:lastModifiedBy>
  <dcterms:created xsi:type="dcterms:W3CDTF">2026-10-20T21:45:37Z</dcterms:created>
  <dcterms:modified xsi:type="dcterms:W3CDTF">2026-10-20T22:03:05Z</dcterms:modified>
</cp:coreProperties>
</file>